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owan\Desktop\Research\Data\To Scrape\Scraped!\"/>
    </mc:Choice>
  </mc:AlternateContent>
  <xr:revisionPtr revIDLastSave="0" documentId="13_ncr:1_{EDF57083-0AA3-49B5-9B29-4F14AA22E67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1-C&amp;Oisotopes" sheetId="4" r:id="rId1"/>
    <sheet name="Sheet1" sheetId="11" r:id="rId2"/>
    <sheet name="standards" sheetId="10" r:id="rId3"/>
    <sheet name="S2-C-Ocrossplots" sheetId="9" r:id="rId4"/>
  </sheets>
  <externalReferences>
    <externalReference r:id="rId5"/>
    <externalReference r:id="rId6"/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1" l="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B246" i="11"/>
  <c r="B247" i="11"/>
  <c r="B248" i="11"/>
  <c r="B249" i="11"/>
  <c r="B250" i="11"/>
  <c r="B251" i="11"/>
  <c r="B252" i="11"/>
  <c r="B253" i="11"/>
  <c r="B254" i="11"/>
  <c r="B255" i="11"/>
  <c r="B256" i="11"/>
  <c r="B257" i="11"/>
  <c r="B258" i="11"/>
  <c r="B259" i="11"/>
  <c r="B260" i="11"/>
  <c r="B261" i="11"/>
  <c r="B262" i="11"/>
  <c r="B263" i="11"/>
  <c r="B264" i="11"/>
  <c r="B265" i="11"/>
  <c r="B266" i="11"/>
  <c r="B267" i="11"/>
  <c r="B268" i="11"/>
  <c r="B269" i="11"/>
  <c r="B270" i="11"/>
  <c r="B271" i="11"/>
  <c r="B272" i="11"/>
  <c r="B273" i="11"/>
  <c r="B274" i="11"/>
  <c r="B275" i="11"/>
  <c r="B276" i="11"/>
  <c r="B277" i="11"/>
  <c r="B278" i="11"/>
  <c r="B279" i="11"/>
  <c r="B280" i="11"/>
  <c r="B281" i="11"/>
  <c r="B282" i="11"/>
  <c r="B283" i="11"/>
  <c r="B284" i="11"/>
  <c r="B285" i="11"/>
  <c r="B286" i="11"/>
  <c r="B287" i="11"/>
  <c r="B288" i="11"/>
  <c r="B289" i="11"/>
  <c r="B290" i="11"/>
  <c r="B291" i="11"/>
  <c r="B292" i="11"/>
  <c r="B293" i="11"/>
  <c r="B294" i="11"/>
  <c r="B295" i="11"/>
  <c r="B296" i="11"/>
  <c r="B297" i="11"/>
  <c r="B298" i="11"/>
  <c r="B299" i="11"/>
  <c r="B300" i="11"/>
  <c r="B301" i="11"/>
  <c r="B302" i="11"/>
  <c r="B303" i="11"/>
  <c r="B304" i="11"/>
  <c r="B305" i="11"/>
  <c r="B306" i="11"/>
  <c r="B307" i="11"/>
  <c r="B308" i="11"/>
  <c r="B309" i="11"/>
  <c r="B310" i="11"/>
  <c r="B311" i="11"/>
  <c r="B312" i="11"/>
  <c r="B313" i="11"/>
  <c r="B314" i="11"/>
  <c r="B315" i="11"/>
  <c r="B316" i="11"/>
  <c r="B317" i="11"/>
  <c r="B318" i="11"/>
  <c r="B319" i="11"/>
  <c r="B320" i="11"/>
  <c r="B321" i="11"/>
  <c r="B322" i="11"/>
  <c r="B323" i="11"/>
  <c r="B324" i="11"/>
  <c r="B325" i="11"/>
  <c r="B326" i="11"/>
  <c r="B327" i="11"/>
  <c r="B328" i="11"/>
  <c r="B329" i="11"/>
  <c r="B330" i="11"/>
  <c r="B331" i="11"/>
  <c r="B332" i="11"/>
  <c r="B333" i="11"/>
  <c r="B334" i="11"/>
  <c r="B335" i="11"/>
  <c r="B336" i="11"/>
  <c r="B337" i="11"/>
  <c r="B338" i="11"/>
  <c r="B339" i="11"/>
  <c r="B340" i="11"/>
  <c r="B341" i="11"/>
  <c r="B342" i="11"/>
  <c r="B343" i="11"/>
  <c r="B344" i="11"/>
  <c r="B345" i="11"/>
  <c r="B346" i="11"/>
  <c r="B347" i="11"/>
  <c r="B348" i="11"/>
  <c r="B349" i="11"/>
  <c r="B350" i="11"/>
  <c r="B351" i="11"/>
  <c r="B352" i="11"/>
  <c r="B353" i="11"/>
  <c r="B354" i="11"/>
  <c r="B355" i="11"/>
  <c r="B356" i="11"/>
  <c r="B357" i="11"/>
  <c r="B358" i="11"/>
  <c r="B359" i="11"/>
  <c r="B360" i="11"/>
  <c r="B361" i="11"/>
  <c r="B362" i="11"/>
  <c r="B363" i="11"/>
  <c r="B364" i="11"/>
  <c r="B365" i="11"/>
  <c r="B366" i="11"/>
  <c r="B367" i="11"/>
  <c r="B368" i="11"/>
  <c r="B369" i="11"/>
  <c r="B370" i="11"/>
  <c r="B371" i="11"/>
  <c r="B372" i="11"/>
  <c r="B373" i="11"/>
  <c r="B374" i="11"/>
  <c r="B375" i="11"/>
  <c r="B376" i="11"/>
  <c r="B377" i="11"/>
  <c r="B378" i="11"/>
  <c r="B379" i="11"/>
  <c r="B380" i="11"/>
  <c r="B381" i="11"/>
  <c r="B382" i="11"/>
  <c r="B383" i="11"/>
  <c r="B384" i="11"/>
  <c r="B385" i="11"/>
  <c r="B386" i="11"/>
  <c r="B387" i="11"/>
  <c r="B388" i="11"/>
  <c r="B389" i="11"/>
  <c r="B390" i="11"/>
  <c r="B391" i="11"/>
  <c r="B392" i="11"/>
  <c r="B393" i="11"/>
  <c r="B394" i="11"/>
  <c r="B395" i="11"/>
  <c r="B396" i="11"/>
  <c r="B397" i="11"/>
  <c r="B398" i="11"/>
  <c r="B399" i="11"/>
  <c r="B400" i="11"/>
  <c r="B401" i="11"/>
  <c r="B402" i="11"/>
  <c r="B403" i="11"/>
  <c r="B404" i="11"/>
  <c r="B405" i="11"/>
  <c r="B406" i="11"/>
  <c r="B407" i="11"/>
  <c r="B408" i="11"/>
  <c r="B409" i="11"/>
  <c r="B410" i="11"/>
  <c r="B411" i="11"/>
  <c r="B412" i="11"/>
  <c r="B413" i="11"/>
  <c r="B414" i="11"/>
  <c r="B415" i="11"/>
  <c r="B416" i="11"/>
  <c r="B417" i="11"/>
  <c r="B418" i="11"/>
  <c r="B419" i="11"/>
  <c r="B420" i="11"/>
  <c r="B421" i="11"/>
  <c r="B422" i="11"/>
  <c r="B423" i="11"/>
  <c r="B424" i="11"/>
  <c r="B425" i="11"/>
  <c r="B426" i="11"/>
  <c r="B427" i="11"/>
  <c r="B428" i="11"/>
  <c r="B429" i="11"/>
  <c r="B430" i="11"/>
  <c r="B431" i="11"/>
  <c r="B432" i="11"/>
  <c r="B433" i="11"/>
  <c r="B434" i="11"/>
  <c r="B435" i="11"/>
  <c r="B436" i="11"/>
  <c r="B437" i="11"/>
  <c r="B438" i="11"/>
  <c r="B439" i="11"/>
  <c r="B440" i="11"/>
  <c r="B441" i="11"/>
  <c r="B442" i="11"/>
  <c r="B443" i="11"/>
  <c r="B444" i="11"/>
  <c r="B445" i="11"/>
  <c r="B446" i="11"/>
  <c r="B447" i="11"/>
  <c r="B448" i="11"/>
  <c r="B449" i="11"/>
  <c r="B450" i="11"/>
  <c r="B451" i="11"/>
  <c r="B452" i="11"/>
  <c r="B453" i="11"/>
  <c r="B454" i="11"/>
  <c r="B455" i="11"/>
  <c r="B456" i="11"/>
  <c r="B457" i="11"/>
  <c r="B458" i="11"/>
  <c r="B459" i="11"/>
  <c r="B460" i="11"/>
  <c r="B461" i="11"/>
  <c r="B462" i="11"/>
  <c r="B463" i="11"/>
  <c r="B464" i="11"/>
  <c r="B465" i="11"/>
  <c r="B466" i="11"/>
  <c r="B467" i="11"/>
  <c r="B468" i="11"/>
  <c r="B469" i="11"/>
  <c r="B470" i="11"/>
  <c r="B471" i="11"/>
  <c r="B472" i="11"/>
  <c r="B473" i="11"/>
  <c r="B474" i="11"/>
  <c r="B475" i="11"/>
  <c r="B476" i="11"/>
  <c r="B477" i="11"/>
  <c r="B478" i="11"/>
  <c r="B479" i="11"/>
  <c r="B480" i="11"/>
  <c r="B481" i="11"/>
  <c r="B482" i="11"/>
  <c r="B483" i="11"/>
  <c r="B484" i="11"/>
  <c r="B485" i="11"/>
  <c r="B486" i="11"/>
  <c r="B487" i="11"/>
  <c r="B488" i="11"/>
  <c r="B489" i="11"/>
  <c r="B490" i="11"/>
  <c r="B491" i="11"/>
  <c r="B492" i="11"/>
  <c r="B493" i="11"/>
  <c r="B494" i="11"/>
  <c r="B495" i="11"/>
  <c r="B496" i="11"/>
  <c r="B497" i="11"/>
  <c r="B498" i="11"/>
  <c r="B499" i="11"/>
  <c r="B500" i="11"/>
  <c r="B501" i="11"/>
  <c r="B502" i="11"/>
  <c r="B503" i="11"/>
  <c r="B504" i="11"/>
  <c r="B505" i="11"/>
  <c r="B506" i="11"/>
  <c r="B507" i="11"/>
  <c r="B508" i="11"/>
  <c r="B509" i="11"/>
  <c r="B510" i="11"/>
  <c r="B511" i="11"/>
  <c r="B512" i="11"/>
  <c r="B513" i="11"/>
  <c r="B514" i="11"/>
  <c r="B515" i="11"/>
  <c r="B516" i="11"/>
  <c r="B517" i="11"/>
  <c r="B518" i="11"/>
  <c r="B519" i="11"/>
  <c r="B520" i="11"/>
  <c r="B521" i="11"/>
  <c r="B522" i="11"/>
  <c r="B523" i="11"/>
  <c r="B524" i="11"/>
  <c r="B525" i="11"/>
  <c r="B526" i="11"/>
  <c r="B527" i="11"/>
  <c r="B528" i="11"/>
  <c r="B529" i="11"/>
  <c r="B530" i="11"/>
  <c r="B531" i="11"/>
  <c r="B532" i="11"/>
  <c r="B533" i="11"/>
  <c r="B534" i="11"/>
  <c r="B535" i="11"/>
  <c r="B536" i="11"/>
  <c r="B537" i="11"/>
  <c r="B538" i="11"/>
  <c r="B539" i="11"/>
  <c r="B540" i="11"/>
  <c r="B541" i="11"/>
  <c r="B542" i="11"/>
  <c r="B543" i="11"/>
  <c r="B544" i="11"/>
  <c r="B545" i="11"/>
  <c r="B546" i="11"/>
  <c r="B547" i="11"/>
  <c r="B548" i="11"/>
  <c r="B549" i="11"/>
  <c r="B550" i="11"/>
  <c r="B551" i="11"/>
  <c r="B552" i="11"/>
  <c r="B553" i="11"/>
  <c r="B554" i="11"/>
  <c r="B555" i="11"/>
  <c r="B556" i="11"/>
  <c r="B557" i="11"/>
  <c r="B558" i="11"/>
  <c r="B559" i="11"/>
  <c r="B560" i="11"/>
  <c r="B561" i="11"/>
  <c r="B562" i="11"/>
  <c r="B563" i="11"/>
  <c r="B564" i="11"/>
  <c r="B565" i="11"/>
  <c r="B566" i="11"/>
  <c r="B567" i="11"/>
  <c r="B568" i="11"/>
  <c r="B569" i="11"/>
  <c r="B570" i="11"/>
  <c r="B571" i="11"/>
  <c r="B572" i="11"/>
  <c r="B573" i="11"/>
  <c r="B574" i="11"/>
  <c r="B575" i="11"/>
  <c r="B576" i="11"/>
  <c r="B577" i="11"/>
  <c r="B578" i="11"/>
  <c r="B579" i="11"/>
  <c r="B580" i="11"/>
  <c r="B581" i="11"/>
  <c r="B582" i="11"/>
  <c r="B583" i="11"/>
  <c r="B584" i="11"/>
  <c r="B585" i="11"/>
  <c r="B586" i="11"/>
  <c r="B587" i="11"/>
  <c r="B588" i="11"/>
  <c r="B589" i="11"/>
  <c r="B590" i="11"/>
  <c r="B591" i="11"/>
  <c r="B592" i="11"/>
  <c r="B593" i="11"/>
  <c r="B594" i="11"/>
  <c r="B595" i="11"/>
  <c r="B596" i="11"/>
  <c r="B597" i="11"/>
  <c r="B598" i="11"/>
  <c r="B599" i="11"/>
  <c r="B600" i="11"/>
  <c r="B601" i="11"/>
  <c r="B602" i="11"/>
  <c r="B603" i="11"/>
  <c r="B604" i="11"/>
  <c r="B605" i="11"/>
  <c r="B606" i="11"/>
  <c r="B607" i="11"/>
  <c r="B608" i="11"/>
  <c r="B609" i="11"/>
  <c r="B610" i="11"/>
  <c r="B611" i="11"/>
  <c r="B612" i="11"/>
  <c r="B613" i="11"/>
  <c r="B614" i="11"/>
  <c r="B615" i="11"/>
  <c r="B616" i="11"/>
  <c r="B617" i="11"/>
  <c r="B618" i="11"/>
  <c r="B619" i="11"/>
  <c r="B620" i="11"/>
  <c r="B621" i="11"/>
  <c r="B622" i="11"/>
  <c r="B623" i="11"/>
  <c r="B624" i="11"/>
  <c r="B625" i="11"/>
  <c r="B626" i="11"/>
  <c r="B627" i="11"/>
  <c r="B628" i="11"/>
  <c r="B629" i="11"/>
  <c r="B630" i="11"/>
  <c r="B631" i="11"/>
  <c r="B632" i="11"/>
  <c r="B633" i="11"/>
  <c r="B634" i="11"/>
  <c r="B635" i="11"/>
  <c r="B636" i="11"/>
  <c r="B637" i="11"/>
  <c r="B638" i="11"/>
  <c r="B639" i="11"/>
  <c r="B640" i="11"/>
  <c r="B641" i="11"/>
  <c r="B642" i="11"/>
  <c r="B643" i="11"/>
  <c r="B644" i="11"/>
  <c r="B645" i="11"/>
  <c r="B646" i="11"/>
  <c r="B647" i="11"/>
  <c r="B648" i="11"/>
  <c r="B649" i="11"/>
  <c r="B650" i="11"/>
  <c r="B651" i="11"/>
  <c r="B652" i="11"/>
  <c r="B653" i="11"/>
  <c r="B654" i="11"/>
  <c r="B655" i="11"/>
  <c r="B656" i="11"/>
  <c r="B657" i="11"/>
  <c r="B658" i="11"/>
  <c r="B659" i="11"/>
  <c r="B660" i="11"/>
  <c r="B661" i="11"/>
  <c r="B662" i="11"/>
  <c r="B663" i="11"/>
  <c r="B664" i="11"/>
  <c r="B665" i="11"/>
  <c r="B666" i="11"/>
  <c r="B667" i="11"/>
  <c r="B668" i="11"/>
  <c r="B669" i="11"/>
  <c r="B670" i="11"/>
  <c r="B671" i="11"/>
  <c r="B672" i="11"/>
  <c r="B673" i="11"/>
  <c r="B674" i="11"/>
  <c r="B675" i="11"/>
  <c r="B676" i="11"/>
  <c r="B677" i="11"/>
  <c r="B678" i="11"/>
  <c r="B679" i="11"/>
  <c r="B680" i="11"/>
  <c r="B681" i="11"/>
  <c r="B682" i="11"/>
  <c r="B683" i="11"/>
  <c r="B684" i="11"/>
  <c r="B685" i="11"/>
  <c r="B686" i="11"/>
  <c r="B687" i="11"/>
  <c r="B688" i="11"/>
  <c r="B689" i="11"/>
  <c r="B690" i="11"/>
  <c r="B691" i="11"/>
  <c r="B692" i="11"/>
  <c r="B693" i="11"/>
  <c r="B694" i="11"/>
  <c r="B695" i="11"/>
  <c r="B696" i="11"/>
  <c r="B697" i="11"/>
  <c r="B698" i="11"/>
  <c r="B699" i="11"/>
  <c r="B700" i="11"/>
  <c r="B701" i="11"/>
  <c r="B702" i="11"/>
  <c r="B703" i="11"/>
  <c r="B704" i="11"/>
  <c r="B705" i="11"/>
  <c r="B706" i="11"/>
  <c r="B707" i="11"/>
  <c r="B708" i="11"/>
  <c r="B709" i="11"/>
  <c r="B710" i="11"/>
  <c r="B711" i="11"/>
  <c r="B712" i="11"/>
  <c r="B713" i="11"/>
  <c r="B714" i="11"/>
  <c r="B715" i="11"/>
  <c r="B716" i="11"/>
  <c r="B717" i="11"/>
  <c r="B718" i="11"/>
  <c r="B719" i="11"/>
  <c r="B720" i="11"/>
  <c r="B721" i="11"/>
  <c r="B722" i="11"/>
  <c r="B723" i="11"/>
  <c r="B724" i="11"/>
  <c r="B725" i="11"/>
  <c r="B726" i="11"/>
  <c r="B727" i="11"/>
  <c r="B728" i="11"/>
  <c r="B729" i="11"/>
  <c r="B730" i="11"/>
  <c r="B731" i="11"/>
  <c r="B732" i="11"/>
  <c r="B733" i="11"/>
  <c r="B734" i="11"/>
  <c r="B735" i="11"/>
  <c r="B736" i="11"/>
  <c r="B737" i="11"/>
  <c r="B738" i="11"/>
  <c r="B739" i="11"/>
  <c r="B740" i="11"/>
  <c r="B741" i="11"/>
  <c r="B742" i="11"/>
  <c r="B743" i="11"/>
  <c r="B744" i="11"/>
  <c r="B745" i="11"/>
  <c r="B746" i="11"/>
  <c r="B747" i="11"/>
  <c r="B748" i="11"/>
  <c r="B749" i="11"/>
  <c r="B750" i="11"/>
  <c r="B751" i="11"/>
  <c r="B752" i="11"/>
  <c r="B753" i="11"/>
  <c r="B754" i="11"/>
  <c r="B755" i="11"/>
  <c r="B756" i="11"/>
  <c r="B757" i="11"/>
  <c r="B758" i="11"/>
  <c r="B759" i="11"/>
  <c r="B760" i="11"/>
  <c r="B761" i="11"/>
  <c r="B762" i="11"/>
  <c r="B763" i="11"/>
  <c r="B764" i="11"/>
  <c r="B765" i="11"/>
  <c r="B766" i="11"/>
  <c r="B767" i="11"/>
  <c r="B768" i="11"/>
  <c r="B769" i="11"/>
  <c r="B770" i="11"/>
  <c r="B771" i="11"/>
  <c r="B772" i="11"/>
  <c r="B773" i="11"/>
  <c r="B774" i="11"/>
  <c r="B775" i="11"/>
  <c r="B776" i="11"/>
  <c r="B777" i="11"/>
  <c r="B778" i="11"/>
  <c r="B779" i="11"/>
  <c r="B780" i="11"/>
  <c r="B781" i="11"/>
  <c r="B782" i="11"/>
  <c r="B783" i="11"/>
  <c r="B784" i="11"/>
  <c r="B785" i="11"/>
  <c r="B786" i="11"/>
  <c r="B787" i="11"/>
  <c r="B788" i="11"/>
  <c r="B789" i="11"/>
  <c r="B790" i="11"/>
  <c r="B791" i="11"/>
  <c r="B792" i="11"/>
  <c r="B793" i="11"/>
  <c r="B794" i="11"/>
  <c r="B795" i="11"/>
  <c r="B796" i="11"/>
  <c r="B797" i="11"/>
  <c r="B798" i="11"/>
  <c r="B799" i="11"/>
  <c r="B800" i="11"/>
  <c r="B801" i="11"/>
  <c r="B802" i="11"/>
  <c r="B803" i="11"/>
  <c r="B804" i="11"/>
  <c r="B805" i="11"/>
  <c r="B806" i="11"/>
  <c r="B807" i="11"/>
  <c r="B808" i="11"/>
  <c r="B809" i="11"/>
  <c r="B810" i="11"/>
  <c r="B811" i="11"/>
  <c r="B812" i="11"/>
  <c r="B813" i="11"/>
  <c r="B814" i="11"/>
  <c r="B815" i="11"/>
  <c r="B816" i="11"/>
  <c r="B817" i="11"/>
  <c r="B818" i="11"/>
  <c r="B819" i="11"/>
  <c r="B820" i="11"/>
  <c r="B821" i="11"/>
  <c r="B822" i="11"/>
  <c r="B823" i="11"/>
  <c r="B824" i="11"/>
  <c r="B825" i="11"/>
  <c r="B826" i="11"/>
  <c r="B827" i="11"/>
  <c r="B828" i="11"/>
  <c r="B829" i="11"/>
  <c r="B830" i="11"/>
  <c r="B831" i="11"/>
  <c r="B832" i="11"/>
  <c r="B833" i="11"/>
  <c r="B834" i="11"/>
  <c r="B835" i="11"/>
  <c r="B836" i="11"/>
  <c r="B837" i="11"/>
  <c r="B838" i="11"/>
  <c r="B839" i="11"/>
  <c r="B840" i="11"/>
  <c r="B841" i="11"/>
  <c r="B842" i="11"/>
  <c r="B843" i="11"/>
  <c r="B844" i="11"/>
  <c r="B845" i="11"/>
  <c r="B846" i="11"/>
  <c r="B847" i="11"/>
  <c r="B848" i="11"/>
  <c r="B849" i="11"/>
  <c r="B850" i="11"/>
  <c r="B851" i="11"/>
  <c r="B852" i="11"/>
  <c r="B853" i="11"/>
  <c r="B854" i="11"/>
  <c r="B855" i="11"/>
  <c r="B856" i="11"/>
  <c r="B857" i="11"/>
  <c r="B858" i="11"/>
  <c r="B859" i="11"/>
  <c r="B860" i="11"/>
  <c r="B861" i="11"/>
  <c r="B862" i="11"/>
  <c r="B863" i="11"/>
  <c r="B864" i="11"/>
  <c r="B865" i="11"/>
  <c r="B866" i="11"/>
  <c r="B867" i="11"/>
  <c r="B868" i="11"/>
  <c r="B869" i="11"/>
  <c r="B870" i="11"/>
  <c r="B871" i="11"/>
  <c r="B872" i="11"/>
  <c r="B873" i="11"/>
  <c r="B874" i="11"/>
  <c r="B875" i="11"/>
  <c r="B876" i="11"/>
  <c r="B877" i="11"/>
  <c r="B878" i="11"/>
  <c r="B879" i="11"/>
  <c r="B880" i="11"/>
  <c r="B881" i="11"/>
  <c r="B882" i="11"/>
  <c r="B883" i="11"/>
  <c r="B884" i="11"/>
  <c r="B885" i="11"/>
  <c r="B886" i="11"/>
  <c r="B887" i="11"/>
  <c r="B888" i="11"/>
  <c r="B889" i="11"/>
  <c r="B890" i="11"/>
  <c r="B891" i="11"/>
  <c r="B892" i="11"/>
  <c r="B893" i="11"/>
  <c r="B894" i="11"/>
  <c r="B895" i="11"/>
  <c r="B896" i="11"/>
  <c r="B897" i="11"/>
  <c r="B898" i="11"/>
  <c r="B899" i="11"/>
  <c r="B900" i="11"/>
  <c r="B901" i="11"/>
  <c r="B902" i="11"/>
  <c r="B903" i="11"/>
  <c r="B904" i="11"/>
  <c r="B905" i="11"/>
  <c r="B906" i="11"/>
  <c r="B907" i="11"/>
  <c r="B908" i="11"/>
  <c r="B909" i="11"/>
  <c r="B910" i="11"/>
  <c r="B911" i="11"/>
  <c r="B912" i="11"/>
  <c r="B913" i="11"/>
  <c r="B914" i="11"/>
  <c r="B915" i="11"/>
  <c r="B916" i="11"/>
  <c r="B917" i="11"/>
  <c r="B918" i="11"/>
  <c r="B919" i="11"/>
  <c r="B920" i="11"/>
  <c r="B921" i="11"/>
  <c r="B922" i="11"/>
  <c r="B923" i="11"/>
  <c r="B924" i="11"/>
  <c r="B925" i="11"/>
  <c r="B926" i="11"/>
  <c r="B927" i="11"/>
  <c r="B928" i="11"/>
  <c r="B929" i="11"/>
  <c r="B930" i="11"/>
  <c r="B931" i="11"/>
  <c r="B932" i="11"/>
  <c r="B933" i="11"/>
  <c r="B934" i="11"/>
  <c r="B935" i="11"/>
  <c r="B936" i="11"/>
  <c r="B937" i="11"/>
  <c r="B938" i="11"/>
  <c r="B939" i="11"/>
  <c r="B940" i="11"/>
  <c r="B941" i="11"/>
  <c r="B942" i="11"/>
  <c r="B943" i="11"/>
  <c r="B944" i="11"/>
  <c r="B945" i="11"/>
  <c r="B946" i="11"/>
  <c r="B947" i="11"/>
  <c r="B948" i="11"/>
  <c r="B949" i="11"/>
  <c r="B950" i="11"/>
  <c r="B951" i="11"/>
  <c r="B952" i="11"/>
  <c r="B953" i="11"/>
  <c r="B954" i="11"/>
  <c r="B955" i="11"/>
  <c r="B956" i="11"/>
  <c r="B957" i="11"/>
  <c r="B958" i="11"/>
  <c r="B959" i="11"/>
  <c r="B960" i="11"/>
  <c r="B961" i="11"/>
  <c r="B962" i="11"/>
  <c r="B963" i="11"/>
  <c r="B964" i="11"/>
  <c r="B965" i="11"/>
  <c r="B966" i="11"/>
  <c r="B967" i="11"/>
  <c r="B968" i="11"/>
  <c r="B969" i="11"/>
  <c r="B970" i="11"/>
  <c r="B971" i="11"/>
  <c r="B972" i="11"/>
  <c r="B973" i="11"/>
  <c r="B974" i="11"/>
  <c r="B975" i="11"/>
  <c r="B976" i="11"/>
  <c r="B977" i="11"/>
  <c r="B978" i="11"/>
  <c r="B979" i="11"/>
  <c r="B980" i="11"/>
  <c r="B981" i="11"/>
  <c r="B982" i="11"/>
  <c r="B983" i="11"/>
  <c r="B984" i="11"/>
  <c r="B985" i="11"/>
  <c r="B986" i="11"/>
  <c r="B987" i="11"/>
  <c r="B988" i="11"/>
  <c r="B989" i="11"/>
  <c r="B990" i="11"/>
  <c r="B991" i="11"/>
  <c r="B992" i="11"/>
  <c r="B993" i="11"/>
  <c r="B994" i="11"/>
  <c r="B995" i="11"/>
  <c r="B996" i="11"/>
  <c r="B997" i="11"/>
  <c r="B998" i="11"/>
  <c r="B999" i="11"/>
  <c r="B1000" i="11"/>
  <c r="B1001" i="11"/>
  <c r="B1002" i="11"/>
  <c r="B1003" i="11"/>
  <c r="B1004" i="11"/>
  <c r="B1005" i="11"/>
  <c r="B1006" i="11"/>
  <c r="B1007" i="11"/>
  <c r="B1008" i="11"/>
  <c r="B1009" i="11"/>
  <c r="B1010" i="11"/>
  <c r="B1011" i="11"/>
  <c r="B1012" i="11"/>
  <c r="B1013" i="11"/>
  <c r="B1014" i="11"/>
  <c r="B1015" i="11"/>
  <c r="B1016" i="11"/>
  <c r="B1017" i="11"/>
  <c r="B1018" i="11"/>
  <c r="B1019" i="11"/>
  <c r="B1020" i="11"/>
  <c r="B1021" i="11"/>
  <c r="B1022" i="11"/>
  <c r="B1023" i="11"/>
  <c r="B1024" i="11"/>
  <c r="B1025" i="11"/>
  <c r="B1026" i="11"/>
  <c r="B1027" i="11"/>
  <c r="B1028" i="11"/>
  <c r="B1029" i="11"/>
  <c r="B1030" i="11"/>
  <c r="B1031" i="11"/>
  <c r="B1032" i="11"/>
  <c r="B1033" i="11"/>
  <c r="B1034" i="11"/>
  <c r="B1035" i="11"/>
  <c r="B1036" i="11"/>
  <c r="B1037" i="11"/>
  <c r="B1038" i="11"/>
  <c r="B1039" i="11"/>
  <c r="B1040" i="11"/>
  <c r="B1041" i="11"/>
  <c r="B1042" i="11"/>
  <c r="B1043" i="11"/>
  <c r="B1044" i="11"/>
  <c r="B1045" i="11"/>
  <c r="B1046" i="11"/>
  <c r="B1047" i="11"/>
  <c r="B1048" i="11"/>
  <c r="B1049" i="11"/>
  <c r="B1050" i="11"/>
  <c r="B1051" i="11"/>
  <c r="B1052" i="11"/>
  <c r="B1053" i="11"/>
  <c r="B1054" i="11"/>
  <c r="B1055" i="11"/>
  <c r="B1056" i="11"/>
  <c r="B1057" i="11"/>
  <c r="B1058" i="11"/>
  <c r="B1059" i="11"/>
  <c r="B1060" i="11"/>
  <c r="B1061" i="11"/>
  <c r="B1062" i="11"/>
  <c r="B1063" i="11"/>
  <c r="B1064" i="11"/>
  <c r="B1065" i="11"/>
  <c r="B1066" i="11"/>
  <c r="B1067" i="11"/>
  <c r="B1068" i="11"/>
  <c r="B1069" i="11"/>
  <c r="B1070" i="11"/>
  <c r="B1071" i="11"/>
  <c r="B1072" i="11"/>
  <c r="B1073" i="11"/>
  <c r="B1074" i="11"/>
  <c r="B1075" i="11"/>
  <c r="B1076" i="11"/>
  <c r="B1077" i="11"/>
  <c r="B1078" i="11"/>
  <c r="B1079" i="11"/>
  <c r="B1080" i="11"/>
  <c r="B1081" i="11"/>
  <c r="B1082" i="11"/>
  <c r="B1083" i="11"/>
  <c r="B1084" i="11"/>
  <c r="B1085" i="11"/>
  <c r="B1086" i="11"/>
  <c r="B1087" i="11"/>
  <c r="B1088" i="11"/>
  <c r="B1089" i="11"/>
  <c r="B1090" i="11"/>
  <c r="B1091" i="11"/>
  <c r="B1092" i="11"/>
  <c r="B1093" i="11"/>
  <c r="B1094" i="11"/>
  <c r="B1095" i="11"/>
  <c r="B1096" i="11"/>
  <c r="B1097" i="11"/>
  <c r="B1098" i="11"/>
  <c r="B1099" i="11"/>
  <c r="B1100" i="11"/>
  <c r="B1101" i="11"/>
  <c r="B1102" i="11"/>
  <c r="B1103" i="11"/>
  <c r="B1104" i="11"/>
  <c r="B1105" i="11"/>
  <c r="B1106" i="11"/>
  <c r="B1107" i="11"/>
  <c r="B1108" i="11"/>
  <c r="B1109" i="11"/>
  <c r="B1110" i="11"/>
  <c r="B1111" i="11"/>
  <c r="B1112" i="11"/>
  <c r="B1113" i="11"/>
  <c r="B1114" i="11"/>
  <c r="B1115" i="11"/>
  <c r="B1116" i="11"/>
  <c r="B1117" i="11"/>
  <c r="B1118" i="11"/>
  <c r="B1119" i="11"/>
  <c r="B1120" i="11"/>
  <c r="B1121" i="11"/>
  <c r="B1122" i="11"/>
  <c r="B1123" i="11"/>
  <c r="B1124" i="11"/>
  <c r="B1125" i="11"/>
  <c r="B1126" i="11"/>
  <c r="B1127" i="11"/>
  <c r="B1128" i="11"/>
  <c r="B1129" i="11"/>
  <c r="B1130" i="11"/>
  <c r="B1131" i="11"/>
  <c r="B1132" i="11"/>
  <c r="B1133" i="11"/>
  <c r="B1134" i="11"/>
  <c r="B1135" i="11"/>
  <c r="B1136" i="11"/>
  <c r="B1137" i="11"/>
  <c r="B1138" i="11"/>
  <c r="B1139" i="11"/>
  <c r="B1140" i="11"/>
  <c r="B1141" i="11"/>
  <c r="B1142" i="11"/>
  <c r="B1143" i="11"/>
  <c r="B1144" i="11"/>
  <c r="B1145" i="11"/>
  <c r="B1146" i="11"/>
  <c r="B1147" i="11"/>
  <c r="B1148" i="11"/>
  <c r="B1149" i="11"/>
  <c r="B1150" i="11"/>
  <c r="B1151" i="11"/>
  <c r="B1152" i="11"/>
  <c r="B1153" i="11"/>
  <c r="B1154" i="11"/>
  <c r="B1155" i="11"/>
  <c r="B1156" i="11"/>
  <c r="B1157" i="11"/>
  <c r="B1158" i="11"/>
  <c r="B1159" i="11"/>
  <c r="B1160" i="11"/>
  <c r="B1161" i="11"/>
  <c r="B1162" i="11"/>
  <c r="B1163" i="11"/>
  <c r="B1164" i="11"/>
  <c r="B1165" i="11"/>
  <c r="B1166" i="11"/>
  <c r="B1167" i="11"/>
  <c r="B1168" i="11"/>
  <c r="B1169" i="11"/>
  <c r="B1170" i="11"/>
  <c r="B1171" i="11"/>
  <c r="B1172" i="11"/>
  <c r="B1173" i="11"/>
  <c r="B1174" i="11"/>
  <c r="B1175" i="11"/>
  <c r="B1176" i="11"/>
  <c r="B1177" i="11"/>
  <c r="B1178" i="11"/>
  <c r="B1179" i="11"/>
  <c r="B1180" i="11"/>
  <c r="B1181" i="11"/>
  <c r="B1182" i="11"/>
  <c r="B1183" i="11"/>
  <c r="B1184" i="11"/>
  <c r="B1185" i="11"/>
  <c r="B1186" i="11"/>
  <c r="B1187" i="11"/>
  <c r="B1188" i="11"/>
  <c r="B1189" i="11"/>
  <c r="B1190" i="11"/>
  <c r="B1191" i="11"/>
  <c r="B1192" i="11"/>
  <c r="B1193" i="11"/>
  <c r="B1194" i="11"/>
  <c r="B1195" i="11"/>
  <c r="B1196" i="11"/>
  <c r="B1197" i="11"/>
  <c r="B1198" i="11"/>
  <c r="B1199" i="11"/>
  <c r="B1200" i="11"/>
  <c r="B1201" i="11"/>
  <c r="B1202" i="11"/>
  <c r="B1203" i="11"/>
  <c r="B1204" i="11"/>
  <c r="B1205" i="11"/>
  <c r="B1206" i="11"/>
  <c r="B1207" i="11"/>
  <c r="B1208" i="11"/>
  <c r="B1209" i="11"/>
  <c r="B1210" i="11"/>
  <c r="B1211" i="11"/>
  <c r="B1212" i="11"/>
  <c r="B1213" i="11"/>
  <c r="B1214" i="11"/>
  <c r="B1215" i="11"/>
  <c r="B1216" i="11"/>
  <c r="B1217" i="11"/>
  <c r="B1218" i="11"/>
  <c r="B1219" i="11"/>
  <c r="B1220" i="11"/>
  <c r="B1221" i="11"/>
  <c r="B1222" i="11"/>
  <c r="B1223" i="11"/>
  <c r="B1224" i="11"/>
  <c r="B1225" i="11"/>
  <c r="B1226" i="11"/>
  <c r="B1227" i="11"/>
  <c r="B1228" i="11"/>
  <c r="B1229" i="11"/>
  <c r="B1230" i="11"/>
  <c r="B1231" i="11"/>
  <c r="B1232" i="11"/>
  <c r="B1233" i="11"/>
  <c r="B1234" i="11"/>
  <c r="B1235" i="11"/>
  <c r="B1236" i="11"/>
  <c r="B1237" i="11"/>
  <c r="B1238" i="11"/>
  <c r="B1239" i="11"/>
  <c r="B1240" i="11"/>
  <c r="B1241" i="11"/>
  <c r="B1242" i="11"/>
  <c r="B1243" i="11"/>
  <c r="B1244" i="11"/>
  <c r="B1245" i="11"/>
  <c r="B1246" i="11"/>
  <c r="B1247" i="11"/>
  <c r="B1248" i="11"/>
  <c r="B1249" i="11"/>
  <c r="B1250" i="11"/>
  <c r="B1251" i="11"/>
  <c r="B1252" i="11"/>
  <c r="B1253" i="11"/>
  <c r="B1254" i="11"/>
  <c r="B1255" i="11"/>
  <c r="B1256" i="11"/>
  <c r="B1257" i="11"/>
  <c r="B1258" i="11"/>
  <c r="B1259" i="11"/>
  <c r="B1260" i="11"/>
  <c r="B1261" i="11"/>
  <c r="B1262" i="11"/>
  <c r="B1263" i="11"/>
  <c r="B1264" i="11"/>
  <c r="B1265" i="11"/>
  <c r="B1266" i="11"/>
  <c r="B1267" i="11"/>
  <c r="B1268" i="11"/>
  <c r="B1269" i="11"/>
  <c r="B1270" i="11"/>
  <c r="B1271" i="11"/>
  <c r="B1272" i="11"/>
  <c r="B1273" i="11"/>
  <c r="B1274" i="11"/>
  <c r="B1275" i="11"/>
  <c r="B1276" i="11"/>
  <c r="B1277" i="11"/>
  <c r="B1278" i="11"/>
  <c r="B1279" i="11"/>
  <c r="B1280" i="11"/>
  <c r="B1281" i="11"/>
  <c r="B1282" i="11"/>
  <c r="B1283" i="11"/>
  <c r="B1284" i="11"/>
  <c r="B1285" i="11"/>
  <c r="B1286" i="11"/>
  <c r="B1287" i="11"/>
  <c r="B1288" i="11"/>
  <c r="B1289" i="11"/>
  <c r="B1290" i="11"/>
  <c r="B1291" i="11"/>
  <c r="B1292" i="11"/>
  <c r="B1293" i="11"/>
  <c r="B1294" i="11"/>
  <c r="B1295" i="11"/>
  <c r="B1296" i="11"/>
  <c r="B1297" i="11"/>
  <c r="B1298" i="11"/>
  <c r="B1299" i="11"/>
  <c r="B1300" i="11"/>
  <c r="B1301" i="11"/>
  <c r="B1302" i="11"/>
  <c r="B1303" i="11"/>
  <c r="B1304" i="11"/>
  <c r="B1305" i="11"/>
  <c r="B1306" i="11"/>
  <c r="B1307" i="11"/>
  <c r="B1308" i="11"/>
  <c r="B1309" i="11"/>
  <c r="B1310" i="11"/>
  <c r="B1311" i="11"/>
  <c r="B1312" i="11"/>
  <c r="B1313" i="11"/>
  <c r="B1314" i="11"/>
  <c r="B1315" i="11"/>
  <c r="B1316" i="11"/>
  <c r="B1317" i="11"/>
  <c r="B1318" i="11"/>
  <c r="B1319" i="11"/>
  <c r="B1320" i="11"/>
  <c r="B1321" i="11"/>
  <c r="B1322" i="11"/>
  <c r="B1323" i="11"/>
  <c r="B1324" i="11"/>
  <c r="B1325" i="11"/>
  <c r="B1326" i="11"/>
  <c r="B1327" i="11"/>
  <c r="B1328" i="11"/>
  <c r="B1329" i="11"/>
  <c r="B1330" i="11"/>
  <c r="B1331" i="11"/>
  <c r="B1332" i="11"/>
  <c r="B1333" i="11"/>
  <c r="B1334" i="11"/>
  <c r="B1335" i="11"/>
  <c r="B1336" i="11"/>
  <c r="B1337" i="11"/>
  <c r="B1338" i="11"/>
  <c r="B1339" i="11"/>
  <c r="B1340" i="11"/>
  <c r="B1341" i="11"/>
  <c r="B1342" i="11"/>
  <c r="B1343" i="11"/>
  <c r="B1344" i="11"/>
  <c r="B1345" i="11"/>
  <c r="B1346" i="11"/>
  <c r="B1347" i="11"/>
  <c r="B1348" i="11"/>
  <c r="B1349" i="11"/>
  <c r="B1350" i="11"/>
  <c r="B1351" i="11"/>
  <c r="B1352" i="11"/>
  <c r="B1353" i="11"/>
  <c r="B1354" i="11"/>
  <c r="B1355" i="11"/>
  <c r="B1356" i="11"/>
  <c r="B1357" i="11"/>
  <c r="B1358" i="11"/>
  <c r="B1359" i="11"/>
  <c r="B1360" i="11"/>
  <c r="B1361" i="11"/>
  <c r="B1362" i="11"/>
  <c r="B1363" i="11"/>
  <c r="B1364" i="11"/>
  <c r="B1365" i="11"/>
  <c r="B1366" i="11"/>
  <c r="B1367" i="11"/>
  <c r="B1368" i="11"/>
  <c r="B1369" i="11"/>
  <c r="B1370" i="11"/>
  <c r="B1371" i="11"/>
  <c r="B1372" i="11"/>
  <c r="B1373" i="11"/>
  <c r="B1374" i="11"/>
  <c r="B1375" i="11"/>
  <c r="B1376" i="11"/>
  <c r="B1377" i="11"/>
  <c r="B1378" i="11"/>
  <c r="B1379" i="11"/>
  <c r="B1380" i="11"/>
  <c r="B1381" i="11"/>
  <c r="B1382" i="11"/>
  <c r="B1383" i="11"/>
  <c r="B1384" i="11"/>
  <c r="B1385" i="11"/>
  <c r="B1386" i="11"/>
  <c r="B1387" i="11"/>
  <c r="B1388" i="11"/>
  <c r="B1389" i="11"/>
  <c r="B1390" i="11"/>
  <c r="B1391" i="11"/>
  <c r="B1392" i="11"/>
  <c r="B1393" i="11"/>
  <c r="B1394" i="11"/>
  <c r="B1395" i="11"/>
  <c r="B1396" i="11"/>
  <c r="B1397" i="11"/>
  <c r="B1398" i="11"/>
  <c r="B1399" i="11"/>
  <c r="B1400" i="11"/>
  <c r="B1401" i="11"/>
  <c r="B1402" i="11"/>
  <c r="B1403" i="11"/>
  <c r="B1404" i="11"/>
  <c r="B1405" i="11"/>
  <c r="B1406" i="11"/>
  <c r="B1407" i="11"/>
  <c r="B1408" i="11"/>
  <c r="B1409" i="11"/>
  <c r="B1410" i="11"/>
  <c r="B1411" i="11"/>
  <c r="B1412" i="11"/>
  <c r="B1413" i="11"/>
  <c r="B1414" i="11"/>
  <c r="B1415" i="11"/>
  <c r="B1416" i="11"/>
  <c r="B1417" i="11"/>
  <c r="B1418" i="11"/>
  <c r="B1419" i="11"/>
  <c r="B1420" i="11"/>
  <c r="B1421" i="11"/>
  <c r="B1422" i="11"/>
  <c r="B1423" i="11"/>
  <c r="B1424" i="11"/>
  <c r="B1425" i="11"/>
  <c r="B1426" i="11"/>
  <c r="B1427" i="11"/>
  <c r="B1428" i="11"/>
  <c r="B1429" i="11"/>
  <c r="B1430" i="11"/>
  <c r="B1431" i="11"/>
  <c r="B1432" i="11"/>
  <c r="B1433" i="11"/>
  <c r="B1434" i="11"/>
  <c r="B1435" i="11"/>
  <c r="B1436" i="11"/>
  <c r="B1437" i="11"/>
  <c r="B1438" i="11"/>
  <c r="B1439" i="11"/>
  <c r="B1440" i="11"/>
  <c r="B1441" i="11"/>
  <c r="B1442" i="11"/>
  <c r="B1443" i="11"/>
  <c r="B1444" i="11"/>
  <c r="B1445" i="11"/>
  <c r="B1446" i="11"/>
  <c r="B1447" i="11"/>
  <c r="B1448" i="11"/>
  <c r="B1449" i="11"/>
  <c r="B1450" i="11"/>
  <c r="B1451" i="11"/>
  <c r="B1452" i="11"/>
  <c r="B1453" i="11"/>
  <c r="B1454" i="11"/>
  <c r="B1455" i="11"/>
  <c r="B1456" i="11"/>
  <c r="B1457" i="11"/>
  <c r="B1458" i="11"/>
  <c r="B1459" i="11"/>
  <c r="B1460" i="11"/>
  <c r="B1461" i="11"/>
  <c r="B1462" i="11"/>
  <c r="B1463" i="11"/>
  <c r="B1464" i="11"/>
  <c r="B1465" i="11"/>
  <c r="B1466" i="11"/>
  <c r="B1467" i="11"/>
  <c r="B1468" i="11"/>
  <c r="B1469" i="11"/>
  <c r="B1470" i="11"/>
  <c r="B1471" i="11"/>
  <c r="B1472" i="11"/>
  <c r="B1473" i="11"/>
  <c r="B1474" i="11"/>
  <c r="B1475" i="11"/>
  <c r="B1476" i="11"/>
  <c r="B1477" i="11"/>
  <c r="B1478" i="11"/>
  <c r="B1479" i="11"/>
  <c r="B1480" i="11"/>
  <c r="B1481" i="11"/>
  <c r="B1482" i="11"/>
  <c r="B1483" i="11"/>
  <c r="B1484" i="11"/>
  <c r="B1485" i="11"/>
  <c r="B1486" i="11"/>
  <c r="B1487" i="11"/>
  <c r="B1488" i="11"/>
  <c r="B1489" i="11"/>
  <c r="B1490" i="11"/>
  <c r="B1491" i="11"/>
  <c r="B1492" i="11"/>
  <c r="B1493" i="11"/>
  <c r="B1494" i="11"/>
  <c r="B1495" i="11"/>
  <c r="B1496" i="11"/>
  <c r="B1497" i="11"/>
  <c r="B1498" i="11"/>
  <c r="B1499" i="11"/>
  <c r="B1500" i="11"/>
  <c r="B1501" i="11"/>
  <c r="B1502" i="11"/>
  <c r="B1503" i="11"/>
  <c r="B1504" i="11"/>
  <c r="B1505" i="11"/>
  <c r="B1506" i="11"/>
  <c r="B1507" i="11"/>
  <c r="B1508" i="11"/>
  <c r="B1509" i="11"/>
  <c r="B1510" i="11"/>
  <c r="B1511" i="11"/>
  <c r="B1512" i="11"/>
  <c r="B1513" i="11"/>
  <c r="B1514" i="11"/>
  <c r="B1515" i="11"/>
  <c r="B1516" i="11"/>
  <c r="B1517" i="11"/>
  <c r="B1518" i="11"/>
  <c r="B1519" i="11"/>
  <c r="B1520" i="11"/>
  <c r="B1521" i="11"/>
  <c r="B1522" i="11"/>
  <c r="B1523" i="11"/>
  <c r="B1524" i="11"/>
  <c r="B1525" i="11"/>
  <c r="B1526" i="11"/>
  <c r="B1527" i="11"/>
  <c r="B1528" i="11"/>
  <c r="B1529" i="11"/>
  <c r="B1530" i="11"/>
  <c r="B1531" i="11"/>
  <c r="B1532" i="11"/>
  <c r="B1533" i="11"/>
  <c r="B1534" i="11"/>
  <c r="B1535" i="11"/>
  <c r="B1536" i="11"/>
  <c r="B1537" i="11"/>
  <c r="B1538" i="11"/>
  <c r="B1539" i="11"/>
  <c r="B1540" i="11"/>
  <c r="B1541" i="11"/>
  <c r="B1542" i="11"/>
  <c r="B1543" i="11"/>
  <c r="B1544" i="11"/>
  <c r="B1545" i="11"/>
  <c r="B1546" i="11"/>
  <c r="B1547" i="11"/>
  <c r="B1548" i="11"/>
  <c r="B1549" i="11"/>
  <c r="B1550" i="11"/>
  <c r="B1551" i="11"/>
  <c r="B1552" i="11"/>
  <c r="B1553" i="11"/>
  <c r="B1554" i="11"/>
  <c r="B1555" i="11"/>
  <c r="B1556" i="11"/>
  <c r="B1557" i="11"/>
  <c r="B1558" i="11"/>
  <c r="B1559" i="11"/>
  <c r="B1560" i="11"/>
  <c r="B1561" i="11"/>
  <c r="B1562" i="11"/>
  <c r="B1563" i="11"/>
  <c r="B1564" i="11"/>
  <c r="B1565" i="11"/>
  <c r="B1566" i="11"/>
  <c r="B1567" i="11"/>
  <c r="B1568" i="11"/>
  <c r="B1569" i="11"/>
  <c r="B1570" i="11"/>
  <c r="B1571" i="11"/>
  <c r="B1572" i="11"/>
  <c r="B1573" i="11"/>
  <c r="B1574" i="11"/>
  <c r="B1575" i="11"/>
  <c r="B1576" i="11"/>
  <c r="B1577" i="11"/>
  <c r="B1578" i="11"/>
  <c r="B1579" i="11"/>
  <c r="B1580" i="11"/>
  <c r="B1581" i="11"/>
  <c r="B1582" i="11"/>
  <c r="B1583" i="11"/>
  <c r="B1584" i="11"/>
  <c r="B1585" i="11"/>
  <c r="B1586" i="11"/>
  <c r="B1587" i="11"/>
  <c r="B1588" i="11"/>
  <c r="B1589" i="11"/>
  <c r="B1590" i="11"/>
  <c r="B1591" i="11"/>
  <c r="B1592" i="11"/>
  <c r="B1593" i="11"/>
  <c r="B1594" i="11"/>
  <c r="B1595" i="11"/>
  <c r="B1596" i="11"/>
  <c r="B1597" i="11"/>
  <c r="B1598" i="11"/>
  <c r="B1599" i="11"/>
  <c r="B1600" i="11"/>
  <c r="B1601" i="11"/>
  <c r="B1602" i="11"/>
  <c r="B1603" i="11"/>
  <c r="B1604" i="11"/>
  <c r="B1605" i="11"/>
  <c r="B1606" i="11"/>
  <c r="B1607" i="11"/>
  <c r="B1608" i="11"/>
  <c r="B1609" i="11"/>
  <c r="B1610" i="11"/>
  <c r="B1611" i="11"/>
  <c r="B1612" i="11"/>
  <c r="B1613" i="11"/>
  <c r="B1614" i="11"/>
  <c r="B1615" i="11"/>
  <c r="B1616" i="11"/>
  <c r="B1617" i="11"/>
  <c r="B1618" i="11"/>
  <c r="B1619" i="11"/>
  <c r="B1620" i="11"/>
  <c r="B1621" i="11"/>
  <c r="B1622" i="11"/>
  <c r="B1623" i="11"/>
  <c r="B1624" i="11"/>
  <c r="B1625" i="11"/>
  <c r="B1626" i="11"/>
  <c r="B1627" i="11"/>
  <c r="B1628" i="11"/>
  <c r="B1629" i="11"/>
  <c r="B1630" i="11"/>
  <c r="B1631" i="11"/>
  <c r="B1632" i="11"/>
  <c r="B1633" i="11"/>
  <c r="B1634" i="11"/>
  <c r="B1635" i="11"/>
  <c r="B1636" i="11"/>
  <c r="B1637" i="11"/>
  <c r="B1638" i="11"/>
  <c r="B1639" i="11"/>
  <c r="B1640" i="11"/>
  <c r="B1641" i="11"/>
  <c r="B1642" i="11"/>
  <c r="B1643" i="11"/>
  <c r="B1644" i="11"/>
  <c r="B1645" i="11"/>
  <c r="B1646" i="11"/>
  <c r="B1647" i="11"/>
  <c r="B1648" i="11"/>
  <c r="B1649" i="11"/>
  <c r="B1650" i="11"/>
  <c r="B1651" i="11"/>
  <c r="B1652" i="11"/>
  <c r="B1653" i="11"/>
  <c r="B1654" i="11"/>
  <c r="B1655" i="11"/>
  <c r="B1656" i="11"/>
  <c r="B1657" i="11"/>
  <c r="B1658" i="11"/>
  <c r="B1659" i="11"/>
  <c r="B1660" i="11"/>
  <c r="B1661" i="11"/>
  <c r="B1662" i="11"/>
  <c r="B1663" i="11"/>
  <c r="B1664" i="11"/>
  <c r="B1665" i="11"/>
  <c r="B1666" i="11"/>
  <c r="B1667" i="11"/>
  <c r="B1668" i="11"/>
  <c r="B1669" i="11"/>
  <c r="B1670" i="11"/>
  <c r="B1671" i="11"/>
  <c r="B1672" i="11"/>
  <c r="B1673" i="11"/>
  <c r="B1674" i="11"/>
  <c r="B1675" i="11"/>
  <c r="B1676" i="11"/>
  <c r="B1677" i="11"/>
  <c r="B1678" i="11"/>
  <c r="B1679" i="11"/>
  <c r="B1680" i="11"/>
  <c r="B1681" i="11"/>
  <c r="B1682" i="11"/>
  <c r="B1683" i="11"/>
  <c r="B1684" i="11"/>
  <c r="B1685" i="11"/>
  <c r="B1686" i="11"/>
  <c r="B1687" i="11"/>
  <c r="B1688" i="11"/>
  <c r="B1689" i="11"/>
  <c r="B1690" i="11"/>
  <c r="B1691" i="11"/>
  <c r="B1692" i="11"/>
  <c r="B1693" i="11"/>
  <c r="B1694" i="11"/>
  <c r="B1695" i="11"/>
  <c r="B1696" i="11"/>
  <c r="B1697" i="11"/>
  <c r="B1698" i="11"/>
  <c r="B1699" i="11"/>
  <c r="B1700" i="11"/>
  <c r="B1701" i="11"/>
  <c r="B1702" i="11"/>
  <c r="B1703" i="11"/>
  <c r="B1704" i="11"/>
  <c r="B1705" i="11"/>
  <c r="B1706" i="11"/>
  <c r="B1707" i="11"/>
  <c r="B1708" i="11"/>
  <c r="B1709" i="11"/>
  <c r="B1710" i="11"/>
  <c r="B1711" i="11"/>
  <c r="B1712" i="11"/>
  <c r="B1713" i="11"/>
  <c r="B1714" i="11"/>
  <c r="B1715" i="11"/>
  <c r="B1716" i="11"/>
  <c r="B1717" i="11"/>
  <c r="B1718" i="11"/>
  <c r="B1719" i="11"/>
  <c r="B1720" i="11"/>
  <c r="B1721" i="11"/>
  <c r="B1722" i="11"/>
  <c r="B1723" i="11"/>
  <c r="B1724" i="11"/>
  <c r="B1725" i="11"/>
  <c r="B1726" i="11"/>
  <c r="B1727" i="11"/>
  <c r="B1728" i="11"/>
  <c r="B1729" i="11"/>
  <c r="B1730" i="11"/>
  <c r="B1731" i="11"/>
  <c r="B1732" i="11"/>
  <c r="B1733" i="11"/>
  <c r="B1734" i="11"/>
  <c r="B1735" i="11"/>
  <c r="B1736" i="11"/>
  <c r="B1737" i="11"/>
  <c r="B1738" i="11"/>
  <c r="B1739" i="11"/>
  <c r="B1740" i="11"/>
  <c r="B1741" i="11"/>
  <c r="B1" i="11"/>
  <c r="M7" i="4" a="1"/>
  <c r="M7" i="4" s="1"/>
  <c r="M8" i="4" a="1"/>
  <c r="M8" i="4" s="1"/>
  <c r="M9" i="4" a="1"/>
  <c r="M9" i="4" s="1"/>
  <c r="M10" i="4" a="1"/>
  <c r="M10" i="4"/>
  <c r="M11" i="4" a="1"/>
  <c r="M11" i="4" s="1"/>
  <c r="M12" i="4" a="1"/>
  <c r="M12" i="4" s="1"/>
  <c r="M13" i="4" a="1"/>
  <c r="M13" i="4" s="1"/>
  <c r="M14" i="4" a="1"/>
  <c r="M14" i="4" s="1"/>
  <c r="M15" i="4" a="1"/>
  <c r="M15" i="4" s="1"/>
  <c r="M16" i="4" a="1"/>
  <c r="M16" i="4" s="1"/>
  <c r="M17" i="4" a="1"/>
  <c r="M17" i="4" s="1"/>
  <c r="M18" i="4" a="1"/>
  <c r="M18" i="4" s="1"/>
  <c r="M19" i="4" a="1"/>
  <c r="M19" i="4" s="1"/>
  <c r="M20" i="4" a="1"/>
  <c r="M20" i="4" s="1"/>
  <c r="M21" i="4" a="1"/>
  <c r="M21" i="4" s="1"/>
  <c r="M22" i="4" a="1"/>
  <c r="M22" i="4"/>
  <c r="M23" i="4" a="1"/>
  <c r="M23" i="4" s="1"/>
  <c r="M24" i="4" a="1"/>
  <c r="M24" i="4" s="1"/>
  <c r="M25" i="4" a="1"/>
  <c r="M25" i="4" s="1"/>
  <c r="M26" i="4" a="1"/>
  <c r="M26" i="4" s="1"/>
  <c r="M27" i="4" a="1"/>
  <c r="M27" i="4" s="1"/>
  <c r="M28" i="4" a="1"/>
  <c r="M28" i="4" s="1"/>
  <c r="M29" i="4" a="1"/>
  <c r="M29" i="4" s="1"/>
  <c r="M30" i="4" a="1"/>
  <c r="M30" i="4" s="1"/>
  <c r="M31" i="4" a="1"/>
  <c r="M31" i="4" s="1"/>
  <c r="M32" i="4" a="1"/>
  <c r="M32" i="4" s="1"/>
  <c r="M33" i="4" a="1"/>
  <c r="M33" i="4" s="1"/>
  <c r="M34" i="4" a="1"/>
  <c r="M34" i="4"/>
  <c r="M35" i="4" a="1"/>
  <c r="M35" i="4" s="1"/>
  <c r="M36" i="4" a="1"/>
  <c r="M36" i="4" s="1"/>
  <c r="M37" i="4" a="1"/>
  <c r="M37" i="4" s="1"/>
  <c r="M38" i="4" a="1"/>
  <c r="M38" i="4"/>
  <c r="M39" i="4" a="1"/>
  <c r="M39" i="4" s="1"/>
  <c r="M40" i="4" a="1"/>
  <c r="M40" i="4" s="1"/>
  <c r="M41" i="4" a="1"/>
  <c r="M41" i="4" s="1"/>
  <c r="M42" i="4" a="1"/>
  <c r="M42" i="4"/>
  <c r="M43" i="4" a="1"/>
  <c r="M43" i="4" s="1"/>
  <c r="M44" i="4" a="1"/>
  <c r="M44" i="4" s="1"/>
  <c r="M45" i="4" a="1"/>
  <c r="M45" i="4" s="1"/>
  <c r="M46" i="4" a="1"/>
  <c r="M46" i="4" s="1"/>
  <c r="M47" i="4" a="1"/>
  <c r="M47" i="4" s="1"/>
  <c r="M48" i="4" a="1"/>
  <c r="M48" i="4" s="1"/>
  <c r="M49" i="4" a="1"/>
  <c r="M49" i="4" s="1"/>
  <c r="M50" i="4" a="1"/>
  <c r="M50" i="4" s="1"/>
  <c r="M51" i="4" a="1"/>
  <c r="M51" i="4" s="1"/>
  <c r="M52" i="4" a="1"/>
  <c r="M52" i="4" s="1"/>
  <c r="M53" i="4" a="1"/>
  <c r="M53" i="4" s="1"/>
  <c r="M54" i="4" a="1"/>
  <c r="M54" i="4"/>
  <c r="M55" i="4" a="1"/>
  <c r="M55" i="4" s="1"/>
  <c r="M56" i="4" a="1"/>
  <c r="M56" i="4" s="1"/>
  <c r="M57" i="4" a="1"/>
  <c r="M57" i="4" s="1"/>
  <c r="M58" i="4" a="1"/>
  <c r="M58" i="4" s="1"/>
  <c r="M59" i="4" a="1"/>
  <c r="M59" i="4" s="1"/>
  <c r="M60" i="4" a="1"/>
  <c r="M60" i="4" s="1"/>
  <c r="M61" i="4" a="1"/>
  <c r="M61" i="4" s="1"/>
  <c r="M62" i="4" a="1"/>
  <c r="M62" i="4" s="1"/>
  <c r="M63" i="4" a="1"/>
  <c r="M63" i="4" s="1"/>
  <c r="M64" i="4" a="1"/>
  <c r="M64" i="4" s="1"/>
  <c r="M65" i="4" a="1"/>
  <c r="M65" i="4" s="1"/>
  <c r="M66" i="4" a="1"/>
  <c r="M66" i="4" s="1"/>
  <c r="M67" i="4" a="1"/>
  <c r="M67" i="4" s="1"/>
  <c r="M68" i="4" a="1"/>
  <c r="M68" i="4" s="1"/>
  <c r="M69" i="4" a="1"/>
  <c r="M69" i="4" s="1"/>
  <c r="M70" i="4" a="1"/>
  <c r="M70" i="4"/>
  <c r="M71" i="4" a="1"/>
  <c r="M71" i="4" s="1"/>
  <c r="M72" i="4" a="1"/>
  <c r="M72" i="4" s="1"/>
  <c r="M73" i="4" a="1"/>
  <c r="M73" i="4" s="1"/>
  <c r="M74" i="4" a="1"/>
  <c r="M74" i="4"/>
  <c r="M75" i="4" a="1"/>
  <c r="M75" i="4" s="1"/>
  <c r="M76" i="4" a="1"/>
  <c r="M76" i="4" s="1"/>
  <c r="M77" i="4" a="1"/>
  <c r="M77" i="4" s="1"/>
  <c r="M78" i="4" a="1"/>
  <c r="M78" i="4" s="1"/>
  <c r="M79" i="4" a="1"/>
  <c r="M79" i="4" s="1"/>
  <c r="M80" i="4" a="1"/>
  <c r="M80" i="4" s="1"/>
  <c r="M81" i="4" a="1"/>
  <c r="M81" i="4" s="1"/>
  <c r="M82" i="4" a="1"/>
  <c r="M82" i="4" s="1"/>
  <c r="M83" i="4" a="1"/>
  <c r="M83" i="4" s="1"/>
  <c r="M84" i="4" a="1"/>
  <c r="M84" i="4" s="1"/>
  <c r="M85" i="4" a="1"/>
  <c r="M85" i="4" s="1"/>
  <c r="M86" i="4" a="1"/>
  <c r="M86" i="4" s="1"/>
  <c r="M87" i="4" a="1"/>
  <c r="M87" i="4" s="1"/>
  <c r="M88" i="4" a="1"/>
  <c r="M88" i="4" s="1"/>
  <c r="M89" i="4" a="1"/>
  <c r="M89" i="4" s="1"/>
  <c r="M90" i="4" a="1"/>
  <c r="M90" i="4" s="1"/>
  <c r="M91" i="4" a="1"/>
  <c r="M91" i="4" s="1"/>
  <c r="M92" i="4" a="1"/>
  <c r="M92" i="4" s="1"/>
  <c r="M93" i="4" a="1"/>
  <c r="M93" i="4" s="1"/>
  <c r="M94" i="4" a="1"/>
  <c r="M94" i="4" s="1"/>
  <c r="M95" i="4" a="1"/>
  <c r="M95" i="4" s="1"/>
  <c r="M96" i="4" a="1"/>
  <c r="M96" i="4" s="1"/>
  <c r="M97" i="4" a="1"/>
  <c r="M97" i="4" s="1"/>
  <c r="M98" i="4" a="1"/>
  <c r="M98" i="4" s="1"/>
  <c r="M99" i="4" a="1"/>
  <c r="M99" i="4" s="1"/>
  <c r="M100" i="4" a="1"/>
  <c r="M100" i="4" s="1"/>
  <c r="M101" i="4" a="1"/>
  <c r="M101" i="4" s="1"/>
  <c r="M102" i="4" a="1"/>
  <c r="M102" i="4"/>
  <c r="M103" i="4" a="1"/>
  <c r="M103" i="4" s="1"/>
  <c r="M104" i="4" a="1"/>
  <c r="M104" i="4" s="1"/>
  <c r="M105" i="4" a="1"/>
  <c r="M105" i="4" s="1"/>
  <c r="M106" i="4" a="1"/>
  <c r="M106" i="4"/>
  <c r="M107" i="4" a="1"/>
  <c r="M107" i="4" s="1"/>
  <c r="M108" i="4" a="1"/>
  <c r="M108" i="4" s="1"/>
  <c r="M109" i="4" a="1"/>
  <c r="M109" i="4" s="1"/>
  <c r="M110" i="4" a="1"/>
  <c r="M110" i="4" s="1"/>
  <c r="M111" i="4" a="1"/>
  <c r="M111" i="4" s="1"/>
  <c r="M112" i="4" a="1"/>
  <c r="M112" i="4" s="1"/>
  <c r="M113" i="4" a="1"/>
  <c r="M113" i="4" s="1"/>
  <c r="M114" i="4" a="1"/>
  <c r="M114" i="4" s="1"/>
  <c r="M115" i="4" a="1"/>
  <c r="M115" i="4" s="1"/>
  <c r="M116" i="4" a="1"/>
  <c r="M116" i="4" s="1"/>
  <c r="M117" i="4" a="1"/>
  <c r="M117" i="4" s="1"/>
  <c r="M118" i="4" a="1"/>
  <c r="M118" i="4" s="1"/>
  <c r="M119" i="4" a="1"/>
  <c r="M119" i="4" s="1"/>
  <c r="M120" i="4" a="1"/>
  <c r="M120" i="4" s="1"/>
  <c r="M121" i="4" a="1"/>
  <c r="M121" i="4" s="1"/>
  <c r="M122" i="4" a="1"/>
  <c r="M122" i="4" s="1"/>
  <c r="M123" i="4" a="1"/>
  <c r="M123" i="4" s="1"/>
  <c r="M124" i="4" a="1"/>
  <c r="M124" i="4" s="1"/>
  <c r="M125" i="4" a="1"/>
  <c r="M125" i="4" s="1"/>
  <c r="M126" i="4" a="1"/>
  <c r="M126" i="4" s="1"/>
  <c r="M127" i="4" a="1"/>
  <c r="M127" i="4" s="1"/>
  <c r="M128" i="4" a="1"/>
  <c r="M128" i="4" s="1"/>
  <c r="M129" i="4" a="1"/>
  <c r="M129" i="4" s="1"/>
  <c r="M130" i="4" a="1"/>
  <c r="M130" i="4" s="1"/>
  <c r="M131" i="4" a="1"/>
  <c r="M131" i="4" s="1"/>
  <c r="M132" i="4" a="1"/>
  <c r="M132" i="4" s="1"/>
  <c r="M133" i="4" a="1"/>
  <c r="M133" i="4" s="1"/>
  <c r="M134" i="4" a="1"/>
  <c r="M134" i="4"/>
  <c r="M135" i="4" a="1"/>
  <c r="M135" i="4" s="1"/>
  <c r="M136" i="4" a="1"/>
  <c r="M136" i="4" s="1"/>
  <c r="M137" i="4" a="1"/>
  <c r="M137" i="4" s="1"/>
  <c r="M138" i="4" a="1"/>
  <c r="M138" i="4"/>
  <c r="M139" i="4" a="1"/>
  <c r="M139" i="4" s="1"/>
  <c r="M140" i="4" a="1"/>
  <c r="M140" i="4" s="1"/>
  <c r="M141" i="4" a="1"/>
  <c r="M141" i="4" s="1"/>
  <c r="M142" i="4" a="1"/>
  <c r="M142" i="4" s="1"/>
  <c r="M143" i="4" a="1"/>
  <c r="M143" i="4" s="1"/>
  <c r="M144" i="4" a="1"/>
  <c r="M144" i="4" s="1"/>
  <c r="M145" i="4" a="1"/>
  <c r="M145" i="4" s="1"/>
  <c r="M146" i="4" a="1"/>
  <c r="M146" i="4" s="1"/>
  <c r="M147" i="4" a="1"/>
  <c r="M147" i="4" s="1"/>
  <c r="M148" i="4" a="1"/>
  <c r="M148" i="4" s="1"/>
  <c r="M149" i="4" a="1"/>
  <c r="M149" i="4" s="1"/>
  <c r="M150" i="4" a="1"/>
  <c r="M150" i="4" s="1"/>
  <c r="M151" i="4" a="1"/>
  <c r="M151" i="4" s="1"/>
  <c r="M152" i="4" a="1"/>
  <c r="M152" i="4" s="1"/>
  <c r="M153" i="4" a="1"/>
  <c r="M153" i="4" s="1"/>
  <c r="M154" i="4" a="1"/>
  <c r="M154" i="4" s="1"/>
  <c r="M155" i="4" a="1"/>
  <c r="M155" i="4" s="1"/>
  <c r="M156" i="4" a="1"/>
  <c r="M156" i="4" s="1"/>
  <c r="M157" i="4" a="1"/>
  <c r="M157" i="4" s="1"/>
  <c r="M158" i="4" a="1"/>
  <c r="M158" i="4" s="1"/>
  <c r="M159" i="4" a="1"/>
  <c r="M159" i="4" s="1"/>
  <c r="M160" i="4" a="1"/>
  <c r="M160" i="4" s="1"/>
  <c r="M161" i="4" a="1"/>
  <c r="M161" i="4" s="1"/>
  <c r="M162" i="4" a="1"/>
  <c r="M162" i="4" s="1"/>
  <c r="M163" i="4" a="1"/>
  <c r="M163" i="4" s="1"/>
  <c r="M164" i="4" a="1"/>
  <c r="M164" i="4" s="1"/>
  <c r="M165" i="4" a="1"/>
  <c r="M165" i="4" s="1"/>
  <c r="M166" i="4" a="1"/>
  <c r="M166" i="4"/>
  <c r="M167" i="4" a="1"/>
  <c r="M167" i="4" s="1"/>
  <c r="M168" i="4" a="1"/>
  <c r="M168" i="4" s="1"/>
  <c r="M169" i="4" a="1"/>
  <c r="M169" i="4" s="1"/>
  <c r="M170" i="4" a="1"/>
  <c r="M170" i="4"/>
  <c r="M171" i="4" a="1"/>
  <c r="M171" i="4" s="1"/>
  <c r="M172" i="4" a="1"/>
  <c r="M172" i="4" s="1"/>
  <c r="M173" i="4" a="1"/>
  <c r="M173" i="4" s="1"/>
  <c r="M174" i="4" a="1"/>
  <c r="M174" i="4" s="1"/>
  <c r="M175" i="4" a="1"/>
  <c r="M175" i="4" s="1"/>
  <c r="M176" i="4" a="1"/>
  <c r="M176" i="4" s="1"/>
  <c r="M177" i="4" a="1"/>
  <c r="M177" i="4" s="1"/>
  <c r="M178" i="4" a="1"/>
  <c r="M178" i="4" s="1"/>
  <c r="M179" i="4" a="1"/>
  <c r="M179" i="4" s="1"/>
  <c r="M180" i="4" a="1"/>
  <c r="M180" i="4" s="1"/>
  <c r="M181" i="4" a="1"/>
  <c r="M181" i="4" s="1"/>
  <c r="M182" i="4" a="1"/>
  <c r="M182" i="4" s="1"/>
  <c r="M183" i="4" a="1"/>
  <c r="M183" i="4" s="1"/>
  <c r="M184" i="4" a="1"/>
  <c r="M184" i="4" s="1"/>
  <c r="M185" i="4" a="1"/>
  <c r="M185" i="4" s="1"/>
  <c r="M186" i="4" a="1"/>
  <c r="M186" i="4" s="1"/>
  <c r="M187" i="4" a="1"/>
  <c r="M187" i="4" s="1"/>
  <c r="M188" i="4" a="1"/>
  <c r="M188" i="4" s="1"/>
  <c r="M189" i="4" a="1"/>
  <c r="M189" i="4" s="1"/>
  <c r="M190" i="4" a="1"/>
  <c r="M190" i="4" s="1"/>
  <c r="M191" i="4" a="1"/>
  <c r="M191" i="4" s="1"/>
  <c r="M192" i="4" a="1"/>
  <c r="M192" i="4" s="1"/>
  <c r="M193" i="4" a="1"/>
  <c r="M193" i="4" s="1"/>
  <c r="M194" i="4" a="1"/>
  <c r="M194" i="4" s="1"/>
  <c r="M195" i="4" a="1"/>
  <c r="M195" i="4" s="1"/>
  <c r="M196" i="4" a="1"/>
  <c r="M196" i="4" s="1"/>
  <c r="M197" i="4" a="1"/>
  <c r="M197" i="4" s="1"/>
  <c r="M198" i="4" a="1"/>
  <c r="M198" i="4"/>
  <c r="M199" i="4" a="1"/>
  <c r="M199" i="4" s="1"/>
  <c r="M200" i="4" a="1"/>
  <c r="M200" i="4" s="1"/>
  <c r="M201" i="4" a="1"/>
  <c r="M201" i="4" s="1"/>
  <c r="M202" i="4" a="1"/>
  <c r="M202" i="4"/>
  <c r="M203" i="4" a="1"/>
  <c r="M203" i="4" s="1"/>
  <c r="M204" i="4" a="1"/>
  <c r="M204" i="4" s="1"/>
  <c r="M205" i="4" a="1"/>
  <c r="M205" i="4" s="1"/>
  <c r="M206" i="4" a="1"/>
  <c r="M206" i="4" s="1"/>
  <c r="M207" i="4" a="1"/>
  <c r="M207" i="4" s="1"/>
  <c r="M208" i="4" a="1"/>
  <c r="M208" i="4" s="1"/>
  <c r="M209" i="4" a="1"/>
  <c r="M209" i="4" s="1"/>
  <c r="M210" i="4" a="1"/>
  <c r="M210" i="4"/>
  <c r="M211" i="4" a="1"/>
  <c r="M211" i="4" s="1"/>
  <c r="M212" i="4" a="1"/>
  <c r="M212" i="4" s="1"/>
  <c r="M213" i="4" a="1"/>
  <c r="M213" i="4" s="1"/>
  <c r="M214" i="4" a="1"/>
  <c r="M214" i="4" s="1"/>
  <c r="M215" i="4" a="1"/>
  <c r="M215" i="4" s="1"/>
  <c r="M216" i="4" a="1"/>
  <c r="M216" i="4" s="1"/>
  <c r="M217" i="4" a="1"/>
  <c r="M217" i="4" s="1"/>
  <c r="M218" i="4" a="1"/>
  <c r="M218" i="4" s="1"/>
  <c r="M219" i="4" a="1"/>
  <c r="M219" i="4" s="1"/>
  <c r="M220" i="4" a="1"/>
  <c r="M220" i="4" s="1"/>
  <c r="M221" i="4" a="1"/>
  <c r="M221" i="4" s="1"/>
  <c r="M222" i="4" a="1"/>
  <c r="M222" i="4" s="1"/>
  <c r="M223" i="4" a="1"/>
  <c r="M223" i="4" s="1"/>
  <c r="M224" i="4" a="1"/>
  <c r="M224" i="4" s="1"/>
  <c r="M225" i="4" a="1"/>
  <c r="M225" i="4" s="1"/>
  <c r="M226" i="4" a="1"/>
  <c r="M226" i="4" s="1"/>
  <c r="M227" i="4" a="1"/>
  <c r="M227" i="4" s="1"/>
  <c r="M228" i="4" a="1"/>
  <c r="M228" i="4" s="1"/>
  <c r="M229" i="4" a="1"/>
  <c r="M229" i="4" s="1"/>
  <c r="M230" i="4" a="1"/>
  <c r="M230" i="4"/>
  <c r="M231" i="4" a="1"/>
  <c r="M231" i="4" s="1"/>
  <c r="M232" i="4" a="1"/>
  <c r="M232" i="4" s="1"/>
  <c r="M233" i="4" a="1"/>
  <c r="M233" i="4" s="1"/>
  <c r="M234" i="4" a="1"/>
  <c r="M234" i="4"/>
  <c r="M235" i="4" a="1"/>
  <c r="M235" i="4" s="1"/>
  <c r="M236" i="4" a="1"/>
  <c r="M236" i="4" s="1"/>
  <c r="M237" i="4" a="1"/>
  <c r="M237" i="4" s="1"/>
  <c r="M238" i="4" a="1"/>
  <c r="M238" i="4" s="1"/>
  <c r="M239" i="4" a="1"/>
  <c r="M239" i="4" s="1"/>
  <c r="M240" i="4" a="1"/>
  <c r="M240" i="4" s="1"/>
  <c r="M241" i="4" a="1"/>
  <c r="M241" i="4" s="1"/>
  <c r="M242" i="4" a="1"/>
  <c r="M242" i="4"/>
  <c r="M243" i="4" a="1"/>
  <c r="M243" i="4" s="1"/>
  <c r="M244" i="4" a="1"/>
  <c r="M244" i="4" s="1"/>
  <c r="M245" i="4" a="1"/>
  <c r="M245" i="4" s="1"/>
  <c r="M246" i="4" a="1"/>
  <c r="M246" i="4" s="1"/>
  <c r="M247" i="4" a="1"/>
  <c r="M247" i="4" s="1"/>
  <c r="M248" i="4" a="1"/>
  <c r="M248" i="4" s="1"/>
  <c r="M249" i="4" a="1"/>
  <c r="M249" i="4" s="1"/>
  <c r="M250" i="4" a="1"/>
  <c r="M250" i="4" s="1"/>
  <c r="M251" i="4" a="1"/>
  <c r="M251" i="4" s="1"/>
  <c r="M252" i="4" a="1"/>
  <c r="M252" i="4" s="1"/>
  <c r="M253" i="4" a="1"/>
  <c r="M253" i="4" s="1"/>
  <c r="M254" i="4" a="1"/>
  <c r="M254" i="4" s="1"/>
  <c r="M255" i="4" a="1"/>
  <c r="M255" i="4" s="1"/>
  <c r="M256" i="4" a="1"/>
  <c r="M256" i="4" s="1"/>
  <c r="M257" i="4" a="1"/>
  <c r="M257" i="4" s="1"/>
  <c r="M258" i="4" a="1"/>
  <c r="M258" i="4"/>
  <c r="M259" i="4" a="1"/>
  <c r="M259" i="4" s="1"/>
  <c r="M260" i="4" a="1"/>
  <c r="M260" i="4" s="1"/>
  <c r="M261" i="4" a="1"/>
  <c r="M261" i="4" s="1"/>
  <c r="M262" i="4" a="1"/>
  <c r="M262" i="4"/>
  <c r="M263" i="4" a="1"/>
  <c r="M263" i="4" s="1"/>
  <c r="M264" i="4" a="1"/>
  <c r="M264" i="4" s="1"/>
  <c r="M265" i="4" a="1"/>
  <c r="M265" i="4" s="1"/>
  <c r="M266" i="4" a="1"/>
  <c r="M266" i="4"/>
  <c r="M267" i="4" a="1"/>
  <c r="M267" i="4" s="1"/>
  <c r="M268" i="4" a="1"/>
  <c r="M268" i="4" s="1"/>
  <c r="M269" i="4" a="1"/>
  <c r="M269" i="4" s="1"/>
  <c r="M270" i="4" a="1"/>
  <c r="M270" i="4" s="1"/>
  <c r="M271" i="4" a="1"/>
  <c r="M271" i="4" s="1"/>
  <c r="M272" i="4" a="1"/>
  <c r="M272" i="4" s="1"/>
  <c r="M273" i="4" a="1"/>
  <c r="M273" i="4" s="1"/>
  <c r="M274" i="4" a="1"/>
  <c r="M274" i="4"/>
  <c r="M275" i="4" a="1"/>
  <c r="M275" i="4" s="1"/>
  <c r="M276" i="4" a="1"/>
  <c r="M276" i="4" s="1"/>
  <c r="M277" i="4" a="1"/>
  <c r="M277" i="4" s="1"/>
  <c r="M278" i="4" a="1"/>
  <c r="M278" i="4" s="1"/>
  <c r="M279" i="4" a="1"/>
  <c r="M279" i="4" s="1"/>
  <c r="M280" i="4" a="1"/>
  <c r="M280" i="4" s="1"/>
  <c r="M281" i="4" a="1"/>
  <c r="M281" i="4" s="1"/>
  <c r="M282" i="4" a="1"/>
  <c r="M282" i="4"/>
  <c r="M283" i="4" a="1"/>
  <c r="M283" i="4" s="1"/>
  <c r="M284" i="4" a="1"/>
  <c r="M284" i="4" s="1"/>
  <c r="M285" i="4" a="1"/>
  <c r="M285" i="4" s="1"/>
  <c r="M286" i="4" a="1"/>
  <c r="M286" i="4" s="1"/>
  <c r="M287" i="4" a="1"/>
  <c r="M287" i="4" s="1"/>
  <c r="M288" i="4" a="1"/>
  <c r="M288" i="4" s="1"/>
  <c r="M289" i="4" a="1"/>
  <c r="M289" i="4" s="1"/>
  <c r="M290" i="4" a="1"/>
  <c r="M290" i="4"/>
  <c r="M291" i="4" a="1"/>
  <c r="M291" i="4" s="1"/>
  <c r="M292" i="4" a="1"/>
  <c r="M292" i="4" s="1"/>
  <c r="M293" i="4" a="1"/>
  <c r="M293" i="4" s="1"/>
  <c r="M294" i="4" a="1"/>
  <c r="M294" i="4"/>
  <c r="M295" i="4" a="1"/>
  <c r="M295" i="4" s="1"/>
  <c r="M296" i="4" a="1"/>
  <c r="M296" i="4" s="1"/>
  <c r="M297" i="4" a="1"/>
  <c r="M297" i="4" s="1"/>
  <c r="M298" i="4" a="1"/>
  <c r="M298" i="4"/>
  <c r="M299" i="4" a="1"/>
  <c r="M299" i="4" s="1"/>
  <c r="M300" i="4" a="1"/>
  <c r="M300" i="4" s="1"/>
  <c r="M301" i="4" a="1"/>
  <c r="M301" i="4" s="1"/>
  <c r="M302" i="4" a="1"/>
  <c r="M302" i="4" s="1"/>
  <c r="M303" i="4" a="1"/>
  <c r="M303" i="4" s="1"/>
  <c r="M304" i="4" a="1"/>
  <c r="M304" i="4" s="1"/>
  <c r="M305" i="4" a="1"/>
  <c r="M305" i="4" s="1"/>
  <c r="M306" i="4" a="1"/>
  <c r="M306" i="4"/>
  <c r="M307" i="4" a="1"/>
  <c r="M307" i="4" s="1"/>
  <c r="M308" i="4" a="1"/>
  <c r="M308" i="4" s="1"/>
  <c r="M309" i="4" a="1"/>
  <c r="M309" i="4" s="1"/>
  <c r="M310" i="4" a="1"/>
  <c r="M310" i="4" s="1"/>
  <c r="M311" i="4" a="1"/>
  <c r="M311" i="4" s="1"/>
  <c r="M312" i="4" a="1"/>
  <c r="M312" i="4" s="1"/>
  <c r="M313" i="4" a="1"/>
  <c r="M313" i="4" s="1"/>
  <c r="M314" i="4" a="1"/>
  <c r="M314" i="4" s="1"/>
  <c r="M315" i="4" a="1"/>
  <c r="M315" i="4" s="1"/>
  <c r="M316" i="4" a="1"/>
  <c r="M316" i="4" s="1"/>
  <c r="M317" i="4" a="1"/>
  <c r="M317" i="4" s="1"/>
  <c r="M318" i="4" a="1"/>
  <c r="M318" i="4" s="1"/>
  <c r="M319" i="4" a="1"/>
  <c r="M319" i="4" s="1"/>
  <c r="M320" i="4" a="1"/>
  <c r="M320" i="4" s="1"/>
  <c r="M321" i="4" a="1"/>
  <c r="M321" i="4" s="1"/>
  <c r="M322" i="4" a="1"/>
  <c r="M322" i="4"/>
  <c r="M323" i="4" a="1"/>
  <c r="M323" i="4" s="1"/>
  <c r="M324" i="4" a="1"/>
  <c r="M324" i="4" s="1"/>
  <c r="M325" i="4" a="1"/>
  <c r="M325" i="4" s="1"/>
  <c r="M326" i="4" a="1"/>
  <c r="M326" i="4"/>
  <c r="M327" i="4" a="1"/>
  <c r="M327" i="4" s="1"/>
  <c r="M328" i="4" a="1"/>
  <c r="M328" i="4" s="1"/>
  <c r="M329" i="4" a="1"/>
  <c r="M329" i="4" s="1"/>
  <c r="M330" i="4" a="1"/>
  <c r="M330" i="4"/>
  <c r="M331" i="4" a="1"/>
  <c r="M331" i="4" s="1"/>
  <c r="M332" i="4" a="1"/>
  <c r="M332" i="4" s="1"/>
  <c r="M333" i="4" a="1"/>
  <c r="M333" i="4" s="1"/>
  <c r="M334" i="4" a="1"/>
  <c r="M334" i="4" s="1"/>
  <c r="M335" i="4" a="1"/>
  <c r="M335" i="4" s="1"/>
  <c r="M336" i="4" a="1"/>
  <c r="M336" i="4" s="1"/>
  <c r="M337" i="4" a="1"/>
  <c r="M337" i="4" s="1"/>
  <c r="M338" i="4" a="1"/>
  <c r="M338" i="4"/>
  <c r="M339" i="4" a="1"/>
  <c r="M339" i="4" s="1"/>
  <c r="M340" i="4" a="1"/>
  <c r="M340" i="4" s="1"/>
  <c r="M341" i="4" a="1"/>
  <c r="M341" i="4" s="1"/>
  <c r="M342" i="4" a="1"/>
  <c r="M342" i="4" s="1"/>
  <c r="M343" i="4" a="1"/>
  <c r="M343" i="4" s="1"/>
  <c r="M344" i="4" a="1"/>
  <c r="M344" i="4" s="1"/>
  <c r="M345" i="4" a="1"/>
  <c r="M345" i="4"/>
  <c r="M346" i="4" a="1"/>
  <c r="M346" i="4" s="1"/>
  <c r="M347" i="4" a="1"/>
  <c r="M347" i="4" s="1"/>
  <c r="M348" i="4" a="1"/>
  <c r="M348" i="4" s="1"/>
  <c r="M349" i="4" a="1"/>
  <c r="M349" i="4"/>
  <c r="M350" i="4" a="1"/>
  <c r="M350" i="4" s="1"/>
  <c r="M351" i="4" a="1"/>
  <c r="M351" i="4" s="1"/>
  <c r="M352" i="4" a="1"/>
  <c r="M352" i="4" s="1"/>
  <c r="M353" i="4" a="1"/>
  <c r="M353" i="4"/>
  <c r="M354" i="4" a="1"/>
  <c r="M354" i="4" s="1"/>
  <c r="M355" i="4" a="1"/>
  <c r="M355" i="4" s="1"/>
  <c r="M356" i="4" a="1"/>
  <c r="M356" i="4" s="1"/>
  <c r="M357" i="4" a="1"/>
  <c r="M357" i="4"/>
  <c r="M358" i="4" a="1"/>
  <c r="M358" i="4" s="1"/>
  <c r="M359" i="4" a="1"/>
  <c r="M359" i="4" s="1"/>
  <c r="M360" i="4" a="1"/>
  <c r="M360" i="4" s="1"/>
  <c r="M361" i="4" a="1"/>
  <c r="M361" i="4"/>
  <c r="M362" i="4" a="1"/>
  <c r="M362" i="4" s="1"/>
  <c r="M363" i="4" a="1"/>
  <c r="M363" i="4" s="1"/>
  <c r="M364" i="4" a="1"/>
  <c r="M364" i="4" s="1"/>
  <c r="M365" i="4" a="1"/>
  <c r="M365" i="4"/>
  <c r="M366" i="4" a="1"/>
  <c r="M366" i="4" s="1"/>
  <c r="M367" i="4" a="1"/>
  <c r="M367" i="4" s="1"/>
  <c r="M368" i="4" a="1"/>
  <c r="M368" i="4" s="1"/>
  <c r="M369" i="4" a="1"/>
  <c r="M369" i="4"/>
  <c r="M370" i="4" a="1"/>
  <c r="M370" i="4" s="1"/>
  <c r="M371" i="4" a="1"/>
  <c r="M371" i="4" s="1"/>
  <c r="M372" i="4" a="1"/>
  <c r="M372" i="4" s="1"/>
  <c r="M373" i="4" a="1"/>
  <c r="M373" i="4"/>
  <c r="M374" i="4" a="1"/>
  <c r="M374" i="4" s="1"/>
  <c r="M375" i="4" a="1"/>
  <c r="M375" i="4" s="1"/>
  <c r="M376" i="4" a="1"/>
  <c r="M376" i="4" s="1"/>
  <c r="M377" i="4" a="1"/>
  <c r="M377" i="4"/>
  <c r="M378" i="4" a="1"/>
  <c r="M378" i="4" s="1"/>
  <c r="M379" i="4" a="1"/>
  <c r="M379" i="4" s="1"/>
  <c r="M380" i="4" a="1"/>
  <c r="M380" i="4" s="1"/>
  <c r="M381" i="4" a="1"/>
  <c r="M381" i="4"/>
  <c r="M382" i="4" a="1"/>
  <c r="M382" i="4" s="1"/>
  <c r="M383" i="4" a="1"/>
  <c r="M383" i="4" s="1"/>
  <c r="M384" i="4" a="1"/>
  <c r="M384" i="4" s="1"/>
  <c r="M385" i="4" a="1"/>
  <c r="M385" i="4" s="1"/>
  <c r="M386" i="4" a="1"/>
  <c r="M386" i="4" s="1"/>
  <c r="M387" i="4" a="1"/>
  <c r="M387" i="4" s="1"/>
  <c r="M388" i="4" a="1"/>
  <c r="M388" i="4" s="1"/>
  <c r="M389" i="4" a="1"/>
  <c r="M389" i="4"/>
  <c r="M390" i="4" a="1"/>
  <c r="M390" i="4" s="1"/>
  <c r="M391" i="4" a="1"/>
  <c r="M391" i="4" s="1"/>
  <c r="M392" i="4" a="1"/>
  <c r="M392" i="4" s="1"/>
  <c r="M393" i="4" a="1"/>
  <c r="M393" i="4" s="1"/>
  <c r="M394" i="4" a="1"/>
  <c r="M394" i="4" s="1"/>
  <c r="M395" i="4" a="1"/>
  <c r="M395" i="4" s="1"/>
  <c r="M396" i="4" a="1"/>
  <c r="M396" i="4" s="1"/>
  <c r="M397" i="4" a="1"/>
  <c r="M397" i="4" s="1"/>
  <c r="M398" i="4" a="1"/>
  <c r="M398" i="4" s="1"/>
  <c r="M399" i="4" a="1"/>
  <c r="M399" i="4" s="1"/>
  <c r="M400" i="4" a="1"/>
  <c r="M400" i="4" s="1"/>
  <c r="M401" i="4" a="1"/>
  <c r="M401" i="4"/>
  <c r="M402" i="4" a="1"/>
  <c r="M402" i="4" s="1"/>
  <c r="M403" i="4" a="1"/>
  <c r="M403" i="4" s="1"/>
  <c r="M404" i="4" a="1"/>
  <c r="M404" i="4" s="1"/>
  <c r="M405" i="4" a="1"/>
  <c r="M405" i="4"/>
  <c r="M406" i="4" a="1"/>
  <c r="M406" i="4" s="1"/>
  <c r="M407" i="4" a="1"/>
  <c r="M407" i="4" s="1"/>
  <c r="M408" i="4" a="1"/>
  <c r="M408" i="4" s="1"/>
  <c r="M409" i="4" a="1"/>
  <c r="M409" i="4" s="1"/>
  <c r="M410" i="4" a="1"/>
  <c r="M410" i="4" s="1"/>
  <c r="M411" i="4" a="1"/>
  <c r="M411" i="4" s="1"/>
  <c r="M412" i="4" a="1"/>
  <c r="M412" i="4" s="1"/>
  <c r="M413" i="4" a="1"/>
  <c r="M413" i="4"/>
  <c r="M414" i="4" a="1"/>
  <c r="M414" i="4" s="1"/>
  <c r="M415" i="4" a="1"/>
  <c r="M415" i="4" s="1"/>
  <c r="M416" i="4" a="1"/>
  <c r="M416" i="4" s="1"/>
  <c r="M417" i="4" a="1"/>
  <c r="M417" i="4" s="1"/>
  <c r="M418" i="4" a="1"/>
  <c r="M418" i="4" s="1"/>
  <c r="M419" i="4" a="1"/>
  <c r="M419" i="4" s="1"/>
  <c r="M420" i="4" a="1"/>
  <c r="M420" i="4" s="1"/>
  <c r="M421" i="4" a="1"/>
  <c r="M421" i="4"/>
  <c r="M422" i="4" a="1"/>
  <c r="M422" i="4" s="1"/>
  <c r="M423" i="4" a="1"/>
  <c r="M423" i="4" s="1"/>
  <c r="M424" i="4" a="1"/>
  <c r="M424" i="4" s="1"/>
  <c r="M425" i="4" a="1"/>
  <c r="M425" i="4" s="1"/>
  <c r="M426" i="4" a="1"/>
  <c r="M426" i="4" s="1"/>
  <c r="M427" i="4" a="1"/>
  <c r="M427" i="4" s="1"/>
  <c r="M428" i="4" a="1"/>
  <c r="M428" i="4" s="1"/>
  <c r="M429" i="4" a="1"/>
  <c r="M429" i="4" s="1"/>
  <c r="M430" i="4" a="1"/>
  <c r="M430" i="4" s="1"/>
  <c r="M431" i="4" a="1"/>
  <c r="M431" i="4" s="1"/>
  <c r="M432" i="4" a="1"/>
  <c r="M432" i="4" s="1"/>
  <c r="M433" i="4" a="1"/>
  <c r="M433" i="4"/>
  <c r="M434" i="4" a="1"/>
  <c r="M434" i="4" s="1"/>
  <c r="M435" i="4" a="1"/>
  <c r="M435" i="4" s="1"/>
  <c r="M436" i="4" a="1"/>
  <c r="M436" i="4" s="1"/>
  <c r="M437" i="4" a="1"/>
  <c r="M437" i="4"/>
  <c r="M438" i="4" a="1"/>
  <c r="M438" i="4" s="1"/>
  <c r="M439" i="4" a="1"/>
  <c r="M439" i="4" s="1"/>
  <c r="M440" i="4" a="1"/>
  <c r="M440" i="4" s="1"/>
  <c r="M441" i="4" a="1"/>
  <c r="M441" i="4" s="1"/>
  <c r="M442" i="4" a="1"/>
  <c r="M442" i="4" s="1"/>
  <c r="M443" i="4" a="1"/>
  <c r="M443" i="4" s="1"/>
  <c r="M444" i="4" a="1"/>
  <c r="M444" i="4" s="1"/>
  <c r="M445" i="4" a="1"/>
  <c r="M445" i="4"/>
  <c r="M446" i="4" a="1"/>
  <c r="M446" i="4" s="1"/>
  <c r="M447" i="4" a="1"/>
  <c r="M447" i="4" s="1"/>
  <c r="M448" i="4" a="1"/>
  <c r="M448" i="4" s="1"/>
  <c r="M449" i="4" a="1"/>
  <c r="M449" i="4" s="1"/>
  <c r="M450" i="4" a="1"/>
  <c r="M450" i="4" s="1"/>
  <c r="M451" i="4" a="1"/>
  <c r="M451" i="4" s="1"/>
  <c r="M452" i="4" a="1"/>
  <c r="M452" i="4" s="1"/>
  <c r="M453" i="4" a="1"/>
  <c r="M453" i="4"/>
  <c r="M454" i="4" a="1"/>
  <c r="M454" i="4" s="1"/>
  <c r="M455" i="4" a="1"/>
  <c r="M455" i="4" s="1"/>
  <c r="M456" i="4" a="1"/>
  <c r="M456" i="4" s="1"/>
  <c r="M457" i="4" a="1"/>
  <c r="M457" i="4" s="1"/>
  <c r="M458" i="4" a="1"/>
  <c r="M458" i="4" s="1"/>
  <c r="M459" i="4" a="1"/>
  <c r="M459" i="4" s="1"/>
  <c r="M460" i="4" a="1"/>
  <c r="M460" i="4" s="1"/>
  <c r="M461" i="4" a="1"/>
  <c r="M461" i="4" s="1"/>
  <c r="M462" i="4" a="1"/>
  <c r="M462" i="4" s="1"/>
  <c r="M463" i="4" a="1"/>
  <c r="M463" i="4" s="1"/>
  <c r="M464" i="4" a="1"/>
  <c r="M464" i="4" s="1"/>
  <c r="M465" i="4" a="1"/>
  <c r="M465" i="4"/>
  <c r="M466" i="4" a="1"/>
  <c r="M466" i="4" s="1"/>
  <c r="M467" i="4" a="1"/>
  <c r="M467" i="4" s="1"/>
  <c r="M468" i="4" a="1"/>
  <c r="M468" i="4" s="1"/>
  <c r="M469" i="4" a="1"/>
  <c r="M469" i="4"/>
  <c r="M470" i="4" a="1"/>
  <c r="M470" i="4" s="1"/>
  <c r="M471" i="4" a="1"/>
  <c r="M471" i="4" s="1"/>
  <c r="M472" i="4" a="1"/>
  <c r="M472" i="4" s="1"/>
  <c r="M473" i="4" a="1"/>
  <c r="M473" i="4" s="1"/>
  <c r="M474" i="4" a="1"/>
  <c r="M474" i="4" s="1"/>
  <c r="M475" i="4" a="1"/>
  <c r="M475" i="4" s="1"/>
  <c r="M476" i="4" a="1"/>
  <c r="M476" i="4" s="1"/>
  <c r="M477" i="4" a="1"/>
  <c r="M477" i="4"/>
  <c r="M478" i="4" a="1"/>
  <c r="M478" i="4" s="1"/>
  <c r="M479" i="4" a="1"/>
  <c r="M479" i="4" s="1"/>
  <c r="M480" i="4" a="1"/>
  <c r="M480" i="4" s="1"/>
  <c r="M481" i="4" a="1"/>
  <c r="M481" i="4" s="1"/>
  <c r="M482" i="4" a="1"/>
  <c r="M482" i="4" s="1"/>
  <c r="M483" i="4" a="1"/>
  <c r="M483" i="4" s="1"/>
  <c r="M484" i="4" a="1"/>
  <c r="M484" i="4" s="1"/>
  <c r="M485" i="4" a="1"/>
  <c r="M485" i="4"/>
  <c r="M486" i="4" a="1"/>
  <c r="M486" i="4" s="1"/>
  <c r="M487" i="4" a="1"/>
  <c r="M487" i="4" s="1"/>
  <c r="M488" i="4" a="1"/>
  <c r="M488" i="4" s="1"/>
  <c r="M489" i="4" a="1"/>
  <c r="M489" i="4" s="1"/>
  <c r="M490" i="4" a="1"/>
  <c r="M490" i="4" s="1"/>
  <c r="M491" i="4" a="1"/>
  <c r="M491" i="4" s="1"/>
  <c r="M492" i="4" a="1"/>
  <c r="M492" i="4" s="1"/>
  <c r="M493" i="4" a="1"/>
  <c r="M493" i="4" s="1"/>
  <c r="M494" i="4" a="1"/>
  <c r="M494" i="4" s="1"/>
  <c r="M495" i="4" a="1"/>
  <c r="M495" i="4" s="1"/>
  <c r="M496" i="4" a="1"/>
  <c r="M496" i="4" s="1"/>
  <c r="M497" i="4" a="1"/>
  <c r="M497" i="4"/>
  <c r="M498" i="4" a="1"/>
  <c r="M498" i="4" s="1"/>
  <c r="M499" i="4" a="1"/>
  <c r="M499" i="4" s="1"/>
  <c r="M500" i="4" a="1"/>
  <c r="M500" i="4" s="1"/>
  <c r="M501" i="4" a="1"/>
  <c r="M501" i="4"/>
  <c r="M502" i="4" a="1"/>
  <c r="M502" i="4" s="1"/>
  <c r="M503" i="4" a="1"/>
  <c r="M503" i="4" s="1"/>
  <c r="M504" i="4" a="1"/>
  <c r="M504" i="4" s="1"/>
  <c r="M505" i="4" a="1"/>
  <c r="M505" i="4" s="1"/>
  <c r="M506" i="4" a="1"/>
  <c r="M506" i="4" s="1"/>
  <c r="M507" i="4" a="1"/>
  <c r="M507" i="4" s="1"/>
  <c r="M508" i="4" a="1"/>
  <c r="M508" i="4" s="1"/>
  <c r="M509" i="4" a="1"/>
  <c r="M509" i="4" s="1"/>
  <c r="M510" i="4" a="1"/>
  <c r="M510" i="4" s="1"/>
  <c r="M511" i="4" a="1"/>
  <c r="M511" i="4" s="1"/>
  <c r="M512" i="4" a="1"/>
  <c r="M512" i="4" s="1"/>
  <c r="M513" i="4" a="1"/>
  <c r="M513" i="4" s="1"/>
  <c r="M514" i="4" a="1"/>
  <c r="M514" i="4" s="1"/>
  <c r="M515" i="4" a="1"/>
  <c r="M515" i="4" s="1"/>
  <c r="M516" i="4" a="1"/>
  <c r="M516" i="4" s="1"/>
  <c r="M517" i="4" a="1"/>
  <c r="M517" i="4"/>
  <c r="M518" i="4" a="1"/>
  <c r="M518" i="4" s="1"/>
  <c r="M519" i="4" a="1"/>
  <c r="M519" i="4" s="1"/>
  <c r="M520" i="4" a="1"/>
  <c r="M520" i="4" s="1"/>
  <c r="M521" i="4" a="1"/>
  <c r="M521" i="4" s="1"/>
  <c r="M522" i="4" a="1"/>
  <c r="M522" i="4" s="1"/>
  <c r="M523" i="4" a="1"/>
  <c r="M523" i="4" s="1"/>
  <c r="M524" i="4" a="1"/>
  <c r="M524" i="4" s="1"/>
  <c r="M525" i="4" a="1"/>
  <c r="M525" i="4" s="1"/>
  <c r="M526" i="4" a="1"/>
  <c r="M526" i="4" s="1"/>
  <c r="M527" i="4" a="1"/>
  <c r="M527" i="4" s="1"/>
  <c r="M528" i="4" a="1"/>
  <c r="M528" i="4" s="1"/>
  <c r="M529" i="4" a="1"/>
  <c r="M529" i="4"/>
  <c r="M530" i="4" a="1"/>
  <c r="M530" i="4" s="1"/>
  <c r="M531" i="4" a="1"/>
  <c r="M531" i="4" s="1"/>
  <c r="M532" i="4" a="1"/>
  <c r="M532" i="4" s="1"/>
  <c r="M533" i="4" a="1"/>
  <c r="M533" i="4"/>
  <c r="M534" i="4" a="1"/>
  <c r="M534" i="4" s="1"/>
  <c r="M535" i="4" a="1"/>
  <c r="M535" i="4" s="1"/>
  <c r="M536" i="4" a="1"/>
  <c r="M536" i="4" s="1"/>
  <c r="M537" i="4" a="1"/>
  <c r="M537" i="4" s="1"/>
  <c r="M538" i="4" a="1"/>
  <c r="M538" i="4" s="1"/>
  <c r="M539" i="4" a="1"/>
  <c r="M539" i="4" s="1"/>
  <c r="M540" i="4" a="1"/>
  <c r="M540" i="4" s="1"/>
  <c r="M541" i="4" a="1"/>
  <c r="M541" i="4"/>
  <c r="M542" i="4" a="1"/>
  <c r="M542" i="4" s="1"/>
  <c r="M543" i="4" a="1"/>
  <c r="M543" i="4" s="1"/>
  <c r="M544" i="4" a="1"/>
  <c r="M544" i="4" s="1"/>
  <c r="M545" i="4" a="1"/>
  <c r="M545" i="4" s="1"/>
  <c r="M546" i="4" a="1"/>
  <c r="M546" i="4" s="1"/>
  <c r="M547" i="4" a="1"/>
  <c r="M547" i="4" s="1"/>
  <c r="M548" i="4" a="1"/>
  <c r="M548" i="4" s="1"/>
  <c r="M549" i="4" a="1"/>
  <c r="M549" i="4"/>
  <c r="M550" i="4" a="1"/>
  <c r="M550" i="4" s="1"/>
  <c r="M551" i="4" a="1"/>
  <c r="M551" i="4" s="1"/>
  <c r="M552" i="4" a="1"/>
  <c r="M552" i="4" s="1"/>
  <c r="M553" i="4" a="1"/>
  <c r="M553" i="4" s="1"/>
  <c r="M554" i="4" a="1"/>
  <c r="M554" i="4" s="1"/>
  <c r="M555" i="4" a="1"/>
  <c r="M555" i="4" s="1"/>
  <c r="M556" i="4" a="1"/>
  <c r="M556" i="4" s="1"/>
  <c r="M557" i="4" a="1"/>
  <c r="M557" i="4" s="1"/>
  <c r="M558" i="4" a="1"/>
  <c r="M558" i="4" s="1"/>
  <c r="M559" i="4" a="1"/>
  <c r="M559" i="4" s="1"/>
  <c r="M560" i="4" a="1"/>
  <c r="M560" i="4" s="1"/>
  <c r="M561" i="4" a="1"/>
  <c r="M561" i="4"/>
  <c r="M562" i="4" a="1"/>
  <c r="M562" i="4" s="1"/>
  <c r="M563" i="4" a="1"/>
  <c r="M563" i="4" s="1"/>
  <c r="M564" i="4" a="1"/>
  <c r="M564" i="4" s="1"/>
  <c r="M565" i="4" a="1"/>
  <c r="M565" i="4"/>
  <c r="M566" i="4" a="1"/>
  <c r="M566" i="4" s="1"/>
  <c r="M567" i="4" a="1"/>
  <c r="M567" i="4" s="1"/>
  <c r="M568" i="4" a="1"/>
  <c r="M568" i="4" s="1"/>
  <c r="M569" i="4" a="1"/>
  <c r="M569" i="4" s="1"/>
  <c r="M570" i="4" a="1"/>
  <c r="M570" i="4" s="1"/>
  <c r="M571" i="4" a="1"/>
  <c r="M571" i="4" s="1"/>
  <c r="M572" i="4" a="1"/>
  <c r="M572" i="4" s="1"/>
  <c r="M573" i="4" a="1"/>
  <c r="M573" i="4"/>
  <c r="M574" i="4" a="1"/>
  <c r="M574" i="4" s="1"/>
  <c r="M575" i="4" a="1"/>
  <c r="M575" i="4" s="1"/>
  <c r="M576" i="4" a="1"/>
  <c r="M576" i="4" s="1"/>
  <c r="M577" i="4" a="1"/>
  <c r="M577" i="4" s="1"/>
  <c r="M578" i="4" a="1"/>
  <c r="M578" i="4" s="1"/>
  <c r="M579" i="4" a="1"/>
  <c r="M579" i="4" s="1"/>
  <c r="M580" i="4" a="1"/>
  <c r="M580" i="4" s="1"/>
  <c r="M581" i="4" a="1"/>
  <c r="M581" i="4"/>
  <c r="M582" i="4" a="1"/>
  <c r="M582" i="4" s="1"/>
  <c r="M583" i="4" a="1"/>
  <c r="M583" i="4" s="1"/>
  <c r="M584" i="4" a="1"/>
  <c r="M584" i="4" s="1"/>
  <c r="M585" i="4" a="1"/>
  <c r="M585" i="4" s="1"/>
  <c r="M586" i="4" a="1"/>
  <c r="M586" i="4" s="1"/>
  <c r="M587" i="4" a="1"/>
  <c r="M587" i="4" s="1"/>
  <c r="M588" i="4" a="1"/>
  <c r="M588" i="4" s="1"/>
  <c r="M589" i="4" a="1"/>
  <c r="M589" i="4"/>
  <c r="M590" i="4" a="1"/>
  <c r="M590" i="4" s="1"/>
  <c r="M591" i="4" a="1"/>
  <c r="M591" i="4" s="1"/>
  <c r="M592" i="4" a="1"/>
  <c r="M592" i="4" s="1"/>
  <c r="M593" i="4" a="1"/>
  <c r="M593" i="4"/>
  <c r="M594" i="4" a="1"/>
  <c r="M594" i="4" s="1"/>
  <c r="M595" i="4" a="1"/>
  <c r="M595" i="4" s="1"/>
  <c r="M596" i="4" a="1"/>
  <c r="M596" i="4" s="1"/>
  <c r="M597" i="4" a="1"/>
  <c r="M597" i="4"/>
  <c r="M598" i="4" a="1"/>
  <c r="M598" i="4" s="1"/>
  <c r="M599" i="4" a="1"/>
  <c r="M599" i="4" s="1"/>
  <c r="M600" i="4" a="1"/>
  <c r="M600" i="4" s="1"/>
  <c r="M601" i="4" a="1"/>
  <c r="M601" i="4" s="1"/>
  <c r="M602" i="4" a="1"/>
  <c r="M602" i="4" s="1"/>
  <c r="M603" i="4" a="1"/>
  <c r="M603" i="4" s="1"/>
  <c r="M604" i="4" a="1"/>
  <c r="M604" i="4" s="1"/>
  <c r="M605" i="4" a="1"/>
  <c r="M605" i="4" s="1"/>
  <c r="M606" i="4" a="1"/>
  <c r="M606" i="4" s="1"/>
  <c r="M607" i="4" a="1"/>
  <c r="M607" i="4" s="1"/>
  <c r="M608" i="4" a="1"/>
  <c r="M608" i="4" s="1"/>
  <c r="M609" i="4" a="1"/>
  <c r="M609" i="4" s="1"/>
  <c r="M610" i="4" a="1"/>
  <c r="M610" i="4" s="1"/>
  <c r="M611" i="4" a="1"/>
  <c r="M611" i="4" s="1"/>
  <c r="M612" i="4" a="1"/>
  <c r="M612" i="4" s="1"/>
  <c r="M613" i="4" a="1"/>
  <c r="M613" i="4"/>
  <c r="M614" i="4" a="1"/>
  <c r="M614" i="4" s="1"/>
  <c r="M615" i="4" a="1"/>
  <c r="M615" i="4" s="1"/>
  <c r="M616" i="4" a="1"/>
  <c r="M616" i="4" s="1"/>
  <c r="M617" i="4" a="1"/>
  <c r="M617" i="4" s="1"/>
  <c r="M618" i="4" a="1"/>
  <c r="M618" i="4" s="1"/>
  <c r="M619" i="4" a="1"/>
  <c r="M619" i="4" s="1"/>
  <c r="M620" i="4" a="1"/>
  <c r="M620" i="4" s="1"/>
  <c r="M621" i="4" a="1"/>
  <c r="M621" i="4"/>
  <c r="M622" i="4" a="1"/>
  <c r="M622" i="4" s="1"/>
  <c r="M623" i="4" a="1"/>
  <c r="M623" i="4" s="1"/>
  <c r="M624" i="4" a="1"/>
  <c r="M624" i="4" s="1"/>
  <c r="M625" i="4" a="1"/>
  <c r="M625" i="4"/>
  <c r="M626" i="4" a="1"/>
  <c r="M626" i="4" s="1"/>
  <c r="M627" i="4" a="1"/>
  <c r="M627" i="4" s="1"/>
  <c r="M628" i="4" a="1"/>
  <c r="M628" i="4" s="1"/>
  <c r="M629" i="4" a="1"/>
  <c r="M629" i="4"/>
  <c r="M630" i="4" a="1"/>
  <c r="M630" i="4" s="1"/>
  <c r="M631" i="4" a="1"/>
  <c r="M631" i="4" s="1"/>
  <c r="M632" i="4" a="1"/>
  <c r="M632" i="4" s="1"/>
  <c r="M633" i="4" a="1"/>
  <c r="M633" i="4" s="1"/>
  <c r="M634" i="4" a="1"/>
  <c r="M634" i="4" s="1"/>
  <c r="M635" i="4" a="1"/>
  <c r="M635" i="4" s="1"/>
  <c r="M636" i="4" a="1"/>
  <c r="M636" i="4" s="1"/>
  <c r="M637" i="4" a="1"/>
  <c r="M637" i="4" s="1"/>
  <c r="M638" i="4" a="1"/>
  <c r="M638" i="4" s="1"/>
  <c r="M639" i="4" a="1"/>
  <c r="M639" i="4" s="1"/>
  <c r="M640" i="4" a="1"/>
  <c r="M640" i="4" s="1"/>
  <c r="M641" i="4" a="1"/>
  <c r="M641" i="4" s="1"/>
  <c r="M642" i="4" a="1"/>
  <c r="M642" i="4" s="1"/>
  <c r="M643" i="4" a="1"/>
  <c r="M643" i="4" s="1"/>
  <c r="M644" i="4" a="1"/>
  <c r="M644" i="4" s="1"/>
  <c r="M645" i="4" a="1"/>
  <c r="M645" i="4"/>
  <c r="M646" i="4" a="1"/>
  <c r="M646" i="4" s="1"/>
  <c r="M647" i="4" a="1"/>
  <c r="M647" i="4" s="1"/>
  <c r="M648" i="4" a="1"/>
  <c r="M648" i="4"/>
  <c r="M649" i="4" a="1"/>
  <c r="M649" i="4" s="1"/>
  <c r="M650" i="4" a="1"/>
  <c r="M650" i="4"/>
  <c r="M651" i="4" a="1"/>
  <c r="M651" i="4" s="1"/>
  <c r="M652" i="4" a="1"/>
  <c r="M652" i="4"/>
  <c r="M653" i="4" a="1"/>
  <c r="M653" i="4" s="1"/>
  <c r="M654" i="4" a="1"/>
  <c r="M654" i="4"/>
  <c r="M655" i="4" a="1"/>
  <c r="M655" i="4" s="1"/>
  <c r="M656" i="4" a="1"/>
  <c r="M656" i="4"/>
  <c r="M657" i="4" a="1"/>
  <c r="M657" i="4" s="1"/>
  <c r="M658" i="4" a="1"/>
  <c r="M658" i="4"/>
  <c r="M659" i="4" a="1"/>
  <c r="M659" i="4" s="1"/>
  <c r="M660" i="4" a="1"/>
  <c r="M660" i="4"/>
  <c r="M661" i="4" a="1"/>
  <c r="M661" i="4" s="1"/>
  <c r="M662" i="4" a="1"/>
  <c r="M662" i="4"/>
  <c r="M663" i="4" a="1"/>
  <c r="M663" i="4"/>
  <c r="M664" i="4" a="1"/>
  <c r="M664" i="4"/>
  <c r="M665" i="4" a="1"/>
  <c r="M665" i="4" s="1"/>
  <c r="M666" i="4" a="1"/>
  <c r="M666" i="4"/>
  <c r="M667" i="4" a="1"/>
  <c r="M667" i="4"/>
  <c r="M668" i="4" a="1"/>
  <c r="M668" i="4"/>
  <c r="M669" i="4" a="1"/>
  <c r="M669" i="4" s="1"/>
  <c r="M670" i="4" a="1"/>
  <c r="M670" i="4"/>
  <c r="M671" i="4" a="1"/>
  <c r="M671" i="4" s="1"/>
  <c r="M672" i="4" a="1"/>
  <c r="M672" i="4"/>
  <c r="M673" i="4" a="1"/>
  <c r="M673" i="4" s="1"/>
  <c r="M674" i="4" a="1"/>
  <c r="M674" i="4"/>
  <c r="M675" i="4" a="1"/>
  <c r="M675" i="4"/>
  <c r="M676" i="4" a="1"/>
  <c r="M676" i="4" s="1"/>
  <c r="M677" i="4" a="1"/>
  <c r="M677" i="4" s="1"/>
  <c r="M678" i="4" a="1"/>
  <c r="M678" i="4"/>
  <c r="M679" i="4" a="1"/>
  <c r="M679" i="4" s="1"/>
  <c r="M680" i="4" a="1"/>
  <c r="M680" i="4" s="1"/>
  <c r="M681" i="4" a="1"/>
  <c r="M681" i="4" s="1"/>
  <c r="M682" i="4" a="1"/>
  <c r="M682" i="4"/>
  <c r="M683" i="4" a="1"/>
  <c r="M683" i="4" s="1"/>
  <c r="M684" i="4" a="1"/>
  <c r="M684" i="4" s="1"/>
  <c r="M685" i="4" a="1"/>
  <c r="M685" i="4" s="1"/>
  <c r="M686" i="4" a="1"/>
  <c r="M686" i="4"/>
  <c r="M687" i="4" a="1"/>
  <c r="M687" i="4" s="1"/>
  <c r="M688" i="4" a="1"/>
  <c r="M688" i="4" s="1"/>
  <c r="M689" i="4" a="1"/>
  <c r="M689" i="4" s="1"/>
  <c r="M690" i="4" a="1"/>
  <c r="M690" i="4"/>
  <c r="M691" i="4" a="1"/>
  <c r="M691" i="4"/>
  <c r="M692" i="4" a="1"/>
  <c r="M692" i="4" s="1"/>
  <c r="M693" i="4" a="1"/>
  <c r="M693" i="4" s="1"/>
  <c r="M694" i="4" a="1"/>
  <c r="M694" i="4"/>
  <c r="M695" i="4" a="1"/>
  <c r="M695" i="4" s="1"/>
  <c r="M696" i="4" a="1"/>
  <c r="M696" i="4" s="1"/>
  <c r="M697" i="4" a="1"/>
  <c r="M697" i="4" s="1"/>
  <c r="M698" i="4" a="1"/>
  <c r="M698" i="4"/>
  <c r="M699" i="4" a="1"/>
  <c r="M699" i="4" s="1"/>
  <c r="M700" i="4" a="1"/>
  <c r="M700" i="4" s="1"/>
  <c r="M701" i="4" a="1"/>
  <c r="M701" i="4" s="1"/>
  <c r="M702" i="4" a="1"/>
  <c r="M702" i="4"/>
  <c r="M703" i="4" a="1"/>
  <c r="M703" i="4" s="1"/>
  <c r="M704" i="4" a="1"/>
  <c r="M704" i="4" s="1"/>
  <c r="M705" i="4" a="1"/>
  <c r="M705" i="4" s="1"/>
  <c r="M706" i="4" a="1"/>
  <c r="M706" i="4"/>
  <c r="M707" i="4" a="1"/>
  <c r="M707" i="4"/>
  <c r="M708" i="4" a="1"/>
  <c r="M708" i="4" s="1"/>
  <c r="M709" i="4" a="1"/>
  <c r="M709" i="4" s="1"/>
  <c r="M710" i="4" a="1"/>
  <c r="M710" i="4"/>
  <c r="M711" i="4" a="1"/>
  <c r="M711" i="4" s="1"/>
  <c r="M712" i="4" a="1"/>
  <c r="M712" i="4" s="1"/>
  <c r="M713" i="4" a="1"/>
  <c r="M713" i="4" s="1"/>
  <c r="M714" i="4" a="1"/>
  <c r="M714" i="4"/>
  <c r="M715" i="4" a="1"/>
  <c r="M715" i="4" s="1"/>
  <c r="M716" i="4" a="1"/>
  <c r="M716" i="4" s="1"/>
  <c r="M717" i="4" a="1"/>
  <c r="M717" i="4" s="1"/>
  <c r="M718" i="4" a="1"/>
  <c r="M718" i="4"/>
  <c r="M719" i="4" a="1"/>
  <c r="M719" i="4" s="1"/>
  <c r="M720" i="4" a="1"/>
  <c r="M720" i="4" s="1"/>
  <c r="M721" i="4" a="1"/>
  <c r="M721" i="4" s="1"/>
  <c r="M722" i="4" a="1"/>
  <c r="M722" i="4"/>
  <c r="M723" i="4" a="1"/>
  <c r="M723" i="4"/>
  <c r="M724" i="4" a="1"/>
  <c r="M724" i="4" s="1"/>
  <c r="M725" i="4" a="1"/>
  <c r="M725" i="4" s="1"/>
  <c r="M726" i="4" a="1"/>
  <c r="M726" i="4"/>
  <c r="M727" i="4" a="1"/>
  <c r="M727" i="4" s="1"/>
  <c r="M728" i="4" a="1"/>
  <c r="M728" i="4" s="1"/>
  <c r="M729" i="4" a="1"/>
  <c r="M729" i="4" s="1"/>
  <c r="M730" i="4" a="1"/>
  <c r="M730" i="4"/>
  <c r="M731" i="4" a="1"/>
  <c r="M731" i="4" s="1"/>
  <c r="M732" i="4" a="1"/>
  <c r="M732" i="4" s="1"/>
  <c r="M733" i="4" a="1"/>
  <c r="M733" i="4" s="1"/>
  <c r="M734" i="4" a="1"/>
  <c r="M734" i="4"/>
  <c r="M735" i="4" a="1"/>
  <c r="M735" i="4" s="1"/>
  <c r="M736" i="4" a="1"/>
  <c r="M736" i="4" s="1"/>
  <c r="M737" i="4" a="1"/>
  <c r="M737" i="4" s="1"/>
  <c r="M738" i="4" a="1"/>
  <c r="M738" i="4"/>
  <c r="M739" i="4" a="1"/>
  <c r="M739" i="4" s="1"/>
  <c r="M740" i="4" a="1"/>
  <c r="M740" i="4" s="1"/>
  <c r="M741" i="4" a="1"/>
  <c r="M741" i="4" s="1"/>
  <c r="M742" i="4" a="1"/>
  <c r="M742" i="4"/>
  <c r="M743" i="4" a="1"/>
  <c r="M743" i="4" s="1"/>
  <c r="M744" i="4" a="1"/>
  <c r="M744" i="4" s="1"/>
  <c r="M745" i="4" a="1"/>
  <c r="M745" i="4" s="1"/>
  <c r="M746" i="4" a="1"/>
  <c r="M746" i="4" s="1"/>
  <c r="M747" i="4" a="1"/>
  <c r="M747" i="4" s="1"/>
  <c r="M748" i="4" a="1"/>
  <c r="M748" i="4" s="1"/>
  <c r="M749" i="4" a="1"/>
  <c r="M749" i="4" s="1"/>
  <c r="M750" i="4" a="1"/>
  <c r="M750" i="4" s="1"/>
  <c r="M751" i="4" a="1"/>
  <c r="M751" i="4" s="1"/>
  <c r="M752" i="4" a="1"/>
  <c r="M752" i="4" s="1"/>
  <c r="M753" i="4" a="1"/>
  <c r="M753" i="4" s="1"/>
  <c r="M754" i="4" a="1"/>
  <c r="M754" i="4" s="1"/>
  <c r="M755" i="4" a="1"/>
  <c r="M755" i="4" s="1"/>
  <c r="M756" i="4" a="1"/>
  <c r="M756" i="4" s="1"/>
  <c r="M757" i="4" a="1"/>
  <c r="M757" i="4" s="1"/>
  <c r="M758" i="4" a="1"/>
  <c r="M758" i="4" s="1"/>
  <c r="M759" i="4" a="1"/>
  <c r="M759" i="4" s="1"/>
  <c r="M760" i="4" a="1"/>
  <c r="M760" i="4" s="1"/>
  <c r="M761" i="4" a="1"/>
  <c r="M761" i="4" s="1"/>
  <c r="M762" i="4" a="1"/>
  <c r="M762" i="4" s="1"/>
  <c r="M763" i="4" a="1"/>
  <c r="M763" i="4" s="1"/>
  <c r="M764" i="4" a="1"/>
  <c r="M764" i="4" s="1"/>
  <c r="M765" i="4" a="1"/>
  <c r="M765" i="4" s="1"/>
  <c r="M766" i="4" a="1"/>
  <c r="M766" i="4" s="1"/>
  <c r="M767" i="4" a="1"/>
  <c r="M767" i="4" s="1"/>
  <c r="M768" i="4" a="1"/>
  <c r="M768" i="4" s="1"/>
  <c r="M769" i="4" a="1"/>
  <c r="M769" i="4" s="1"/>
  <c r="M770" i="4" a="1"/>
  <c r="M770" i="4" s="1"/>
  <c r="M771" i="4" a="1"/>
  <c r="M771" i="4" s="1"/>
  <c r="M772" i="4" a="1"/>
  <c r="M772" i="4" s="1"/>
  <c r="M773" i="4" a="1"/>
  <c r="M773" i="4" s="1"/>
  <c r="M774" i="4" a="1"/>
  <c r="M774" i="4" s="1"/>
  <c r="M775" i="4" a="1"/>
  <c r="M775" i="4" s="1"/>
  <c r="M776" i="4" a="1"/>
  <c r="M776" i="4" s="1"/>
  <c r="M777" i="4" a="1"/>
  <c r="M777" i="4" s="1"/>
  <c r="M778" i="4" a="1"/>
  <c r="M778" i="4" s="1"/>
  <c r="M779" i="4" a="1"/>
  <c r="M779" i="4" s="1"/>
  <c r="M780" i="4" a="1"/>
  <c r="M780" i="4" s="1"/>
  <c r="M781" i="4" a="1"/>
  <c r="M781" i="4" s="1"/>
  <c r="M782" i="4" a="1"/>
  <c r="M782" i="4" s="1"/>
  <c r="M783" i="4" a="1"/>
  <c r="M783" i="4" s="1"/>
  <c r="M784" i="4" a="1"/>
  <c r="M784" i="4" s="1"/>
  <c r="M785" i="4" a="1"/>
  <c r="M785" i="4" s="1"/>
  <c r="M786" i="4" a="1"/>
  <c r="M786" i="4" s="1"/>
  <c r="M787" i="4" a="1"/>
  <c r="M787" i="4" s="1"/>
  <c r="M788" i="4" a="1"/>
  <c r="M788" i="4" s="1"/>
  <c r="M789" i="4" a="1"/>
  <c r="M789" i="4" s="1"/>
  <c r="M790" i="4" a="1"/>
  <c r="M790" i="4" s="1"/>
  <c r="M791" i="4" a="1"/>
  <c r="M791" i="4" s="1"/>
  <c r="M792" i="4" a="1"/>
  <c r="M792" i="4" s="1"/>
  <c r="M793" i="4" a="1"/>
  <c r="M793" i="4" s="1"/>
  <c r="M794" i="4" a="1"/>
  <c r="M794" i="4" s="1"/>
  <c r="M795" i="4" a="1"/>
  <c r="M795" i="4" s="1"/>
  <c r="M796" i="4" a="1"/>
  <c r="M796" i="4" s="1"/>
  <c r="M797" i="4" a="1"/>
  <c r="M797" i="4" s="1"/>
  <c r="M798" i="4" a="1"/>
  <c r="M798" i="4" s="1"/>
  <c r="M799" i="4" a="1"/>
  <c r="M799" i="4" s="1"/>
  <c r="M800" i="4" a="1"/>
  <c r="M800" i="4" s="1"/>
  <c r="M801" i="4" a="1"/>
  <c r="M801" i="4" s="1"/>
  <c r="M802" i="4" a="1"/>
  <c r="M802" i="4" s="1"/>
  <c r="M803" i="4" a="1"/>
  <c r="M803" i="4" s="1"/>
  <c r="M804" i="4" a="1"/>
  <c r="M804" i="4" s="1"/>
  <c r="M805" i="4" a="1"/>
  <c r="M805" i="4" s="1"/>
  <c r="M806" i="4" a="1"/>
  <c r="M806" i="4" s="1"/>
  <c r="M807" i="4" a="1"/>
  <c r="M807" i="4" s="1"/>
  <c r="M808" i="4" a="1"/>
  <c r="M808" i="4" s="1"/>
  <c r="M809" i="4" a="1"/>
  <c r="M809" i="4" s="1"/>
  <c r="M810" i="4" a="1"/>
  <c r="M810" i="4" s="1"/>
  <c r="M811" i="4" a="1"/>
  <c r="M811" i="4" s="1"/>
  <c r="M812" i="4" a="1"/>
  <c r="M812" i="4" s="1"/>
  <c r="M813" i="4" a="1"/>
  <c r="M813" i="4" s="1"/>
  <c r="M814" i="4" a="1"/>
  <c r="M814" i="4" s="1"/>
  <c r="M815" i="4" a="1"/>
  <c r="M815" i="4" s="1"/>
  <c r="M816" i="4" a="1"/>
  <c r="M816" i="4" s="1"/>
  <c r="M817" i="4" a="1"/>
  <c r="M817" i="4" s="1"/>
  <c r="M818" i="4" a="1"/>
  <c r="M818" i="4" s="1"/>
  <c r="M819" i="4" a="1"/>
  <c r="M819" i="4" s="1"/>
  <c r="M820" i="4" a="1"/>
  <c r="M820" i="4" s="1"/>
  <c r="M821" i="4" a="1"/>
  <c r="M821" i="4" s="1"/>
  <c r="M822" i="4" a="1"/>
  <c r="M822" i="4" s="1"/>
  <c r="M823" i="4" a="1"/>
  <c r="M823" i="4" s="1"/>
  <c r="M824" i="4" a="1"/>
  <c r="M824" i="4" s="1"/>
  <c r="M825" i="4" a="1"/>
  <c r="M825" i="4" s="1"/>
  <c r="M826" i="4" a="1"/>
  <c r="M826" i="4" s="1"/>
  <c r="M827" i="4" a="1"/>
  <c r="M827" i="4" s="1"/>
  <c r="M828" i="4" a="1"/>
  <c r="M828" i="4" s="1"/>
  <c r="M829" i="4" a="1"/>
  <c r="M829" i="4" s="1"/>
  <c r="M830" i="4" a="1"/>
  <c r="M830" i="4" s="1"/>
  <c r="M831" i="4" a="1"/>
  <c r="M831" i="4" s="1"/>
  <c r="M832" i="4" a="1"/>
  <c r="M832" i="4" s="1"/>
  <c r="M833" i="4" a="1"/>
  <c r="M833" i="4" s="1"/>
  <c r="M834" i="4" a="1"/>
  <c r="M834" i="4" s="1"/>
  <c r="M835" i="4" a="1"/>
  <c r="M835" i="4" s="1"/>
  <c r="M836" i="4" a="1"/>
  <c r="M836" i="4" s="1"/>
  <c r="M837" i="4" a="1"/>
  <c r="M837" i="4" s="1"/>
  <c r="M838" i="4" a="1"/>
  <c r="M838" i="4" s="1"/>
  <c r="M839" i="4" a="1"/>
  <c r="M839" i="4" s="1"/>
  <c r="M840" i="4" a="1"/>
  <c r="M840" i="4" s="1"/>
  <c r="M841" i="4" a="1"/>
  <c r="M841" i="4" s="1"/>
  <c r="M842" i="4" a="1"/>
  <c r="M842" i="4" s="1"/>
  <c r="M843" i="4" a="1"/>
  <c r="M843" i="4" s="1"/>
  <c r="M844" i="4" a="1"/>
  <c r="M844" i="4" s="1"/>
  <c r="M845" i="4" a="1"/>
  <c r="M845" i="4" s="1"/>
  <c r="M846" i="4" a="1"/>
  <c r="M846" i="4" s="1"/>
  <c r="M847" i="4" a="1"/>
  <c r="M847" i="4" s="1"/>
  <c r="M848" i="4" a="1"/>
  <c r="M848" i="4" s="1"/>
  <c r="M849" i="4" a="1"/>
  <c r="M849" i="4" s="1"/>
  <c r="M850" i="4" a="1"/>
  <c r="M850" i="4" s="1"/>
  <c r="M851" i="4" a="1"/>
  <c r="M851" i="4" s="1"/>
  <c r="M852" i="4" a="1"/>
  <c r="M852" i="4" s="1"/>
  <c r="M853" i="4" a="1"/>
  <c r="M853" i="4" s="1"/>
  <c r="M854" i="4" a="1"/>
  <c r="M854" i="4" s="1"/>
  <c r="M855" i="4" a="1"/>
  <c r="M855" i="4" s="1"/>
  <c r="M856" i="4" a="1"/>
  <c r="M856" i="4" s="1"/>
  <c r="M857" i="4" a="1"/>
  <c r="M857" i="4" s="1"/>
  <c r="M858" i="4" a="1"/>
  <c r="M858" i="4" s="1"/>
  <c r="M859" i="4" a="1"/>
  <c r="M859" i="4" s="1"/>
  <c r="M860" i="4" a="1"/>
  <c r="M860" i="4" s="1"/>
  <c r="M861" i="4" a="1"/>
  <c r="M861" i="4" s="1"/>
  <c r="M862" i="4" a="1"/>
  <c r="M862" i="4" s="1"/>
  <c r="M863" i="4" a="1"/>
  <c r="M863" i="4" s="1"/>
  <c r="M864" i="4" a="1"/>
  <c r="M864" i="4" s="1"/>
  <c r="M865" i="4" a="1"/>
  <c r="M865" i="4" s="1"/>
  <c r="M866" i="4" a="1"/>
  <c r="M866" i="4" s="1"/>
  <c r="M867" i="4" a="1"/>
  <c r="M867" i="4" s="1"/>
  <c r="M868" i="4" a="1"/>
  <c r="M868" i="4" s="1"/>
  <c r="M869" i="4" a="1"/>
  <c r="M869" i="4" s="1"/>
  <c r="M870" i="4" a="1"/>
  <c r="M870" i="4" s="1"/>
  <c r="M871" i="4" a="1"/>
  <c r="M871" i="4" s="1"/>
  <c r="M872" i="4" a="1"/>
  <c r="M872" i="4" s="1"/>
  <c r="M873" i="4" a="1"/>
  <c r="M873" i="4" s="1"/>
  <c r="M874" i="4" a="1"/>
  <c r="M874" i="4" s="1"/>
  <c r="M875" i="4" a="1"/>
  <c r="M875" i="4" s="1"/>
  <c r="M876" i="4" a="1"/>
  <c r="M876" i="4" s="1"/>
  <c r="M877" i="4" a="1"/>
  <c r="M877" i="4" s="1"/>
  <c r="M878" i="4" a="1"/>
  <c r="M878" i="4" s="1"/>
  <c r="M879" i="4" a="1"/>
  <c r="M879" i="4" s="1"/>
  <c r="M880" i="4" a="1"/>
  <c r="M880" i="4" s="1"/>
  <c r="M881" i="4" a="1"/>
  <c r="M881" i="4" s="1"/>
  <c r="M882" i="4" a="1"/>
  <c r="M882" i="4" s="1"/>
  <c r="M883" i="4" a="1"/>
  <c r="M883" i="4" s="1"/>
  <c r="M884" i="4" a="1"/>
  <c r="M884" i="4" s="1"/>
  <c r="M885" i="4" a="1"/>
  <c r="M885" i="4" s="1"/>
  <c r="M886" i="4" a="1"/>
  <c r="M886" i="4" s="1"/>
  <c r="M887" i="4" a="1"/>
  <c r="M887" i="4" s="1"/>
  <c r="M888" i="4" a="1"/>
  <c r="M888" i="4" s="1"/>
  <c r="M889" i="4" a="1"/>
  <c r="M889" i="4" s="1"/>
  <c r="M890" i="4" a="1"/>
  <c r="M890" i="4" s="1"/>
  <c r="M891" i="4" a="1"/>
  <c r="M891" i="4" s="1"/>
  <c r="M892" i="4" a="1"/>
  <c r="M892" i="4" s="1"/>
  <c r="M893" i="4" a="1"/>
  <c r="M893" i="4" s="1"/>
  <c r="M894" i="4" a="1"/>
  <c r="M894" i="4" s="1"/>
  <c r="M895" i="4" a="1"/>
  <c r="M895" i="4" s="1"/>
  <c r="M896" i="4" a="1"/>
  <c r="M896" i="4" s="1"/>
  <c r="M897" i="4" a="1"/>
  <c r="M897" i="4" s="1"/>
  <c r="M898" i="4" a="1"/>
  <c r="M898" i="4" s="1"/>
  <c r="M899" i="4" a="1"/>
  <c r="M899" i="4" s="1"/>
  <c r="M900" i="4" a="1"/>
  <c r="M900" i="4" s="1"/>
  <c r="M901" i="4" a="1"/>
  <c r="M901" i="4" s="1"/>
  <c r="M902" i="4" a="1"/>
  <c r="M902" i="4" s="1"/>
  <c r="M903" i="4" a="1"/>
  <c r="M903" i="4" s="1"/>
  <c r="M904" i="4" a="1"/>
  <c r="M904" i="4" s="1"/>
  <c r="M905" i="4" a="1"/>
  <c r="M905" i="4" s="1"/>
  <c r="M906" i="4" a="1"/>
  <c r="M906" i="4" s="1"/>
  <c r="M907" i="4" a="1"/>
  <c r="M907" i="4" s="1"/>
  <c r="M908" i="4" a="1"/>
  <c r="M908" i="4" s="1"/>
  <c r="M909" i="4" a="1"/>
  <c r="M909" i="4" s="1"/>
  <c r="M910" i="4" a="1"/>
  <c r="M910" i="4" s="1"/>
  <c r="M911" i="4" a="1"/>
  <c r="M911" i="4" s="1"/>
  <c r="M912" i="4" a="1"/>
  <c r="M912" i="4" s="1"/>
  <c r="M913" i="4" a="1"/>
  <c r="M913" i="4" s="1"/>
  <c r="M914" i="4" a="1"/>
  <c r="M914" i="4" s="1"/>
  <c r="M915" i="4" a="1"/>
  <c r="M915" i="4" s="1"/>
  <c r="M916" i="4" a="1"/>
  <c r="M916" i="4" s="1"/>
  <c r="M917" i="4" a="1"/>
  <c r="M917" i="4" s="1"/>
  <c r="M918" i="4" a="1"/>
  <c r="M918" i="4" s="1"/>
  <c r="M919" i="4" a="1"/>
  <c r="M919" i="4" s="1"/>
  <c r="M920" i="4" a="1"/>
  <c r="M920" i="4" s="1"/>
  <c r="M921" i="4" a="1"/>
  <c r="M921" i="4" s="1"/>
  <c r="M922" i="4" a="1"/>
  <c r="M922" i="4" s="1"/>
  <c r="M923" i="4" a="1"/>
  <c r="M923" i="4" s="1"/>
  <c r="M924" i="4" a="1"/>
  <c r="M924" i="4" s="1"/>
  <c r="M925" i="4" a="1"/>
  <c r="M925" i="4" s="1"/>
  <c r="M926" i="4" a="1"/>
  <c r="M926" i="4" s="1"/>
  <c r="M927" i="4" a="1"/>
  <c r="M927" i="4" s="1"/>
  <c r="M928" i="4" a="1"/>
  <c r="M928" i="4" s="1"/>
  <c r="M929" i="4" a="1"/>
  <c r="M929" i="4" s="1"/>
  <c r="M930" i="4" a="1"/>
  <c r="M930" i="4" s="1"/>
  <c r="M931" i="4" a="1"/>
  <c r="M931" i="4" s="1"/>
  <c r="M932" i="4" a="1"/>
  <c r="M932" i="4" s="1"/>
  <c r="M933" i="4" a="1"/>
  <c r="M933" i="4" s="1"/>
  <c r="M934" i="4" a="1"/>
  <c r="M934" i="4" s="1"/>
  <c r="M935" i="4" a="1"/>
  <c r="M935" i="4" s="1"/>
  <c r="M936" i="4" a="1"/>
  <c r="M936" i="4" s="1"/>
  <c r="M937" i="4" a="1"/>
  <c r="M937" i="4" s="1"/>
  <c r="M938" i="4" a="1"/>
  <c r="M938" i="4" s="1"/>
  <c r="M939" i="4" a="1"/>
  <c r="M939" i="4" s="1"/>
  <c r="M940" i="4" a="1"/>
  <c r="M940" i="4" s="1"/>
  <c r="M941" i="4" a="1"/>
  <c r="M941" i="4" s="1"/>
  <c r="M942" i="4" a="1"/>
  <c r="M942" i="4" s="1"/>
  <c r="M943" i="4" a="1"/>
  <c r="M943" i="4" s="1"/>
  <c r="M944" i="4" a="1"/>
  <c r="M944" i="4" s="1"/>
  <c r="M945" i="4" a="1"/>
  <c r="M945" i="4" s="1"/>
  <c r="M946" i="4" a="1"/>
  <c r="M946" i="4" s="1"/>
  <c r="M947" i="4" a="1"/>
  <c r="M947" i="4" s="1"/>
  <c r="M948" i="4" a="1"/>
  <c r="M948" i="4" s="1"/>
  <c r="M949" i="4" a="1"/>
  <c r="M949" i="4" s="1"/>
  <c r="M950" i="4" a="1"/>
  <c r="M950" i="4" s="1"/>
  <c r="M951" i="4" a="1"/>
  <c r="M951" i="4" s="1"/>
  <c r="M952" i="4" a="1"/>
  <c r="M952" i="4" s="1"/>
  <c r="M953" i="4" a="1"/>
  <c r="M953" i="4" s="1"/>
  <c r="M954" i="4" a="1"/>
  <c r="M954" i="4" s="1"/>
  <c r="M955" i="4" a="1"/>
  <c r="M955" i="4" s="1"/>
  <c r="M956" i="4" a="1"/>
  <c r="M956" i="4" s="1"/>
  <c r="M957" i="4" a="1"/>
  <c r="M957" i="4" s="1"/>
  <c r="M958" i="4" a="1"/>
  <c r="M958" i="4" s="1"/>
  <c r="M959" i="4" a="1"/>
  <c r="M959" i="4" s="1"/>
  <c r="M960" i="4" a="1"/>
  <c r="M960" i="4" s="1"/>
  <c r="M961" i="4" a="1"/>
  <c r="M961" i="4" s="1"/>
  <c r="M962" i="4" a="1"/>
  <c r="M962" i="4" s="1"/>
  <c r="M963" i="4" a="1"/>
  <c r="M963" i="4" s="1"/>
  <c r="M964" i="4" a="1"/>
  <c r="M964" i="4" s="1"/>
  <c r="M965" i="4" a="1"/>
  <c r="M965" i="4" s="1"/>
  <c r="M966" i="4" a="1"/>
  <c r="M966" i="4" s="1"/>
  <c r="M967" i="4" a="1"/>
  <c r="M967" i="4" s="1"/>
  <c r="M968" i="4" a="1"/>
  <c r="M968" i="4" s="1"/>
  <c r="M969" i="4" a="1"/>
  <c r="M969" i="4" s="1"/>
  <c r="M970" i="4" a="1"/>
  <c r="M970" i="4" s="1"/>
  <c r="M971" i="4" a="1"/>
  <c r="M971" i="4" s="1"/>
  <c r="M972" i="4" a="1"/>
  <c r="M972" i="4" s="1"/>
  <c r="M973" i="4" a="1"/>
  <c r="M973" i="4" s="1"/>
  <c r="M974" i="4" a="1"/>
  <c r="M974" i="4" s="1"/>
  <c r="M975" i="4" a="1"/>
  <c r="M975" i="4" s="1"/>
  <c r="M976" i="4" a="1"/>
  <c r="M976" i="4" s="1"/>
  <c r="M977" i="4" a="1"/>
  <c r="M977" i="4" s="1"/>
  <c r="M978" i="4" a="1"/>
  <c r="M978" i="4" s="1"/>
  <c r="M979" i="4" a="1"/>
  <c r="M979" i="4" s="1"/>
  <c r="M980" i="4" a="1"/>
  <c r="M980" i="4" s="1"/>
  <c r="M981" i="4" a="1"/>
  <c r="M981" i="4" s="1"/>
  <c r="M982" i="4" a="1"/>
  <c r="M982" i="4" s="1"/>
  <c r="M983" i="4" a="1"/>
  <c r="M983" i="4" s="1"/>
  <c r="M984" i="4" a="1"/>
  <c r="M984" i="4" s="1"/>
  <c r="M985" i="4" a="1"/>
  <c r="M985" i="4" s="1"/>
  <c r="M986" i="4" a="1"/>
  <c r="M986" i="4" s="1"/>
  <c r="M987" i="4" a="1"/>
  <c r="M987" i="4" s="1"/>
  <c r="M988" i="4" a="1"/>
  <c r="M988" i="4" s="1"/>
  <c r="M989" i="4" a="1"/>
  <c r="M989" i="4" s="1"/>
  <c r="M990" i="4" a="1"/>
  <c r="M990" i="4" s="1"/>
  <c r="M991" i="4" a="1"/>
  <c r="M991" i="4" s="1"/>
  <c r="M992" i="4" a="1"/>
  <c r="M992" i="4" s="1"/>
  <c r="M993" i="4" a="1"/>
  <c r="M993" i="4" s="1"/>
  <c r="M994" i="4" a="1"/>
  <c r="M994" i="4" s="1"/>
  <c r="M995" i="4" a="1"/>
  <c r="M995" i="4" s="1"/>
  <c r="M996" i="4" a="1"/>
  <c r="M996" i="4" s="1"/>
  <c r="M997" i="4" a="1"/>
  <c r="M997" i="4" s="1"/>
  <c r="M998" i="4" a="1"/>
  <c r="M998" i="4" s="1"/>
  <c r="M999" i="4" a="1"/>
  <c r="M999" i="4" s="1"/>
  <c r="M1000" i="4" a="1"/>
  <c r="M1000" i="4" s="1"/>
  <c r="M1001" i="4" a="1"/>
  <c r="M1001" i="4" s="1"/>
  <c r="M1002" i="4" a="1"/>
  <c r="M1002" i="4" s="1"/>
  <c r="M1003" i="4" a="1"/>
  <c r="M1003" i="4" s="1"/>
  <c r="M1004" i="4" a="1"/>
  <c r="M1004" i="4" s="1"/>
  <c r="M1005" i="4" a="1"/>
  <c r="M1005" i="4" s="1"/>
  <c r="M1006" i="4" a="1"/>
  <c r="M1006" i="4" s="1"/>
  <c r="M1007" i="4" a="1"/>
  <c r="M1007" i="4" s="1"/>
  <c r="M1008" i="4" a="1"/>
  <c r="M1008" i="4" s="1"/>
  <c r="M1009" i="4" a="1"/>
  <c r="M1009" i="4" s="1"/>
  <c r="M1010" i="4" a="1"/>
  <c r="M1010" i="4" s="1"/>
  <c r="M1011" i="4" a="1"/>
  <c r="M1011" i="4" s="1"/>
  <c r="M1012" i="4" a="1"/>
  <c r="M1012" i="4" s="1"/>
  <c r="M1013" i="4" a="1"/>
  <c r="M1013" i="4" s="1"/>
  <c r="M1014" i="4" a="1"/>
  <c r="M1014" i="4" s="1"/>
  <c r="M1015" i="4" a="1"/>
  <c r="M1015" i="4" s="1"/>
  <c r="M1016" i="4" a="1"/>
  <c r="M1016" i="4" s="1"/>
  <c r="M1017" i="4" a="1"/>
  <c r="M1017" i="4" s="1"/>
  <c r="M1018" i="4" a="1"/>
  <c r="M1018" i="4" s="1"/>
  <c r="M1019" i="4" a="1"/>
  <c r="M1019" i="4" s="1"/>
  <c r="M1020" i="4" a="1"/>
  <c r="M1020" i="4" s="1"/>
  <c r="M1021" i="4" a="1"/>
  <c r="M1021" i="4" s="1"/>
  <c r="M1022" i="4" a="1"/>
  <c r="M1022" i="4" s="1"/>
  <c r="M1023" i="4" a="1"/>
  <c r="M1023" i="4" s="1"/>
  <c r="M1024" i="4" a="1"/>
  <c r="M1024" i="4" s="1"/>
  <c r="M1025" i="4" a="1"/>
  <c r="M1025" i="4" s="1"/>
  <c r="M1026" i="4" a="1"/>
  <c r="M1026" i="4" s="1"/>
  <c r="M1027" i="4" a="1"/>
  <c r="M1027" i="4" s="1"/>
  <c r="M1028" i="4" a="1"/>
  <c r="M1028" i="4" s="1"/>
  <c r="M1029" i="4" a="1"/>
  <c r="M1029" i="4" s="1"/>
  <c r="M1030" i="4" a="1"/>
  <c r="M1030" i="4" s="1"/>
  <c r="M1031" i="4" a="1"/>
  <c r="M1031" i="4" s="1"/>
  <c r="M1032" i="4" a="1"/>
  <c r="M1032" i="4" s="1"/>
  <c r="M1033" i="4" a="1"/>
  <c r="M1033" i="4" s="1"/>
  <c r="M1034" i="4" a="1"/>
  <c r="M1034" i="4" s="1"/>
  <c r="M1035" i="4" a="1"/>
  <c r="M1035" i="4" s="1"/>
  <c r="M1036" i="4" a="1"/>
  <c r="M1036" i="4" s="1"/>
  <c r="M1037" i="4" a="1"/>
  <c r="M1037" i="4" s="1"/>
  <c r="M1038" i="4" a="1"/>
  <c r="M1038" i="4" s="1"/>
  <c r="M1039" i="4" a="1"/>
  <c r="M1039" i="4" s="1"/>
  <c r="M1040" i="4" a="1"/>
  <c r="M1040" i="4" s="1"/>
  <c r="M1041" i="4" a="1"/>
  <c r="M1041" i="4" s="1"/>
  <c r="M1042" i="4" a="1"/>
  <c r="M1042" i="4" s="1"/>
  <c r="M1043" i="4" a="1"/>
  <c r="M1043" i="4" s="1"/>
  <c r="M1044" i="4" a="1"/>
  <c r="M1044" i="4" s="1"/>
  <c r="M1045" i="4" a="1"/>
  <c r="M1045" i="4" s="1"/>
  <c r="M1046" i="4" a="1"/>
  <c r="M1046" i="4" s="1"/>
  <c r="M1047" i="4" a="1"/>
  <c r="M1047" i="4" s="1"/>
  <c r="M1048" i="4" a="1"/>
  <c r="M1048" i="4" s="1"/>
  <c r="M1049" i="4" a="1"/>
  <c r="M1049" i="4" s="1"/>
  <c r="M1050" i="4" a="1"/>
  <c r="M1050" i="4" s="1"/>
  <c r="M1051" i="4" a="1"/>
  <c r="M1051" i="4" s="1"/>
  <c r="M1052" i="4" a="1"/>
  <c r="M1052" i="4" s="1"/>
  <c r="M1053" i="4" a="1"/>
  <c r="M1053" i="4" s="1"/>
  <c r="M1054" i="4" a="1"/>
  <c r="M1054" i="4" s="1"/>
  <c r="M1055" i="4" a="1"/>
  <c r="M1055" i="4" s="1"/>
  <c r="M1056" i="4" a="1"/>
  <c r="M1056" i="4" s="1"/>
  <c r="M1057" i="4" a="1"/>
  <c r="M1057" i="4" s="1"/>
  <c r="M1058" i="4" a="1"/>
  <c r="M1058" i="4" s="1"/>
  <c r="M1059" i="4" a="1"/>
  <c r="M1059" i="4" s="1"/>
  <c r="M1060" i="4" a="1"/>
  <c r="M1060" i="4" s="1"/>
  <c r="M1061" i="4" a="1"/>
  <c r="M1061" i="4" s="1"/>
  <c r="M1062" i="4" a="1"/>
  <c r="M1062" i="4" s="1"/>
  <c r="M1063" i="4" a="1"/>
  <c r="M1063" i="4" s="1"/>
  <c r="M1064" i="4" a="1"/>
  <c r="M1064" i="4" s="1"/>
  <c r="M1065" i="4" a="1"/>
  <c r="M1065" i="4" s="1"/>
  <c r="M1066" i="4" a="1"/>
  <c r="M1066" i="4" s="1"/>
  <c r="M1067" i="4" a="1"/>
  <c r="M1067" i="4" s="1"/>
  <c r="M1068" i="4" a="1"/>
  <c r="M1068" i="4" s="1"/>
  <c r="M1069" i="4" a="1"/>
  <c r="M1069" i="4" s="1"/>
  <c r="M1070" i="4" a="1"/>
  <c r="M1070" i="4" s="1"/>
  <c r="M1071" i="4" a="1"/>
  <c r="M1071" i="4" s="1"/>
  <c r="M1072" i="4" a="1"/>
  <c r="M1072" i="4" s="1"/>
  <c r="M1073" i="4" a="1"/>
  <c r="M1073" i="4" s="1"/>
  <c r="M1074" i="4" a="1"/>
  <c r="M1074" i="4" s="1"/>
  <c r="M1075" i="4" a="1"/>
  <c r="M1075" i="4" s="1"/>
  <c r="M1076" i="4" a="1"/>
  <c r="M1076" i="4" s="1"/>
  <c r="M1077" i="4" a="1"/>
  <c r="M1077" i="4" s="1"/>
  <c r="M1078" i="4" a="1"/>
  <c r="M1078" i="4" s="1"/>
  <c r="M1079" i="4" a="1"/>
  <c r="M1079" i="4" s="1"/>
  <c r="M1080" i="4" a="1"/>
  <c r="M1080" i="4" s="1"/>
  <c r="M1081" i="4" a="1"/>
  <c r="M1081" i="4" s="1"/>
  <c r="M1082" i="4" a="1"/>
  <c r="M1082" i="4" s="1"/>
  <c r="M1083" i="4" a="1"/>
  <c r="M1083" i="4" s="1"/>
  <c r="M1084" i="4" a="1"/>
  <c r="M1084" i="4" s="1"/>
  <c r="M1085" i="4" a="1"/>
  <c r="M1085" i="4" s="1"/>
  <c r="M1086" i="4" a="1"/>
  <c r="M1086" i="4" s="1"/>
  <c r="M1087" i="4" a="1"/>
  <c r="M1087" i="4" s="1"/>
  <c r="M1088" i="4" a="1"/>
  <c r="M1088" i="4" s="1"/>
  <c r="M1089" i="4" a="1"/>
  <c r="M1089" i="4" s="1"/>
  <c r="M1090" i="4" a="1"/>
  <c r="M1090" i="4" s="1"/>
  <c r="M1091" i="4" a="1"/>
  <c r="M1091" i="4" s="1"/>
  <c r="M1092" i="4" a="1"/>
  <c r="M1092" i="4" s="1"/>
  <c r="M1093" i="4" a="1"/>
  <c r="M1093" i="4" s="1"/>
  <c r="M1094" i="4" a="1"/>
  <c r="M1094" i="4" s="1"/>
  <c r="M1095" i="4" a="1"/>
  <c r="M1095" i="4" s="1"/>
  <c r="M1096" i="4" a="1"/>
  <c r="M1096" i="4" s="1"/>
  <c r="M1097" i="4" a="1"/>
  <c r="M1097" i="4" s="1"/>
  <c r="M1098" i="4" a="1"/>
  <c r="M1098" i="4" s="1"/>
  <c r="M1099" i="4" a="1"/>
  <c r="M1099" i="4" s="1"/>
  <c r="M1100" i="4" a="1"/>
  <c r="M1100" i="4" s="1"/>
  <c r="M1101" i="4" a="1"/>
  <c r="M1101" i="4" s="1"/>
  <c r="M1102" i="4" a="1"/>
  <c r="M1102" i="4" s="1"/>
  <c r="M1103" i="4" a="1"/>
  <c r="M1103" i="4" s="1"/>
  <c r="M1104" i="4" a="1"/>
  <c r="M1104" i="4" s="1"/>
  <c r="M1105" i="4" a="1"/>
  <c r="M1105" i="4" s="1"/>
  <c r="M1106" i="4" a="1"/>
  <c r="M1106" i="4" s="1"/>
  <c r="M1107" i="4" a="1"/>
  <c r="M1107" i="4" s="1"/>
  <c r="M1108" i="4" a="1"/>
  <c r="M1108" i="4" s="1"/>
  <c r="M1109" i="4" a="1"/>
  <c r="M1109" i="4" s="1"/>
  <c r="M1110" i="4" a="1"/>
  <c r="M1110" i="4" s="1"/>
  <c r="M1111" i="4" a="1"/>
  <c r="M1111" i="4" s="1"/>
  <c r="M1112" i="4" a="1"/>
  <c r="M1112" i="4" s="1"/>
  <c r="M1113" i="4" a="1"/>
  <c r="M1113" i="4" s="1"/>
  <c r="M1114" i="4" a="1"/>
  <c r="M1114" i="4" s="1"/>
  <c r="M1115" i="4" a="1"/>
  <c r="M1115" i="4" s="1"/>
  <c r="M1116" i="4" a="1"/>
  <c r="M1116" i="4" s="1"/>
  <c r="M1117" i="4" a="1"/>
  <c r="M1117" i="4" s="1"/>
  <c r="M1118" i="4" a="1"/>
  <c r="M1118" i="4" s="1"/>
  <c r="M1119" i="4" a="1"/>
  <c r="M1119" i="4" s="1"/>
  <c r="M1120" i="4" a="1"/>
  <c r="M1120" i="4" s="1"/>
  <c r="M1121" i="4" a="1"/>
  <c r="M1121" i="4" s="1"/>
  <c r="M1122" i="4" a="1"/>
  <c r="M1122" i="4" s="1"/>
  <c r="M1123" i="4" a="1"/>
  <c r="M1123" i="4" s="1"/>
  <c r="M1124" i="4" a="1"/>
  <c r="M1124" i="4" s="1"/>
  <c r="M1125" i="4" a="1"/>
  <c r="M1125" i="4" s="1"/>
  <c r="M1126" i="4" a="1"/>
  <c r="M1126" i="4" s="1"/>
  <c r="M1127" i="4" a="1"/>
  <c r="M1127" i="4" s="1"/>
  <c r="M1128" i="4" a="1"/>
  <c r="M1128" i="4" s="1"/>
  <c r="M1129" i="4" a="1"/>
  <c r="M1129" i="4" s="1"/>
  <c r="M1130" i="4" a="1"/>
  <c r="M1130" i="4" s="1"/>
  <c r="M1131" i="4" a="1"/>
  <c r="M1131" i="4" s="1"/>
  <c r="M1132" i="4" a="1"/>
  <c r="M1132" i="4" s="1"/>
  <c r="M1133" i="4" a="1"/>
  <c r="M1133" i="4" s="1"/>
  <c r="M1134" i="4" a="1"/>
  <c r="M1134" i="4" s="1"/>
  <c r="M1135" i="4" a="1"/>
  <c r="M1135" i="4" s="1"/>
  <c r="M1136" i="4" a="1"/>
  <c r="M1136" i="4" s="1"/>
  <c r="M1137" i="4" a="1"/>
  <c r="M1137" i="4" s="1"/>
  <c r="M1138" i="4" a="1"/>
  <c r="M1138" i="4" s="1"/>
  <c r="M1139" i="4" a="1"/>
  <c r="M1139" i="4" s="1"/>
  <c r="M1140" i="4" a="1"/>
  <c r="M1140" i="4" s="1"/>
  <c r="M1141" i="4" a="1"/>
  <c r="M1141" i="4" s="1"/>
  <c r="M1142" i="4" a="1"/>
  <c r="M1142" i="4" s="1"/>
  <c r="M1143" i="4" a="1"/>
  <c r="M1143" i="4" s="1"/>
  <c r="M1144" i="4" a="1"/>
  <c r="M1144" i="4" s="1"/>
  <c r="M1145" i="4" a="1"/>
  <c r="M1145" i="4" s="1"/>
  <c r="M1146" i="4" a="1"/>
  <c r="M1146" i="4" s="1"/>
  <c r="M1147" i="4" a="1"/>
  <c r="M1147" i="4" s="1"/>
  <c r="M1148" i="4" a="1"/>
  <c r="M1148" i="4" s="1"/>
  <c r="M1149" i="4" a="1"/>
  <c r="M1149" i="4" s="1"/>
  <c r="M1150" i="4" a="1"/>
  <c r="M1150" i="4" s="1"/>
  <c r="M1151" i="4" a="1"/>
  <c r="M1151" i="4" s="1"/>
  <c r="M1152" i="4" a="1"/>
  <c r="M1152" i="4" s="1"/>
  <c r="M1153" i="4" a="1"/>
  <c r="M1153" i="4" s="1"/>
  <c r="M1154" i="4" a="1"/>
  <c r="M1154" i="4" s="1"/>
  <c r="M1155" i="4" a="1"/>
  <c r="M1155" i="4" s="1"/>
  <c r="M1156" i="4" a="1"/>
  <c r="M1156" i="4" s="1"/>
  <c r="M1157" i="4" a="1"/>
  <c r="M1157" i="4" s="1"/>
  <c r="M1158" i="4" a="1"/>
  <c r="M1158" i="4" s="1"/>
  <c r="M1159" i="4" a="1"/>
  <c r="M1159" i="4" s="1"/>
  <c r="M1160" i="4" a="1"/>
  <c r="M1160" i="4" s="1"/>
  <c r="M1161" i="4" a="1"/>
  <c r="M1161" i="4" s="1"/>
  <c r="M1162" i="4" a="1"/>
  <c r="M1162" i="4" s="1"/>
  <c r="M1163" i="4" a="1"/>
  <c r="M1163" i="4" s="1"/>
  <c r="M1164" i="4" a="1"/>
  <c r="M1164" i="4" s="1"/>
  <c r="M1165" i="4" a="1"/>
  <c r="M1165" i="4" s="1"/>
  <c r="M1166" i="4" a="1"/>
  <c r="M1166" i="4" s="1"/>
  <c r="M1167" i="4" a="1"/>
  <c r="M1167" i="4" s="1"/>
  <c r="M1168" i="4" a="1"/>
  <c r="M1168" i="4" s="1"/>
  <c r="M1169" i="4" a="1"/>
  <c r="M1169" i="4" s="1"/>
  <c r="M1170" i="4" a="1"/>
  <c r="M1170" i="4" s="1"/>
  <c r="M1171" i="4" a="1"/>
  <c r="M1171" i="4" s="1"/>
  <c r="M1172" i="4" a="1"/>
  <c r="M1172" i="4" s="1"/>
  <c r="M1173" i="4" a="1"/>
  <c r="M1173" i="4" s="1"/>
  <c r="M1174" i="4" a="1"/>
  <c r="M1174" i="4" s="1"/>
  <c r="M1175" i="4" a="1"/>
  <c r="M1175" i="4" s="1"/>
  <c r="M1176" i="4" a="1"/>
  <c r="M1176" i="4" s="1"/>
  <c r="M1177" i="4" a="1"/>
  <c r="M1177" i="4" s="1"/>
  <c r="M1178" i="4" a="1"/>
  <c r="M1178" i="4" s="1"/>
  <c r="M1179" i="4" a="1"/>
  <c r="M1179" i="4" s="1"/>
  <c r="M1180" i="4" a="1"/>
  <c r="M1180" i="4" s="1"/>
  <c r="M1181" i="4" a="1"/>
  <c r="M1181" i="4" s="1"/>
  <c r="M1182" i="4" a="1"/>
  <c r="M1182" i="4" s="1"/>
  <c r="M1183" i="4" a="1"/>
  <c r="M1183" i="4" s="1"/>
  <c r="M1184" i="4" a="1"/>
  <c r="M1184" i="4" s="1"/>
  <c r="M1185" i="4" a="1"/>
  <c r="M1185" i="4" s="1"/>
  <c r="M1186" i="4" a="1"/>
  <c r="M1186" i="4" s="1"/>
  <c r="M1187" i="4" a="1"/>
  <c r="M1187" i="4" s="1"/>
  <c r="M1188" i="4" a="1"/>
  <c r="M1188" i="4" s="1"/>
  <c r="M1189" i="4" a="1"/>
  <c r="M1189" i="4" s="1"/>
  <c r="M1190" i="4" a="1"/>
  <c r="M1190" i="4" s="1"/>
  <c r="M1191" i="4" a="1"/>
  <c r="M1191" i="4" s="1"/>
  <c r="M1192" i="4" a="1"/>
  <c r="M1192" i="4" s="1"/>
  <c r="M1193" i="4" a="1"/>
  <c r="M1193" i="4" s="1"/>
  <c r="M1194" i="4" a="1"/>
  <c r="M1194" i="4" s="1"/>
  <c r="M1195" i="4" a="1"/>
  <c r="M1195" i="4" s="1"/>
  <c r="M1196" i="4" a="1"/>
  <c r="M1196" i="4" s="1"/>
  <c r="M1197" i="4" a="1"/>
  <c r="M1197" i="4" s="1"/>
  <c r="M1198" i="4" a="1"/>
  <c r="M1198" i="4" s="1"/>
  <c r="M1199" i="4" a="1"/>
  <c r="M1199" i="4" s="1"/>
  <c r="M1200" i="4" a="1"/>
  <c r="M1200" i="4" s="1"/>
  <c r="M1201" i="4" a="1"/>
  <c r="M1201" i="4" s="1"/>
  <c r="M1202" i="4" a="1"/>
  <c r="M1202" i="4" s="1"/>
  <c r="M1203" i="4" a="1"/>
  <c r="M1203" i="4" s="1"/>
  <c r="M1204" i="4" a="1"/>
  <c r="M1204" i="4" s="1"/>
  <c r="M1205" i="4" a="1"/>
  <c r="M1205" i="4" s="1"/>
  <c r="M1206" i="4" a="1"/>
  <c r="M1206" i="4" s="1"/>
  <c r="M1207" i="4" a="1"/>
  <c r="M1207" i="4" s="1"/>
  <c r="M1208" i="4" a="1"/>
  <c r="M1208" i="4" s="1"/>
  <c r="M1209" i="4" a="1"/>
  <c r="M1209" i="4" s="1"/>
  <c r="M1210" i="4" a="1"/>
  <c r="M1210" i="4" s="1"/>
  <c r="M1211" i="4" a="1"/>
  <c r="M1211" i="4" s="1"/>
  <c r="M1212" i="4" a="1"/>
  <c r="M1212" i="4" s="1"/>
  <c r="M1213" i="4" a="1"/>
  <c r="M1213" i="4" s="1"/>
  <c r="M1214" i="4" a="1"/>
  <c r="M1214" i="4" s="1"/>
  <c r="M1215" i="4" a="1"/>
  <c r="M1215" i="4" s="1"/>
  <c r="M1216" i="4" a="1"/>
  <c r="M1216" i="4" s="1"/>
  <c r="M1217" i="4" a="1"/>
  <c r="M1217" i="4" s="1"/>
  <c r="M1218" i="4" a="1"/>
  <c r="M1218" i="4" s="1"/>
  <c r="M1219" i="4" a="1"/>
  <c r="M1219" i="4"/>
  <c r="M1220" i="4" a="1"/>
  <c r="M1220" i="4" s="1"/>
  <c r="M1221" i="4" a="1"/>
  <c r="M1221" i="4" s="1"/>
  <c r="M1222" i="4" a="1"/>
  <c r="M1222" i="4" s="1"/>
  <c r="M1223" i="4" a="1"/>
  <c r="M1223" i="4" s="1"/>
  <c r="M1224" i="4" a="1"/>
  <c r="M1224" i="4" s="1"/>
  <c r="M1225" i="4" a="1"/>
  <c r="M1225" i="4" s="1"/>
  <c r="M1226" i="4" a="1"/>
  <c r="M1226" i="4" s="1"/>
  <c r="M1227" i="4" a="1"/>
  <c r="M1227" i="4" s="1"/>
  <c r="M1228" i="4" a="1"/>
  <c r="M1228" i="4" s="1"/>
  <c r="M1229" i="4" a="1"/>
  <c r="M1229" i="4" s="1"/>
  <c r="M1230" i="4" a="1"/>
  <c r="M1230" i="4" s="1"/>
  <c r="M1231" i="4" a="1"/>
  <c r="M1231" i="4" s="1"/>
  <c r="M1232" i="4" a="1"/>
  <c r="M1232" i="4" s="1"/>
  <c r="M1233" i="4" a="1"/>
  <c r="M1233" i="4" s="1"/>
  <c r="M1234" i="4" a="1"/>
  <c r="M1234" i="4" s="1"/>
  <c r="M1235" i="4" a="1"/>
  <c r="M1235" i="4" s="1"/>
  <c r="M1236" i="4" a="1"/>
  <c r="M1236" i="4" s="1"/>
  <c r="M1237" i="4" a="1"/>
  <c r="M1237" i="4" s="1"/>
  <c r="M1238" i="4" a="1"/>
  <c r="M1238" i="4" s="1"/>
  <c r="M1239" i="4" a="1"/>
  <c r="M1239" i="4" s="1"/>
  <c r="M1240" i="4" a="1"/>
  <c r="M1240" i="4" s="1"/>
  <c r="M1241" i="4" a="1"/>
  <c r="M1241" i="4" s="1"/>
  <c r="M1242" i="4" a="1"/>
  <c r="M1242" i="4" s="1"/>
  <c r="M1243" i="4" a="1"/>
  <c r="M1243" i="4" s="1"/>
  <c r="M1244" i="4" a="1"/>
  <c r="M1244" i="4" s="1"/>
  <c r="M1245" i="4" a="1"/>
  <c r="M1245" i="4" s="1"/>
  <c r="M1246" i="4" a="1"/>
  <c r="M1246" i="4" s="1"/>
  <c r="M1247" i="4" a="1"/>
  <c r="M1247" i="4" s="1"/>
  <c r="M1248" i="4" a="1"/>
  <c r="M1248" i="4" s="1"/>
  <c r="M1249" i="4" a="1"/>
  <c r="M1249" i="4" s="1"/>
  <c r="M1250" i="4" a="1"/>
  <c r="M1250" i="4" s="1"/>
  <c r="M1251" i="4" a="1"/>
  <c r="M1251" i="4" s="1"/>
  <c r="M1252" i="4" a="1"/>
  <c r="M1252" i="4" s="1"/>
  <c r="M1253" i="4" a="1"/>
  <c r="M1253" i="4" s="1"/>
  <c r="M1254" i="4" a="1"/>
  <c r="M1254" i="4" s="1"/>
  <c r="M1255" i="4" a="1"/>
  <c r="M1255" i="4" s="1"/>
  <c r="M1256" i="4" a="1"/>
  <c r="M1256" i="4" s="1"/>
  <c r="M1257" i="4" a="1"/>
  <c r="M1257" i="4" s="1"/>
  <c r="M1258" i="4" a="1"/>
  <c r="M1258" i="4" s="1"/>
  <c r="M1259" i="4" a="1"/>
  <c r="M1259" i="4" s="1"/>
  <c r="M1260" i="4" a="1"/>
  <c r="M1260" i="4" s="1"/>
  <c r="M1261" i="4" a="1"/>
  <c r="M1261" i="4" s="1"/>
  <c r="M1262" i="4" a="1"/>
  <c r="M1262" i="4"/>
  <c r="M1263" i="4" a="1"/>
  <c r="M1263" i="4" s="1"/>
  <c r="M1264" i="4" a="1"/>
  <c r="M1264" i="4" s="1"/>
  <c r="M1265" i="4" a="1"/>
  <c r="M1265" i="4" s="1"/>
  <c r="M1266" i="4" a="1"/>
  <c r="M1266" i="4" s="1"/>
  <c r="M1267" i="4" a="1"/>
  <c r="M1267" i="4" s="1"/>
  <c r="M1268" i="4" a="1"/>
  <c r="M1268" i="4" s="1"/>
  <c r="M1269" i="4" a="1"/>
  <c r="M1269" i="4" s="1"/>
  <c r="M1270" i="4" a="1"/>
  <c r="M1270" i="4" s="1"/>
  <c r="M1271" i="4" a="1"/>
  <c r="M1271" i="4" s="1"/>
  <c r="M1272" i="4" a="1"/>
  <c r="M1272" i="4" s="1"/>
  <c r="M1273" i="4" a="1"/>
  <c r="M1273" i="4" s="1"/>
  <c r="M1274" i="4" a="1"/>
  <c r="M1274" i="4"/>
  <c r="M1275" i="4" a="1"/>
  <c r="M1275" i="4"/>
  <c r="M1276" i="4" a="1"/>
  <c r="M1276" i="4" s="1"/>
  <c r="M1277" i="4" a="1"/>
  <c r="M1277" i="4" s="1"/>
  <c r="M1278" i="4" a="1"/>
  <c r="M1278" i="4"/>
  <c r="M1279" i="4" a="1"/>
  <c r="M1279" i="4"/>
  <c r="M1280" i="4" a="1"/>
  <c r="M1280" i="4" s="1"/>
  <c r="M1281" i="4" a="1"/>
  <c r="M1281" i="4" s="1"/>
  <c r="M1282" i="4" a="1"/>
  <c r="M1282" i="4" s="1"/>
  <c r="M1283" i="4" a="1"/>
  <c r="M1283" i="4"/>
  <c r="M1284" i="4" a="1"/>
  <c r="M1284" i="4" s="1"/>
  <c r="M1285" i="4" a="1"/>
  <c r="M1285" i="4" s="1"/>
  <c r="M1286" i="4" a="1"/>
  <c r="M1286" i="4" s="1"/>
  <c r="M1287" i="4" a="1"/>
  <c r="M1287" i="4" s="1"/>
  <c r="M1288" i="4" a="1"/>
  <c r="M1288" i="4" s="1"/>
  <c r="M1289" i="4" a="1"/>
  <c r="M1289" i="4" s="1"/>
  <c r="M1290" i="4" a="1"/>
  <c r="M1290" i="4"/>
  <c r="M1291" i="4" a="1"/>
  <c r="M1291" i="4"/>
  <c r="M1292" i="4" a="1"/>
  <c r="M1292" i="4" s="1"/>
  <c r="M1293" i="4" a="1"/>
  <c r="M1293" i="4" s="1"/>
  <c r="M1294" i="4" a="1"/>
  <c r="M1294" i="4"/>
  <c r="M1295" i="4" a="1"/>
  <c r="M1295" i="4"/>
  <c r="M1296" i="4" a="1"/>
  <c r="M1296" i="4" s="1"/>
  <c r="M1297" i="4" a="1"/>
  <c r="M1297" i="4" s="1"/>
  <c r="M1298" i="4" a="1"/>
  <c r="M1298" i="4" s="1"/>
  <c r="M1299" i="4" a="1"/>
  <c r="M1299" i="4" s="1"/>
  <c r="M1300" i="4" a="1"/>
  <c r="M1300" i="4" s="1"/>
  <c r="M1301" i="4" a="1"/>
  <c r="M1301" i="4" s="1"/>
  <c r="M1302" i="4" a="1"/>
  <c r="M1302" i="4" s="1"/>
  <c r="M1303" i="4" a="1"/>
  <c r="M1303" i="4" s="1"/>
  <c r="M1304" i="4" a="1"/>
  <c r="M1304" i="4" s="1"/>
  <c r="M1305" i="4" a="1"/>
  <c r="M1305" i="4" s="1"/>
  <c r="M1306" i="4" a="1"/>
  <c r="M1306" i="4"/>
  <c r="M1307" i="4" a="1"/>
  <c r="M1307" i="4" s="1"/>
  <c r="M1308" i="4" a="1"/>
  <c r="M1308" i="4" s="1"/>
  <c r="M1309" i="4" a="1"/>
  <c r="M1309" i="4" s="1"/>
  <c r="M1310" i="4" a="1"/>
  <c r="M1310" i="4"/>
  <c r="M1311" i="4" a="1"/>
  <c r="M1311" i="4"/>
  <c r="M1312" i="4" a="1"/>
  <c r="M1312" i="4" s="1"/>
  <c r="M1313" i="4" a="1"/>
  <c r="M1313" i="4" s="1"/>
  <c r="M1314" i="4" a="1"/>
  <c r="M1314" i="4" s="1"/>
  <c r="M1315" i="4" a="1"/>
  <c r="M1315" i="4" s="1"/>
  <c r="M1316" i="4" a="1"/>
  <c r="M1316" i="4" s="1"/>
  <c r="M1317" i="4" a="1"/>
  <c r="M1317" i="4"/>
  <c r="M1318" i="4" a="1"/>
  <c r="M1318" i="4" s="1"/>
  <c r="M1319" i="4" a="1"/>
  <c r="M1319" i="4"/>
  <c r="M1320" i="4" a="1"/>
  <c r="M1320" i="4" s="1"/>
  <c r="M1321" i="4" a="1"/>
  <c r="M1321" i="4"/>
  <c r="M1322" i="4" a="1"/>
  <c r="M1322" i="4" s="1"/>
  <c r="M1323" i="4" a="1"/>
  <c r="M1323" i="4" s="1"/>
  <c r="M1324" i="4" a="1"/>
  <c r="M1324" i="4"/>
  <c r="M1325" i="4" a="1"/>
  <c r="M1325" i="4" s="1"/>
  <c r="M1326" i="4" a="1"/>
  <c r="M1326" i="4" s="1"/>
  <c r="M1327" i="4" a="1"/>
  <c r="M1327" i="4" s="1"/>
  <c r="M1328" i="4" a="1"/>
  <c r="M1328" i="4"/>
  <c r="M1329" i="4" a="1"/>
  <c r="M1329" i="4"/>
  <c r="M1330" i="4" a="1"/>
  <c r="M1330" i="4" s="1"/>
  <c r="M1331" i="4" a="1"/>
  <c r="M1331" i="4"/>
  <c r="M1332" i="4" a="1"/>
  <c r="M1332" i="4" s="1"/>
  <c r="M1333" i="4" a="1"/>
  <c r="M1333" i="4"/>
  <c r="M1334" i="4" a="1"/>
  <c r="M1334" i="4" s="1"/>
  <c r="M1335" i="4" a="1"/>
  <c r="M1335" i="4"/>
  <c r="M1336" i="4" a="1"/>
  <c r="M1336" i="4"/>
  <c r="M1337" i="4" a="1"/>
  <c r="M1337" i="4"/>
  <c r="M1338" i="4" a="1"/>
  <c r="M1338" i="4" s="1"/>
  <c r="M1339" i="4" a="1"/>
  <c r="M1339" i="4" s="1"/>
  <c r="M1340" i="4" a="1"/>
  <c r="M1340" i="4"/>
  <c r="M1341" i="4" a="1"/>
  <c r="M1341" i="4" s="1"/>
  <c r="M1342" i="4" a="1"/>
  <c r="M1342" i="4" s="1"/>
  <c r="M1343" i="4" a="1"/>
  <c r="M1343" i="4"/>
  <c r="M1344" i="4" a="1"/>
  <c r="M1344" i="4"/>
  <c r="M1345" i="4" a="1"/>
  <c r="M1345" i="4"/>
  <c r="M1346" i="4" a="1"/>
  <c r="M1346" i="4" s="1"/>
  <c r="M1347" i="4" a="1"/>
  <c r="M1347" i="4" s="1"/>
  <c r="M1348" i="4" a="1"/>
  <c r="M1348" i="4" s="1"/>
  <c r="M1349" i="4" a="1"/>
  <c r="M1349" i="4" s="1"/>
  <c r="M1350" i="4" a="1"/>
  <c r="M1350" i="4" s="1"/>
  <c r="M1351" i="4" a="1"/>
  <c r="M1351" i="4" s="1"/>
  <c r="M1352" i="4" a="1"/>
  <c r="M1352" i="4" s="1"/>
  <c r="M1353" i="4" a="1"/>
  <c r="M1353" i="4"/>
  <c r="M1354" i="4" a="1"/>
  <c r="M1354" i="4" s="1"/>
  <c r="M1355" i="4" a="1"/>
  <c r="M1355" i="4"/>
  <c r="M1356" i="4" a="1"/>
  <c r="M1356" i="4" s="1"/>
  <c r="M1357" i="4" a="1"/>
  <c r="M1357" i="4"/>
  <c r="M1358" i="4" a="1"/>
  <c r="M1358" i="4" s="1"/>
  <c r="M1359" i="4" a="1"/>
  <c r="M1359" i="4"/>
  <c r="M1360" i="4" a="1"/>
  <c r="M1360" i="4" s="1"/>
  <c r="M1361" i="4" a="1"/>
  <c r="M1361" i="4"/>
  <c r="M1362" i="4" a="1"/>
  <c r="M1362" i="4" s="1"/>
  <c r="M1363" i="4" a="1"/>
  <c r="M1363" i="4" s="1"/>
  <c r="M1364" i="4" a="1"/>
  <c r="M1364" i="4" s="1"/>
  <c r="M1365" i="4" a="1"/>
  <c r="M1365" i="4" s="1"/>
  <c r="M1366" i="4" a="1"/>
  <c r="M1366" i="4" s="1"/>
  <c r="M1367" i="4" a="1"/>
  <c r="M1367" i="4" s="1"/>
  <c r="M1368" i="4" a="1"/>
  <c r="M1368" i="4" s="1"/>
  <c r="M1369" i="4" a="1"/>
  <c r="M1369" i="4"/>
  <c r="M1370" i="4" a="1"/>
  <c r="M1370" i="4" s="1"/>
  <c r="M1371" i="4" a="1"/>
  <c r="M1371" i="4"/>
  <c r="M1372" i="4" a="1"/>
  <c r="M1372" i="4" s="1"/>
  <c r="M1373" i="4" a="1"/>
  <c r="M1373" i="4"/>
  <c r="M1374" i="4" a="1"/>
  <c r="M1374" i="4" s="1"/>
  <c r="M1375" i="4" a="1"/>
  <c r="M1375" i="4"/>
  <c r="M1376" i="4" a="1"/>
  <c r="M1376" i="4" s="1"/>
  <c r="M1377" i="4" a="1"/>
  <c r="M1377" i="4"/>
  <c r="M1378" i="4" a="1"/>
  <c r="M1378" i="4" s="1"/>
  <c r="M1379" i="4" a="1"/>
  <c r="M1379" i="4" s="1"/>
  <c r="M1380" i="4" a="1"/>
  <c r="M1380" i="4" s="1"/>
  <c r="M1381" i="4" a="1"/>
  <c r="M1381" i="4" s="1"/>
  <c r="M1382" i="4" a="1"/>
  <c r="M1382" i="4" s="1"/>
  <c r="M1383" i="4" a="1"/>
  <c r="M1383" i="4" s="1"/>
  <c r="M1384" i="4" a="1"/>
  <c r="M1384" i="4" s="1"/>
  <c r="M1385" i="4" a="1"/>
  <c r="M1385" i="4"/>
  <c r="M1386" i="4" a="1"/>
  <c r="M1386" i="4" s="1"/>
  <c r="M1387" i="4" a="1"/>
  <c r="M1387" i="4"/>
  <c r="M1388" i="4" a="1"/>
  <c r="M1388" i="4" s="1"/>
  <c r="M1389" i="4" a="1"/>
  <c r="M1389" i="4"/>
  <c r="M1390" i="4" a="1"/>
  <c r="M1390" i="4" s="1"/>
  <c r="M1391" i="4" a="1"/>
  <c r="M1391" i="4"/>
  <c r="M1392" i="4" a="1"/>
  <c r="M1392" i="4" s="1"/>
  <c r="M1393" i="4" a="1"/>
  <c r="M1393" i="4"/>
  <c r="M1394" i="4" a="1"/>
  <c r="M1394" i="4" s="1"/>
  <c r="M1395" i="4" a="1"/>
  <c r="M1395" i="4" s="1"/>
  <c r="M1396" i="4" a="1"/>
  <c r="M1396" i="4" s="1"/>
  <c r="M1397" i="4" a="1"/>
  <c r="M1397" i="4" s="1"/>
  <c r="M1398" i="4" a="1"/>
  <c r="M1398" i="4" s="1"/>
  <c r="M1399" i="4" a="1"/>
  <c r="M1399" i="4" s="1"/>
  <c r="M1400" i="4" a="1"/>
  <c r="M1400" i="4" s="1"/>
  <c r="M1401" i="4" a="1"/>
  <c r="M1401" i="4"/>
  <c r="M1402" i="4" a="1"/>
  <c r="M1402" i="4" s="1"/>
  <c r="M1403" i="4" a="1"/>
  <c r="M1403" i="4"/>
  <c r="M1404" i="4" a="1"/>
  <c r="M1404" i="4" s="1"/>
  <c r="M1405" i="4" a="1"/>
  <c r="M1405" i="4"/>
  <c r="M1406" i="4" a="1"/>
  <c r="M1406" i="4" s="1"/>
  <c r="M1407" i="4" a="1"/>
  <c r="M1407" i="4"/>
  <c r="M1408" i="4" a="1"/>
  <c r="M1408" i="4" s="1"/>
  <c r="M1409" i="4" a="1"/>
  <c r="M1409" i="4"/>
  <c r="M1410" i="4" a="1"/>
  <c r="M1410" i="4" s="1"/>
  <c r="M1411" i="4" a="1"/>
  <c r="M1411" i="4" s="1"/>
  <c r="M1412" i="4" a="1"/>
  <c r="M1412" i="4" s="1"/>
  <c r="M1413" i="4" a="1"/>
  <c r="M1413" i="4" s="1"/>
  <c r="M1414" i="4" a="1"/>
  <c r="M1414" i="4" s="1"/>
  <c r="M1415" i="4" a="1"/>
  <c r="M1415" i="4" s="1"/>
  <c r="M1416" i="4" a="1"/>
  <c r="M1416" i="4" s="1"/>
  <c r="M1417" i="4" a="1"/>
  <c r="M1417" i="4"/>
  <c r="M1418" i="4" a="1"/>
  <c r="M1418" i="4" s="1"/>
  <c r="M1419" i="4" a="1"/>
  <c r="M1419" i="4"/>
  <c r="M1420" i="4" a="1"/>
  <c r="M1420" i="4" s="1"/>
  <c r="M1421" i="4" a="1"/>
  <c r="M1421" i="4"/>
  <c r="M1422" i="4" a="1"/>
  <c r="M1422" i="4" s="1"/>
  <c r="M1423" i="4" a="1"/>
  <c r="M1423" i="4"/>
  <c r="M1424" i="4" a="1"/>
  <c r="M1424" i="4" s="1"/>
  <c r="M1425" i="4" a="1"/>
  <c r="M1425" i="4"/>
  <c r="M1426" i="4" a="1"/>
  <c r="M1426" i="4" s="1"/>
  <c r="M1427" i="4" a="1"/>
  <c r="M1427" i="4" s="1"/>
  <c r="M1428" i="4" a="1"/>
  <c r="M1428" i="4" s="1"/>
  <c r="M1429" i="4" a="1"/>
  <c r="M1429" i="4" s="1"/>
  <c r="M1430" i="4" a="1"/>
  <c r="M1430" i="4" s="1"/>
  <c r="M1431" i="4" a="1"/>
  <c r="M1431" i="4" s="1"/>
  <c r="M1432" i="4" a="1"/>
  <c r="M1432" i="4" s="1"/>
  <c r="M1433" i="4" a="1"/>
  <c r="M1433" i="4"/>
  <c r="M1434" i="4" a="1"/>
  <c r="M1434" i="4" s="1"/>
  <c r="M1435" i="4" a="1"/>
  <c r="M1435" i="4"/>
  <c r="M1436" i="4" a="1"/>
  <c r="M1436" i="4" s="1"/>
  <c r="M1437" i="4" a="1"/>
  <c r="M1437" i="4"/>
  <c r="M1438" i="4" a="1"/>
  <c r="M1438" i="4" s="1"/>
  <c r="M1439" i="4" a="1"/>
  <c r="M1439" i="4"/>
  <c r="M1440" i="4" a="1"/>
  <c r="M1440" i="4" s="1"/>
  <c r="M1441" i="4" a="1"/>
  <c r="M1441" i="4"/>
  <c r="M1442" i="4" a="1"/>
  <c r="M1442" i="4" s="1"/>
  <c r="M1443" i="4" a="1"/>
  <c r="M1443" i="4" s="1"/>
  <c r="M1444" i="4" a="1"/>
  <c r="M1444" i="4" s="1"/>
  <c r="M1445" i="4" a="1"/>
  <c r="M1445" i="4" s="1"/>
  <c r="M1446" i="4" a="1"/>
  <c r="M1446" i="4" s="1"/>
  <c r="M1447" i="4" a="1"/>
  <c r="M1447" i="4" s="1"/>
  <c r="M1448" i="4" a="1"/>
  <c r="M1448" i="4" s="1"/>
  <c r="M1449" i="4" a="1"/>
  <c r="M1449" i="4"/>
  <c r="M1450" i="4" a="1"/>
  <c r="M1450" i="4" s="1"/>
  <c r="M1451" i="4" a="1"/>
  <c r="M1451" i="4"/>
  <c r="M1452" i="4" a="1"/>
  <c r="M1452" i="4" s="1"/>
  <c r="M1453" i="4" a="1"/>
  <c r="M1453" i="4"/>
  <c r="M1454" i="4" a="1"/>
  <c r="M1454" i="4" s="1"/>
  <c r="M1455" i="4" a="1"/>
  <c r="M1455" i="4"/>
  <c r="M1456" i="4" a="1"/>
  <c r="M1456" i="4" s="1"/>
  <c r="M1457" i="4" a="1"/>
  <c r="M1457" i="4"/>
  <c r="M1458" i="4" a="1"/>
  <c r="M1458" i="4" s="1"/>
  <c r="M1459" i="4" a="1"/>
  <c r="M1459" i="4" s="1"/>
  <c r="M1460" i="4" a="1"/>
  <c r="M1460" i="4" s="1"/>
  <c r="M1461" i="4" a="1"/>
  <c r="M1461" i="4" s="1"/>
  <c r="M1462" i="4" a="1"/>
  <c r="M1462" i="4" s="1"/>
  <c r="M1463" i="4" a="1"/>
  <c r="M1463" i="4" s="1"/>
  <c r="M1464" i="4" a="1"/>
  <c r="M1464" i="4" s="1"/>
  <c r="M1465" i="4" a="1"/>
  <c r="M1465" i="4"/>
  <c r="M1466" i="4" a="1"/>
  <c r="M1466" i="4" s="1"/>
  <c r="M1467" i="4" a="1"/>
  <c r="M1467" i="4"/>
  <c r="M1468" i="4" a="1"/>
  <c r="M1468" i="4" s="1"/>
  <c r="M1469" i="4" a="1"/>
  <c r="M1469" i="4"/>
  <c r="M1470" i="4" a="1"/>
  <c r="M1470" i="4" s="1"/>
  <c r="M1471" i="4" a="1"/>
  <c r="M1471" i="4"/>
  <c r="M1472" i="4" a="1"/>
  <c r="M1472" i="4" s="1"/>
  <c r="M1473" i="4" a="1"/>
  <c r="M1473" i="4"/>
  <c r="M1474" i="4" a="1"/>
  <c r="M1474" i="4" s="1"/>
  <c r="M1475" i="4" a="1"/>
  <c r="M1475" i="4" s="1"/>
  <c r="M1476" i="4" a="1"/>
  <c r="M1476" i="4" s="1"/>
  <c r="M1477" i="4" a="1"/>
  <c r="M1477" i="4" s="1"/>
  <c r="M1478" i="4" a="1"/>
  <c r="M1478" i="4" s="1"/>
  <c r="M1479" i="4" a="1"/>
  <c r="M1479" i="4" s="1"/>
  <c r="M1480" i="4" a="1"/>
  <c r="M1480" i="4" s="1"/>
  <c r="M1481" i="4" a="1"/>
  <c r="M1481" i="4"/>
  <c r="M1482" i="4" a="1"/>
  <c r="M1482" i="4" s="1"/>
  <c r="M1483" i="4" a="1"/>
  <c r="M1483" i="4"/>
  <c r="M1484" i="4" a="1"/>
  <c r="M1484" i="4" s="1"/>
  <c r="M1485" i="4" a="1"/>
  <c r="M1485" i="4"/>
  <c r="M1486" i="4" a="1"/>
  <c r="M1486" i="4" s="1"/>
  <c r="M1487" i="4" a="1"/>
  <c r="M1487" i="4"/>
  <c r="M1488" i="4" a="1"/>
  <c r="M1488" i="4" s="1"/>
  <c r="M1489" i="4" a="1"/>
  <c r="M1489" i="4"/>
  <c r="M1490" i="4" a="1"/>
  <c r="M1490" i="4" s="1"/>
  <c r="M1491" i="4" a="1"/>
  <c r="M1491" i="4" s="1"/>
  <c r="M1492" i="4" a="1"/>
  <c r="M1492" i="4" s="1"/>
  <c r="M1493" i="4" a="1"/>
  <c r="M1493" i="4" s="1"/>
  <c r="M1494" i="4" a="1"/>
  <c r="M1494" i="4" s="1"/>
  <c r="M1495" i="4" a="1"/>
  <c r="M1495" i="4" s="1"/>
  <c r="M1496" i="4" a="1"/>
  <c r="M1496" i="4" s="1"/>
  <c r="M1497" i="4" a="1"/>
  <c r="M1497" i="4"/>
  <c r="M1498" i="4" a="1"/>
  <c r="M1498" i="4" s="1"/>
  <c r="M1499" i="4" a="1"/>
  <c r="M1499" i="4"/>
  <c r="M1500" i="4" a="1"/>
  <c r="M1500" i="4" s="1"/>
  <c r="M1501" i="4" a="1"/>
  <c r="M1501" i="4"/>
  <c r="M1502" i="4" a="1"/>
  <c r="M1502" i="4" s="1"/>
  <c r="M1503" i="4" a="1"/>
  <c r="M1503" i="4"/>
  <c r="M1504" i="4" a="1"/>
  <c r="M1504" i="4" s="1"/>
  <c r="M1505" i="4" a="1"/>
  <c r="M1505" i="4"/>
  <c r="M1506" i="4" a="1"/>
  <c r="M1506" i="4" s="1"/>
  <c r="M1507" i="4" a="1"/>
  <c r="M1507" i="4" s="1"/>
  <c r="M1508" i="4" a="1"/>
  <c r="M1508" i="4" s="1"/>
  <c r="M1509" i="4" a="1"/>
  <c r="M1509" i="4" s="1"/>
  <c r="M1510" i="4" a="1"/>
  <c r="M1510" i="4" s="1"/>
  <c r="M1511" i="4" a="1"/>
  <c r="M1511" i="4" s="1"/>
  <c r="M1512" i="4" a="1"/>
  <c r="M1512" i="4" s="1"/>
  <c r="M1513" i="4" a="1"/>
  <c r="M1513" i="4"/>
  <c r="M1514" i="4" a="1"/>
  <c r="M1514" i="4" s="1"/>
  <c r="M1515" i="4" a="1"/>
  <c r="M1515" i="4"/>
  <c r="M1516" i="4" a="1"/>
  <c r="M1516" i="4" s="1"/>
  <c r="M1517" i="4" a="1"/>
  <c r="M1517" i="4"/>
  <c r="M1518" i="4" a="1"/>
  <c r="M1518" i="4" s="1"/>
  <c r="M1519" i="4" a="1"/>
  <c r="M1519" i="4"/>
  <c r="M1520" i="4" a="1"/>
  <c r="M1520" i="4" s="1"/>
  <c r="M1521" i="4" a="1"/>
  <c r="M1521" i="4"/>
  <c r="M1522" i="4" a="1"/>
  <c r="M1522" i="4" s="1"/>
  <c r="M1523" i="4" a="1"/>
  <c r="M1523" i="4" s="1"/>
  <c r="M1524" i="4" a="1"/>
  <c r="M1524" i="4" s="1"/>
  <c r="M1525" i="4" a="1"/>
  <c r="M1525" i="4" s="1"/>
  <c r="M1526" i="4" a="1"/>
  <c r="M1526" i="4" s="1"/>
  <c r="M1527" i="4" a="1"/>
  <c r="M1527" i="4" s="1"/>
  <c r="M1528" i="4" a="1"/>
  <c r="M1528" i="4" s="1"/>
  <c r="M1529" i="4" a="1"/>
  <c r="M1529" i="4"/>
  <c r="M1530" i="4" a="1"/>
  <c r="M1530" i="4" s="1"/>
  <c r="M1531" i="4" a="1"/>
  <c r="M1531" i="4"/>
  <c r="M1532" i="4" a="1"/>
  <c r="M1532" i="4" s="1"/>
  <c r="M1533" i="4" a="1"/>
  <c r="M1533" i="4"/>
  <c r="M1534" i="4" a="1"/>
  <c r="M1534" i="4" s="1"/>
  <c r="M1535" i="4" a="1"/>
  <c r="M1535" i="4"/>
  <c r="M1536" i="4" a="1"/>
  <c r="M1536" i="4" s="1"/>
  <c r="M1537" i="4" a="1"/>
  <c r="M1537" i="4"/>
  <c r="M1538" i="4" a="1"/>
  <c r="M1538" i="4" s="1"/>
  <c r="M1539" i="4" a="1"/>
  <c r="M1539" i="4" s="1"/>
  <c r="M1540" i="4" a="1"/>
  <c r="M1540" i="4" s="1"/>
  <c r="M1541" i="4" a="1"/>
  <c r="M1541" i="4" s="1"/>
  <c r="M1542" i="4" a="1"/>
  <c r="M1542" i="4" s="1"/>
  <c r="M1543" i="4" a="1"/>
  <c r="M1543" i="4" s="1"/>
  <c r="M1544" i="4" a="1"/>
  <c r="M1544" i="4" s="1"/>
  <c r="M1545" i="4" a="1"/>
  <c r="M1545" i="4"/>
  <c r="M1546" i="4" a="1"/>
  <c r="M1546" i="4" s="1"/>
  <c r="M1547" i="4" a="1"/>
  <c r="M1547" i="4"/>
  <c r="M1548" i="4" a="1"/>
  <c r="M1548" i="4" s="1"/>
  <c r="M1549" i="4" a="1"/>
  <c r="M1549" i="4"/>
  <c r="M1550" i="4" a="1"/>
  <c r="M1550" i="4" s="1"/>
  <c r="M1551" i="4" a="1"/>
  <c r="M1551" i="4"/>
  <c r="M1552" i="4" a="1"/>
  <c r="M1552" i="4" s="1"/>
  <c r="M1553" i="4" a="1"/>
  <c r="M1553" i="4"/>
  <c r="M1554" i="4" a="1"/>
  <c r="M1554" i="4" s="1"/>
  <c r="M1555" i="4" a="1"/>
  <c r="M1555" i="4" s="1"/>
  <c r="M1556" i="4" a="1"/>
  <c r="M1556" i="4" s="1"/>
  <c r="M1557" i="4" a="1"/>
  <c r="M1557" i="4" s="1"/>
  <c r="M1558" i="4" a="1"/>
  <c r="M1558" i="4" s="1"/>
  <c r="M1559" i="4" a="1"/>
  <c r="M1559" i="4" s="1"/>
  <c r="M1560" i="4" a="1"/>
  <c r="M1560" i="4" s="1"/>
  <c r="M1561" i="4" a="1"/>
  <c r="M1561" i="4"/>
  <c r="M1562" i="4" a="1"/>
  <c r="M1562" i="4" s="1"/>
  <c r="M1563" i="4" a="1"/>
  <c r="M1563" i="4"/>
  <c r="M1564" i="4" a="1"/>
  <c r="M1564" i="4" s="1"/>
  <c r="M1565" i="4" a="1"/>
  <c r="M1565" i="4"/>
  <c r="M1566" i="4" a="1"/>
  <c r="M1566" i="4" s="1"/>
  <c r="M1567" i="4" a="1"/>
  <c r="M1567" i="4"/>
  <c r="M1568" i="4" a="1"/>
  <c r="M1568" i="4" s="1"/>
  <c r="M1569" i="4" a="1"/>
  <c r="M1569" i="4"/>
  <c r="M1570" i="4" a="1"/>
  <c r="M1570" i="4" s="1"/>
  <c r="M1571" i="4" a="1"/>
  <c r="M1571" i="4" s="1"/>
  <c r="M1572" i="4" a="1"/>
  <c r="M1572" i="4" s="1"/>
  <c r="M1573" i="4" a="1"/>
  <c r="M1573" i="4" s="1"/>
  <c r="M1574" i="4" a="1"/>
  <c r="M1574" i="4" s="1"/>
  <c r="M1575" i="4" a="1"/>
  <c r="M1575" i="4" s="1"/>
  <c r="M1576" i="4" a="1"/>
  <c r="M1576" i="4" s="1"/>
  <c r="M1577" i="4" a="1"/>
  <c r="M1577" i="4"/>
  <c r="M1578" i="4" a="1"/>
  <c r="M1578" i="4" s="1"/>
  <c r="M1579" i="4" a="1"/>
  <c r="M1579" i="4"/>
  <c r="M1580" i="4" a="1"/>
  <c r="M1580" i="4" s="1"/>
  <c r="M1581" i="4" a="1"/>
  <c r="M1581" i="4"/>
  <c r="M1582" i="4" a="1"/>
  <c r="M1582" i="4" s="1"/>
  <c r="M1583" i="4" a="1"/>
  <c r="M1583" i="4"/>
  <c r="M1584" i="4" a="1"/>
  <c r="M1584" i="4" s="1"/>
  <c r="M1585" i="4" a="1"/>
  <c r="M1585" i="4"/>
  <c r="M1586" i="4" a="1"/>
  <c r="M1586" i="4" s="1"/>
  <c r="M1587" i="4" a="1"/>
  <c r="M1587" i="4" s="1"/>
  <c r="M1588" i="4" a="1"/>
  <c r="M1588" i="4" s="1"/>
  <c r="M1589" i="4" a="1"/>
  <c r="M1589" i="4" s="1"/>
  <c r="M1590" i="4" a="1"/>
  <c r="M1590" i="4" s="1"/>
  <c r="M1591" i="4" a="1"/>
  <c r="M1591" i="4" s="1"/>
  <c r="M1592" i="4" a="1"/>
  <c r="M1592" i="4" s="1"/>
  <c r="M1593" i="4" a="1"/>
  <c r="M1593" i="4"/>
  <c r="M1594" i="4" a="1"/>
  <c r="M1594" i="4" s="1"/>
  <c r="M1595" i="4" a="1"/>
  <c r="M1595" i="4"/>
  <c r="M1596" i="4" a="1"/>
  <c r="M1596" i="4" s="1"/>
  <c r="M1597" i="4" a="1"/>
  <c r="M1597" i="4"/>
  <c r="M1598" i="4" a="1"/>
  <c r="M1598" i="4" s="1"/>
  <c r="M1599" i="4" a="1"/>
  <c r="M1599" i="4"/>
  <c r="M1600" i="4" a="1"/>
  <c r="M1600" i="4" s="1"/>
  <c r="M1601" i="4" a="1"/>
  <c r="M1601" i="4"/>
  <c r="M1602" i="4" a="1"/>
  <c r="M1602" i="4" s="1"/>
  <c r="M1603" i="4" a="1"/>
  <c r="M1603" i="4" s="1"/>
  <c r="M1604" i="4" a="1"/>
  <c r="M1604" i="4" s="1"/>
  <c r="M1605" i="4" a="1"/>
  <c r="M1605" i="4" s="1"/>
  <c r="M1606" i="4" a="1"/>
  <c r="M1606" i="4" s="1"/>
  <c r="M1607" i="4" a="1"/>
  <c r="M1607" i="4" s="1"/>
  <c r="M1608" i="4" a="1"/>
  <c r="M1608" i="4" s="1"/>
  <c r="M1609" i="4" a="1"/>
  <c r="M1609" i="4"/>
  <c r="M1610" i="4" a="1"/>
  <c r="M1610" i="4" s="1"/>
  <c r="M1611" i="4" a="1"/>
  <c r="M1611" i="4"/>
  <c r="M1612" i="4" a="1"/>
  <c r="M1612" i="4" s="1"/>
  <c r="M1613" i="4" a="1"/>
  <c r="M1613" i="4"/>
  <c r="M1614" i="4" a="1"/>
  <c r="M1614" i="4" s="1"/>
  <c r="M1615" i="4" a="1"/>
  <c r="M1615" i="4"/>
  <c r="M1616" i="4" a="1"/>
  <c r="M1616" i="4" s="1"/>
  <c r="M1617" i="4" a="1"/>
  <c r="M1617" i="4"/>
  <c r="M1618" i="4" a="1"/>
  <c r="M1618" i="4" s="1"/>
  <c r="M1619" i="4" a="1"/>
  <c r="M1619" i="4" s="1"/>
  <c r="M1620" i="4" a="1"/>
  <c r="M1620" i="4" s="1"/>
  <c r="M1621" i="4" a="1"/>
  <c r="M1621" i="4" s="1"/>
  <c r="M1622" i="4" a="1"/>
  <c r="M1622" i="4" s="1"/>
  <c r="M1623" i="4" a="1"/>
  <c r="M1623" i="4" s="1"/>
  <c r="M1624" i="4" a="1"/>
  <c r="M1624" i="4" s="1"/>
  <c r="M1625" i="4" a="1"/>
  <c r="M1625" i="4"/>
  <c r="M1626" i="4" a="1"/>
  <c r="M1626" i="4" s="1"/>
  <c r="M1627" i="4" a="1"/>
  <c r="M1627" i="4"/>
  <c r="M1628" i="4" a="1"/>
  <c r="M1628" i="4" s="1"/>
  <c r="M1629" i="4" a="1"/>
  <c r="M1629" i="4"/>
  <c r="M1630" i="4" a="1"/>
  <c r="M1630" i="4" s="1"/>
  <c r="M1631" i="4" a="1"/>
  <c r="M1631" i="4"/>
  <c r="M1632" i="4" a="1"/>
  <c r="M1632" i="4" s="1"/>
  <c r="M1633" i="4" a="1"/>
  <c r="M1633" i="4"/>
  <c r="M1634" i="4" a="1"/>
  <c r="M1634" i="4" s="1"/>
  <c r="M1635" i="4" a="1"/>
  <c r="M1635" i="4" s="1"/>
  <c r="M1636" i="4" a="1"/>
  <c r="M1636" i="4" s="1"/>
  <c r="M1637" i="4" a="1"/>
  <c r="M1637" i="4" s="1"/>
  <c r="M1638" i="4" a="1"/>
  <c r="M1638" i="4" s="1"/>
  <c r="M1639" i="4" a="1"/>
  <c r="M1639" i="4" s="1"/>
  <c r="M1640" i="4" a="1"/>
  <c r="M1640" i="4" s="1"/>
  <c r="M1641" i="4" a="1"/>
  <c r="M1641" i="4"/>
  <c r="M1642" i="4" a="1"/>
  <c r="M1642" i="4" s="1"/>
  <c r="M1643" i="4" a="1"/>
  <c r="M1643" i="4"/>
  <c r="M1644" i="4" a="1"/>
  <c r="M1644" i="4" s="1"/>
  <c r="M1645" i="4" a="1"/>
  <c r="M1645" i="4"/>
  <c r="M1646" i="4" a="1"/>
  <c r="M1646" i="4" s="1"/>
  <c r="M1647" i="4" a="1"/>
  <c r="M1647" i="4"/>
  <c r="M1648" i="4" a="1"/>
  <c r="M1648" i="4" s="1"/>
  <c r="M1649" i="4" a="1"/>
  <c r="M1649" i="4"/>
  <c r="M1650" i="4" a="1"/>
  <c r="M1650" i="4" s="1"/>
  <c r="M1651" i="4" a="1"/>
  <c r="M1651" i="4" s="1"/>
  <c r="M1652" i="4" a="1"/>
  <c r="M1652" i="4" s="1"/>
  <c r="M1653" i="4" a="1"/>
  <c r="M1653" i="4" s="1"/>
  <c r="M1654" i="4" a="1"/>
  <c r="M1654" i="4" s="1"/>
  <c r="M1655" i="4" a="1"/>
  <c r="M1655" i="4" s="1"/>
  <c r="M1656" i="4" a="1"/>
  <c r="M1656" i="4" s="1"/>
  <c r="M1657" i="4" a="1"/>
  <c r="M1657" i="4"/>
  <c r="M1658" i="4" a="1"/>
  <c r="M1658" i="4" s="1"/>
  <c r="M1659" i="4" a="1"/>
  <c r="M1659" i="4"/>
  <c r="M1660" i="4" a="1"/>
  <c r="M1660" i="4" s="1"/>
  <c r="M1661" i="4" a="1"/>
  <c r="M1661" i="4"/>
  <c r="M1662" i="4" a="1"/>
  <c r="M1662" i="4"/>
  <c r="M1663" i="4" a="1"/>
  <c r="M1663" i="4" s="1"/>
  <c r="M1664" i="4" a="1"/>
  <c r="M1664" i="4"/>
  <c r="M1665" i="4" a="1"/>
  <c r="M1665" i="4"/>
  <c r="M1666" i="4" a="1"/>
  <c r="M1666" i="4"/>
  <c r="M1667" i="4" a="1"/>
  <c r="M1667" i="4" s="1"/>
  <c r="M1668" i="4" a="1"/>
  <c r="M1668" i="4"/>
  <c r="M1669" i="4" a="1"/>
  <c r="M1669" i="4"/>
  <c r="M1670" i="4" a="1"/>
  <c r="M1670" i="4"/>
  <c r="M1671" i="4" a="1"/>
  <c r="M1671" i="4" s="1"/>
  <c r="M1672" i="4" a="1"/>
  <c r="M1672" i="4"/>
  <c r="M1673" i="4" a="1"/>
  <c r="M1673" i="4"/>
  <c r="M1674" i="4" a="1"/>
  <c r="M1674" i="4"/>
  <c r="M1675" i="4" a="1"/>
  <c r="M1675" i="4" s="1"/>
  <c r="M1676" i="4" a="1"/>
  <c r="M1676" i="4"/>
  <c r="M1677" i="4" a="1"/>
  <c r="M1677" i="4"/>
  <c r="M1678" i="4" a="1"/>
  <c r="M1678" i="4"/>
  <c r="M1679" i="4" a="1"/>
  <c r="M1679" i="4" s="1"/>
  <c r="M1680" i="4" a="1"/>
  <c r="M1680" i="4"/>
  <c r="M1681" i="4" a="1"/>
  <c r="M1681" i="4"/>
  <c r="M1682" i="4" a="1"/>
  <c r="M1682" i="4"/>
  <c r="M1683" i="4" a="1"/>
  <c r="M1683" i="4" s="1"/>
  <c r="M1684" i="4" a="1"/>
  <c r="M1684" i="4"/>
  <c r="M1685" i="4" a="1"/>
  <c r="M1685" i="4"/>
  <c r="M1686" i="4" a="1"/>
  <c r="M1686" i="4"/>
  <c r="M1687" i="4" a="1"/>
  <c r="M1687" i="4" s="1"/>
  <c r="M1688" i="4" a="1"/>
  <c r="M1688" i="4"/>
  <c r="M1689" i="4" a="1"/>
  <c r="M1689" i="4"/>
  <c r="M1690" i="4" a="1"/>
  <c r="M1690" i="4"/>
  <c r="M1691" i="4" a="1"/>
  <c r="M1691" i="4" s="1"/>
  <c r="M1692" i="4" a="1"/>
  <c r="M1692" i="4"/>
  <c r="M1693" i="4" a="1"/>
  <c r="M1693" i="4"/>
  <c r="M1694" i="4" a="1"/>
  <c r="M1694" i="4"/>
  <c r="M1695" i="4" a="1"/>
  <c r="M1695" i="4" s="1"/>
  <c r="M1696" i="4" a="1"/>
  <c r="M1696" i="4"/>
  <c r="M1697" i="4" a="1"/>
  <c r="M1697" i="4"/>
  <c r="M1698" i="4" a="1"/>
  <c r="M1698" i="4"/>
  <c r="M1699" i="4" a="1"/>
  <c r="M1699" i="4" s="1"/>
  <c r="M1700" i="4" a="1"/>
  <c r="M1700" i="4"/>
  <c r="M1701" i="4" a="1"/>
  <c r="M1701" i="4"/>
  <c r="M1702" i="4" a="1"/>
  <c r="M1702" i="4"/>
  <c r="M1703" i="4" a="1"/>
  <c r="M1703" i="4" s="1"/>
  <c r="M1704" i="4" a="1"/>
  <c r="M1704" i="4"/>
  <c r="M1705" i="4" a="1"/>
  <c r="M1705" i="4"/>
  <c r="M1706" i="4" a="1"/>
  <c r="M1706" i="4"/>
  <c r="M1707" i="4" a="1"/>
  <c r="M1707" i="4" s="1"/>
  <c r="M1708" i="4" a="1"/>
  <c r="M1708" i="4"/>
  <c r="M1709" i="4" a="1"/>
  <c r="M1709" i="4"/>
  <c r="M1710" i="4" a="1"/>
  <c r="M1710" i="4"/>
  <c r="M1711" i="4" a="1"/>
  <c r="M1711" i="4" s="1"/>
  <c r="M1712" i="4" a="1"/>
  <c r="M1712" i="4"/>
  <c r="M1713" i="4" a="1"/>
  <c r="M1713" i="4"/>
  <c r="M1714" i="4" a="1"/>
  <c r="M1714" i="4" s="1"/>
  <c r="M1715" i="4" a="1"/>
  <c r="M1715" i="4" s="1"/>
  <c r="M1716" i="4" a="1"/>
  <c r="M1716" i="4"/>
  <c r="M1717" i="4" a="1"/>
  <c r="M1717" i="4"/>
  <c r="M1718" i="4" a="1"/>
  <c r="M1718" i="4" s="1"/>
  <c r="M1719" i="4" a="1"/>
  <c r="M1719" i="4" s="1"/>
  <c r="M1720" i="4" a="1"/>
  <c r="M1720" i="4"/>
  <c r="M1721" i="4" a="1"/>
  <c r="M1721" i="4"/>
  <c r="M1722" i="4" a="1"/>
  <c r="M1722" i="4" s="1"/>
  <c r="M1723" i="4" a="1"/>
  <c r="M1723" i="4" s="1"/>
  <c r="M1724" i="4" a="1"/>
  <c r="M1724" i="4"/>
  <c r="M1725" i="4" a="1"/>
  <c r="M1725" i="4"/>
  <c r="M1726" i="4" a="1"/>
  <c r="M1726" i="4" s="1"/>
  <c r="M1727" i="4" a="1"/>
  <c r="M1727" i="4" s="1"/>
  <c r="M1728" i="4" a="1"/>
  <c r="M1728" i="4"/>
  <c r="M1729" i="4" a="1"/>
  <c r="M1729" i="4"/>
  <c r="M1730" i="4" a="1"/>
  <c r="M1730" i="4" s="1"/>
  <c r="M1731" i="4" a="1"/>
  <c r="M1731" i="4" s="1"/>
  <c r="M1732" i="4" a="1"/>
  <c r="M1732" i="4"/>
  <c r="M1733" i="4" a="1"/>
  <c r="M1733" i="4"/>
  <c r="M1734" i="4" a="1"/>
  <c r="M1734" i="4" s="1"/>
  <c r="M1735" i="4" a="1"/>
  <c r="M1735" i="4" s="1"/>
  <c r="M1736" i="4" a="1"/>
  <c r="M1736" i="4"/>
  <c r="M1737" i="4" a="1"/>
  <c r="M1737" i="4" s="1"/>
  <c r="M1738" i="4" a="1"/>
  <c r="M1738" i="4" s="1"/>
  <c r="M1739" i="4" a="1"/>
  <c r="M1739" i="4" s="1"/>
  <c r="M1740" i="4" a="1"/>
  <c r="M1740" i="4"/>
  <c r="M1741" i="4" a="1"/>
  <c r="M1741" i="4" s="1"/>
  <c r="M1742" i="4" a="1"/>
  <c r="M1742" i="4" s="1"/>
  <c r="M1743" i="4" a="1"/>
  <c r="M1743" i="4" s="1"/>
  <c r="M1744" i="4" a="1"/>
  <c r="M1744" i="4"/>
  <c r="M1745" i="4" a="1"/>
  <c r="M1745" i="4" s="1"/>
  <c r="M1746" i="4" a="1"/>
  <c r="M1746" i="4" s="1"/>
  <c r="M1747" i="4" a="1"/>
  <c r="M1747" i="4" s="1"/>
  <c r="M1748" i="4" a="1"/>
  <c r="M1748" i="4"/>
  <c r="M1749" i="4" a="1"/>
  <c r="M1749" i="4" s="1"/>
  <c r="M1750" i="4" a="1"/>
  <c r="M1750" i="4" s="1"/>
  <c r="M1751" i="4" a="1"/>
  <c r="M1751" i="4" s="1"/>
  <c r="M6" i="4" a="1"/>
  <c r="M6" i="4" s="1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O181" i="4"/>
  <c r="O182" i="4"/>
  <c r="O183" i="4"/>
  <c r="O184" i="4"/>
  <c r="O185" i="4"/>
  <c r="O186" i="4"/>
  <c r="O187" i="4"/>
  <c r="O188" i="4"/>
  <c r="O189" i="4"/>
  <c r="O190" i="4"/>
  <c r="O191" i="4"/>
  <c r="O192" i="4"/>
  <c r="O193" i="4"/>
  <c r="O194" i="4"/>
  <c r="O195" i="4"/>
  <c r="O196" i="4"/>
  <c r="O197" i="4"/>
  <c r="O198" i="4"/>
  <c r="O199" i="4"/>
  <c r="O200" i="4"/>
  <c r="O201" i="4"/>
  <c r="O202" i="4"/>
  <c r="O203" i="4"/>
  <c r="O204" i="4"/>
  <c r="O205" i="4"/>
  <c r="O206" i="4"/>
  <c r="O207" i="4"/>
  <c r="O208" i="4"/>
  <c r="O209" i="4"/>
  <c r="O210" i="4"/>
  <c r="O211" i="4"/>
  <c r="O212" i="4"/>
  <c r="O213" i="4"/>
  <c r="O214" i="4"/>
  <c r="O215" i="4"/>
  <c r="O216" i="4"/>
  <c r="O217" i="4"/>
  <c r="O218" i="4"/>
  <c r="O219" i="4"/>
  <c r="O220" i="4"/>
  <c r="O221" i="4"/>
  <c r="O222" i="4"/>
  <c r="O223" i="4"/>
  <c r="O224" i="4"/>
  <c r="O225" i="4"/>
  <c r="O226" i="4"/>
  <c r="O227" i="4"/>
  <c r="O228" i="4"/>
  <c r="O229" i="4"/>
  <c r="O230" i="4"/>
  <c r="O231" i="4"/>
  <c r="O232" i="4"/>
  <c r="O233" i="4"/>
  <c r="O234" i="4"/>
  <c r="O235" i="4"/>
  <c r="O236" i="4"/>
  <c r="O237" i="4"/>
  <c r="O238" i="4"/>
  <c r="O239" i="4"/>
  <c r="O240" i="4"/>
  <c r="O241" i="4"/>
  <c r="O242" i="4"/>
  <c r="O243" i="4"/>
  <c r="O244" i="4"/>
  <c r="O245" i="4"/>
  <c r="O246" i="4"/>
  <c r="O247" i="4"/>
  <c r="O248" i="4"/>
  <c r="O249" i="4"/>
  <c r="O250" i="4"/>
  <c r="O251" i="4"/>
  <c r="O252" i="4"/>
  <c r="O253" i="4"/>
  <c r="O254" i="4"/>
  <c r="O255" i="4"/>
  <c r="O256" i="4"/>
  <c r="O257" i="4"/>
  <c r="O258" i="4"/>
  <c r="O259" i="4"/>
  <c r="O260" i="4"/>
  <c r="O261" i="4"/>
  <c r="O262" i="4"/>
  <c r="O263" i="4"/>
  <c r="O264" i="4"/>
  <c r="O265" i="4"/>
  <c r="O266" i="4"/>
  <c r="O267" i="4"/>
  <c r="O268" i="4"/>
  <c r="O269" i="4"/>
  <c r="O270" i="4"/>
  <c r="O271" i="4"/>
  <c r="O272" i="4"/>
  <c r="O273" i="4"/>
  <c r="O274" i="4"/>
  <c r="O275" i="4"/>
  <c r="O276" i="4"/>
  <c r="O277" i="4"/>
  <c r="O278" i="4"/>
  <c r="O279" i="4"/>
  <c r="O280" i="4"/>
  <c r="O281" i="4"/>
  <c r="O282" i="4"/>
  <c r="O283" i="4"/>
  <c r="O284" i="4"/>
  <c r="O285" i="4"/>
  <c r="O286" i="4"/>
  <c r="O287" i="4"/>
  <c r="O288" i="4"/>
  <c r="O289" i="4"/>
  <c r="O290" i="4"/>
  <c r="O291" i="4"/>
  <c r="O292" i="4"/>
  <c r="O293" i="4"/>
  <c r="O294" i="4"/>
  <c r="O295" i="4"/>
  <c r="O296" i="4"/>
  <c r="O297" i="4"/>
  <c r="O298" i="4"/>
  <c r="O299" i="4"/>
  <c r="O300" i="4"/>
  <c r="O301" i="4"/>
  <c r="O302" i="4"/>
  <c r="O303" i="4"/>
  <c r="O304" i="4"/>
  <c r="O305" i="4"/>
  <c r="O306" i="4"/>
  <c r="O307" i="4"/>
  <c r="O308" i="4"/>
  <c r="O309" i="4"/>
  <c r="O310" i="4"/>
  <c r="O311" i="4"/>
  <c r="O312" i="4"/>
  <c r="O313" i="4"/>
  <c r="O314" i="4"/>
  <c r="O315" i="4"/>
  <c r="O316" i="4"/>
  <c r="O317" i="4"/>
  <c r="O318" i="4"/>
  <c r="O319" i="4"/>
  <c r="O320" i="4"/>
  <c r="O321" i="4"/>
  <c r="O322" i="4"/>
  <c r="O323" i="4"/>
  <c r="O324" i="4"/>
  <c r="O325" i="4"/>
  <c r="O326" i="4"/>
  <c r="O327" i="4"/>
  <c r="O328" i="4"/>
  <c r="O329" i="4"/>
  <c r="O330" i="4"/>
  <c r="O331" i="4"/>
  <c r="O332" i="4"/>
  <c r="O333" i="4"/>
  <c r="O334" i="4"/>
  <c r="O335" i="4"/>
  <c r="O336" i="4"/>
  <c r="O337" i="4"/>
  <c r="O338" i="4"/>
  <c r="O339" i="4"/>
  <c r="O340" i="4"/>
  <c r="O341" i="4"/>
  <c r="O342" i="4"/>
  <c r="O343" i="4"/>
  <c r="O344" i="4"/>
  <c r="O345" i="4"/>
  <c r="O346" i="4"/>
  <c r="O347" i="4"/>
  <c r="O348" i="4"/>
  <c r="O349" i="4"/>
  <c r="O350" i="4"/>
  <c r="O351" i="4"/>
  <c r="O352" i="4"/>
  <c r="O353" i="4"/>
  <c r="O354" i="4"/>
  <c r="O355" i="4"/>
  <c r="O356" i="4"/>
  <c r="O357" i="4"/>
  <c r="O358" i="4"/>
  <c r="O359" i="4"/>
  <c r="O360" i="4"/>
  <c r="O361" i="4"/>
  <c r="O362" i="4"/>
  <c r="O363" i="4"/>
  <c r="O364" i="4"/>
  <c r="O365" i="4"/>
  <c r="O366" i="4"/>
  <c r="O367" i="4"/>
  <c r="O368" i="4"/>
  <c r="O369" i="4"/>
  <c r="O370" i="4"/>
  <c r="O371" i="4"/>
  <c r="O372" i="4"/>
  <c r="O373" i="4"/>
  <c r="O374" i="4"/>
  <c r="O375" i="4"/>
  <c r="O376" i="4"/>
  <c r="O377" i="4"/>
  <c r="O378" i="4"/>
  <c r="O379" i="4"/>
  <c r="O380" i="4"/>
  <c r="O381" i="4"/>
  <c r="O382" i="4"/>
  <c r="O383" i="4"/>
  <c r="O384" i="4"/>
  <c r="O385" i="4"/>
  <c r="O386" i="4"/>
  <c r="O387" i="4"/>
  <c r="O388" i="4"/>
  <c r="O389" i="4"/>
  <c r="O390" i="4"/>
  <c r="O391" i="4"/>
  <c r="O392" i="4"/>
  <c r="O393" i="4"/>
  <c r="O394" i="4"/>
  <c r="O395" i="4"/>
  <c r="O396" i="4"/>
  <c r="O397" i="4"/>
  <c r="O398" i="4"/>
  <c r="O399" i="4"/>
  <c r="O400" i="4"/>
  <c r="O401" i="4"/>
  <c r="O402" i="4"/>
  <c r="O403" i="4"/>
  <c r="O404" i="4"/>
  <c r="O405" i="4"/>
  <c r="O406" i="4"/>
  <c r="O407" i="4"/>
  <c r="O408" i="4"/>
  <c r="O409" i="4"/>
  <c r="O410" i="4"/>
  <c r="O411" i="4"/>
  <c r="O412" i="4"/>
  <c r="O413" i="4"/>
  <c r="O414" i="4"/>
  <c r="O415" i="4"/>
  <c r="O416" i="4"/>
  <c r="O417" i="4"/>
  <c r="O418" i="4"/>
  <c r="O419" i="4"/>
  <c r="O420" i="4"/>
  <c r="O421" i="4"/>
  <c r="O422" i="4"/>
  <c r="O423" i="4"/>
  <c r="O424" i="4"/>
  <c r="O425" i="4"/>
  <c r="O426" i="4"/>
  <c r="O427" i="4"/>
  <c r="O428" i="4"/>
  <c r="O429" i="4"/>
  <c r="O430" i="4"/>
  <c r="O431" i="4"/>
  <c r="O432" i="4"/>
  <c r="O433" i="4"/>
  <c r="O434" i="4"/>
  <c r="O435" i="4"/>
  <c r="O436" i="4"/>
  <c r="O437" i="4"/>
  <c r="O438" i="4"/>
  <c r="O439" i="4"/>
  <c r="O440" i="4"/>
  <c r="O441" i="4"/>
  <c r="O442" i="4"/>
  <c r="O443" i="4"/>
  <c r="O444" i="4"/>
  <c r="O445" i="4"/>
  <c r="O446" i="4"/>
  <c r="O447" i="4"/>
  <c r="O448" i="4"/>
  <c r="O449" i="4"/>
  <c r="O450" i="4"/>
  <c r="O451" i="4"/>
  <c r="O452" i="4"/>
  <c r="O453" i="4"/>
  <c r="O454" i="4"/>
  <c r="O455" i="4"/>
  <c r="O456" i="4"/>
  <c r="O457" i="4"/>
  <c r="O458" i="4"/>
  <c r="O459" i="4"/>
  <c r="O460" i="4"/>
  <c r="O461" i="4"/>
  <c r="O462" i="4"/>
  <c r="O463" i="4"/>
  <c r="O464" i="4"/>
  <c r="O465" i="4"/>
  <c r="O466" i="4"/>
  <c r="O467" i="4"/>
  <c r="O468" i="4"/>
  <c r="O469" i="4"/>
  <c r="O470" i="4"/>
  <c r="O471" i="4"/>
  <c r="O472" i="4"/>
  <c r="O473" i="4"/>
  <c r="O474" i="4"/>
  <c r="O475" i="4"/>
  <c r="O476" i="4"/>
  <c r="O477" i="4"/>
  <c r="O478" i="4"/>
  <c r="O479" i="4"/>
  <c r="O480" i="4"/>
  <c r="O481" i="4"/>
  <c r="O482" i="4"/>
  <c r="O483" i="4"/>
  <c r="O484" i="4"/>
  <c r="O485" i="4"/>
  <c r="O486" i="4"/>
  <c r="O487" i="4"/>
  <c r="O488" i="4"/>
  <c r="O489" i="4"/>
  <c r="O490" i="4"/>
  <c r="O491" i="4"/>
  <c r="O492" i="4"/>
  <c r="O493" i="4"/>
  <c r="O494" i="4"/>
  <c r="O495" i="4"/>
  <c r="O496" i="4"/>
  <c r="O497" i="4"/>
  <c r="O498" i="4"/>
  <c r="O499" i="4"/>
  <c r="O500" i="4"/>
  <c r="O501" i="4"/>
  <c r="O502" i="4"/>
  <c r="O503" i="4"/>
  <c r="O504" i="4"/>
  <c r="O505" i="4"/>
  <c r="O506" i="4"/>
  <c r="O507" i="4"/>
  <c r="O508" i="4"/>
  <c r="O509" i="4"/>
  <c r="O510" i="4"/>
  <c r="O511" i="4"/>
  <c r="O512" i="4"/>
  <c r="O513" i="4"/>
  <c r="O514" i="4"/>
  <c r="O515" i="4"/>
  <c r="O516" i="4"/>
  <c r="O517" i="4"/>
  <c r="O518" i="4"/>
  <c r="O519" i="4"/>
  <c r="O520" i="4"/>
  <c r="O521" i="4"/>
  <c r="O522" i="4"/>
  <c r="O523" i="4"/>
  <c r="O524" i="4"/>
  <c r="O525" i="4"/>
  <c r="O526" i="4"/>
  <c r="O527" i="4"/>
  <c r="O528" i="4"/>
  <c r="O529" i="4"/>
  <c r="O530" i="4"/>
  <c r="O531" i="4"/>
  <c r="O532" i="4"/>
  <c r="O533" i="4"/>
  <c r="O534" i="4"/>
  <c r="O535" i="4"/>
  <c r="O536" i="4"/>
  <c r="O537" i="4"/>
  <c r="O538" i="4"/>
  <c r="O539" i="4"/>
  <c r="O540" i="4"/>
  <c r="O541" i="4"/>
  <c r="O542" i="4"/>
  <c r="O543" i="4"/>
  <c r="O544" i="4"/>
  <c r="O545" i="4"/>
  <c r="O546" i="4"/>
  <c r="O547" i="4"/>
  <c r="O548" i="4"/>
  <c r="O549" i="4"/>
  <c r="O550" i="4"/>
  <c r="O551" i="4"/>
  <c r="O552" i="4"/>
  <c r="O553" i="4"/>
  <c r="O554" i="4"/>
  <c r="O555" i="4"/>
  <c r="O556" i="4"/>
  <c r="O557" i="4"/>
  <c r="O558" i="4"/>
  <c r="O559" i="4"/>
  <c r="O560" i="4"/>
  <c r="O561" i="4"/>
  <c r="O562" i="4"/>
  <c r="O563" i="4"/>
  <c r="O564" i="4"/>
  <c r="O565" i="4"/>
  <c r="O566" i="4"/>
  <c r="O567" i="4"/>
  <c r="O568" i="4"/>
  <c r="O569" i="4"/>
  <c r="O570" i="4"/>
  <c r="O571" i="4"/>
  <c r="O572" i="4"/>
  <c r="O573" i="4"/>
  <c r="O574" i="4"/>
  <c r="O575" i="4"/>
  <c r="O576" i="4"/>
  <c r="O577" i="4"/>
  <c r="O578" i="4"/>
  <c r="O579" i="4"/>
  <c r="O580" i="4"/>
  <c r="O581" i="4"/>
  <c r="O582" i="4"/>
  <c r="O583" i="4"/>
  <c r="O584" i="4"/>
  <c r="O585" i="4"/>
  <c r="O586" i="4"/>
  <c r="O587" i="4"/>
  <c r="O588" i="4"/>
  <c r="O589" i="4"/>
  <c r="O590" i="4"/>
  <c r="O591" i="4"/>
  <c r="O592" i="4"/>
  <c r="O593" i="4"/>
  <c r="O594" i="4"/>
  <c r="O595" i="4"/>
  <c r="O596" i="4"/>
  <c r="O597" i="4"/>
  <c r="O598" i="4"/>
  <c r="O599" i="4"/>
  <c r="O600" i="4"/>
  <c r="O601" i="4"/>
  <c r="O602" i="4"/>
  <c r="O603" i="4"/>
  <c r="O604" i="4"/>
  <c r="O605" i="4"/>
  <c r="O606" i="4"/>
  <c r="O607" i="4"/>
  <c r="O608" i="4"/>
  <c r="O609" i="4"/>
  <c r="O610" i="4"/>
  <c r="O611" i="4"/>
  <c r="O612" i="4"/>
  <c r="O613" i="4"/>
  <c r="O614" i="4"/>
  <c r="O615" i="4"/>
  <c r="O616" i="4"/>
  <c r="O617" i="4"/>
  <c r="O618" i="4"/>
  <c r="O619" i="4"/>
  <c r="O620" i="4"/>
  <c r="O621" i="4"/>
  <c r="O622" i="4"/>
  <c r="O623" i="4"/>
  <c r="O624" i="4"/>
  <c r="O625" i="4"/>
  <c r="O626" i="4"/>
  <c r="O627" i="4"/>
  <c r="O628" i="4"/>
  <c r="O629" i="4"/>
  <c r="O630" i="4"/>
  <c r="O631" i="4"/>
  <c r="O632" i="4"/>
  <c r="O633" i="4"/>
  <c r="O634" i="4"/>
  <c r="O635" i="4"/>
  <c r="O636" i="4"/>
  <c r="O637" i="4"/>
  <c r="O638" i="4"/>
  <c r="O639" i="4"/>
  <c r="O640" i="4"/>
  <c r="O641" i="4"/>
  <c r="O642" i="4"/>
  <c r="O643" i="4"/>
  <c r="O644" i="4"/>
  <c r="O645" i="4"/>
  <c r="O646" i="4"/>
  <c r="O647" i="4"/>
  <c r="O648" i="4"/>
  <c r="O649" i="4"/>
  <c r="O650" i="4"/>
  <c r="O651" i="4"/>
  <c r="O652" i="4"/>
  <c r="O653" i="4"/>
  <c r="O654" i="4"/>
  <c r="O655" i="4"/>
  <c r="O656" i="4"/>
  <c r="O657" i="4"/>
  <c r="O658" i="4"/>
  <c r="O659" i="4"/>
  <c r="O660" i="4"/>
  <c r="O661" i="4"/>
  <c r="O662" i="4"/>
  <c r="O663" i="4"/>
  <c r="O664" i="4"/>
  <c r="O665" i="4"/>
  <c r="O666" i="4"/>
  <c r="O667" i="4"/>
  <c r="O668" i="4"/>
  <c r="O669" i="4"/>
  <c r="O670" i="4"/>
  <c r="O671" i="4"/>
  <c r="O672" i="4"/>
  <c r="O673" i="4"/>
  <c r="O674" i="4"/>
  <c r="O675" i="4"/>
  <c r="O676" i="4"/>
  <c r="O677" i="4"/>
  <c r="O678" i="4"/>
  <c r="O679" i="4"/>
  <c r="O680" i="4"/>
  <c r="O681" i="4"/>
  <c r="O682" i="4"/>
  <c r="O683" i="4"/>
  <c r="O684" i="4"/>
  <c r="O685" i="4"/>
  <c r="O686" i="4"/>
  <c r="O687" i="4"/>
  <c r="O688" i="4"/>
  <c r="O689" i="4"/>
  <c r="O690" i="4"/>
  <c r="O691" i="4"/>
  <c r="O692" i="4"/>
  <c r="O693" i="4"/>
  <c r="O694" i="4"/>
  <c r="O695" i="4"/>
  <c r="O696" i="4"/>
  <c r="O697" i="4"/>
  <c r="O698" i="4"/>
  <c r="O699" i="4"/>
  <c r="O700" i="4"/>
  <c r="O701" i="4"/>
  <c r="O702" i="4"/>
  <c r="O703" i="4"/>
  <c r="O704" i="4"/>
  <c r="O705" i="4"/>
  <c r="O706" i="4"/>
  <c r="O707" i="4"/>
  <c r="O708" i="4"/>
  <c r="O709" i="4"/>
  <c r="O710" i="4"/>
  <c r="O711" i="4"/>
  <c r="O712" i="4"/>
  <c r="O713" i="4"/>
  <c r="O714" i="4"/>
  <c r="O715" i="4"/>
  <c r="O716" i="4"/>
  <c r="O717" i="4"/>
  <c r="O718" i="4"/>
  <c r="O719" i="4"/>
  <c r="O720" i="4"/>
  <c r="O721" i="4"/>
  <c r="O722" i="4"/>
  <c r="O723" i="4"/>
  <c r="O724" i="4"/>
  <c r="O725" i="4"/>
  <c r="O726" i="4"/>
  <c r="O727" i="4"/>
  <c r="O728" i="4"/>
  <c r="O729" i="4"/>
  <c r="O730" i="4"/>
  <c r="O731" i="4"/>
  <c r="O732" i="4"/>
  <c r="O733" i="4"/>
  <c r="O734" i="4"/>
  <c r="O735" i="4"/>
  <c r="O736" i="4"/>
  <c r="O737" i="4"/>
  <c r="O738" i="4"/>
  <c r="O739" i="4"/>
  <c r="O740" i="4"/>
  <c r="O741" i="4"/>
  <c r="O742" i="4"/>
  <c r="O743" i="4"/>
  <c r="O744" i="4"/>
  <c r="O745" i="4"/>
  <c r="O746" i="4"/>
  <c r="O747" i="4"/>
  <c r="O748" i="4"/>
  <c r="O749" i="4"/>
  <c r="O750" i="4"/>
  <c r="O751" i="4"/>
  <c r="O752" i="4"/>
  <c r="O753" i="4"/>
  <c r="O754" i="4"/>
  <c r="O755" i="4"/>
  <c r="O756" i="4"/>
  <c r="O757" i="4"/>
  <c r="O758" i="4"/>
  <c r="O759" i="4"/>
  <c r="O760" i="4"/>
  <c r="O761" i="4"/>
  <c r="O762" i="4"/>
  <c r="O763" i="4"/>
  <c r="O764" i="4"/>
  <c r="O765" i="4"/>
  <c r="O766" i="4"/>
  <c r="O767" i="4"/>
  <c r="O768" i="4"/>
  <c r="O769" i="4"/>
  <c r="O770" i="4"/>
  <c r="O771" i="4"/>
  <c r="O772" i="4"/>
  <c r="O773" i="4"/>
  <c r="O774" i="4"/>
  <c r="O775" i="4"/>
  <c r="O776" i="4"/>
  <c r="O777" i="4"/>
  <c r="O778" i="4"/>
  <c r="O779" i="4"/>
  <c r="O780" i="4"/>
  <c r="O781" i="4"/>
  <c r="O782" i="4"/>
  <c r="O783" i="4"/>
  <c r="O784" i="4"/>
  <c r="O785" i="4"/>
  <c r="O786" i="4"/>
  <c r="O787" i="4"/>
  <c r="O788" i="4"/>
  <c r="O789" i="4"/>
  <c r="O790" i="4"/>
  <c r="O791" i="4"/>
  <c r="O792" i="4"/>
  <c r="O793" i="4"/>
  <c r="O794" i="4"/>
  <c r="O795" i="4"/>
  <c r="O796" i="4"/>
  <c r="O797" i="4"/>
  <c r="O798" i="4"/>
  <c r="O799" i="4"/>
  <c r="O800" i="4"/>
  <c r="O801" i="4"/>
  <c r="O802" i="4"/>
  <c r="O803" i="4"/>
  <c r="O804" i="4"/>
  <c r="O805" i="4"/>
  <c r="O806" i="4"/>
  <c r="O807" i="4"/>
  <c r="O808" i="4"/>
  <c r="O809" i="4"/>
  <c r="O810" i="4"/>
  <c r="O811" i="4"/>
  <c r="O812" i="4"/>
  <c r="O813" i="4"/>
  <c r="O814" i="4"/>
  <c r="O815" i="4"/>
  <c r="O816" i="4"/>
  <c r="O817" i="4"/>
  <c r="O818" i="4"/>
  <c r="O819" i="4"/>
  <c r="O820" i="4"/>
  <c r="O821" i="4"/>
  <c r="O822" i="4"/>
  <c r="O823" i="4"/>
  <c r="O824" i="4"/>
  <c r="O825" i="4"/>
  <c r="O826" i="4"/>
  <c r="O827" i="4"/>
  <c r="O828" i="4"/>
  <c r="O829" i="4"/>
  <c r="O830" i="4"/>
  <c r="O831" i="4"/>
  <c r="O832" i="4"/>
  <c r="O833" i="4"/>
  <c r="O834" i="4"/>
  <c r="O835" i="4"/>
  <c r="O836" i="4"/>
  <c r="O837" i="4"/>
  <c r="O838" i="4"/>
  <c r="O839" i="4"/>
  <c r="O840" i="4"/>
  <c r="O841" i="4"/>
  <c r="O842" i="4"/>
  <c r="O843" i="4"/>
  <c r="O844" i="4"/>
  <c r="O845" i="4"/>
  <c r="O846" i="4"/>
  <c r="O847" i="4"/>
  <c r="O848" i="4"/>
  <c r="O849" i="4"/>
  <c r="O850" i="4"/>
  <c r="O851" i="4"/>
  <c r="O852" i="4"/>
  <c r="O853" i="4"/>
  <c r="O854" i="4"/>
  <c r="O855" i="4"/>
  <c r="O856" i="4"/>
  <c r="O857" i="4"/>
  <c r="O858" i="4"/>
  <c r="O859" i="4"/>
  <c r="O860" i="4"/>
  <c r="O861" i="4"/>
  <c r="O862" i="4"/>
  <c r="O863" i="4"/>
  <c r="O864" i="4"/>
  <c r="O865" i="4"/>
  <c r="O866" i="4"/>
  <c r="O867" i="4"/>
  <c r="O868" i="4"/>
  <c r="O869" i="4"/>
  <c r="O870" i="4"/>
  <c r="O871" i="4"/>
  <c r="O872" i="4"/>
  <c r="O873" i="4"/>
  <c r="O874" i="4"/>
  <c r="O875" i="4"/>
  <c r="O876" i="4"/>
  <c r="O877" i="4"/>
  <c r="O878" i="4"/>
  <c r="O879" i="4"/>
  <c r="O880" i="4"/>
  <c r="O881" i="4"/>
  <c r="O882" i="4"/>
  <c r="O883" i="4"/>
  <c r="O884" i="4"/>
  <c r="O885" i="4"/>
  <c r="O886" i="4"/>
  <c r="O887" i="4"/>
  <c r="O888" i="4"/>
  <c r="O889" i="4"/>
  <c r="O890" i="4"/>
  <c r="O891" i="4"/>
  <c r="O892" i="4"/>
  <c r="O893" i="4"/>
  <c r="O894" i="4"/>
  <c r="O895" i="4"/>
  <c r="O896" i="4"/>
  <c r="O897" i="4"/>
  <c r="O898" i="4"/>
  <c r="O899" i="4"/>
  <c r="O900" i="4"/>
  <c r="O901" i="4"/>
  <c r="O902" i="4"/>
  <c r="O903" i="4"/>
  <c r="O904" i="4"/>
  <c r="O905" i="4"/>
  <c r="O906" i="4"/>
  <c r="O907" i="4"/>
  <c r="O908" i="4"/>
  <c r="O909" i="4"/>
  <c r="O910" i="4"/>
  <c r="O911" i="4"/>
  <c r="O912" i="4"/>
  <c r="O913" i="4"/>
  <c r="O914" i="4"/>
  <c r="O915" i="4"/>
  <c r="O916" i="4"/>
  <c r="O917" i="4"/>
  <c r="O918" i="4"/>
  <c r="O919" i="4"/>
  <c r="O920" i="4"/>
  <c r="O921" i="4"/>
  <c r="O922" i="4"/>
  <c r="O923" i="4"/>
  <c r="O924" i="4"/>
  <c r="O925" i="4"/>
  <c r="O926" i="4"/>
  <c r="O927" i="4"/>
  <c r="O928" i="4"/>
  <c r="O929" i="4"/>
  <c r="O930" i="4"/>
  <c r="O931" i="4"/>
  <c r="O932" i="4"/>
  <c r="O933" i="4"/>
  <c r="O934" i="4"/>
  <c r="O935" i="4"/>
  <c r="O936" i="4"/>
  <c r="O937" i="4"/>
  <c r="O938" i="4"/>
  <c r="O939" i="4"/>
  <c r="O940" i="4"/>
  <c r="O941" i="4"/>
  <c r="O942" i="4"/>
  <c r="O943" i="4"/>
  <c r="O944" i="4"/>
  <c r="O945" i="4"/>
  <c r="O946" i="4"/>
  <c r="O947" i="4"/>
  <c r="O948" i="4"/>
  <c r="O949" i="4"/>
  <c r="O950" i="4"/>
  <c r="O951" i="4"/>
  <c r="O952" i="4"/>
  <c r="O953" i="4"/>
  <c r="O954" i="4"/>
  <c r="O955" i="4"/>
  <c r="O956" i="4"/>
  <c r="O957" i="4"/>
  <c r="O958" i="4"/>
  <c r="O959" i="4"/>
  <c r="O960" i="4"/>
  <c r="O961" i="4"/>
  <c r="O962" i="4"/>
  <c r="O963" i="4"/>
  <c r="O964" i="4"/>
  <c r="O965" i="4"/>
  <c r="O966" i="4"/>
  <c r="O967" i="4"/>
  <c r="O968" i="4"/>
  <c r="O969" i="4"/>
  <c r="O970" i="4"/>
  <c r="O971" i="4"/>
  <c r="O972" i="4"/>
  <c r="O973" i="4"/>
  <c r="O974" i="4"/>
  <c r="O975" i="4"/>
  <c r="O976" i="4"/>
  <c r="O977" i="4"/>
  <c r="O978" i="4"/>
  <c r="O979" i="4"/>
  <c r="O980" i="4"/>
  <c r="O981" i="4"/>
  <c r="O982" i="4"/>
  <c r="O983" i="4"/>
  <c r="O984" i="4"/>
  <c r="O985" i="4"/>
  <c r="O986" i="4"/>
  <c r="O987" i="4"/>
  <c r="O988" i="4"/>
  <c r="O989" i="4"/>
  <c r="O990" i="4"/>
  <c r="O991" i="4"/>
  <c r="O992" i="4"/>
  <c r="O993" i="4"/>
  <c r="O994" i="4"/>
  <c r="O995" i="4"/>
  <c r="O996" i="4"/>
  <c r="O997" i="4"/>
  <c r="O998" i="4"/>
  <c r="O999" i="4"/>
  <c r="O1000" i="4"/>
  <c r="O1001" i="4"/>
  <c r="O1002" i="4"/>
  <c r="O1003" i="4"/>
  <c r="O1004" i="4"/>
  <c r="O1005" i="4"/>
  <c r="O1006" i="4"/>
  <c r="O1007" i="4"/>
  <c r="O1008" i="4"/>
  <c r="O1009" i="4"/>
  <c r="O1010" i="4"/>
  <c r="O1011" i="4"/>
  <c r="O1012" i="4"/>
  <c r="O1013" i="4"/>
  <c r="O1014" i="4"/>
  <c r="O1015" i="4"/>
  <c r="O1016" i="4"/>
  <c r="O1017" i="4"/>
  <c r="O1018" i="4"/>
  <c r="O1019" i="4"/>
  <c r="O1020" i="4"/>
  <c r="O1021" i="4"/>
  <c r="O1022" i="4"/>
  <c r="O1023" i="4"/>
  <c r="O1024" i="4"/>
  <c r="O1025" i="4"/>
  <c r="O1026" i="4"/>
  <c r="O1027" i="4"/>
  <c r="O1028" i="4"/>
  <c r="O1029" i="4"/>
  <c r="O1030" i="4"/>
  <c r="O1031" i="4"/>
  <c r="O1032" i="4"/>
  <c r="O1033" i="4"/>
  <c r="O1034" i="4"/>
  <c r="O1035" i="4"/>
  <c r="O1036" i="4"/>
  <c r="O1037" i="4"/>
  <c r="O1038" i="4"/>
  <c r="O1039" i="4"/>
  <c r="O1040" i="4"/>
  <c r="O1041" i="4"/>
  <c r="O1042" i="4"/>
  <c r="O1043" i="4"/>
  <c r="O1044" i="4"/>
  <c r="O1045" i="4"/>
  <c r="O1046" i="4"/>
  <c r="O1047" i="4"/>
  <c r="O1048" i="4"/>
  <c r="O1049" i="4"/>
  <c r="O1050" i="4"/>
  <c r="O1051" i="4"/>
  <c r="O1052" i="4"/>
  <c r="O1053" i="4"/>
  <c r="O1054" i="4"/>
  <c r="O1055" i="4"/>
  <c r="O1056" i="4"/>
  <c r="O1057" i="4"/>
  <c r="O1058" i="4"/>
  <c r="O1059" i="4"/>
  <c r="O1060" i="4"/>
  <c r="O1061" i="4"/>
  <c r="O1062" i="4"/>
  <c r="O1063" i="4"/>
  <c r="O1064" i="4"/>
  <c r="O1065" i="4"/>
  <c r="O1066" i="4"/>
  <c r="O1067" i="4"/>
  <c r="O1068" i="4"/>
  <c r="O1069" i="4"/>
  <c r="O1070" i="4"/>
  <c r="O1071" i="4"/>
  <c r="O1072" i="4"/>
  <c r="O1073" i="4"/>
  <c r="O1074" i="4"/>
  <c r="O1075" i="4"/>
  <c r="O1076" i="4"/>
  <c r="O1077" i="4"/>
  <c r="O1078" i="4"/>
  <c r="O1079" i="4"/>
  <c r="O1080" i="4"/>
  <c r="O1081" i="4"/>
  <c r="O1082" i="4"/>
  <c r="O1083" i="4"/>
  <c r="O1084" i="4"/>
  <c r="O1085" i="4"/>
  <c r="O1086" i="4"/>
  <c r="O1087" i="4"/>
  <c r="O1088" i="4"/>
  <c r="O1089" i="4"/>
  <c r="O1090" i="4"/>
  <c r="O1091" i="4"/>
  <c r="O1092" i="4"/>
  <c r="O1093" i="4"/>
  <c r="O1094" i="4"/>
  <c r="O1095" i="4"/>
  <c r="O1096" i="4"/>
  <c r="O1097" i="4"/>
  <c r="O1098" i="4"/>
  <c r="O1099" i="4"/>
  <c r="O1100" i="4"/>
  <c r="O1101" i="4"/>
  <c r="O1102" i="4"/>
  <c r="O1103" i="4"/>
  <c r="O1104" i="4"/>
  <c r="O1105" i="4"/>
  <c r="O1106" i="4"/>
  <c r="O1107" i="4"/>
  <c r="O1108" i="4"/>
  <c r="O1109" i="4"/>
  <c r="O1110" i="4"/>
  <c r="O1111" i="4"/>
  <c r="O1112" i="4"/>
  <c r="O1113" i="4"/>
  <c r="O1114" i="4"/>
  <c r="O1115" i="4"/>
  <c r="O1116" i="4"/>
  <c r="O1117" i="4"/>
  <c r="O1118" i="4"/>
  <c r="O1119" i="4"/>
  <c r="O1120" i="4"/>
  <c r="O1121" i="4"/>
  <c r="O1122" i="4"/>
  <c r="O1123" i="4"/>
  <c r="O1124" i="4"/>
  <c r="O1125" i="4"/>
  <c r="O1126" i="4"/>
  <c r="O1127" i="4"/>
  <c r="O1128" i="4"/>
  <c r="O1129" i="4"/>
  <c r="O1130" i="4"/>
  <c r="O1131" i="4"/>
  <c r="O1132" i="4"/>
  <c r="O1133" i="4"/>
  <c r="O1134" i="4"/>
  <c r="O1135" i="4"/>
  <c r="O1136" i="4"/>
  <c r="O1137" i="4"/>
  <c r="O1138" i="4"/>
  <c r="O1139" i="4"/>
  <c r="O1140" i="4"/>
  <c r="O1141" i="4"/>
  <c r="O1142" i="4"/>
  <c r="O1143" i="4"/>
  <c r="O1144" i="4"/>
  <c r="O1145" i="4"/>
  <c r="O1146" i="4"/>
  <c r="O1147" i="4"/>
  <c r="O1148" i="4"/>
  <c r="O1149" i="4"/>
  <c r="O1150" i="4"/>
  <c r="O1151" i="4"/>
  <c r="O1152" i="4"/>
  <c r="O1153" i="4"/>
  <c r="O1154" i="4"/>
  <c r="O1155" i="4"/>
  <c r="O1156" i="4"/>
  <c r="O1157" i="4"/>
  <c r="O1158" i="4"/>
  <c r="O1159" i="4"/>
  <c r="O1160" i="4"/>
  <c r="O1161" i="4"/>
  <c r="O1162" i="4"/>
  <c r="O1163" i="4"/>
  <c r="O1164" i="4"/>
  <c r="O1165" i="4"/>
  <c r="O1166" i="4"/>
  <c r="O1167" i="4"/>
  <c r="O1168" i="4"/>
  <c r="O1169" i="4"/>
  <c r="O1170" i="4"/>
  <c r="O1171" i="4"/>
  <c r="O1172" i="4"/>
  <c r="O1173" i="4"/>
  <c r="O1174" i="4"/>
  <c r="O1175" i="4"/>
  <c r="O1176" i="4"/>
  <c r="O1177" i="4"/>
  <c r="O1178" i="4"/>
  <c r="O1179" i="4"/>
  <c r="O1180" i="4"/>
  <c r="O1181" i="4"/>
  <c r="O1182" i="4"/>
  <c r="O1183" i="4"/>
  <c r="O1184" i="4"/>
  <c r="O1185" i="4"/>
  <c r="O1186" i="4"/>
  <c r="O1187" i="4"/>
  <c r="O1188" i="4"/>
  <c r="O1189" i="4"/>
  <c r="O1190" i="4"/>
  <c r="O1191" i="4"/>
  <c r="O1192" i="4"/>
  <c r="O1193" i="4"/>
  <c r="O1194" i="4"/>
  <c r="O1195" i="4"/>
  <c r="O1196" i="4"/>
  <c r="O1197" i="4"/>
  <c r="O1198" i="4"/>
  <c r="O1199" i="4"/>
  <c r="O1200" i="4"/>
  <c r="O1201" i="4"/>
  <c r="O1202" i="4"/>
  <c r="O1203" i="4"/>
  <c r="O1204" i="4"/>
  <c r="O1205" i="4"/>
  <c r="O1206" i="4"/>
  <c r="O1207" i="4"/>
  <c r="O1208" i="4"/>
  <c r="O1209" i="4"/>
  <c r="O1210" i="4"/>
  <c r="O1211" i="4"/>
  <c r="O1212" i="4"/>
  <c r="O1213" i="4"/>
  <c r="O1214" i="4"/>
  <c r="O1215" i="4"/>
  <c r="O1216" i="4"/>
  <c r="O1217" i="4"/>
  <c r="O1218" i="4"/>
  <c r="O1219" i="4"/>
  <c r="O1220" i="4"/>
  <c r="O1221" i="4"/>
  <c r="O1222" i="4"/>
  <c r="O1223" i="4"/>
  <c r="O1224" i="4"/>
  <c r="O1225" i="4"/>
  <c r="O1226" i="4"/>
  <c r="O1227" i="4"/>
  <c r="O1228" i="4"/>
  <c r="O1229" i="4"/>
  <c r="O1230" i="4"/>
  <c r="O1231" i="4"/>
  <c r="O1232" i="4"/>
  <c r="O1233" i="4"/>
  <c r="O1234" i="4"/>
  <c r="O1235" i="4"/>
  <c r="O1236" i="4"/>
  <c r="O1237" i="4"/>
  <c r="O1238" i="4"/>
  <c r="O1239" i="4"/>
  <c r="O1240" i="4"/>
  <c r="O1241" i="4"/>
  <c r="O1242" i="4"/>
  <c r="O1243" i="4"/>
  <c r="O1244" i="4"/>
  <c r="O1245" i="4"/>
  <c r="O1246" i="4"/>
  <c r="O1247" i="4"/>
  <c r="O1248" i="4"/>
  <c r="O1249" i="4"/>
  <c r="O1250" i="4"/>
  <c r="O1251" i="4"/>
  <c r="O1252" i="4"/>
  <c r="O1253" i="4"/>
  <c r="O1254" i="4"/>
  <c r="O1255" i="4"/>
  <c r="O1256" i="4"/>
  <c r="O1257" i="4"/>
  <c r="O1258" i="4"/>
  <c r="O1259" i="4"/>
  <c r="O1260" i="4"/>
  <c r="O1261" i="4"/>
  <c r="O1262" i="4"/>
  <c r="O1263" i="4"/>
  <c r="O1264" i="4"/>
  <c r="O1265" i="4"/>
  <c r="O1266" i="4"/>
  <c r="O1267" i="4"/>
  <c r="O1268" i="4"/>
  <c r="O1269" i="4"/>
  <c r="O1270" i="4"/>
  <c r="O1271" i="4"/>
  <c r="O1272" i="4"/>
  <c r="O1273" i="4"/>
  <c r="O1274" i="4"/>
  <c r="O1275" i="4"/>
  <c r="O1276" i="4"/>
  <c r="O1277" i="4"/>
  <c r="O1278" i="4"/>
  <c r="O1279" i="4"/>
  <c r="O1280" i="4"/>
  <c r="O1281" i="4"/>
  <c r="O1282" i="4"/>
  <c r="O1283" i="4"/>
  <c r="O1284" i="4"/>
  <c r="O1285" i="4"/>
  <c r="O1286" i="4"/>
  <c r="O1287" i="4"/>
  <c r="O1288" i="4"/>
  <c r="O1289" i="4"/>
  <c r="O1290" i="4"/>
  <c r="O1291" i="4"/>
  <c r="O1292" i="4"/>
  <c r="O1293" i="4"/>
  <c r="O1294" i="4"/>
  <c r="O1295" i="4"/>
  <c r="O1296" i="4"/>
  <c r="O1297" i="4"/>
  <c r="O1298" i="4"/>
  <c r="O1299" i="4"/>
  <c r="O1300" i="4"/>
  <c r="O1301" i="4"/>
  <c r="O1302" i="4"/>
  <c r="O1303" i="4"/>
  <c r="O1304" i="4"/>
  <c r="O1305" i="4"/>
  <c r="O1306" i="4"/>
  <c r="O1307" i="4"/>
  <c r="O1308" i="4"/>
  <c r="O1309" i="4"/>
  <c r="O1310" i="4"/>
  <c r="O1311" i="4"/>
  <c r="O1312" i="4"/>
  <c r="O1313" i="4"/>
  <c r="O1314" i="4"/>
  <c r="O1315" i="4"/>
  <c r="O1316" i="4"/>
  <c r="O1317" i="4"/>
  <c r="O1318" i="4"/>
  <c r="O1319" i="4"/>
  <c r="O1320" i="4"/>
  <c r="O1321" i="4"/>
  <c r="O1322" i="4"/>
  <c r="O1323" i="4"/>
  <c r="O1324" i="4"/>
  <c r="O1325" i="4"/>
  <c r="O1326" i="4"/>
  <c r="O1327" i="4"/>
  <c r="O1328" i="4"/>
  <c r="O1329" i="4"/>
  <c r="O1330" i="4"/>
  <c r="O1331" i="4"/>
  <c r="O1332" i="4"/>
  <c r="O1333" i="4"/>
  <c r="O1334" i="4"/>
  <c r="O1335" i="4"/>
  <c r="O1336" i="4"/>
  <c r="O1337" i="4"/>
  <c r="O1338" i="4"/>
  <c r="O1339" i="4"/>
  <c r="O1340" i="4"/>
  <c r="O1341" i="4"/>
  <c r="O1342" i="4"/>
  <c r="O1343" i="4"/>
  <c r="O1344" i="4"/>
  <c r="O1345" i="4"/>
  <c r="O1346" i="4"/>
  <c r="O1347" i="4"/>
  <c r="O1348" i="4"/>
  <c r="O1349" i="4"/>
  <c r="O1350" i="4"/>
  <c r="O1351" i="4"/>
  <c r="O1352" i="4"/>
  <c r="O1353" i="4"/>
  <c r="O1354" i="4"/>
  <c r="O1355" i="4"/>
  <c r="O1356" i="4"/>
  <c r="O1357" i="4"/>
  <c r="O1358" i="4"/>
  <c r="O1359" i="4"/>
  <c r="O1360" i="4"/>
  <c r="O1361" i="4"/>
  <c r="O1362" i="4"/>
  <c r="O1363" i="4"/>
  <c r="O1364" i="4"/>
  <c r="O1365" i="4"/>
  <c r="O1366" i="4"/>
  <c r="O1367" i="4"/>
  <c r="O1368" i="4"/>
  <c r="O1369" i="4"/>
  <c r="O1370" i="4"/>
  <c r="O1371" i="4"/>
  <c r="O1372" i="4"/>
  <c r="O1373" i="4"/>
  <c r="O1374" i="4"/>
  <c r="O1375" i="4"/>
  <c r="O1376" i="4"/>
  <c r="O1377" i="4"/>
  <c r="O1378" i="4"/>
  <c r="O1379" i="4"/>
  <c r="O1380" i="4"/>
  <c r="O1381" i="4"/>
  <c r="O1382" i="4"/>
  <c r="O1383" i="4"/>
  <c r="O1384" i="4"/>
  <c r="O1385" i="4"/>
  <c r="O1386" i="4"/>
  <c r="O1387" i="4"/>
  <c r="O1388" i="4"/>
  <c r="O1389" i="4"/>
  <c r="O1390" i="4"/>
  <c r="O1391" i="4"/>
  <c r="O1392" i="4"/>
  <c r="O1393" i="4"/>
  <c r="O1394" i="4"/>
  <c r="O1395" i="4"/>
  <c r="O1396" i="4"/>
  <c r="O1397" i="4"/>
  <c r="O1398" i="4"/>
  <c r="O1399" i="4"/>
  <c r="O1400" i="4"/>
  <c r="O1401" i="4"/>
  <c r="O1402" i="4"/>
  <c r="O1403" i="4"/>
  <c r="O1404" i="4"/>
  <c r="O1405" i="4"/>
  <c r="O1406" i="4"/>
  <c r="O1407" i="4"/>
  <c r="O1408" i="4"/>
  <c r="O1409" i="4"/>
  <c r="O1410" i="4"/>
  <c r="O1411" i="4"/>
  <c r="O1412" i="4"/>
  <c r="O1413" i="4"/>
  <c r="O1414" i="4"/>
  <c r="O1415" i="4"/>
  <c r="O1416" i="4"/>
  <c r="O1417" i="4"/>
  <c r="O1418" i="4"/>
  <c r="O1419" i="4"/>
  <c r="O1420" i="4"/>
  <c r="O1421" i="4"/>
  <c r="O1422" i="4"/>
  <c r="O1423" i="4"/>
  <c r="O1424" i="4"/>
  <c r="O1425" i="4"/>
  <c r="O1426" i="4"/>
  <c r="O1427" i="4"/>
  <c r="O1428" i="4"/>
  <c r="O1429" i="4"/>
  <c r="O1430" i="4"/>
  <c r="O1431" i="4"/>
  <c r="O1432" i="4"/>
  <c r="O1433" i="4"/>
  <c r="O1434" i="4"/>
  <c r="O1435" i="4"/>
  <c r="O1436" i="4"/>
  <c r="O1437" i="4"/>
  <c r="O1438" i="4"/>
  <c r="O1439" i="4"/>
  <c r="O1440" i="4"/>
  <c r="O1441" i="4"/>
  <c r="O1442" i="4"/>
  <c r="O1443" i="4"/>
  <c r="O1444" i="4"/>
  <c r="O1445" i="4"/>
  <c r="O1446" i="4"/>
  <c r="O1447" i="4"/>
  <c r="O1448" i="4"/>
  <c r="O1449" i="4"/>
  <c r="O1450" i="4"/>
  <c r="O1451" i="4"/>
  <c r="O1452" i="4"/>
  <c r="O1453" i="4"/>
  <c r="O1454" i="4"/>
  <c r="O1455" i="4"/>
  <c r="O1456" i="4"/>
  <c r="O1457" i="4"/>
  <c r="O1458" i="4"/>
  <c r="O1459" i="4"/>
  <c r="O1460" i="4"/>
  <c r="O1461" i="4"/>
  <c r="O1462" i="4"/>
  <c r="O1463" i="4"/>
  <c r="O1464" i="4"/>
  <c r="O1465" i="4"/>
  <c r="O1466" i="4"/>
  <c r="O1467" i="4"/>
  <c r="O1468" i="4"/>
  <c r="O1469" i="4"/>
  <c r="O1470" i="4"/>
  <c r="O1471" i="4"/>
  <c r="O1472" i="4"/>
  <c r="O1473" i="4"/>
  <c r="O1474" i="4"/>
  <c r="O1475" i="4"/>
  <c r="O1476" i="4"/>
  <c r="O1477" i="4"/>
  <c r="O1478" i="4"/>
  <c r="O1479" i="4"/>
  <c r="O1480" i="4"/>
  <c r="O1481" i="4"/>
  <c r="O1482" i="4"/>
  <c r="O1483" i="4"/>
  <c r="O1484" i="4"/>
  <c r="O1485" i="4"/>
  <c r="O1486" i="4"/>
  <c r="O1487" i="4"/>
  <c r="O1488" i="4"/>
  <c r="O1489" i="4"/>
  <c r="O1490" i="4"/>
  <c r="O1491" i="4"/>
  <c r="O1492" i="4"/>
  <c r="O1493" i="4"/>
  <c r="O1494" i="4"/>
  <c r="O1495" i="4"/>
  <c r="O1496" i="4"/>
  <c r="O1497" i="4"/>
  <c r="O1498" i="4"/>
  <c r="O1499" i="4"/>
  <c r="O1500" i="4"/>
  <c r="O1501" i="4"/>
  <c r="O1502" i="4"/>
  <c r="O1503" i="4"/>
  <c r="O1504" i="4"/>
  <c r="O1505" i="4"/>
  <c r="O1506" i="4"/>
  <c r="O1507" i="4"/>
  <c r="O1508" i="4"/>
  <c r="O1509" i="4"/>
  <c r="O1510" i="4"/>
  <c r="O1511" i="4"/>
  <c r="O1512" i="4"/>
  <c r="O1513" i="4"/>
  <c r="O1514" i="4"/>
  <c r="O1515" i="4"/>
  <c r="O1516" i="4"/>
  <c r="O1517" i="4"/>
  <c r="O1518" i="4"/>
  <c r="O1519" i="4"/>
  <c r="O1520" i="4"/>
  <c r="O1521" i="4"/>
  <c r="O1522" i="4"/>
  <c r="O1523" i="4"/>
  <c r="O1524" i="4"/>
  <c r="O1525" i="4"/>
  <c r="O1526" i="4"/>
  <c r="O1527" i="4"/>
  <c r="O1528" i="4"/>
  <c r="O1529" i="4"/>
  <c r="O1530" i="4"/>
  <c r="O1531" i="4"/>
  <c r="O1532" i="4"/>
  <c r="O1533" i="4"/>
  <c r="O1534" i="4"/>
  <c r="O1535" i="4"/>
  <c r="O1536" i="4"/>
  <c r="O1537" i="4"/>
  <c r="O1538" i="4"/>
  <c r="O1539" i="4"/>
  <c r="O1540" i="4"/>
  <c r="O1541" i="4"/>
  <c r="O1542" i="4"/>
  <c r="O1543" i="4"/>
  <c r="O1544" i="4"/>
  <c r="O1545" i="4"/>
  <c r="O1546" i="4"/>
  <c r="O1547" i="4"/>
  <c r="O1548" i="4"/>
  <c r="O1549" i="4"/>
  <c r="O1550" i="4"/>
  <c r="O1551" i="4"/>
  <c r="O1552" i="4"/>
  <c r="O1553" i="4"/>
  <c r="O1554" i="4"/>
  <c r="O1555" i="4"/>
  <c r="O1556" i="4"/>
  <c r="O1557" i="4"/>
  <c r="O1558" i="4"/>
  <c r="O1559" i="4"/>
  <c r="O1560" i="4"/>
  <c r="O1561" i="4"/>
  <c r="O1562" i="4"/>
  <c r="O1563" i="4"/>
  <c r="O1564" i="4"/>
  <c r="O1565" i="4"/>
  <c r="O1566" i="4"/>
  <c r="O1567" i="4"/>
  <c r="O1568" i="4"/>
  <c r="O1569" i="4"/>
  <c r="O1570" i="4"/>
  <c r="O1571" i="4"/>
  <c r="O1572" i="4"/>
  <c r="O1573" i="4"/>
  <c r="O1574" i="4"/>
  <c r="O1575" i="4"/>
  <c r="O1576" i="4"/>
  <c r="O1577" i="4"/>
  <c r="O1578" i="4"/>
  <c r="O1579" i="4"/>
  <c r="O1580" i="4"/>
  <c r="O1581" i="4"/>
  <c r="O1582" i="4"/>
  <c r="O1583" i="4"/>
  <c r="O1584" i="4"/>
  <c r="O1585" i="4"/>
  <c r="O1586" i="4"/>
  <c r="O1587" i="4"/>
  <c r="O1588" i="4"/>
  <c r="O1589" i="4"/>
  <c r="O1590" i="4"/>
  <c r="O1591" i="4"/>
  <c r="O1592" i="4"/>
  <c r="O1593" i="4"/>
  <c r="O1594" i="4"/>
  <c r="O1595" i="4"/>
  <c r="O1596" i="4"/>
  <c r="O1597" i="4"/>
  <c r="O1598" i="4"/>
  <c r="O1599" i="4"/>
  <c r="O1600" i="4"/>
  <c r="O1601" i="4"/>
  <c r="O1602" i="4"/>
  <c r="O1603" i="4"/>
  <c r="O1604" i="4"/>
  <c r="O1605" i="4"/>
  <c r="O1606" i="4"/>
  <c r="O1607" i="4"/>
  <c r="O1608" i="4"/>
  <c r="O1609" i="4"/>
  <c r="O1610" i="4"/>
  <c r="O1611" i="4"/>
  <c r="O1612" i="4"/>
  <c r="O1613" i="4"/>
  <c r="O1614" i="4"/>
  <c r="O1615" i="4"/>
  <c r="O1616" i="4"/>
  <c r="O1617" i="4"/>
  <c r="O1618" i="4"/>
  <c r="O1619" i="4"/>
  <c r="O1620" i="4"/>
  <c r="O1621" i="4"/>
  <c r="O1622" i="4"/>
  <c r="O1623" i="4"/>
  <c r="O1624" i="4"/>
  <c r="O1625" i="4"/>
  <c r="O1626" i="4"/>
  <c r="O1627" i="4"/>
  <c r="O1628" i="4"/>
  <c r="O1629" i="4"/>
  <c r="O1630" i="4"/>
  <c r="O1631" i="4"/>
  <c r="O1632" i="4"/>
  <c r="O1633" i="4"/>
  <c r="O1634" i="4"/>
  <c r="O1635" i="4"/>
  <c r="O1636" i="4"/>
  <c r="O1637" i="4"/>
  <c r="O1638" i="4"/>
  <c r="O1639" i="4"/>
  <c r="O1640" i="4"/>
  <c r="O1641" i="4"/>
  <c r="O1642" i="4"/>
  <c r="O1643" i="4"/>
  <c r="O1644" i="4"/>
  <c r="O1645" i="4"/>
  <c r="O1646" i="4"/>
  <c r="O1647" i="4"/>
  <c r="O1648" i="4"/>
  <c r="O1649" i="4"/>
  <c r="O1650" i="4"/>
  <c r="O1651" i="4"/>
  <c r="O1652" i="4"/>
  <c r="O1653" i="4"/>
  <c r="O1654" i="4"/>
  <c r="O1655" i="4"/>
  <c r="O1656" i="4"/>
  <c r="O1657" i="4"/>
  <c r="O1658" i="4"/>
  <c r="O1659" i="4"/>
  <c r="O1660" i="4"/>
  <c r="O1661" i="4"/>
  <c r="O1662" i="4"/>
  <c r="O1663" i="4"/>
  <c r="O1664" i="4"/>
  <c r="O1665" i="4"/>
  <c r="O1666" i="4"/>
  <c r="O1667" i="4"/>
  <c r="O1668" i="4"/>
  <c r="O1669" i="4"/>
  <c r="O1670" i="4"/>
  <c r="O1671" i="4"/>
  <c r="O1672" i="4"/>
  <c r="O1673" i="4"/>
  <c r="O1674" i="4"/>
  <c r="O1675" i="4"/>
  <c r="O1676" i="4"/>
  <c r="O1677" i="4"/>
  <c r="O1678" i="4"/>
  <c r="O1679" i="4"/>
  <c r="O1680" i="4"/>
  <c r="O1681" i="4"/>
  <c r="O1682" i="4"/>
  <c r="O1683" i="4"/>
  <c r="O1684" i="4"/>
  <c r="O1685" i="4"/>
  <c r="O1686" i="4"/>
  <c r="O1687" i="4"/>
  <c r="O1688" i="4"/>
  <c r="O1689" i="4"/>
  <c r="O1690" i="4"/>
  <c r="O1691" i="4"/>
  <c r="O1692" i="4"/>
  <c r="O1693" i="4"/>
  <c r="O1694" i="4"/>
  <c r="O1695" i="4"/>
  <c r="O1696" i="4"/>
  <c r="O1697" i="4"/>
  <c r="O1698" i="4"/>
  <c r="O1699" i="4"/>
  <c r="O1700" i="4"/>
  <c r="O1701" i="4"/>
  <c r="O1702" i="4"/>
  <c r="O1703" i="4"/>
  <c r="O1704" i="4"/>
  <c r="O1705" i="4"/>
  <c r="O1706" i="4"/>
  <c r="O1707" i="4"/>
  <c r="O1708" i="4"/>
  <c r="O1709" i="4"/>
  <c r="O1710" i="4"/>
  <c r="O1711" i="4"/>
  <c r="O1712" i="4"/>
  <c r="O1713" i="4"/>
  <c r="O1714" i="4"/>
  <c r="O1715" i="4"/>
  <c r="O1716" i="4"/>
  <c r="O1717" i="4"/>
  <c r="O1718" i="4"/>
  <c r="O1719" i="4"/>
  <c r="O1720" i="4"/>
  <c r="O1721" i="4"/>
  <c r="O1722" i="4"/>
  <c r="O1723" i="4"/>
  <c r="O1724" i="4"/>
  <c r="O1725" i="4"/>
  <c r="O1726" i="4"/>
  <c r="O1727" i="4"/>
  <c r="O1728" i="4"/>
  <c r="O1729" i="4"/>
  <c r="O1730" i="4"/>
  <c r="O1731" i="4"/>
  <c r="O1732" i="4"/>
  <c r="O1733" i="4"/>
  <c r="O1734" i="4"/>
  <c r="O1735" i="4"/>
  <c r="O1736" i="4"/>
  <c r="O1737" i="4"/>
  <c r="O1738" i="4"/>
  <c r="O1739" i="4"/>
  <c r="O1740" i="4"/>
  <c r="O1741" i="4"/>
  <c r="O1742" i="4"/>
  <c r="O1743" i="4"/>
  <c r="O1744" i="4"/>
  <c r="O1745" i="4"/>
  <c r="O1746" i="4"/>
  <c r="O1747" i="4"/>
  <c r="O1748" i="4"/>
  <c r="O1749" i="4"/>
  <c r="O1750" i="4"/>
  <c r="O1751" i="4"/>
  <c r="O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202" i="4"/>
  <c r="N203" i="4"/>
  <c r="N204" i="4"/>
  <c r="N205" i="4"/>
  <c r="N206" i="4"/>
  <c r="N207" i="4"/>
  <c r="N208" i="4"/>
  <c r="N209" i="4"/>
  <c r="N210" i="4"/>
  <c r="N211" i="4"/>
  <c r="N212" i="4"/>
  <c r="N213" i="4"/>
  <c r="N214" i="4"/>
  <c r="N215" i="4"/>
  <c r="N216" i="4"/>
  <c r="N217" i="4"/>
  <c r="N218" i="4"/>
  <c r="N219" i="4"/>
  <c r="N220" i="4"/>
  <c r="N221" i="4"/>
  <c r="N222" i="4"/>
  <c r="N223" i="4"/>
  <c r="N224" i="4"/>
  <c r="N225" i="4"/>
  <c r="N226" i="4"/>
  <c r="N227" i="4"/>
  <c r="N228" i="4"/>
  <c r="N229" i="4"/>
  <c r="N230" i="4"/>
  <c r="N231" i="4"/>
  <c r="N232" i="4"/>
  <c r="N233" i="4"/>
  <c r="N234" i="4"/>
  <c r="N235" i="4"/>
  <c r="N236" i="4"/>
  <c r="N237" i="4"/>
  <c r="N238" i="4"/>
  <c r="N239" i="4"/>
  <c r="N240" i="4"/>
  <c r="N241" i="4"/>
  <c r="N242" i="4"/>
  <c r="N243" i="4"/>
  <c r="N244" i="4"/>
  <c r="N245" i="4"/>
  <c r="N246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N259" i="4"/>
  <c r="N260" i="4"/>
  <c r="N261" i="4"/>
  <c r="N262" i="4"/>
  <c r="N263" i="4"/>
  <c r="N264" i="4"/>
  <c r="N265" i="4"/>
  <c r="N266" i="4"/>
  <c r="N267" i="4"/>
  <c r="N268" i="4"/>
  <c r="N269" i="4"/>
  <c r="N270" i="4"/>
  <c r="N271" i="4"/>
  <c r="N272" i="4"/>
  <c r="N273" i="4"/>
  <c r="N274" i="4"/>
  <c r="N275" i="4"/>
  <c r="N276" i="4"/>
  <c r="N277" i="4"/>
  <c r="N278" i="4"/>
  <c r="N279" i="4"/>
  <c r="N280" i="4"/>
  <c r="N281" i="4"/>
  <c r="N282" i="4"/>
  <c r="N283" i="4"/>
  <c r="N284" i="4"/>
  <c r="N285" i="4"/>
  <c r="N286" i="4"/>
  <c r="N287" i="4"/>
  <c r="N288" i="4"/>
  <c r="N289" i="4"/>
  <c r="N290" i="4"/>
  <c r="N291" i="4"/>
  <c r="N292" i="4"/>
  <c r="N293" i="4"/>
  <c r="N294" i="4"/>
  <c r="N295" i="4"/>
  <c r="N296" i="4"/>
  <c r="N297" i="4"/>
  <c r="N298" i="4"/>
  <c r="N299" i="4"/>
  <c r="N300" i="4"/>
  <c r="N301" i="4"/>
  <c r="N302" i="4"/>
  <c r="N303" i="4"/>
  <c r="N304" i="4"/>
  <c r="N305" i="4"/>
  <c r="N306" i="4"/>
  <c r="N307" i="4"/>
  <c r="N308" i="4"/>
  <c r="N309" i="4"/>
  <c r="N310" i="4"/>
  <c r="N311" i="4"/>
  <c r="N312" i="4"/>
  <c r="N313" i="4"/>
  <c r="N314" i="4"/>
  <c r="N315" i="4"/>
  <c r="N316" i="4"/>
  <c r="N317" i="4"/>
  <c r="N318" i="4"/>
  <c r="N319" i="4"/>
  <c r="N320" i="4"/>
  <c r="N321" i="4"/>
  <c r="N322" i="4"/>
  <c r="N323" i="4"/>
  <c r="N324" i="4"/>
  <c r="N325" i="4"/>
  <c r="N326" i="4"/>
  <c r="N327" i="4"/>
  <c r="N328" i="4"/>
  <c r="N329" i="4"/>
  <c r="N330" i="4"/>
  <c r="N331" i="4"/>
  <c r="N332" i="4"/>
  <c r="N333" i="4"/>
  <c r="N334" i="4"/>
  <c r="N335" i="4"/>
  <c r="N336" i="4"/>
  <c r="N337" i="4"/>
  <c r="N338" i="4"/>
  <c r="N339" i="4"/>
  <c r="N340" i="4"/>
  <c r="N341" i="4"/>
  <c r="N342" i="4"/>
  <c r="N343" i="4"/>
  <c r="N344" i="4"/>
  <c r="N345" i="4"/>
  <c r="N346" i="4"/>
  <c r="N347" i="4"/>
  <c r="N348" i="4"/>
  <c r="N349" i="4"/>
  <c r="N350" i="4"/>
  <c r="N351" i="4"/>
  <c r="N352" i="4"/>
  <c r="N353" i="4"/>
  <c r="N354" i="4"/>
  <c r="N355" i="4"/>
  <c r="N356" i="4"/>
  <c r="N357" i="4"/>
  <c r="N358" i="4"/>
  <c r="N359" i="4"/>
  <c r="N360" i="4"/>
  <c r="N361" i="4"/>
  <c r="N362" i="4"/>
  <c r="N363" i="4"/>
  <c r="N364" i="4"/>
  <c r="N365" i="4"/>
  <c r="N366" i="4"/>
  <c r="N367" i="4"/>
  <c r="N368" i="4"/>
  <c r="N369" i="4"/>
  <c r="N370" i="4"/>
  <c r="N371" i="4"/>
  <c r="N372" i="4"/>
  <c r="N373" i="4"/>
  <c r="N374" i="4"/>
  <c r="N375" i="4"/>
  <c r="N376" i="4"/>
  <c r="N377" i="4"/>
  <c r="N378" i="4"/>
  <c r="N379" i="4"/>
  <c r="N380" i="4"/>
  <c r="N381" i="4"/>
  <c r="N382" i="4"/>
  <c r="N383" i="4"/>
  <c r="N384" i="4"/>
  <c r="N385" i="4"/>
  <c r="N386" i="4"/>
  <c r="N387" i="4"/>
  <c r="N388" i="4"/>
  <c r="N389" i="4"/>
  <c r="N390" i="4"/>
  <c r="N391" i="4"/>
  <c r="N392" i="4"/>
  <c r="N393" i="4"/>
  <c r="N394" i="4"/>
  <c r="N395" i="4"/>
  <c r="N396" i="4"/>
  <c r="N397" i="4"/>
  <c r="N398" i="4"/>
  <c r="N399" i="4"/>
  <c r="N400" i="4"/>
  <c r="N401" i="4"/>
  <c r="N402" i="4"/>
  <c r="N403" i="4"/>
  <c r="N404" i="4"/>
  <c r="N405" i="4"/>
  <c r="N406" i="4"/>
  <c r="N407" i="4"/>
  <c r="N408" i="4"/>
  <c r="N409" i="4"/>
  <c r="N410" i="4"/>
  <c r="N411" i="4"/>
  <c r="N412" i="4"/>
  <c r="N413" i="4"/>
  <c r="N414" i="4"/>
  <c r="N415" i="4"/>
  <c r="N416" i="4"/>
  <c r="N417" i="4"/>
  <c r="N418" i="4"/>
  <c r="N419" i="4"/>
  <c r="N420" i="4"/>
  <c r="N421" i="4"/>
  <c r="N422" i="4"/>
  <c r="N423" i="4"/>
  <c r="N424" i="4"/>
  <c r="N425" i="4"/>
  <c r="N426" i="4"/>
  <c r="N427" i="4"/>
  <c r="N428" i="4"/>
  <c r="N429" i="4"/>
  <c r="N430" i="4"/>
  <c r="N431" i="4"/>
  <c r="N432" i="4"/>
  <c r="N433" i="4"/>
  <c r="N434" i="4"/>
  <c r="N435" i="4"/>
  <c r="N436" i="4"/>
  <c r="N437" i="4"/>
  <c r="N438" i="4"/>
  <c r="N439" i="4"/>
  <c r="N440" i="4"/>
  <c r="N441" i="4"/>
  <c r="N442" i="4"/>
  <c r="N443" i="4"/>
  <c r="N444" i="4"/>
  <c r="N445" i="4"/>
  <c r="N446" i="4"/>
  <c r="N447" i="4"/>
  <c r="N448" i="4"/>
  <c r="N449" i="4"/>
  <c r="N450" i="4"/>
  <c r="N451" i="4"/>
  <c r="N452" i="4"/>
  <c r="N453" i="4"/>
  <c r="N454" i="4"/>
  <c r="N455" i="4"/>
  <c r="N456" i="4"/>
  <c r="N457" i="4"/>
  <c r="N458" i="4"/>
  <c r="N459" i="4"/>
  <c r="N460" i="4"/>
  <c r="N461" i="4"/>
  <c r="N462" i="4"/>
  <c r="N463" i="4"/>
  <c r="N464" i="4"/>
  <c r="N465" i="4"/>
  <c r="N466" i="4"/>
  <c r="N467" i="4"/>
  <c r="N468" i="4"/>
  <c r="N469" i="4"/>
  <c r="N470" i="4"/>
  <c r="N471" i="4"/>
  <c r="N472" i="4"/>
  <c r="N473" i="4"/>
  <c r="N474" i="4"/>
  <c r="N475" i="4"/>
  <c r="N476" i="4"/>
  <c r="N477" i="4"/>
  <c r="N478" i="4"/>
  <c r="N479" i="4"/>
  <c r="N480" i="4"/>
  <c r="N481" i="4"/>
  <c r="N482" i="4"/>
  <c r="N483" i="4"/>
  <c r="N484" i="4"/>
  <c r="N485" i="4"/>
  <c r="N486" i="4"/>
  <c r="N487" i="4"/>
  <c r="N488" i="4"/>
  <c r="N489" i="4"/>
  <c r="N490" i="4"/>
  <c r="N491" i="4"/>
  <c r="N492" i="4"/>
  <c r="N493" i="4"/>
  <c r="N494" i="4"/>
  <c r="N495" i="4"/>
  <c r="N496" i="4"/>
  <c r="N497" i="4"/>
  <c r="N498" i="4"/>
  <c r="N499" i="4"/>
  <c r="N500" i="4"/>
  <c r="N501" i="4"/>
  <c r="N502" i="4"/>
  <c r="N503" i="4"/>
  <c r="N504" i="4"/>
  <c r="N505" i="4"/>
  <c r="N506" i="4"/>
  <c r="N507" i="4"/>
  <c r="N508" i="4"/>
  <c r="N509" i="4"/>
  <c r="N510" i="4"/>
  <c r="N511" i="4"/>
  <c r="N512" i="4"/>
  <c r="N513" i="4"/>
  <c r="N514" i="4"/>
  <c r="N515" i="4"/>
  <c r="N516" i="4"/>
  <c r="N517" i="4"/>
  <c r="N518" i="4"/>
  <c r="N519" i="4"/>
  <c r="N520" i="4"/>
  <c r="N521" i="4"/>
  <c r="N522" i="4"/>
  <c r="N523" i="4"/>
  <c r="N524" i="4"/>
  <c r="N525" i="4"/>
  <c r="N526" i="4"/>
  <c r="N527" i="4"/>
  <c r="N528" i="4"/>
  <c r="N529" i="4"/>
  <c r="N530" i="4"/>
  <c r="N531" i="4"/>
  <c r="N532" i="4"/>
  <c r="N533" i="4"/>
  <c r="N534" i="4"/>
  <c r="N535" i="4"/>
  <c r="N536" i="4"/>
  <c r="N537" i="4"/>
  <c r="N538" i="4"/>
  <c r="N539" i="4"/>
  <c r="N540" i="4"/>
  <c r="N541" i="4"/>
  <c r="N542" i="4"/>
  <c r="N543" i="4"/>
  <c r="N544" i="4"/>
  <c r="N545" i="4"/>
  <c r="N546" i="4"/>
  <c r="N547" i="4"/>
  <c r="N548" i="4"/>
  <c r="N549" i="4"/>
  <c r="N550" i="4"/>
  <c r="N551" i="4"/>
  <c r="N552" i="4"/>
  <c r="N553" i="4"/>
  <c r="N554" i="4"/>
  <c r="N555" i="4"/>
  <c r="N556" i="4"/>
  <c r="N557" i="4"/>
  <c r="N558" i="4"/>
  <c r="N559" i="4"/>
  <c r="N560" i="4"/>
  <c r="N561" i="4"/>
  <c r="N562" i="4"/>
  <c r="N563" i="4"/>
  <c r="N564" i="4"/>
  <c r="N565" i="4"/>
  <c r="N566" i="4"/>
  <c r="N567" i="4"/>
  <c r="N568" i="4"/>
  <c r="N569" i="4"/>
  <c r="N570" i="4"/>
  <c r="N571" i="4"/>
  <c r="N572" i="4"/>
  <c r="N573" i="4"/>
  <c r="N574" i="4"/>
  <c r="N575" i="4"/>
  <c r="N576" i="4"/>
  <c r="N577" i="4"/>
  <c r="N578" i="4"/>
  <c r="N579" i="4"/>
  <c r="N580" i="4"/>
  <c r="N581" i="4"/>
  <c r="N582" i="4"/>
  <c r="N583" i="4"/>
  <c r="N584" i="4"/>
  <c r="N585" i="4"/>
  <c r="N586" i="4"/>
  <c r="N587" i="4"/>
  <c r="N588" i="4"/>
  <c r="N589" i="4"/>
  <c r="N590" i="4"/>
  <c r="N591" i="4"/>
  <c r="N592" i="4"/>
  <c r="N593" i="4"/>
  <c r="N594" i="4"/>
  <c r="N595" i="4"/>
  <c r="N596" i="4"/>
  <c r="N597" i="4"/>
  <c r="N598" i="4"/>
  <c r="N599" i="4"/>
  <c r="N600" i="4"/>
  <c r="N601" i="4"/>
  <c r="N602" i="4"/>
  <c r="N603" i="4"/>
  <c r="N604" i="4"/>
  <c r="N605" i="4"/>
  <c r="N606" i="4"/>
  <c r="N607" i="4"/>
  <c r="N608" i="4"/>
  <c r="N609" i="4"/>
  <c r="N610" i="4"/>
  <c r="N611" i="4"/>
  <c r="N612" i="4"/>
  <c r="N613" i="4"/>
  <c r="N614" i="4"/>
  <c r="N615" i="4"/>
  <c r="N616" i="4"/>
  <c r="N617" i="4"/>
  <c r="N618" i="4"/>
  <c r="N619" i="4"/>
  <c r="N620" i="4"/>
  <c r="N621" i="4"/>
  <c r="N622" i="4"/>
  <c r="N623" i="4"/>
  <c r="N624" i="4"/>
  <c r="N625" i="4"/>
  <c r="N626" i="4"/>
  <c r="N627" i="4"/>
  <c r="N628" i="4"/>
  <c r="N629" i="4"/>
  <c r="N630" i="4"/>
  <c r="N631" i="4"/>
  <c r="N632" i="4"/>
  <c r="N633" i="4"/>
  <c r="N634" i="4"/>
  <c r="N635" i="4"/>
  <c r="N636" i="4"/>
  <c r="N637" i="4"/>
  <c r="N638" i="4"/>
  <c r="N639" i="4"/>
  <c r="N640" i="4"/>
  <c r="N641" i="4"/>
  <c r="N642" i="4"/>
  <c r="N643" i="4"/>
  <c r="N644" i="4"/>
  <c r="N645" i="4"/>
  <c r="N646" i="4"/>
  <c r="N647" i="4"/>
  <c r="N648" i="4"/>
  <c r="N649" i="4"/>
  <c r="N650" i="4"/>
  <c r="N651" i="4"/>
  <c r="N652" i="4"/>
  <c r="N653" i="4"/>
  <c r="N654" i="4"/>
  <c r="N655" i="4"/>
  <c r="N656" i="4"/>
  <c r="N657" i="4"/>
  <c r="N658" i="4"/>
  <c r="N659" i="4"/>
  <c r="N660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77" i="4"/>
  <c r="N778" i="4"/>
  <c r="N779" i="4"/>
  <c r="N780" i="4"/>
  <c r="N781" i="4"/>
  <c r="N782" i="4"/>
  <c r="N783" i="4"/>
  <c r="N784" i="4"/>
  <c r="N785" i="4"/>
  <c r="N786" i="4"/>
  <c r="N787" i="4"/>
  <c r="N788" i="4"/>
  <c r="N789" i="4"/>
  <c r="N790" i="4"/>
  <c r="N791" i="4"/>
  <c r="N792" i="4"/>
  <c r="N793" i="4"/>
  <c r="N794" i="4"/>
  <c r="N795" i="4"/>
  <c r="N796" i="4"/>
  <c r="N797" i="4"/>
  <c r="N798" i="4"/>
  <c r="N799" i="4"/>
  <c r="N800" i="4"/>
  <c r="N801" i="4"/>
  <c r="N802" i="4"/>
  <c r="N803" i="4"/>
  <c r="N804" i="4"/>
  <c r="N805" i="4"/>
  <c r="N806" i="4"/>
  <c r="N807" i="4"/>
  <c r="N808" i="4"/>
  <c r="N809" i="4"/>
  <c r="N810" i="4"/>
  <c r="N811" i="4"/>
  <c r="N812" i="4"/>
  <c r="N813" i="4"/>
  <c r="N814" i="4"/>
  <c r="N815" i="4"/>
  <c r="N816" i="4"/>
  <c r="N817" i="4"/>
  <c r="N818" i="4"/>
  <c r="N819" i="4"/>
  <c r="N820" i="4"/>
  <c r="N821" i="4"/>
  <c r="N822" i="4"/>
  <c r="N823" i="4"/>
  <c r="N824" i="4"/>
  <c r="N825" i="4"/>
  <c r="N826" i="4"/>
  <c r="N827" i="4"/>
  <c r="N828" i="4"/>
  <c r="N829" i="4"/>
  <c r="N830" i="4"/>
  <c r="N831" i="4"/>
  <c r="N832" i="4"/>
  <c r="N833" i="4"/>
  <c r="N834" i="4"/>
  <c r="N835" i="4"/>
  <c r="N836" i="4"/>
  <c r="N837" i="4"/>
  <c r="N838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959" i="4"/>
  <c r="N960" i="4"/>
  <c r="N961" i="4"/>
  <c r="N962" i="4"/>
  <c r="N963" i="4"/>
  <c r="N964" i="4"/>
  <c r="N965" i="4"/>
  <c r="N966" i="4"/>
  <c r="N967" i="4"/>
  <c r="N968" i="4"/>
  <c r="N969" i="4"/>
  <c r="N970" i="4"/>
  <c r="N971" i="4"/>
  <c r="N972" i="4"/>
  <c r="N973" i="4"/>
  <c r="N974" i="4"/>
  <c r="N975" i="4"/>
  <c r="N976" i="4"/>
  <c r="N977" i="4"/>
  <c r="N978" i="4"/>
  <c r="N979" i="4"/>
  <c r="N980" i="4"/>
  <c r="N981" i="4"/>
  <c r="N982" i="4"/>
  <c r="N983" i="4"/>
  <c r="N984" i="4"/>
  <c r="N985" i="4"/>
  <c r="N986" i="4"/>
  <c r="N987" i="4"/>
  <c r="N988" i="4"/>
  <c r="N989" i="4"/>
  <c r="N990" i="4"/>
  <c r="N991" i="4"/>
  <c r="N992" i="4"/>
  <c r="N993" i="4"/>
  <c r="N994" i="4"/>
  <c r="N995" i="4"/>
  <c r="N996" i="4"/>
  <c r="N997" i="4"/>
  <c r="N998" i="4"/>
  <c r="N999" i="4"/>
  <c r="N1000" i="4"/>
  <c r="N1001" i="4"/>
  <c r="N1002" i="4"/>
  <c r="N1003" i="4"/>
  <c r="N1004" i="4"/>
  <c r="N1005" i="4"/>
  <c r="N1006" i="4"/>
  <c r="N1007" i="4"/>
  <c r="N1008" i="4"/>
  <c r="N1009" i="4"/>
  <c r="N1010" i="4"/>
  <c r="N1011" i="4"/>
  <c r="N1012" i="4"/>
  <c r="N1013" i="4"/>
  <c r="N1014" i="4"/>
  <c r="N1015" i="4"/>
  <c r="N1016" i="4"/>
  <c r="N1017" i="4"/>
  <c r="N1018" i="4"/>
  <c r="N1019" i="4"/>
  <c r="N1020" i="4"/>
  <c r="N1021" i="4"/>
  <c r="N1022" i="4"/>
  <c r="N1023" i="4"/>
  <c r="N1024" i="4"/>
  <c r="N1025" i="4"/>
  <c r="N1026" i="4"/>
  <c r="N1027" i="4"/>
  <c r="N1028" i="4"/>
  <c r="N1029" i="4"/>
  <c r="N1030" i="4"/>
  <c r="N1031" i="4"/>
  <c r="N1032" i="4"/>
  <c r="N1033" i="4"/>
  <c r="N1034" i="4"/>
  <c r="N1035" i="4"/>
  <c r="N1036" i="4"/>
  <c r="N1037" i="4"/>
  <c r="N1038" i="4"/>
  <c r="N1039" i="4"/>
  <c r="N1040" i="4"/>
  <c r="N1041" i="4"/>
  <c r="N1042" i="4"/>
  <c r="N1043" i="4"/>
  <c r="N1044" i="4"/>
  <c r="N1045" i="4"/>
  <c r="N1046" i="4"/>
  <c r="N1047" i="4"/>
  <c r="N1048" i="4"/>
  <c r="N1049" i="4"/>
  <c r="N1050" i="4"/>
  <c r="N1051" i="4"/>
  <c r="N1052" i="4"/>
  <c r="N1053" i="4"/>
  <c r="N1054" i="4"/>
  <c r="N1055" i="4"/>
  <c r="N1056" i="4"/>
  <c r="N1057" i="4"/>
  <c r="N1058" i="4"/>
  <c r="N1059" i="4"/>
  <c r="N1060" i="4"/>
  <c r="N1061" i="4"/>
  <c r="N1062" i="4"/>
  <c r="N1063" i="4"/>
  <c r="N1064" i="4"/>
  <c r="N1065" i="4"/>
  <c r="N1066" i="4"/>
  <c r="N1067" i="4"/>
  <c r="N1068" i="4"/>
  <c r="N1069" i="4"/>
  <c r="N1070" i="4"/>
  <c r="N1071" i="4"/>
  <c r="N1072" i="4"/>
  <c r="N1073" i="4"/>
  <c r="N1074" i="4"/>
  <c r="N1075" i="4"/>
  <c r="N1076" i="4"/>
  <c r="N1077" i="4"/>
  <c r="N1078" i="4"/>
  <c r="N1079" i="4"/>
  <c r="N1080" i="4"/>
  <c r="N1081" i="4"/>
  <c r="N1082" i="4"/>
  <c r="N1083" i="4"/>
  <c r="N1084" i="4"/>
  <c r="N1085" i="4"/>
  <c r="N1086" i="4"/>
  <c r="N1087" i="4"/>
  <c r="N1088" i="4"/>
  <c r="N1089" i="4"/>
  <c r="N1090" i="4"/>
  <c r="N1091" i="4"/>
  <c r="N1092" i="4"/>
  <c r="N1093" i="4"/>
  <c r="N1094" i="4"/>
  <c r="N1095" i="4"/>
  <c r="N1096" i="4"/>
  <c r="N1097" i="4"/>
  <c r="N1098" i="4"/>
  <c r="N1099" i="4"/>
  <c r="N1100" i="4"/>
  <c r="N1101" i="4"/>
  <c r="N1102" i="4"/>
  <c r="N1103" i="4"/>
  <c r="N1104" i="4"/>
  <c r="N1105" i="4"/>
  <c r="N1106" i="4"/>
  <c r="N1107" i="4"/>
  <c r="N1108" i="4"/>
  <c r="N1109" i="4"/>
  <c r="N1110" i="4"/>
  <c r="N1111" i="4"/>
  <c r="N1112" i="4"/>
  <c r="N1113" i="4"/>
  <c r="N1114" i="4"/>
  <c r="N1115" i="4"/>
  <c r="N1116" i="4"/>
  <c r="N1117" i="4"/>
  <c r="N1118" i="4"/>
  <c r="N1119" i="4"/>
  <c r="N1120" i="4"/>
  <c r="N1121" i="4"/>
  <c r="N1122" i="4"/>
  <c r="N1123" i="4"/>
  <c r="N1124" i="4"/>
  <c r="N1125" i="4"/>
  <c r="N1126" i="4"/>
  <c r="N1127" i="4"/>
  <c r="N1128" i="4"/>
  <c r="N1129" i="4"/>
  <c r="N1130" i="4"/>
  <c r="N1131" i="4"/>
  <c r="N1132" i="4"/>
  <c r="N1133" i="4"/>
  <c r="N1134" i="4"/>
  <c r="N1135" i="4"/>
  <c r="N1136" i="4"/>
  <c r="N1137" i="4"/>
  <c r="N1138" i="4"/>
  <c r="N1139" i="4"/>
  <c r="N1140" i="4"/>
  <c r="N1141" i="4"/>
  <c r="N1142" i="4"/>
  <c r="N1143" i="4"/>
  <c r="N1144" i="4"/>
  <c r="N1145" i="4"/>
  <c r="N1146" i="4"/>
  <c r="N1147" i="4"/>
  <c r="N1148" i="4"/>
  <c r="N1149" i="4"/>
  <c r="N1150" i="4"/>
  <c r="N1151" i="4"/>
  <c r="N1152" i="4"/>
  <c r="N1153" i="4"/>
  <c r="N1154" i="4"/>
  <c r="N1155" i="4"/>
  <c r="N1156" i="4"/>
  <c r="N1157" i="4"/>
  <c r="N1158" i="4"/>
  <c r="N1159" i="4"/>
  <c r="N1160" i="4"/>
  <c r="N1161" i="4"/>
  <c r="N1162" i="4"/>
  <c r="N1163" i="4"/>
  <c r="N1164" i="4"/>
  <c r="N1165" i="4"/>
  <c r="N1166" i="4"/>
  <c r="N1167" i="4"/>
  <c r="N1168" i="4"/>
  <c r="N1169" i="4"/>
  <c r="N1170" i="4"/>
  <c r="N1171" i="4"/>
  <c r="N1172" i="4"/>
  <c r="N1173" i="4"/>
  <c r="N1174" i="4"/>
  <c r="N1175" i="4"/>
  <c r="N1176" i="4"/>
  <c r="N1177" i="4"/>
  <c r="N1178" i="4"/>
  <c r="N1179" i="4"/>
  <c r="N1180" i="4"/>
  <c r="N1181" i="4"/>
  <c r="N1182" i="4"/>
  <c r="N1183" i="4"/>
  <c r="N1184" i="4"/>
  <c r="N1185" i="4"/>
  <c r="N1186" i="4"/>
  <c r="N1187" i="4"/>
  <c r="N1188" i="4"/>
  <c r="N1189" i="4"/>
  <c r="N1190" i="4"/>
  <c r="N1191" i="4"/>
  <c r="N1192" i="4"/>
  <c r="N1193" i="4"/>
  <c r="N1194" i="4"/>
  <c r="N1195" i="4"/>
  <c r="N1196" i="4"/>
  <c r="N1197" i="4"/>
  <c r="N1198" i="4"/>
  <c r="N1199" i="4"/>
  <c r="N1200" i="4"/>
  <c r="N1201" i="4"/>
  <c r="N1202" i="4"/>
  <c r="N1203" i="4"/>
  <c r="N1204" i="4"/>
  <c r="N1205" i="4"/>
  <c r="N1206" i="4"/>
  <c r="N1207" i="4"/>
  <c r="N1208" i="4"/>
  <c r="N1209" i="4"/>
  <c r="N1210" i="4"/>
  <c r="N1211" i="4"/>
  <c r="N1212" i="4"/>
  <c r="N1213" i="4"/>
  <c r="N1214" i="4"/>
  <c r="N1215" i="4"/>
  <c r="N1216" i="4"/>
  <c r="N1217" i="4"/>
  <c r="N1218" i="4"/>
  <c r="N1219" i="4"/>
  <c r="N1220" i="4"/>
  <c r="N1221" i="4"/>
  <c r="N1222" i="4"/>
  <c r="N1223" i="4"/>
  <c r="N1224" i="4"/>
  <c r="N1225" i="4"/>
  <c r="N1226" i="4"/>
  <c r="N1227" i="4"/>
  <c r="N1228" i="4"/>
  <c r="N1229" i="4"/>
  <c r="N1230" i="4"/>
  <c r="N1231" i="4"/>
  <c r="N1232" i="4"/>
  <c r="N1233" i="4"/>
  <c r="N1234" i="4"/>
  <c r="N1235" i="4"/>
  <c r="N1236" i="4"/>
  <c r="N1237" i="4"/>
  <c r="N1238" i="4"/>
  <c r="N1239" i="4"/>
  <c r="N1240" i="4"/>
  <c r="N1241" i="4"/>
  <c r="N1242" i="4"/>
  <c r="N1243" i="4"/>
  <c r="N1244" i="4"/>
  <c r="N1245" i="4"/>
  <c r="N1246" i="4"/>
  <c r="N1247" i="4"/>
  <c r="N1248" i="4"/>
  <c r="N1249" i="4"/>
  <c r="N1250" i="4"/>
  <c r="N1251" i="4"/>
  <c r="N1252" i="4"/>
  <c r="N1253" i="4"/>
  <c r="N1254" i="4"/>
  <c r="N1255" i="4"/>
  <c r="N1256" i="4"/>
  <c r="N1257" i="4"/>
  <c r="N1258" i="4"/>
  <c r="N1259" i="4"/>
  <c r="N1260" i="4"/>
  <c r="N1261" i="4"/>
  <c r="N1262" i="4"/>
  <c r="N1263" i="4"/>
  <c r="N1264" i="4"/>
  <c r="N1265" i="4"/>
  <c r="N1266" i="4"/>
  <c r="N1267" i="4"/>
  <c r="N1268" i="4"/>
  <c r="N1269" i="4"/>
  <c r="N1270" i="4"/>
  <c r="N1271" i="4"/>
  <c r="N1272" i="4"/>
  <c r="N1273" i="4"/>
  <c r="N1274" i="4"/>
  <c r="N1275" i="4"/>
  <c r="N1276" i="4"/>
  <c r="N1277" i="4"/>
  <c r="N1278" i="4"/>
  <c r="N1279" i="4"/>
  <c r="N1280" i="4"/>
  <c r="N1281" i="4"/>
  <c r="N1282" i="4"/>
  <c r="N1283" i="4"/>
  <c r="N1284" i="4"/>
  <c r="N1285" i="4"/>
  <c r="N1286" i="4"/>
  <c r="N1287" i="4"/>
  <c r="N1288" i="4"/>
  <c r="N1289" i="4"/>
  <c r="N1290" i="4"/>
  <c r="N1291" i="4"/>
  <c r="N1292" i="4"/>
  <c r="N1293" i="4"/>
  <c r="N1294" i="4"/>
  <c r="N1295" i="4"/>
  <c r="N1296" i="4"/>
  <c r="N1297" i="4"/>
  <c r="N1298" i="4"/>
  <c r="N1299" i="4"/>
  <c r="N1300" i="4"/>
  <c r="N1301" i="4"/>
  <c r="N1302" i="4"/>
  <c r="N1303" i="4"/>
  <c r="N1304" i="4"/>
  <c r="N1305" i="4"/>
  <c r="N1306" i="4"/>
  <c r="N1307" i="4"/>
  <c r="N1308" i="4"/>
  <c r="N1309" i="4"/>
  <c r="N1310" i="4"/>
  <c r="N1311" i="4"/>
  <c r="N1312" i="4"/>
  <c r="N1313" i="4"/>
  <c r="N1314" i="4"/>
  <c r="N1315" i="4"/>
  <c r="N1316" i="4"/>
  <c r="N1317" i="4"/>
  <c r="N1318" i="4"/>
  <c r="N1319" i="4"/>
  <c r="N1320" i="4"/>
  <c r="N1321" i="4"/>
  <c r="N1322" i="4"/>
  <c r="N1323" i="4"/>
  <c r="N1324" i="4"/>
  <c r="N1325" i="4"/>
  <c r="N1326" i="4"/>
  <c r="N1327" i="4"/>
  <c r="N1328" i="4"/>
  <c r="N1329" i="4"/>
  <c r="N1330" i="4"/>
  <c r="N1331" i="4"/>
  <c r="N1332" i="4"/>
  <c r="N1333" i="4"/>
  <c r="N1334" i="4"/>
  <c r="N1335" i="4"/>
  <c r="N1336" i="4"/>
  <c r="N1337" i="4"/>
  <c r="N1338" i="4"/>
  <c r="N1339" i="4"/>
  <c r="N1340" i="4"/>
  <c r="N1341" i="4"/>
  <c r="N1342" i="4"/>
  <c r="N1343" i="4"/>
  <c r="N1344" i="4"/>
  <c r="N1345" i="4"/>
  <c r="N1346" i="4"/>
  <c r="N1347" i="4"/>
  <c r="N1348" i="4"/>
  <c r="N1349" i="4"/>
  <c r="N1350" i="4"/>
  <c r="N1351" i="4"/>
  <c r="N1352" i="4"/>
  <c r="N1353" i="4"/>
  <c r="N1354" i="4"/>
  <c r="N1355" i="4"/>
  <c r="N1356" i="4"/>
  <c r="N1357" i="4"/>
  <c r="N1358" i="4"/>
  <c r="N1359" i="4"/>
  <c r="N1360" i="4"/>
  <c r="N1361" i="4"/>
  <c r="N1362" i="4"/>
  <c r="N1363" i="4"/>
  <c r="N1364" i="4"/>
  <c r="N1365" i="4"/>
  <c r="N1366" i="4"/>
  <c r="N1367" i="4"/>
  <c r="N1368" i="4"/>
  <c r="N1369" i="4"/>
  <c r="N1370" i="4"/>
  <c r="N1371" i="4"/>
  <c r="N1372" i="4"/>
  <c r="N1373" i="4"/>
  <c r="N1374" i="4"/>
  <c r="N1375" i="4"/>
  <c r="N1376" i="4"/>
  <c r="N1377" i="4"/>
  <c r="N1378" i="4"/>
  <c r="N1379" i="4"/>
  <c r="N1380" i="4"/>
  <c r="N1381" i="4"/>
  <c r="N1382" i="4"/>
  <c r="N1383" i="4"/>
  <c r="N1384" i="4"/>
  <c r="N1385" i="4"/>
  <c r="N1386" i="4"/>
  <c r="N1387" i="4"/>
  <c r="N1388" i="4"/>
  <c r="N1389" i="4"/>
  <c r="N1390" i="4"/>
  <c r="N1391" i="4"/>
  <c r="N1392" i="4"/>
  <c r="N1393" i="4"/>
  <c r="N1394" i="4"/>
  <c r="N1395" i="4"/>
  <c r="N1396" i="4"/>
  <c r="N1397" i="4"/>
  <c r="N1398" i="4"/>
  <c r="N1399" i="4"/>
  <c r="N1400" i="4"/>
  <c r="N1401" i="4"/>
  <c r="N1402" i="4"/>
  <c r="N1403" i="4"/>
  <c r="N1404" i="4"/>
  <c r="N1405" i="4"/>
  <c r="N1406" i="4"/>
  <c r="N1407" i="4"/>
  <c r="N1408" i="4"/>
  <c r="N1409" i="4"/>
  <c r="N1410" i="4"/>
  <c r="N1411" i="4"/>
  <c r="N1412" i="4"/>
  <c r="N1413" i="4"/>
  <c r="N1414" i="4"/>
  <c r="N1415" i="4"/>
  <c r="N1416" i="4"/>
  <c r="N1417" i="4"/>
  <c r="N1418" i="4"/>
  <c r="N1419" i="4"/>
  <c r="N1420" i="4"/>
  <c r="N1421" i="4"/>
  <c r="N1422" i="4"/>
  <c r="N1423" i="4"/>
  <c r="N1424" i="4"/>
  <c r="N1425" i="4"/>
  <c r="N1426" i="4"/>
  <c r="N1427" i="4"/>
  <c r="N1428" i="4"/>
  <c r="N1429" i="4"/>
  <c r="N1430" i="4"/>
  <c r="N1431" i="4"/>
  <c r="N1432" i="4"/>
  <c r="N1433" i="4"/>
  <c r="N1434" i="4"/>
  <c r="N1435" i="4"/>
  <c r="N1436" i="4"/>
  <c r="N1437" i="4"/>
  <c r="N1438" i="4"/>
  <c r="N1439" i="4"/>
  <c r="N1440" i="4"/>
  <c r="N1441" i="4"/>
  <c r="N1442" i="4"/>
  <c r="N1443" i="4"/>
  <c r="N1444" i="4"/>
  <c r="N1445" i="4"/>
  <c r="N1446" i="4"/>
  <c r="N1447" i="4"/>
  <c r="N1448" i="4"/>
  <c r="N1449" i="4"/>
  <c r="N1450" i="4"/>
  <c r="N1451" i="4"/>
  <c r="N1452" i="4"/>
  <c r="N1453" i="4"/>
  <c r="N1454" i="4"/>
  <c r="N1455" i="4"/>
  <c r="N1456" i="4"/>
  <c r="N1457" i="4"/>
  <c r="N1458" i="4"/>
  <c r="N1459" i="4"/>
  <c r="N1460" i="4"/>
  <c r="N1461" i="4"/>
  <c r="N1462" i="4"/>
  <c r="N1463" i="4"/>
  <c r="N1464" i="4"/>
  <c r="N1465" i="4"/>
  <c r="N1466" i="4"/>
  <c r="N1467" i="4"/>
  <c r="N1468" i="4"/>
  <c r="N1469" i="4"/>
  <c r="N1470" i="4"/>
  <c r="N1471" i="4"/>
  <c r="N1472" i="4"/>
  <c r="N1473" i="4"/>
  <c r="N1474" i="4"/>
  <c r="N1475" i="4"/>
  <c r="N1476" i="4"/>
  <c r="N1477" i="4"/>
  <c r="N1478" i="4"/>
  <c r="N1479" i="4"/>
  <c r="N1480" i="4"/>
  <c r="N1481" i="4"/>
  <c r="N1482" i="4"/>
  <c r="N1483" i="4"/>
  <c r="N1484" i="4"/>
  <c r="N1485" i="4"/>
  <c r="N1486" i="4"/>
  <c r="N1487" i="4"/>
  <c r="N1488" i="4"/>
  <c r="N1489" i="4"/>
  <c r="N1490" i="4"/>
  <c r="N1491" i="4"/>
  <c r="N1492" i="4"/>
  <c r="N1493" i="4"/>
  <c r="N1494" i="4"/>
  <c r="N1495" i="4"/>
  <c r="N1496" i="4"/>
  <c r="N1497" i="4"/>
  <c r="N1498" i="4"/>
  <c r="N1499" i="4"/>
  <c r="N1500" i="4"/>
  <c r="N1501" i="4"/>
  <c r="N1502" i="4"/>
  <c r="N1503" i="4"/>
  <c r="N1504" i="4"/>
  <c r="N1505" i="4"/>
  <c r="N1506" i="4"/>
  <c r="N1507" i="4"/>
  <c r="N1508" i="4"/>
  <c r="N1509" i="4"/>
  <c r="N1510" i="4"/>
  <c r="N1511" i="4"/>
  <c r="N1512" i="4"/>
  <c r="N1513" i="4"/>
  <c r="N1514" i="4"/>
  <c r="N1515" i="4"/>
  <c r="N1516" i="4"/>
  <c r="N1517" i="4"/>
  <c r="N1518" i="4"/>
  <c r="N1519" i="4"/>
  <c r="N1520" i="4"/>
  <c r="N1521" i="4"/>
  <c r="N1522" i="4"/>
  <c r="N1523" i="4"/>
  <c r="N1524" i="4"/>
  <c r="N1525" i="4"/>
  <c r="N1526" i="4"/>
  <c r="N1527" i="4"/>
  <c r="N1528" i="4"/>
  <c r="N1529" i="4"/>
  <c r="N1530" i="4"/>
  <c r="N1531" i="4"/>
  <c r="N1532" i="4"/>
  <c r="N1533" i="4"/>
  <c r="N1534" i="4"/>
  <c r="N1535" i="4"/>
  <c r="N1536" i="4"/>
  <c r="N1537" i="4"/>
  <c r="N1538" i="4"/>
  <c r="N1539" i="4"/>
  <c r="N1540" i="4"/>
  <c r="N1541" i="4"/>
  <c r="N1542" i="4"/>
  <c r="N1543" i="4"/>
  <c r="N1544" i="4"/>
  <c r="N1545" i="4"/>
  <c r="N1546" i="4"/>
  <c r="N1547" i="4"/>
  <c r="N1548" i="4"/>
  <c r="N1549" i="4"/>
  <c r="N1550" i="4"/>
  <c r="N1551" i="4"/>
  <c r="N1552" i="4"/>
  <c r="N1553" i="4"/>
  <c r="N1554" i="4"/>
  <c r="N1555" i="4"/>
  <c r="N1556" i="4"/>
  <c r="N1557" i="4"/>
  <c r="N1558" i="4"/>
  <c r="N1559" i="4"/>
  <c r="N1560" i="4"/>
  <c r="N1561" i="4"/>
  <c r="N1562" i="4"/>
  <c r="N1563" i="4"/>
  <c r="N1564" i="4"/>
  <c r="N1565" i="4"/>
  <c r="N1566" i="4"/>
  <c r="N1567" i="4"/>
  <c r="N1568" i="4"/>
  <c r="N1569" i="4"/>
  <c r="N1570" i="4"/>
  <c r="N1571" i="4"/>
  <c r="N1572" i="4"/>
  <c r="N1573" i="4"/>
  <c r="N1574" i="4"/>
  <c r="N1575" i="4"/>
  <c r="N1576" i="4"/>
  <c r="N1577" i="4"/>
  <c r="N1578" i="4"/>
  <c r="N1579" i="4"/>
  <c r="N1580" i="4"/>
  <c r="N1581" i="4"/>
  <c r="N1582" i="4"/>
  <c r="N1583" i="4"/>
  <c r="N1584" i="4"/>
  <c r="N1585" i="4"/>
  <c r="N1586" i="4"/>
  <c r="N1587" i="4"/>
  <c r="N1588" i="4"/>
  <c r="N1589" i="4"/>
  <c r="N1590" i="4"/>
  <c r="N1591" i="4"/>
  <c r="N1592" i="4"/>
  <c r="N1593" i="4"/>
  <c r="N1594" i="4"/>
  <c r="N1595" i="4"/>
  <c r="N1596" i="4"/>
  <c r="N1597" i="4"/>
  <c r="N1598" i="4"/>
  <c r="N1599" i="4"/>
  <c r="N1600" i="4"/>
  <c r="N1601" i="4"/>
  <c r="N1602" i="4"/>
  <c r="N1603" i="4"/>
  <c r="N1604" i="4"/>
  <c r="N1605" i="4"/>
  <c r="N1606" i="4"/>
  <c r="N1607" i="4"/>
  <c r="N1608" i="4"/>
  <c r="N1609" i="4"/>
  <c r="N1610" i="4"/>
  <c r="N1611" i="4"/>
  <c r="N1612" i="4"/>
  <c r="N1613" i="4"/>
  <c r="N1614" i="4"/>
  <c r="N1615" i="4"/>
  <c r="N1616" i="4"/>
  <c r="N1617" i="4"/>
  <c r="N1618" i="4"/>
  <c r="N1619" i="4"/>
  <c r="N1620" i="4"/>
  <c r="N1621" i="4"/>
  <c r="N1622" i="4"/>
  <c r="N1623" i="4"/>
  <c r="N1624" i="4"/>
  <c r="N1625" i="4"/>
  <c r="N1626" i="4"/>
  <c r="N1627" i="4"/>
  <c r="N1628" i="4"/>
  <c r="N1629" i="4"/>
  <c r="N1630" i="4"/>
  <c r="N1631" i="4"/>
  <c r="N1632" i="4"/>
  <c r="N1633" i="4"/>
  <c r="N1634" i="4"/>
  <c r="N1635" i="4"/>
  <c r="N1636" i="4"/>
  <c r="N1637" i="4"/>
  <c r="N1638" i="4"/>
  <c r="N1639" i="4"/>
  <c r="N1640" i="4"/>
  <c r="N1641" i="4"/>
  <c r="N1642" i="4"/>
  <c r="N1643" i="4"/>
  <c r="N1644" i="4"/>
  <c r="N1645" i="4"/>
  <c r="N1646" i="4"/>
  <c r="N1647" i="4"/>
  <c r="N1648" i="4"/>
  <c r="N1649" i="4"/>
  <c r="N1650" i="4"/>
  <c r="N1651" i="4"/>
  <c r="N1652" i="4"/>
  <c r="N1653" i="4"/>
  <c r="N1654" i="4"/>
  <c r="N1655" i="4"/>
  <c r="N1656" i="4"/>
  <c r="N1657" i="4"/>
  <c r="N1658" i="4"/>
  <c r="N1659" i="4"/>
  <c r="N1660" i="4"/>
  <c r="N1661" i="4"/>
  <c r="N1662" i="4"/>
  <c r="N1663" i="4"/>
  <c r="N1664" i="4"/>
  <c r="N1665" i="4"/>
  <c r="N1666" i="4"/>
  <c r="N1667" i="4"/>
  <c r="N1668" i="4"/>
  <c r="N1669" i="4"/>
  <c r="N1670" i="4"/>
  <c r="N1671" i="4"/>
  <c r="N1672" i="4"/>
  <c r="N1673" i="4"/>
  <c r="N1674" i="4"/>
  <c r="N1675" i="4"/>
  <c r="N1676" i="4"/>
  <c r="N1677" i="4"/>
  <c r="N1678" i="4"/>
  <c r="N1679" i="4"/>
  <c r="N1680" i="4"/>
  <c r="N1681" i="4"/>
  <c r="N1682" i="4"/>
  <c r="N1683" i="4"/>
  <c r="N1684" i="4"/>
  <c r="N1685" i="4"/>
  <c r="N1686" i="4"/>
  <c r="N1687" i="4"/>
  <c r="N1688" i="4"/>
  <c r="N1689" i="4"/>
  <c r="N1690" i="4"/>
  <c r="N1691" i="4"/>
  <c r="N1692" i="4"/>
  <c r="N1693" i="4"/>
  <c r="N1694" i="4"/>
  <c r="N1695" i="4"/>
  <c r="N1696" i="4"/>
  <c r="N1697" i="4"/>
  <c r="N1698" i="4"/>
  <c r="N1699" i="4"/>
  <c r="N1700" i="4"/>
  <c r="N1701" i="4"/>
  <c r="N1702" i="4"/>
  <c r="N1703" i="4"/>
  <c r="N1704" i="4"/>
  <c r="N1705" i="4"/>
  <c r="N1706" i="4"/>
  <c r="N1707" i="4"/>
  <c r="N1708" i="4"/>
  <c r="N1709" i="4"/>
  <c r="N1710" i="4"/>
  <c r="N1711" i="4"/>
  <c r="N1712" i="4"/>
  <c r="N1713" i="4"/>
  <c r="N1714" i="4"/>
  <c r="N1715" i="4"/>
  <c r="N1716" i="4"/>
  <c r="N1717" i="4"/>
  <c r="N1718" i="4"/>
  <c r="N1719" i="4"/>
  <c r="N1720" i="4"/>
  <c r="N1721" i="4"/>
  <c r="N1722" i="4"/>
  <c r="N1723" i="4"/>
  <c r="N1724" i="4"/>
  <c r="N1725" i="4"/>
  <c r="N1726" i="4"/>
  <c r="N1727" i="4"/>
  <c r="N1728" i="4"/>
  <c r="N1729" i="4"/>
  <c r="N1730" i="4"/>
  <c r="N1731" i="4"/>
  <c r="N1732" i="4"/>
  <c r="N1733" i="4"/>
  <c r="N1734" i="4"/>
  <c r="N1735" i="4"/>
  <c r="N1736" i="4"/>
  <c r="N1737" i="4"/>
  <c r="N1738" i="4"/>
  <c r="N1739" i="4"/>
  <c r="N1740" i="4"/>
  <c r="N1741" i="4"/>
  <c r="N1742" i="4"/>
  <c r="N1743" i="4"/>
  <c r="N1744" i="4"/>
  <c r="N1745" i="4"/>
  <c r="N1746" i="4"/>
  <c r="N1747" i="4"/>
  <c r="N1748" i="4"/>
  <c r="N1749" i="4"/>
  <c r="N1750" i="4"/>
  <c r="N1751" i="4"/>
  <c r="N6" i="4"/>
  <c r="D13" i="10"/>
  <c r="D15" i="10"/>
  <c r="D10" i="10"/>
  <c r="D11" i="10"/>
  <c r="D6" i="10"/>
  <c r="D7" i="10"/>
  <c r="D8" i="10"/>
  <c r="D9" i="10"/>
  <c r="D5" i="10"/>
  <c r="D3" i="10"/>
  <c r="D2" i="10"/>
  <c r="I1708" i="4" l="1"/>
  <c r="I1709" i="4"/>
  <c r="I1703" i="4"/>
  <c r="F2" i="4"/>
  <c r="G2" i="4"/>
  <c r="H2" i="4"/>
  <c r="I1087" i="4"/>
  <c r="I1090" i="4"/>
  <c r="I2" i="4" s="1"/>
  <c r="J1006" i="4"/>
  <c r="J1012" i="4"/>
  <c r="J1028" i="4"/>
  <c r="J1072" i="4"/>
  <c r="J1080" i="4"/>
  <c r="J1081" i="4"/>
  <c r="J1082" i="4"/>
  <c r="J1083" i="4"/>
  <c r="J1084" i="4"/>
  <c r="J1085" i="4"/>
  <c r="J1086" i="4"/>
  <c r="J1087" i="4"/>
  <c r="J1088" i="4"/>
  <c r="J1090" i="4"/>
  <c r="J1091" i="4"/>
  <c r="J1092" i="4"/>
  <c r="J1096" i="4"/>
  <c r="J1104" i="4"/>
  <c r="J1105" i="4"/>
  <c r="J1107" i="4"/>
  <c r="J1109" i="4"/>
  <c r="J1110" i="4"/>
  <c r="J1112" i="4"/>
  <c r="J1146" i="4"/>
  <c r="J1147" i="4"/>
  <c r="J1148" i="4"/>
  <c r="J1149" i="4"/>
  <c r="K2" i="4"/>
  <c r="L2" i="4"/>
  <c r="E2" i="4"/>
  <c r="J2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<sst xmlns="http://schemas.openxmlformats.org/spreadsheetml/2006/main" count="7069" uniqueCount="150">
  <si>
    <t>Locality</t>
    <phoneticPr fontId="3" type="noConversion"/>
  </si>
  <si>
    <t>Fm./member</t>
    <phoneticPr fontId="3" type="noConversion"/>
  </si>
  <si>
    <t>F850</t>
  </si>
  <si>
    <t>section</t>
  </si>
  <si>
    <t>meterage</t>
  </si>
  <si>
    <t>siliclastic</t>
  </si>
  <si>
    <t>carbonate</t>
  </si>
  <si>
    <t>TOC</t>
  </si>
  <si>
    <t>epsilon</t>
  </si>
  <si>
    <t>(m)</t>
  </si>
  <si>
    <t>(%)</t>
  </si>
  <si>
    <t>(‰)</t>
  </si>
  <si>
    <t>F849</t>
  </si>
  <si>
    <r>
      <t>d</t>
    </r>
    <r>
      <rPr>
        <vertAlign val="superscript"/>
        <sz val="10"/>
        <rFont val="Verdana"/>
        <family val="2"/>
      </rPr>
      <t>13</t>
    </r>
    <r>
      <rPr>
        <sz val="10"/>
        <rFont val="Verdana"/>
        <family val="2"/>
      </rPr>
      <t>C</t>
    </r>
    <r>
      <rPr>
        <vertAlign val="subscript"/>
        <sz val="10"/>
        <rFont val="Verdana"/>
        <family val="2"/>
      </rPr>
      <t>org</t>
    </r>
    <phoneticPr fontId="3" type="noConversion"/>
  </si>
  <si>
    <r>
      <t>d</t>
    </r>
    <r>
      <rPr>
        <vertAlign val="superscript"/>
        <sz val="10"/>
        <rFont val="Verdana"/>
        <family val="2"/>
      </rPr>
      <t>13</t>
    </r>
    <r>
      <rPr>
        <sz val="10"/>
        <rFont val="Verdana"/>
        <family val="2"/>
      </rPr>
      <t>C</t>
    </r>
    <r>
      <rPr>
        <vertAlign val="subscript"/>
        <sz val="10"/>
        <rFont val="Verdana"/>
        <family val="2"/>
      </rPr>
      <t>carb</t>
    </r>
    <phoneticPr fontId="3" type="noConversion"/>
  </si>
  <si>
    <r>
      <t>d</t>
    </r>
    <r>
      <rPr>
        <vertAlign val="superscript"/>
        <sz val="10"/>
        <rFont val="Verdana"/>
        <family val="2"/>
      </rPr>
      <t>18</t>
    </r>
    <r>
      <rPr>
        <sz val="10"/>
        <rFont val="Verdana"/>
        <family val="2"/>
      </rPr>
      <t>O</t>
    </r>
    <r>
      <rPr>
        <vertAlign val="subscript"/>
        <sz val="10"/>
        <rFont val="Verdana"/>
        <family val="2"/>
      </rPr>
      <t>carb</t>
    </r>
    <phoneticPr fontId="3" type="noConversion"/>
  </si>
  <si>
    <t>-</t>
  </si>
  <si>
    <t>Shale Lake</t>
  </si>
  <si>
    <t>Ravensthroat</t>
  </si>
  <si>
    <t>F1174</t>
  </si>
  <si>
    <t>F1175</t>
  </si>
  <si>
    <t>Sheepbed</t>
  </si>
  <si>
    <t>Ravensthroat</t>
    <phoneticPr fontId="1" type="noConversion"/>
  </si>
  <si>
    <t>Sheepbed</t>
    <phoneticPr fontId="1" type="noConversion"/>
  </si>
  <si>
    <t>Hayhook</t>
  </si>
  <si>
    <t>J1129</t>
  </si>
  <si>
    <t>J1131</t>
  </si>
  <si>
    <t>J1132</t>
  </si>
  <si>
    <t>P9E</t>
  </si>
  <si>
    <t>June Lake</t>
  </si>
  <si>
    <t>F1158</t>
  </si>
  <si>
    <t>Gametrail</t>
  </si>
  <si>
    <t>F1159</t>
  </si>
  <si>
    <t>F1161</t>
  </si>
  <si>
    <t>F1162</t>
  </si>
  <si>
    <t>F1163</t>
  </si>
  <si>
    <t>F1164</t>
  </si>
  <si>
    <t>F1165</t>
  </si>
  <si>
    <t>F1170</t>
  </si>
  <si>
    <t>F1171</t>
  </si>
  <si>
    <t>Blueflower</t>
  </si>
  <si>
    <t>Sekwi Brook</t>
  </si>
  <si>
    <t># of measurements</t>
  </si>
  <si>
    <t>Risky</t>
  </si>
  <si>
    <t>F848</t>
  </si>
  <si>
    <t>Keele</t>
  </si>
  <si>
    <t>F855</t>
  </si>
  <si>
    <t>282A</t>
  </si>
  <si>
    <t>282B</t>
  </si>
  <si>
    <t>273A</t>
  </si>
  <si>
    <t>273B</t>
  </si>
  <si>
    <t>282C</t>
  </si>
  <si>
    <t>Goz A</t>
  </si>
  <si>
    <t>F838</t>
  </si>
  <si>
    <t>F839</t>
  </si>
  <si>
    <t>F841</t>
  </si>
  <si>
    <t>F842</t>
  </si>
  <si>
    <t>W11</t>
  </si>
  <si>
    <t>W12</t>
  </si>
  <si>
    <t>W13</t>
  </si>
  <si>
    <t>W15</t>
  </si>
  <si>
    <t>Coal Creek</t>
  </si>
  <si>
    <t>Ice Brook</t>
  </si>
  <si>
    <t>Bouvette</t>
  </si>
  <si>
    <t>J901</t>
  </si>
  <si>
    <t>J1011</t>
  </si>
  <si>
    <t>lCs</t>
  </si>
  <si>
    <t>Ingta?</t>
  </si>
  <si>
    <t>Sheepbed Carbonate</t>
  </si>
  <si>
    <t>June beds</t>
  </si>
  <si>
    <t>J1128</t>
  </si>
  <si>
    <t>June Beds</t>
  </si>
  <si>
    <t>F1166</t>
  </si>
  <si>
    <t>F1167</t>
  </si>
  <si>
    <t>A</t>
  </si>
  <si>
    <t>B1</t>
  </si>
  <si>
    <t>B2</t>
  </si>
  <si>
    <t>B3</t>
  </si>
  <si>
    <t>B4</t>
  </si>
  <si>
    <t>B5</t>
  </si>
  <si>
    <t>B0</t>
  </si>
  <si>
    <t>C</t>
  </si>
  <si>
    <t>D</t>
  </si>
  <si>
    <t>E</t>
  </si>
  <si>
    <t>F</t>
  </si>
  <si>
    <t>G</t>
  </si>
  <si>
    <t>H</t>
  </si>
  <si>
    <t>I1</t>
  </si>
  <si>
    <t>I2</t>
  </si>
  <si>
    <t>J</t>
  </si>
  <si>
    <t>K</t>
  </si>
  <si>
    <t>Goz B</t>
  </si>
  <si>
    <t>Fog Camp</t>
  </si>
  <si>
    <t>F1229</t>
  </si>
  <si>
    <t>GO228</t>
  </si>
  <si>
    <t>NE Profeit</t>
  </si>
  <si>
    <t>Sheepbed Carb</t>
  </si>
  <si>
    <t>M109</t>
  </si>
  <si>
    <t>Goz D</t>
  </si>
  <si>
    <t>F1230</t>
  </si>
  <si>
    <t>Bouvette Fm</t>
  </si>
  <si>
    <t>Vampire</t>
  </si>
  <si>
    <t>Ingta Fm</t>
  </si>
  <si>
    <t>Vampire Fm</t>
  </si>
  <si>
    <t>Backbone Ranges</t>
  </si>
  <si>
    <t>Backbone Ranges Fm</t>
  </si>
  <si>
    <t>?</t>
  </si>
  <si>
    <t>megaclast breccia, siltstone, glacial diamictite</t>
  </si>
  <si>
    <t>File Name</t>
  </si>
  <si>
    <t>Formal Name</t>
  </si>
  <si>
    <t>Lithology</t>
  </si>
  <si>
    <t>dolostone</t>
  </si>
  <si>
    <t>shale, stilstone</t>
  </si>
  <si>
    <t>Notes</t>
  </si>
  <si>
    <t>Previously mapped as lower Gametrail Fm</t>
  </si>
  <si>
    <t>carbonate, mixed siliciclastic</t>
  </si>
  <si>
    <t>carbonate, dolomite</t>
  </si>
  <si>
    <t>sandstone, siltstone</t>
  </si>
  <si>
    <t>mixed siliciclastic, carbonate</t>
  </si>
  <si>
    <t>dolomite</t>
  </si>
  <si>
    <t>KEY</t>
  </si>
  <si>
    <t>Sheepbed Fm, Upper Gp, Windermere System</t>
  </si>
  <si>
    <t>Ravensthroat Fm, Hay Creek Gp, Windermere System</t>
  </si>
  <si>
    <t>Carbonate Mbr, Sheepbed Fm, Upper Gp, Windermere System</t>
  </si>
  <si>
    <t>Hayhook Fm, Hay Creek Gp, Windermere System</t>
  </si>
  <si>
    <t>Blueflower FM, Upper Gp, Windermere System</t>
  </si>
  <si>
    <t>June Beds (informal), Upper Gp, Windermere System</t>
  </si>
  <si>
    <t>Gametrail Fm, Upper Gp, Windermere System</t>
  </si>
  <si>
    <t>Risky Fm, Upper Gp, Windermere System</t>
  </si>
  <si>
    <t>Keele Fm, Hay Creek Gp, Windermere System</t>
  </si>
  <si>
    <t>Ice Brook Fm, Hay Creek Gp, Windermere System</t>
  </si>
  <si>
    <t>dolostone (cap carbonate)</t>
  </si>
  <si>
    <t>limestone (cap carbonate)</t>
  </si>
  <si>
    <t>Location</t>
  </si>
  <si>
    <t>(deg)</t>
  </si>
  <si>
    <t>Notes Rho has added from the paper</t>
  </si>
  <si>
    <t>134.5, -64, 6.5</t>
  </si>
  <si>
    <t>139.5, 64.5, 1.5</t>
  </si>
  <si>
    <t>129, -64.5, 1</t>
  </si>
  <si>
    <t>129, -63.5, 1</t>
  </si>
  <si>
    <t>133, 64.5, 1</t>
  </si>
  <si>
    <t>Ravensthroat Fm, Hay Creek Gp</t>
  </si>
  <si>
    <t>Sheepbed Fm, Rackla Gp</t>
  </si>
  <si>
    <t>Nadaleen Fm, Rackla Gp</t>
  </si>
  <si>
    <t>Hayhook Fm, Hay Creek Gp</t>
  </si>
  <si>
    <t>Blueflower Fm, Rackla Gp</t>
  </si>
  <si>
    <t>Gametrail Fm, Rackla Gp</t>
  </si>
  <si>
    <t>Risky Fm, Rackla Gp</t>
  </si>
  <si>
    <t>Keele Fm, Hay Creek Gp</t>
  </si>
  <si>
    <t>Ice Brook Fm, Hay Creek 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</si>
</sst>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0"/>
      <name val="Verdana"/>
    </font>
    <font>
      <b/>
      <sz val="10"/>
      <name val="Verdana"/>
      <family val="2"/>
    </font>
    <font>
      <i/>
      <sz val="10"/>
      <name val="Verdana"/>
      <family val="2"/>
    </font>
    <font>
      <sz val="8"/>
      <name val="Verdana"/>
      <family val="2"/>
    </font>
    <font>
      <sz val="10"/>
      <name val="Symbol"/>
      <family val="1"/>
      <charset val="2"/>
    </font>
    <font>
      <vertAlign val="superscript"/>
      <sz val="10"/>
      <name val="Verdana"/>
      <family val="2"/>
    </font>
    <font>
      <vertAlign val="subscript"/>
      <sz val="10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2"/>
      <name val="Calibri"/>
      <family val="2"/>
    </font>
    <font>
      <sz val="10"/>
      <name val="Verdana"/>
      <family val="2"/>
    </font>
    <font>
      <sz val="9"/>
      <name val="Verdana"/>
      <family val="2"/>
    </font>
    <font>
      <i/>
      <sz val="9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6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/>
    </xf>
    <xf numFmtId="2" fontId="0" fillId="0" borderId="0" xfId="0" applyNumberFormat="1"/>
    <xf numFmtId="164" fontId="0" fillId="0" borderId="0" xfId="0" applyNumberFormat="1"/>
    <xf numFmtId="2" fontId="4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left" vertical="center" indent="2"/>
    </xf>
    <xf numFmtId="0" fontId="9" fillId="0" borderId="0" xfId="0" applyFont="1"/>
    <xf numFmtId="0" fontId="9" fillId="0" borderId="0" xfId="0" applyFont="1" applyAlignment="1">
      <alignment horizontal="center"/>
    </xf>
    <xf numFmtId="164" fontId="9" fillId="0" borderId="0" xfId="0" applyNumberFormat="1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1" fillId="0" borderId="0" xfId="0" applyFont="1"/>
    <xf numFmtId="0" fontId="12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/>
    <xf numFmtId="0" fontId="10" fillId="0" borderId="2" xfId="0" applyFont="1" applyBorder="1"/>
    <xf numFmtId="0" fontId="1" fillId="0" borderId="0" xfId="0" applyFont="1"/>
    <xf numFmtId="2" fontId="0" fillId="0" borderId="1" xfId="0" applyNumberFormat="1" applyBorder="1" applyAlignment="1">
      <alignment horizontal="center"/>
    </xf>
    <xf numFmtId="2" fontId="10" fillId="0" borderId="1" xfId="0" applyNumberFormat="1" applyFont="1" applyBorder="1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10" fillId="0" borderId="1" xfId="0" applyFont="1" applyBorder="1" applyAlignment="1">
      <alignment horizontal="center"/>
    </xf>
  </cellXfs>
  <cellStyles count="4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f949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bg1">
                  <a:lumMod val="65000"/>
                </a:schemeClr>
              </a:solidFill>
            </c:spPr>
          </c:marker>
          <c:xVal>
            <c:numRef>
              <c:f>'S1-C&amp;Oisotopes'!$L$214:$L$241</c:f>
              <c:numCache>
                <c:formatCode>0.00</c:formatCode>
                <c:ptCount val="28"/>
              </c:numCache>
            </c:numRef>
          </c:xVal>
          <c:yVal>
            <c:numRef>
              <c:f>'S1-C&amp;Oisotopes'!$J$214:$J$241</c:f>
              <c:numCache>
                <c:formatCode>0.00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7D-4F53-8DB9-EAB3816570B9}"/>
            </c:ext>
          </c:extLst>
        </c:ser>
        <c:ser>
          <c:idx val="1"/>
          <c:order val="1"/>
          <c:tx>
            <c:v>coppercap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bg1">
                  <a:lumMod val="85000"/>
                </a:schemeClr>
              </a:solidFill>
            </c:spPr>
          </c:marker>
          <c:xVal>
            <c:numRef>
              <c:f>[1]coppercap!$K$37:$K$64</c:f>
              <c:numCache>
                <c:formatCode>General</c:formatCode>
                <c:ptCount val="28"/>
                <c:pt idx="0">
                  <c:v>-10.946048007918904</c:v>
                </c:pt>
                <c:pt idx="1">
                  <c:v>-8.6416679039841995</c:v>
                </c:pt>
                <c:pt idx="2">
                  <c:v>-11.453843108141569</c:v>
                </c:pt>
                <c:pt idx="3">
                  <c:v>-4.3674783469438392</c:v>
                </c:pt>
                <c:pt idx="4">
                  <c:v>-2.6025686711210754</c:v>
                </c:pt>
                <c:pt idx="5">
                  <c:v>-4.4328087107151344</c:v>
                </c:pt>
                <c:pt idx="6">
                  <c:v>-7.0450334075723324</c:v>
                </c:pt>
                <c:pt idx="7">
                  <c:v>-5.4523583271468672</c:v>
                </c:pt>
                <c:pt idx="8">
                  <c:v>-3.6646820094036046</c:v>
                </c:pt>
                <c:pt idx="9">
                  <c:v>-4.3288740410789881</c:v>
                </c:pt>
                <c:pt idx="10">
                  <c:v>-4.4357782727047645</c:v>
                </c:pt>
                <c:pt idx="11">
                  <c:v>-5.2959613956941487</c:v>
                </c:pt>
                <c:pt idx="12">
                  <c:v>-4.2724523632764697</c:v>
                </c:pt>
                <c:pt idx="13">
                  <c:v>-3.5261024498886671</c:v>
                </c:pt>
                <c:pt idx="14">
                  <c:v>-4.0368671121009623</c:v>
                </c:pt>
                <c:pt idx="15">
                  <c:v>-3.9754961643157274</c:v>
                </c:pt>
                <c:pt idx="16">
                  <c:v>-2.7856916604801243</c:v>
                </c:pt>
                <c:pt idx="17">
                  <c:v>-6.7559960405840505</c:v>
                </c:pt>
                <c:pt idx="18">
                  <c:v>-3.7696065330364079</c:v>
                </c:pt>
                <c:pt idx="19">
                  <c:v>-5.9383766394456918</c:v>
                </c:pt>
                <c:pt idx="20">
                  <c:v>-6.9222915120020891</c:v>
                </c:pt>
                <c:pt idx="21">
                  <c:v>-4.845577827270545</c:v>
                </c:pt>
                <c:pt idx="22">
                  <c:v>-5.5810393466964845</c:v>
                </c:pt>
                <c:pt idx="23">
                  <c:v>-7.0747290274685204</c:v>
                </c:pt>
                <c:pt idx="24">
                  <c:v>-6.1987082405345566</c:v>
                </c:pt>
                <c:pt idx="25">
                  <c:v>-5.5760900767137676</c:v>
                </c:pt>
                <c:pt idx="26">
                  <c:v>-5.006924028705753</c:v>
                </c:pt>
                <c:pt idx="27">
                  <c:v>-4.7040287057658636</c:v>
                </c:pt>
              </c:numCache>
            </c:numRef>
          </c:xVal>
          <c:yVal>
            <c:numRef>
              <c:f>[1]coppercap!$I$37:$I$64</c:f>
              <c:numCache>
                <c:formatCode>General</c:formatCode>
                <c:ptCount val="28"/>
                <c:pt idx="0">
                  <c:v>2.7038333333333329</c:v>
                </c:pt>
                <c:pt idx="1">
                  <c:v>3.6538333333333299</c:v>
                </c:pt>
                <c:pt idx="2">
                  <c:v>5.6998333333333324</c:v>
                </c:pt>
                <c:pt idx="3">
                  <c:v>3.6928333333333332</c:v>
                </c:pt>
                <c:pt idx="4">
                  <c:v>6.2828333333333326</c:v>
                </c:pt>
                <c:pt idx="5">
                  <c:v>6.7188333333333325</c:v>
                </c:pt>
                <c:pt idx="6">
                  <c:v>7.0448333333333331</c:v>
                </c:pt>
                <c:pt idx="7">
                  <c:v>5.2978333333333332</c:v>
                </c:pt>
                <c:pt idx="8">
                  <c:v>6.589833333333333</c:v>
                </c:pt>
                <c:pt idx="9">
                  <c:v>6.1468333333333334</c:v>
                </c:pt>
                <c:pt idx="10">
                  <c:v>4.7248333333333328</c:v>
                </c:pt>
                <c:pt idx="11">
                  <c:v>3.3008333333333328</c:v>
                </c:pt>
                <c:pt idx="12">
                  <c:v>4.4228333333333332</c:v>
                </c:pt>
                <c:pt idx="13">
                  <c:v>2.6398333333333333</c:v>
                </c:pt>
                <c:pt idx="14">
                  <c:v>2.9818333333333329</c:v>
                </c:pt>
                <c:pt idx="15">
                  <c:v>1.9998333333333331</c:v>
                </c:pt>
                <c:pt idx="16">
                  <c:v>0.41283333333333305</c:v>
                </c:pt>
                <c:pt idx="17">
                  <c:v>0.70683333333333309</c:v>
                </c:pt>
                <c:pt idx="18">
                  <c:v>0.293833333333333</c:v>
                </c:pt>
                <c:pt idx="19">
                  <c:v>-0.85916666666666697</c:v>
                </c:pt>
                <c:pt idx="20">
                  <c:v>-3.390166666666667</c:v>
                </c:pt>
                <c:pt idx="21">
                  <c:v>-2.192166666666667</c:v>
                </c:pt>
                <c:pt idx="22">
                  <c:v>-4.2931666666666661</c:v>
                </c:pt>
                <c:pt idx="23">
                  <c:v>-5.3161666666666676</c:v>
                </c:pt>
                <c:pt idx="24">
                  <c:v>-5.0171666666666663</c:v>
                </c:pt>
                <c:pt idx="25">
                  <c:v>-4.9401666666666664</c:v>
                </c:pt>
                <c:pt idx="26">
                  <c:v>-3.6451666666666669</c:v>
                </c:pt>
                <c:pt idx="27">
                  <c:v>-4.4221666666666675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7D-4F53-8DB9-EAB3816570B9}"/>
            </c:ext>
          </c:extLst>
        </c:ser>
        <c:ser>
          <c:idx val="2"/>
          <c:order val="2"/>
          <c:tx>
            <c:v>f704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bg1">
                  <a:lumMod val="75000"/>
                </a:schemeClr>
              </a:solidFill>
            </c:spPr>
          </c:marker>
          <c:xVal>
            <c:numRef>
              <c:f>'S1-C&amp;Oisotopes'!$L$315:$L$378</c:f>
              <c:numCache>
                <c:formatCode>0.00</c:formatCode>
                <c:ptCount val="64"/>
              </c:numCache>
            </c:numRef>
          </c:xVal>
          <c:yVal>
            <c:numRef>
              <c:f>'S1-C&amp;Oisotopes'!$J$315:$J$378</c:f>
              <c:numCache>
                <c:formatCode>0.00</c:formatCode>
                <c:ptCount val="6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F7D-4F53-8DB9-EAB3816570B9}"/>
            </c:ext>
          </c:extLst>
        </c:ser>
        <c:ser>
          <c:idx val="3"/>
          <c:order val="3"/>
          <c:tx>
            <c:v>j901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4">
                  <a:lumMod val="75000"/>
                </a:schemeClr>
              </a:solidFill>
            </c:spPr>
          </c:marker>
          <c:xVal>
            <c:numRef>
              <c:f>[2]table!$K$11:$K$53</c:f>
              <c:numCache>
                <c:formatCode>General</c:formatCode>
                <c:ptCount val="43"/>
                <c:pt idx="0">
                  <c:v>-4.2356297946052157</c:v>
                </c:pt>
                <c:pt idx="1">
                  <c:v>-5.1987577332343156</c:v>
                </c:pt>
                <c:pt idx="2">
                  <c:v>-5.8441425389754889</c:v>
                </c:pt>
                <c:pt idx="3">
                  <c:v>-6.0777480821579095</c:v>
                </c:pt>
                <c:pt idx="4">
                  <c:v>-5.6897253155159708</c:v>
                </c:pt>
                <c:pt idx="5">
                  <c:v>-5.5828210838901944</c:v>
                </c:pt>
                <c:pt idx="6">
                  <c:v>-5.7392180153426855</c:v>
                </c:pt>
                <c:pt idx="7">
                  <c:v>-6.0450829002722051</c:v>
                </c:pt>
                <c:pt idx="8">
                  <c:v>-5.5848007918831675</c:v>
                </c:pt>
                <c:pt idx="9">
                  <c:v>-5.0878940856223656</c:v>
                </c:pt>
                <c:pt idx="10">
                  <c:v>-6.4410244988863772</c:v>
                </c:pt>
                <c:pt idx="11">
                  <c:v>-6.2866072754268592</c:v>
                </c:pt>
                <c:pt idx="12">
                  <c:v>-6.2430536995792911</c:v>
                </c:pt>
                <c:pt idx="13">
                  <c:v>-8.87705518436033</c:v>
                </c:pt>
                <c:pt idx="14">
                  <c:v>-8.7434248948279958</c:v>
                </c:pt>
                <c:pt idx="16">
                  <c:v>-8.9037812422666605</c:v>
                </c:pt>
                <c:pt idx="17">
                  <c:v>-7.176486018312203</c:v>
                </c:pt>
                <c:pt idx="18">
                  <c:v>-7.5417421430338711</c:v>
                </c:pt>
                <c:pt idx="19">
                  <c:v>-9.6095471417966394</c:v>
                </c:pt>
                <c:pt idx="20">
                  <c:v>-10.411328878990304</c:v>
                </c:pt>
                <c:pt idx="21">
                  <c:v>-10.515263548626564</c:v>
                </c:pt>
                <c:pt idx="22">
                  <c:v>-9.3858401385795389</c:v>
                </c:pt>
                <c:pt idx="23">
                  <c:v>-5.7451571393219458</c:v>
                </c:pt>
                <c:pt idx="24">
                  <c:v>-10.516253402623107</c:v>
                </c:pt>
                <c:pt idx="25">
                  <c:v>-10.027265528334539</c:v>
                </c:pt>
                <c:pt idx="26">
                  <c:v>-10.613259094283677</c:v>
                </c:pt>
                <c:pt idx="27">
                  <c:v>-10.366785449146306</c:v>
                </c:pt>
                <c:pt idx="28">
                  <c:v>-7.6367681267012406</c:v>
                </c:pt>
                <c:pt idx="29">
                  <c:v>-9.9797525365007971</c:v>
                </c:pt>
                <c:pt idx="30">
                  <c:v>-9.9243207126949358</c:v>
                </c:pt>
                <c:pt idx="31">
                  <c:v>-7.8238505320464631</c:v>
                </c:pt>
                <c:pt idx="32">
                  <c:v>-6.6686909180896512</c:v>
                </c:pt>
                <c:pt idx="34">
                  <c:v>-9.6243949517446765</c:v>
                </c:pt>
                <c:pt idx="35">
                  <c:v>-6.2737391734719088</c:v>
                </c:pt>
                <c:pt idx="36">
                  <c:v>-8.98098985399659</c:v>
                </c:pt>
                <c:pt idx="37">
                  <c:v>-10.548918584508812</c:v>
                </c:pt>
                <c:pt idx="38">
                  <c:v>-9.0413709477851683</c:v>
                </c:pt>
                <c:pt idx="39">
                  <c:v>-10.05597129423407</c:v>
                </c:pt>
                <c:pt idx="40">
                  <c:v>-10.554857708487958</c:v>
                </c:pt>
                <c:pt idx="41">
                  <c:v>-6.622167780252453</c:v>
                </c:pt>
                <c:pt idx="42">
                  <c:v>-9.3393170007423407</c:v>
                </c:pt>
              </c:numCache>
            </c:numRef>
          </c:xVal>
          <c:yVal>
            <c:numRef>
              <c:f>[2]table!$I$11:$I$53</c:f>
              <c:numCache>
                <c:formatCode>General</c:formatCode>
                <c:ptCount val="43"/>
                <c:pt idx="0">
                  <c:v>0.95619999999999972</c:v>
                </c:pt>
                <c:pt idx="1">
                  <c:v>0.33719999999999978</c:v>
                </c:pt>
                <c:pt idx="2">
                  <c:v>0.4241999999999998</c:v>
                </c:pt>
                <c:pt idx="3">
                  <c:v>-0.14880000000000021</c:v>
                </c:pt>
                <c:pt idx="4">
                  <c:v>0.25019999999999976</c:v>
                </c:pt>
                <c:pt idx="5">
                  <c:v>0.59019999999999984</c:v>
                </c:pt>
                <c:pt idx="6">
                  <c:v>-0.16380000000000022</c:v>
                </c:pt>
                <c:pt idx="7">
                  <c:v>4.1999999999997872E-3</c:v>
                </c:pt>
                <c:pt idx="8">
                  <c:v>0.27819999999999978</c:v>
                </c:pt>
                <c:pt idx="9">
                  <c:v>0.4271999999999998</c:v>
                </c:pt>
                <c:pt idx="10">
                  <c:v>-0.19580000000000022</c:v>
                </c:pt>
                <c:pt idx="11">
                  <c:v>-6.8538000000000006</c:v>
                </c:pt>
                <c:pt idx="12">
                  <c:v>-7.0738000000000003</c:v>
                </c:pt>
                <c:pt idx="13">
                  <c:v>-7.8338000000000001</c:v>
                </c:pt>
                <c:pt idx="14">
                  <c:v>-7.6778000000000004</c:v>
                </c:pt>
                <c:pt idx="16">
                  <c:v>-7.0398000000000005</c:v>
                </c:pt>
                <c:pt idx="17">
                  <c:v>-6.8458000000000006</c:v>
                </c:pt>
                <c:pt idx="18">
                  <c:v>-6.8928000000000003</c:v>
                </c:pt>
                <c:pt idx="19">
                  <c:v>-7.4218000000000002</c:v>
                </c:pt>
                <c:pt idx="20">
                  <c:v>-7.7118000000000002</c:v>
                </c:pt>
                <c:pt idx="21">
                  <c:v>-7.7128000000000005</c:v>
                </c:pt>
                <c:pt idx="22">
                  <c:v>-7.0018000000000002</c:v>
                </c:pt>
                <c:pt idx="23">
                  <c:v>-6.3798000000000004</c:v>
                </c:pt>
                <c:pt idx="24">
                  <c:v>-7.7218</c:v>
                </c:pt>
                <c:pt idx="25">
                  <c:v>-7.4498000000000006</c:v>
                </c:pt>
                <c:pt idx="26">
                  <c:v>-7.4788000000000006</c:v>
                </c:pt>
                <c:pt idx="27">
                  <c:v>-7.2458</c:v>
                </c:pt>
                <c:pt idx="28">
                  <c:v>-5.8478000000000003</c:v>
                </c:pt>
                <c:pt idx="29">
                  <c:v>-7.1017999999999999</c:v>
                </c:pt>
                <c:pt idx="30">
                  <c:v>-6.7088000000000001</c:v>
                </c:pt>
                <c:pt idx="31">
                  <c:v>-6.5918000000000001</c:v>
                </c:pt>
                <c:pt idx="32">
                  <c:v>-6.1738</c:v>
                </c:pt>
                <c:pt idx="34">
                  <c:v>-6.5848000000000004</c:v>
                </c:pt>
                <c:pt idx="35">
                  <c:v>-5.1038000000000006</c:v>
                </c:pt>
                <c:pt idx="36">
                  <c:v>-5.5578000000000003</c:v>
                </c:pt>
                <c:pt idx="37">
                  <c:v>1.2631999999999999</c:v>
                </c:pt>
                <c:pt idx="38">
                  <c:v>2.4061999999999997</c:v>
                </c:pt>
                <c:pt idx="39">
                  <c:v>2.4101999999999997</c:v>
                </c:pt>
                <c:pt idx="40">
                  <c:v>2.9461999999999997</c:v>
                </c:pt>
                <c:pt idx="41">
                  <c:v>2.9271999999999996</c:v>
                </c:pt>
                <c:pt idx="42">
                  <c:v>3.9611999999999998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F7D-4F53-8DB9-EAB3816570B9}"/>
            </c:ext>
          </c:extLst>
        </c:ser>
        <c:ser>
          <c:idx val="4"/>
          <c:order val="4"/>
          <c:tx>
            <c:v>P7500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4">
                  <a:lumMod val="50000"/>
                </a:schemeClr>
              </a:solidFill>
            </c:spPr>
          </c:marker>
          <c:xVal>
            <c:numRef>
              <c:f>'S1-C&amp;Oisotopes'!$L$483:$L$498</c:f>
              <c:numCache>
                <c:formatCode>0.00</c:formatCode>
                <c:ptCount val="16"/>
              </c:numCache>
            </c:numRef>
          </c:xVal>
          <c:yVal>
            <c:numRef>
              <c:f>'S1-C&amp;Oisotopes'!$J$483:$J$498</c:f>
              <c:numCache>
                <c:formatCode>0.00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F7D-4F53-8DB9-EAB381657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3365288"/>
        <c:axId val="690112376"/>
      </c:scatterChart>
      <c:valAx>
        <c:axId val="573365288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690112376"/>
        <c:crosses val="autoZero"/>
        <c:crossBetween val="midCat"/>
      </c:valAx>
      <c:valAx>
        <c:axId val="690112376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crossAx val="57336528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4"/>
          <c:order val="0"/>
          <c:tx>
            <c:v>P7500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4">
                  <a:lumMod val="50000"/>
                </a:schemeClr>
              </a:solidFill>
            </c:spPr>
          </c:marker>
          <c:xVal>
            <c:numRef>
              <c:f>'S1-C&amp;Oisotopes'!$K$181:$K$456</c:f>
              <c:numCache>
                <c:formatCode>0.00</c:formatCode>
                <c:ptCount val="276"/>
              </c:numCache>
            </c:numRef>
          </c:xVal>
          <c:yVal>
            <c:numRef>
              <c:f>'S1-C&amp;Oisotopes'!$H$181:$H$456</c:f>
              <c:numCache>
                <c:formatCode>0.00</c:formatCode>
                <c:ptCount val="27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28-4452-9695-DEE74B2D539A}"/>
            </c:ext>
          </c:extLst>
        </c:ser>
        <c:ser>
          <c:idx val="0"/>
          <c:order val="1"/>
          <c:spPr>
            <a:ln w="28575">
              <a:solidFill>
                <a:schemeClr val="tx2"/>
              </a:solidFill>
            </a:ln>
          </c:spPr>
          <c:marker>
            <c:symbol val="none"/>
          </c:marker>
          <c:xVal>
            <c:numRef>
              <c:f>[1]hyperbolic_1!$D$6:$D$123</c:f>
              <c:numCache>
                <c:formatCode>General</c:formatCode>
                <c:ptCount val="118"/>
                <c:pt idx="0">
                  <c:v>5</c:v>
                </c:pt>
                <c:pt idx="1">
                  <c:v>5.0250000000000004</c:v>
                </c:pt>
                <c:pt idx="2">
                  <c:v>5.05</c:v>
                </c:pt>
                <c:pt idx="3">
                  <c:v>5.0750000000000002</c:v>
                </c:pt>
                <c:pt idx="4">
                  <c:v>5.1000000000000005</c:v>
                </c:pt>
                <c:pt idx="5">
                  <c:v>5.125</c:v>
                </c:pt>
                <c:pt idx="6">
                  <c:v>5.1499999999999995</c:v>
                </c:pt>
                <c:pt idx="7">
                  <c:v>5.1749999999999998</c:v>
                </c:pt>
                <c:pt idx="8">
                  <c:v>5.2</c:v>
                </c:pt>
                <c:pt idx="9">
                  <c:v>5.2249999999999996</c:v>
                </c:pt>
                <c:pt idx="10">
                  <c:v>5.25</c:v>
                </c:pt>
                <c:pt idx="11">
                  <c:v>5.2750000000000004</c:v>
                </c:pt>
                <c:pt idx="12">
                  <c:v>5.3000000000000007</c:v>
                </c:pt>
                <c:pt idx="13">
                  <c:v>5.3249999999999993</c:v>
                </c:pt>
                <c:pt idx="14">
                  <c:v>5.35</c:v>
                </c:pt>
                <c:pt idx="15">
                  <c:v>5.375</c:v>
                </c:pt>
                <c:pt idx="16">
                  <c:v>5.4</c:v>
                </c:pt>
                <c:pt idx="17">
                  <c:v>5.4250000000000007</c:v>
                </c:pt>
                <c:pt idx="18">
                  <c:v>5.45</c:v>
                </c:pt>
                <c:pt idx="19">
                  <c:v>5.4750000000000005</c:v>
                </c:pt>
                <c:pt idx="20">
                  <c:v>5.7249999999999996</c:v>
                </c:pt>
                <c:pt idx="21">
                  <c:v>5.9749999999999996</c:v>
                </c:pt>
                <c:pt idx="22">
                  <c:v>6.2250000000000005</c:v>
                </c:pt>
                <c:pt idx="23">
                  <c:v>6.4750000000000005</c:v>
                </c:pt>
                <c:pt idx="24">
                  <c:v>6.7250000000000014</c:v>
                </c:pt>
                <c:pt idx="25">
                  <c:v>6.9749999999999996</c:v>
                </c:pt>
                <c:pt idx="26">
                  <c:v>7.2249999999999996</c:v>
                </c:pt>
                <c:pt idx="27">
                  <c:v>7.4749999999999996</c:v>
                </c:pt>
                <c:pt idx="28">
                  <c:v>7.7249999999999996</c:v>
                </c:pt>
                <c:pt idx="29">
                  <c:v>7.9749999999999996</c:v>
                </c:pt>
                <c:pt idx="30">
                  <c:v>8.2250000000000014</c:v>
                </c:pt>
                <c:pt idx="31">
                  <c:v>8.4749999999999996</c:v>
                </c:pt>
                <c:pt idx="32">
                  <c:v>8.7250000000000014</c:v>
                </c:pt>
                <c:pt idx="33">
                  <c:v>8.9750000000000014</c:v>
                </c:pt>
                <c:pt idx="34">
                  <c:v>9.2250000000000014</c:v>
                </c:pt>
                <c:pt idx="35">
                  <c:v>9.4750000000000014</c:v>
                </c:pt>
                <c:pt idx="36">
                  <c:v>9.7250000000000014</c:v>
                </c:pt>
                <c:pt idx="37">
                  <c:v>9.9750000000000014</c:v>
                </c:pt>
                <c:pt idx="38">
                  <c:v>10.225000000000001</c:v>
                </c:pt>
                <c:pt idx="39">
                  <c:v>10.475000000000001</c:v>
                </c:pt>
                <c:pt idx="40">
                  <c:v>10.725000000000001</c:v>
                </c:pt>
                <c:pt idx="41">
                  <c:v>10.975000000000003</c:v>
                </c:pt>
                <c:pt idx="42">
                  <c:v>11.225000000000003</c:v>
                </c:pt>
                <c:pt idx="43">
                  <c:v>11.475000000000001</c:v>
                </c:pt>
                <c:pt idx="44">
                  <c:v>11.725000000000003</c:v>
                </c:pt>
                <c:pt idx="45">
                  <c:v>11.975000000000005</c:v>
                </c:pt>
                <c:pt idx="46">
                  <c:v>12.225000000000005</c:v>
                </c:pt>
                <c:pt idx="47">
                  <c:v>12.475000000000003</c:v>
                </c:pt>
                <c:pt idx="48">
                  <c:v>12.725000000000005</c:v>
                </c:pt>
                <c:pt idx="49">
                  <c:v>12.975000000000005</c:v>
                </c:pt>
                <c:pt idx="50">
                  <c:v>13.225000000000003</c:v>
                </c:pt>
                <c:pt idx="51">
                  <c:v>13.475000000000005</c:v>
                </c:pt>
                <c:pt idx="52">
                  <c:v>13.725000000000005</c:v>
                </c:pt>
                <c:pt idx="53">
                  <c:v>13.975000000000005</c:v>
                </c:pt>
                <c:pt idx="54">
                  <c:v>14.225000000000007</c:v>
                </c:pt>
                <c:pt idx="55">
                  <c:v>14.475000000000005</c:v>
                </c:pt>
                <c:pt idx="56">
                  <c:v>14.725000000000005</c:v>
                </c:pt>
                <c:pt idx="57">
                  <c:v>14.975000000000007</c:v>
                </c:pt>
                <c:pt idx="58">
                  <c:v>15.225000000000005</c:v>
                </c:pt>
                <c:pt idx="59">
                  <c:v>15.475000000000005</c:v>
                </c:pt>
                <c:pt idx="60">
                  <c:v>15.725000000000007</c:v>
                </c:pt>
                <c:pt idx="61">
                  <c:v>15.975000000000009</c:v>
                </c:pt>
                <c:pt idx="62">
                  <c:v>16.225000000000009</c:v>
                </c:pt>
                <c:pt idx="63">
                  <c:v>16.475000000000009</c:v>
                </c:pt>
                <c:pt idx="64">
                  <c:v>16.725000000000009</c:v>
                </c:pt>
                <c:pt idx="65">
                  <c:v>16.975000000000009</c:v>
                </c:pt>
                <c:pt idx="66">
                  <c:v>17.225000000000009</c:v>
                </c:pt>
                <c:pt idx="67">
                  <c:v>17.475000000000009</c:v>
                </c:pt>
                <c:pt idx="68">
                  <c:v>17.725000000000009</c:v>
                </c:pt>
                <c:pt idx="69">
                  <c:v>17.975000000000009</c:v>
                </c:pt>
                <c:pt idx="70">
                  <c:v>18.225000000000009</c:v>
                </c:pt>
                <c:pt idx="71">
                  <c:v>18.475000000000009</c:v>
                </c:pt>
                <c:pt idx="72">
                  <c:v>18.725000000000012</c:v>
                </c:pt>
                <c:pt idx="73">
                  <c:v>18.975000000000009</c:v>
                </c:pt>
                <c:pt idx="74">
                  <c:v>19.225000000000009</c:v>
                </c:pt>
                <c:pt idx="75">
                  <c:v>19.475000000000009</c:v>
                </c:pt>
                <c:pt idx="76">
                  <c:v>19.725000000000009</c:v>
                </c:pt>
                <c:pt idx="77">
                  <c:v>19.975000000000012</c:v>
                </c:pt>
                <c:pt idx="78">
                  <c:v>20.225000000000012</c:v>
                </c:pt>
                <c:pt idx="79">
                  <c:v>20.475000000000012</c:v>
                </c:pt>
                <c:pt idx="80">
                  <c:v>20.725000000000009</c:v>
                </c:pt>
                <c:pt idx="81">
                  <c:v>20.975000000000009</c:v>
                </c:pt>
                <c:pt idx="82">
                  <c:v>21.225000000000012</c:v>
                </c:pt>
                <c:pt idx="83">
                  <c:v>21.475000000000012</c:v>
                </c:pt>
                <c:pt idx="84">
                  <c:v>21.725000000000012</c:v>
                </c:pt>
                <c:pt idx="85">
                  <c:v>21.975000000000012</c:v>
                </c:pt>
                <c:pt idx="86">
                  <c:v>22.225000000000012</c:v>
                </c:pt>
                <c:pt idx="87">
                  <c:v>22.475000000000016</c:v>
                </c:pt>
                <c:pt idx="88">
                  <c:v>22.725000000000016</c:v>
                </c:pt>
                <c:pt idx="89">
                  <c:v>22.975000000000012</c:v>
                </c:pt>
                <c:pt idx="90">
                  <c:v>23.225000000000012</c:v>
                </c:pt>
                <c:pt idx="91">
                  <c:v>23.475000000000012</c:v>
                </c:pt>
                <c:pt idx="92">
                  <c:v>23.725000000000016</c:v>
                </c:pt>
                <c:pt idx="93">
                  <c:v>23.975000000000016</c:v>
                </c:pt>
                <c:pt idx="94">
                  <c:v>24.225000000000016</c:v>
                </c:pt>
                <c:pt idx="95">
                  <c:v>24.475000000000016</c:v>
                </c:pt>
                <c:pt idx="96">
                  <c:v>24.725000000000012</c:v>
                </c:pt>
                <c:pt idx="97">
                  <c:v>24.975000000000012</c:v>
                </c:pt>
                <c:pt idx="98">
                  <c:v>25.225000000000016</c:v>
                </c:pt>
                <c:pt idx="99">
                  <c:v>25.475000000000016</c:v>
                </c:pt>
                <c:pt idx="100">
                  <c:v>25.725000000000016</c:v>
                </c:pt>
                <c:pt idx="101">
                  <c:v>25.975000000000016</c:v>
                </c:pt>
                <c:pt idx="102">
                  <c:v>26.225000000000016</c:v>
                </c:pt>
                <c:pt idx="103">
                  <c:v>26.475000000000019</c:v>
                </c:pt>
                <c:pt idx="104">
                  <c:v>26.725000000000019</c:v>
                </c:pt>
                <c:pt idx="105">
                  <c:v>26.975000000000016</c:v>
                </c:pt>
                <c:pt idx="106">
                  <c:v>27.225000000000016</c:v>
                </c:pt>
                <c:pt idx="107">
                  <c:v>27.475000000000016</c:v>
                </c:pt>
                <c:pt idx="108">
                  <c:v>27.725000000000016</c:v>
                </c:pt>
                <c:pt idx="109">
                  <c:v>27.975000000000019</c:v>
                </c:pt>
                <c:pt idx="110">
                  <c:v>28.225000000000019</c:v>
                </c:pt>
                <c:pt idx="111">
                  <c:v>28.475000000000019</c:v>
                </c:pt>
                <c:pt idx="112">
                  <c:v>28.725000000000016</c:v>
                </c:pt>
                <c:pt idx="113">
                  <c:v>28.975000000000016</c:v>
                </c:pt>
                <c:pt idx="114">
                  <c:v>29.225000000000019</c:v>
                </c:pt>
                <c:pt idx="115">
                  <c:v>29.475000000000019</c:v>
                </c:pt>
                <c:pt idx="116">
                  <c:v>29.725000000000019</c:v>
                </c:pt>
                <c:pt idx="117">
                  <c:v>29.975000000000019</c:v>
                </c:pt>
              </c:numCache>
            </c:numRef>
          </c:xVal>
          <c:yVal>
            <c:numRef>
              <c:f>[1]hyperbolic_1!$C$6:$C$123</c:f>
              <c:numCache>
                <c:formatCode>General</c:formatCode>
                <c:ptCount val="118"/>
                <c:pt idx="0">
                  <c:v>2.5</c:v>
                </c:pt>
                <c:pt idx="1">
                  <c:v>2.5</c:v>
                </c:pt>
                <c:pt idx="2">
                  <c:v>2.5</c:v>
                </c:pt>
                <c:pt idx="3">
                  <c:v>2.5</c:v>
                </c:pt>
                <c:pt idx="4">
                  <c:v>2.5</c:v>
                </c:pt>
                <c:pt idx="5">
                  <c:v>2.5</c:v>
                </c:pt>
                <c:pt idx="6">
                  <c:v>2.5</c:v>
                </c:pt>
                <c:pt idx="7">
                  <c:v>2.5</c:v>
                </c:pt>
                <c:pt idx="8">
                  <c:v>2.5</c:v>
                </c:pt>
                <c:pt idx="9">
                  <c:v>2.5</c:v>
                </c:pt>
                <c:pt idx="10">
                  <c:v>2.5</c:v>
                </c:pt>
                <c:pt idx="11">
                  <c:v>2.5</c:v>
                </c:pt>
                <c:pt idx="12">
                  <c:v>2.4999999999999996</c:v>
                </c:pt>
                <c:pt idx="13">
                  <c:v>2.5</c:v>
                </c:pt>
                <c:pt idx="14">
                  <c:v>2.5</c:v>
                </c:pt>
                <c:pt idx="15">
                  <c:v>2.5</c:v>
                </c:pt>
                <c:pt idx="16">
                  <c:v>2.5</c:v>
                </c:pt>
                <c:pt idx="17">
                  <c:v>2.5</c:v>
                </c:pt>
                <c:pt idx="18">
                  <c:v>2.5</c:v>
                </c:pt>
                <c:pt idx="19">
                  <c:v>2.5</c:v>
                </c:pt>
                <c:pt idx="20">
                  <c:v>2.5</c:v>
                </c:pt>
                <c:pt idx="21">
                  <c:v>2.5</c:v>
                </c:pt>
                <c:pt idx="22">
                  <c:v>2.5</c:v>
                </c:pt>
                <c:pt idx="23">
                  <c:v>2.5</c:v>
                </c:pt>
                <c:pt idx="24">
                  <c:v>2.4999999999999996</c:v>
                </c:pt>
                <c:pt idx="25">
                  <c:v>2.5000000000000004</c:v>
                </c:pt>
                <c:pt idx="26">
                  <c:v>2.5</c:v>
                </c:pt>
                <c:pt idx="27">
                  <c:v>2.5</c:v>
                </c:pt>
                <c:pt idx="28">
                  <c:v>2.5</c:v>
                </c:pt>
                <c:pt idx="29">
                  <c:v>2.5</c:v>
                </c:pt>
                <c:pt idx="30">
                  <c:v>2.5</c:v>
                </c:pt>
                <c:pt idx="31">
                  <c:v>2.5</c:v>
                </c:pt>
                <c:pt idx="32">
                  <c:v>2.5</c:v>
                </c:pt>
                <c:pt idx="33">
                  <c:v>2.5</c:v>
                </c:pt>
                <c:pt idx="34">
                  <c:v>2.5</c:v>
                </c:pt>
                <c:pt idx="35">
                  <c:v>2.5</c:v>
                </c:pt>
                <c:pt idx="36">
                  <c:v>2.5</c:v>
                </c:pt>
                <c:pt idx="37">
                  <c:v>2.5</c:v>
                </c:pt>
                <c:pt idx="38">
                  <c:v>2.5</c:v>
                </c:pt>
                <c:pt idx="39">
                  <c:v>2.5</c:v>
                </c:pt>
                <c:pt idx="40">
                  <c:v>2.5</c:v>
                </c:pt>
                <c:pt idx="41">
                  <c:v>2.5</c:v>
                </c:pt>
                <c:pt idx="42">
                  <c:v>2.5</c:v>
                </c:pt>
                <c:pt idx="43">
                  <c:v>2.5</c:v>
                </c:pt>
                <c:pt idx="44">
                  <c:v>2.5</c:v>
                </c:pt>
                <c:pt idx="45">
                  <c:v>2.5</c:v>
                </c:pt>
                <c:pt idx="46">
                  <c:v>2.5</c:v>
                </c:pt>
                <c:pt idx="47">
                  <c:v>2.5</c:v>
                </c:pt>
                <c:pt idx="48">
                  <c:v>2.5</c:v>
                </c:pt>
                <c:pt idx="49">
                  <c:v>2.5</c:v>
                </c:pt>
                <c:pt idx="50">
                  <c:v>2.5</c:v>
                </c:pt>
                <c:pt idx="51">
                  <c:v>2.5</c:v>
                </c:pt>
                <c:pt idx="52">
                  <c:v>2.5</c:v>
                </c:pt>
                <c:pt idx="53">
                  <c:v>2.5</c:v>
                </c:pt>
                <c:pt idx="54">
                  <c:v>2.5</c:v>
                </c:pt>
                <c:pt idx="55">
                  <c:v>2.5</c:v>
                </c:pt>
                <c:pt idx="56">
                  <c:v>2.5</c:v>
                </c:pt>
                <c:pt idx="57">
                  <c:v>2.5</c:v>
                </c:pt>
                <c:pt idx="58">
                  <c:v>2.5</c:v>
                </c:pt>
                <c:pt idx="59">
                  <c:v>2.5</c:v>
                </c:pt>
                <c:pt idx="60">
                  <c:v>2.5</c:v>
                </c:pt>
                <c:pt idx="61">
                  <c:v>2.5</c:v>
                </c:pt>
                <c:pt idx="62">
                  <c:v>2.5</c:v>
                </c:pt>
                <c:pt idx="63">
                  <c:v>2.5</c:v>
                </c:pt>
                <c:pt idx="64">
                  <c:v>2.5</c:v>
                </c:pt>
                <c:pt idx="65">
                  <c:v>2.5</c:v>
                </c:pt>
                <c:pt idx="66">
                  <c:v>2.5</c:v>
                </c:pt>
                <c:pt idx="67">
                  <c:v>2.5</c:v>
                </c:pt>
                <c:pt idx="68">
                  <c:v>2.5</c:v>
                </c:pt>
                <c:pt idx="69">
                  <c:v>2.5</c:v>
                </c:pt>
                <c:pt idx="70">
                  <c:v>2.5</c:v>
                </c:pt>
                <c:pt idx="71">
                  <c:v>2.5</c:v>
                </c:pt>
                <c:pt idx="72">
                  <c:v>2.5</c:v>
                </c:pt>
                <c:pt idx="73">
                  <c:v>2.5</c:v>
                </c:pt>
                <c:pt idx="74">
                  <c:v>2.5</c:v>
                </c:pt>
                <c:pt idx="75">
                  <c:v>2.5</c:v>
                </c:pt>
                <c:pt idx="76">
                  <c:v>2.5</c:v>
                </c:pt>
                <c:pt idx="77">
                  <c:v>2.5</c:v>
                </c:pt>
                <c:pt idx="78">
                  <c:v>2.5</c:v>
                </c:pt>
                <c:pt idx="79">
                  <c:v>2.5</c:v>
                </c:pt>
                <c:pt idx="80">
                  <c:v>2.5</c:v>
                </c:pt>
                <c:pt idx="81">
                  <c:v>2.5</c:v>
                </c:pt>
                <c:pt idx="82">
                  <c:v>2.5</c:v>
                </c:pt>
                <c:pt idx="83">
                  <c:v>2.5</c:v>
                </c:pt>
                <c:pt idx="84">
                  <c:v>2.5</c:v>
                </c:pt>
                <c:pt idx="85">
                  <c:v>2.5</c:v>
                </c:pt>
                <c:pt idx="86">
                  <c:v>2.5</c:v>
                </c:pt>
                <c:pt idx="87">
                  <c:v>2.5</c:v>
                </c:pt>
                <c:pt idx="88">
                  <c:v>2.5</c:v>
                </c:pt>
                <c:pt idx="89">
                  <c:v>2.5</c:v>
                </c:pt>
                <c:pt idx="90">
                  <c:v>2.5</c:v>
                </c:pt>
                <c:pt idx="91">
                  <c:v>2.5</c:v>
                </c:pt>
                <c:pt idx="92">
                  <c:v>2.5</c:v>
                </c:pt>
                <c:pt idx="93">
                  <c:v>2.5</c:v>
                </c:pt>
                <c:pt idx="94">
                  <c:v>2.5</c:v>
                </c:pt>
                <c:pt idx="95">
                  <c:v>2.5</c:v>
                </c:pt>
                <c:pt idx="96">
                  <c:v>2.5</c:v>
                </c:pt>
                <c:pt idx="97">
                  <c:v>2.5</c:v>
                </c:pt>
                <c:pt idx="98">
                  <c:v>2.5</c:v>
                </c:pt>
                <c:pt idx="99">
                  <c:v>2.5</c:v>
                </c:pt>
                <c:pt idx="100">
                  <c:v>2.5</c:v>
                </c:pt>
                <c:pt idx="101">
                  <c:v>2.5</c:v>
                </c:pt>
                <c:pt idx="102">
                  <c:v>2.5</c:v>
                </c:pt>
                <c:pt idx="103">
                  <c:v>2.5</c:v>
                </c:pt>
                <c:pt idx="104">
                  <c:v>2.5</c:v>
                </c:pt>
                <c:pt idx="105">
                  <c:v>2.5</c:v>
                </c:pt>
                <c:pt idx="106">
                  <c:v>2.5</c:v>
                </c:pt>
                <c:pt idx="107">
                  <c:v>2.5</c:v>
                </c:pt>
                <c:pt idx="108">
                  <c:v>2.5</c:v>
                </c:pt>
                <c:pt idx="109">
                  <c:v>2.5</c:v>
                </c:pt>
                <c:pt idx="110">
                  <c:v>2.5</c:v>
                </c:pt>
                <c:pt idx="111">
                  <c:v>2.5</c:v>
                </c:pt>
                <c:pt idx="112">
                  <c:v>2.5</c:v>
                </c:pt>
                <c:pt idx="113">
                  <c:v>2.5</c:v>
                </c:pt>
                <c:pt idx="114">
                  <c:v>2.5</c:v>
                </c:pt>
                <c:pt idx="115">
                  <c:v>2.5</c:v>
                </c:pt>
                <c:pt idx="116">
                  <c:v>2.5</c:v>
                </c:pt>
                <c:pt idx="117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28-4452-9695-DEE74B2D539A}"/>
            </c:ext>
          </c:extLst>
        </c:ser>
        <c:ser>
          <c:idx val="1"/>
          <c:order val="2"/>
          <c:spPr>
            <a:ln w="28575">
              <a:noFill/>
            </a:ln>
          </c:spPr>
          <c:marker>
            <c:symbol val="circle"/>
            <c:size val="7"/>
          </c:marker>
          <c:xVal>
            <c:numRef>
              <c:f>[3]reanalysis!$F$4:$F$196</c:f>
              <c:numCache>
                <c:formatCode>General</c:formatCode>
                <c:ptCount val="193"/>
                <c:pt idx="0">
                  <c:v>15.099999999999998</c:v>
                </c:pt>
                <c:pt idx="1">
                  <c:v>17.799999999999997</c:v>
                </c:pt>
                <c:pt idx="2">
                  <c:v>17.299999999999997</c:v>
                </c:pt>
                <c:pt idx="3">
                  <c:v>14.899999999999999</c:v>
                </c:pt>
                <c:pt idx="4">
                  <c:v>13.7</c:v>
                </c:pt>
                <c:pt idx="5">
                  <c:v>15.799999999999999</c:v>
                </c:pt>
                <c:pt idx="6">
                  <c:v>18.099999999999998</c:v>
                </c:pt>
                <c:pt idx="7">
                  <c:v>17.799999999999997</c:v>
                </c:pt>
                <c:pt idx="8">
                  <c:v>18.600000000000001</c:v>
                </c:pt>
                <c:pt idx="9">
                  <c:v>15.399999999999999</c:v>
                </c:pt>
                <c:pt idx="10">
                  <c:v>14.5</c:v>
                </c:pt>
                <c:pt idx="11">
                  <c:v>20.399999999999999</c:v>
                </c:pt>
                <c:pt idx="12">
                  <c:v>17.299999999999997</c:v>
                </c:pt>
                <c:pt idx="13">
                  <c:v>17.7</c:v>
                </c:pt>
                <c:pt idx="14">
                  <c:v>22.400000000000002</c:v>
                </c:pt>
                <c:pt idx="15">
                  <c:v>19.7</c:v>
                </c:pt>
                <c:pt idx="16">
                  <c:v>18.200000000000003</c:v>
                </c:pt>
                <c:pt idx="17">
                  <c:v>19.5</c:v>
                </c:pt>
                <c:pt idx="18">
                  <c:v>19.600000000000001</c:v>
                </c:pt>
                <c:pt idx="19">
                  <c:v>19.900000000000002</c:v>
                </c:pt>
                <c:pt idx="20">
                  <c:v>17.5</c:v>
                </c:pt>
                <c:pt idx="21">
                  <c:v>19.299999999999997</c:v>
                </c:pt>
                <c:pt idx="22">
                  <c:v>19.299999999999997</c:v>
                </c:pt>
                <c:pt idx="23">
                  <c:v>19.299999999999997</c:v>
                </c:pt>
                <c:pt idx="24">
                  <c:v>19.3</c:v>
                </c:pt>
                <c:pt idx="25">
                  <c:v>21.1</c:v>
                </c:pt>
                <c:pt idx="26">
                  <c:v>20.299999999999997</c:v>
                </c:pt>
                <c:pt idx="27">
                  <c:v>20.099999999999998</c:v>
                </c:pt>
                <c:pt idx="28">
                  <c:v>18.399999999999999</c:v>
                </c:pt>
                <c:pt idx="29">
                  <c:v>19.5</c:v>
                </c:pt>
                <c:pt idx="30">
                  <c:v>21.1</c:v>
                </c:pt>
                <c:pt idx="31">
                  <c:v>21.7</c:v>
                </c:pt>
                <c:pt idx="32">
                  <c:v>20.799999999999997</c:v>
                </c:pt>
                <c:pt idx="33">
                  <c:v>21</c:v>
                </c:pt>
                <c:pt idx="34">
                  <c:v>20.9</c:v>
                </c:pt>
                <c:pt idx="35">
                  <c:v>20.400000000000002</c:v>
                </c:pt>
                <c:pt idx="36">
                  <c:v>20.100000000000001</c:v>
                </c:pt>
                <c:pt idx="37">
                  <c:v>20.399999999999999</c:v>
                </c:pt>
                <c:pt idx="38">
                  <c:v>22.3</c:v>
                </c:pt>
                <c:pt idx="39">
                  <c:v>21.9</c:v>
                </c:pt>
                <c:pt idx="40">
                  <c:v>21.400000000000002</c:v>
                </c:pt>
                <c:pt idx="41">
                  <c:v>21.6</c:v>
                </c:pt>
                <c:pt idx="42">
                  <c:v>30.6</c:v>
                </c:pt>
                <c:pt idx="43">
                  <c:v>32</c:v>
                </c:pt>
                <c:pt idx="44">
                  <c:v>28.400000000000002</c:v>
                </c:pt>
                <c:pt idx="45">
                  <c:v>31.5</c:v>
                </c:pt>
                <c:pt idx="46">
                  <c:v>29.6</c:v>
                </c:pt>
                <c:pt idx="47">
                  <c:v>30.2</c:v>
                </c:pt>
                <c:pt idx="48">
                  <c:v>30.6</c:v>
                </c:pt>
                <c:pt idx="49">
                  <c:v>30.4</c:v>
                </c:pt>
                <c:pt idx="50">
                  <c:v>26.2</c:v>
                </c:pt>
                <c:pt idx="51">
                  <c:v>31.4</c:v>
                </c:pt>
                <c:pt idx="52">
                  <c:v>30.5</c:v>
                </c:pt>
                <c:pt idx="53">
                  <c:v>30.799999999999997</c:v>
                </c:pt>
                <c:pt idx="54">
                  <c:v>31.200000000000003</c:v>
                </c:pt>
                <c:pt idx="55">
                  <c:v>30.4</c:v>
                </c:pt>
                <c:pt idx="56">
                  <c:v>35.4</c:v>
                </c:pt>
                <c:pt idx="57">
                  <c:v>32.5</c:v>
                </c:pt>
                <c:pt idx="58">
                  <c:v>31.299999999999997</c:v>
                </c:pt>
                <c:pt idx="59">
                  <c:v>32</c:v>
                </c:pt>
                <c:pt idx="60">
                  <c:v>31.1</c:v>
                </c:pt>
                <c:pt idx="61">
                  <c:v>31.5</c:v>
                </c:pt>
                <c:pt idx="62">
                  <c:v>35.200000000000003</c:v>
                </c:pt>
                <c:pt idx="63">
                  <c:v>31.4</c:v>
                </c:pt>
                <c:pt idx="64">
                  <c:v>34.5</c:v>
                </c:pt>
                <c:pt idx="65">
                  <c:v>34</c:v>
                </c:pt>
                <c:pt idx="66">
                  <c:v>34</c:v>
                </c:pt>
                <c:pt idx="67">
                  <c:v>26.8</c:v>
                </c:pt>
                <c:pt idx="68">
                  <c:v>33.700000000000003</c:v>
                </c:pt>
                <c:pt idx="69">
                  <c:v>31.9</c:v>
                </c:pt>
                <c:pt idx="70">
                  <c:v>32.9</c:v>
                </c:pt>
                <c:pt idx="71">
                  <c:v>32.6</c:v>
                </c:pt>
                <c:pt idx="72">
                  <c:v>33.799999999999997</c:v>
                </c:pt>
                <c:pt idx="73">
                  <c:v>36.299999999999997</c:v>
                </c:pt>
                <c:pt idx="74">
                  <c:v>33.299999999999997</c:v>
                </c:pt>
                <c:pt idx="75">
                  <c:v>33.4</c:v>
                </c:pt>
                <c:pt idx="76">
                  <c:v>31.9</c:v>
                </c:pt>
                <c:pt idx="77">
                  <c:v>31.2</c:v>
                </c:pt>
                <c:pt idx="78">
                  <c:v>31.2</c:v>
                </c:pt>
                <c:pt idx="79">
                  <c:v>28.5</c:v>
                </c:pt>
                <c:pt idx="80">
                  <c:v>31.3</c:v>
                </c:pt>
                <c:pt idx="81">
                  <c:v>28.4</c:v>
                </c:pt>
                <c:pt idx="82">
                  <c:v>25.7</c:v>
                </c:pt>
                <c:pt idx="83">
                  <c:v>28.900000000000002</c:v>
                </c:pt>
                <c:pt idx="84">
                  <c:v>29.900000000000002</c:v>
                </c:pt>
                <c:pt idx="85">
                  <c:v>34.199999999999996</c:v>
                </c:pt>
                <c:pt idx="86">
                  <c:v>27.9</c:v>
                </c:pt>
                <c:pt idx="87">
                  <c:v>29.400000000000002</c:v>
                </c:pt>
                <c:pt idx="88">
                  <c:v>26.799999999999997</c:v>
                </c:pt>
                <c:pt idx="89">
                  <c:v>29.5</c:v>
                </c:pt>
                <c:pt idx="90">
                  <c:v>29.599999999999998</c:v>
                </c:pt>
                <c:pt idx="91">
                  <c:v>26.2</c:v>
                </c:pt>
                <c:pt idx="92">
                  <c:v>31</c:v>
                </c:pt>
                <c:pt idx="93">
                  <c:v>28.5</c:v>
                </c:pt>
                <c:pt idx="94">
                  <c:v>29.1</c:v>
                </c:pt>
                <c:pt idx="95">
                  <c:v>36.799999999999997</c:v>
                </c:pt>
                <c:pt idx="96">
                  <c:v>26.400000000000002</c:v>
                </c:pt>
                <c:pt idx="97">
                  <c:v>27.5</c:v>
                </c:pt>
                <c:pt idx="98">
                  <c:v>28</c:v>
                </c:pt>
                <c:pt idx="99">
                  <c:v>29.3</c:v>
                </c:pt>
                <c:pt idx="100">
                  <c:v>29.2</c:v>
                </c:pt>
                <c:pt idx="101">
                  <c:v>28.3</c:v>
                </c:pt>
                <c:pt idx="102">
                  <c:v>28.700000000000003</c:v>
                </c:pt>
                <c:pt idx="103">
                  <c:v>28.5</c:v>
                </c:pt>
                <c:pt idx="104">
                  <c:v>27.5</c:v>
                </c:pt>
                <c:pt idx="105">
                  <c:v>29</c:v>
                </c:pt>
                <c:pt idx="106">
                  <c:v>28.5</c:v>
                </c:pt>
                <c:pt idx="107">
                  <c:v>29.5</c:v>
                </c:pt>
                <c:pt idx="108">
                  <c:v>31.8</c:v>
                </c:pt>
                <c:pt idx="109">
                  <c:v>31.2</c:v>
                </c:pt>
                <c:pt idx="110">
                  <c:v>31.400000000000002</c:v>
                </c:pt>
                <c:pt idx="111">
                  <c:v>31</c:v>
                </c:pt>
                <c:pt idx="112">
                  <c:v>33.1</c:v>
                </c:pt>
                <c:pt idx="113">
                  <c:v>33.700000000000003</c:v>
                </c:pt>
                <c:pt idx="114">
                  <c:v>30.1</c:v>
                </c:pt>
                <c:pt idx="115">
                  <c:v>30.400000000000002</c:v>
                </c:pt>
                <c:pt idx="116">
                  <c:v>28.8</c:v>
                </c:pt>
                <c:pt idx="117">
                  <c:v>25.9</c:v>
                </c:pt>
                <c:pt idx="118">
                  <c:v>26.099999999999998</c:v>
                </c:pt>
                <c:pt idx="119">
                  <c:v>26.299999999999997</c:v>
                </c:pt>
                <c:pt idx="120">
                  <c:v>29.599999999999998</c:v>
                </c:pt>
                <c:pt idx="121">
                  <c:v>28.7</c:v>
                </c:pt>
                <c:pt idx="122">
                  <c:v>28</c:v>
                </c:pt>
                <c:pt idx="123">
                  <c:v>25.9</c:v>
                </c:pt>
                <c:pt idx="124">
                  <c:v>26.1</c:v>
                </c:pt>
                <c:pt idx="125">
                  <c:v>27.900000000000002</c:v>
                </c:pt>
                <c:pt idx="126">
                  <c:v>27.9</c:v>
                </c:pt>
                <c:pt idx="127">
                  <c:v>25.1</c:v>
                </c:pt>
                <c:pt idx="128">
                  <c:v>27.099999999999998</c:v>
                </c:pt>
                <c:pt idx="129">
                  <c:v>27.7</c:v>
                </c:pt>
                <c:pt idx="130">
                  <c:v>28</c:v>
                </c:pt>
                <c:pt idx="131">
                  <c:v>26.4</c:v>
                </c:pt>
                <c:pt idx="132">
                  <c:v>28</c:v>
                </c:pt>
                <c:pt idx="133">
                  <c:v>27.9</c:v>
                </c:pt>
                <c:pt idx="134">
                  <c:v>28</c:v>
                </c:pt>
                <c:pt idx="135">
                  <c:v>27.9</c:v>
                </c:pt>
                <c:pt idx="136">
                  <c:v>29.799999999999997</c:v>
                </c:pt>
                <c:pt idx="137">
                  <c:v>27.7</c:v>
                </c:pt>
                <c:pt idx="138">
                  <c:v>28.8</c:v>
                </c:pt>
                <c:pt idx="139">
                  <c:v>25.9</c:v>
                </c:pt>
                <c:pt idx="140">
                  <c:v>27.3</c:v>
                </c:pt>
                <c:pt idx="141">
                  <c:v>27.9</c:v>
                </c:pt>
                <c:pt idx="142">
                  <c:v>27.1</c:v>
                </c:pt>
                <c:pt idx="143">
                  <c:v>25.8</c:v>
                </c:pt>
                <c:pt idx="144">
                  <c:v>27.099999999999998</c:v>
                </c:pt>
                <c:pt idx="145">
                  <c:v>27.4</c:v>
                </c:pt>
                <c:pt idx="146">
                  <c:v>27.5</c:v>
                </c:pt>
                <c:pt idx="147">
                  <c:v>27.9</c:v>
                </c:pt>
                <c:pt idx="148">
                  <c:v>27.7</c:v>
                </c:pt>
                <c:pt idx="149">
                  <c:v>25.3</c:v>
                </c:pt>
                <c:pt idx="150">
                  <c:v>31.7</c:v>
                </c:pt>
                <c:pt idx="151">
                  <c:v>32.200000000000003</c:v>
                </c:pt>
                <c:pt idx="152">
                  <c:v>31.3</c:v>
                </c:pt>
                <c:pt idx="153">
                  <c:v>31.4</c:v>
                </c:pt>
                <c:pt idx="154">
                  <c:v>32.299999999999997</c:v>
                </c:pt>
                <c:pt idx="155">
                  <c:v>32.9</c:v>
                </c:pt>
                <c:pt idx="156">
                  <c:v>31.7</c:v>
                </c:pt>
                <c:pt idx="157">
                  <c:v>31</c:v>
                </c:pt>
                <c:pt idx="158">
                  <c:v>30.6</c:v>
                </c:pt>
                <c:pt idx="159">
                  <c:v>32.9</c:v>
                </c:pt>
                <c:pt idx="160">
                  <c:v>31.6</c:v>
                </c:pt>
                <c:pt idx="161">
                  <c:v>29.4</c:v>
                </c:pt>
                <c:pt idx="162">
                  <c:v>26.5</c:v>
                </c:pt>
                <c:pt idx="163">
                  <c:v>29</c:v>
                </c:pt>
                <c:pt idx="164">
                  <c:v>30.1</c:v>
                </c:pt>
                <c:pt idx="165">
                  <c:v>30.8</c:v>
                </c:pt>
                <c:pt idx="166">
                  <c:v>30.900000000000002</c:v>
                </c:pt>
                <c:pt idx="167">
                  <c:v>32.200000000000003</c:v>
                </c:pt>
                <c:pt idx="168">
                  <c:v>32.800000000000004</c:v>
                </c:pt>
                <c:pt idx="169">
                  <c:v>31.6</c:v>
                </c:pt>
                <c:pt idx="170">
                  <c:v>29.2</c:v>
                </c:pt>
                <c:pt idx="171">
                  <c:v>31.3</c:v>
                </c:pt>
                <c:pt idx="172">
                  <c:v>30.900000000000002</c:v>
                </c:pt>
                <c:pt idx="173">
                  <c:v>32.700000000000003</c:v>
                </c:pt>
                <c:pt idx="174">
                  <c:v>32.6</c:v>
                </c:pt>
                <c:pt idx="175">
                  <c:v>32.1</c:v>
                </c:pt>
                <c:pt idx="176">
                  <c:v>29.9</c:v>
                </c:pt>
                <c:pt idx="177">
                  <c:v>32.799999999999997</c:v>
                </c:pt>
                <c:pt idx="178">
                  <c:v>30.7</c:v>
                </c:pt>
                <c:pt idx="179">
                  <c:v>31.5</c:v>
                </c:pt>
                <c:pt idx="180">
                  <c:v>31.2</c:v>
                </c:pt>
                <c:pt idx="181">
                  <c:v>32</c:v>
                </c:pt>
                <c:pt idx="182">
                  <c:v>30.8</c:v>
                </c:pt>
                <c:pt idx="183">
                  <c:v>29.799999999999997</c:v>
                </c:pt>
                <c:pt idx="184">
                  <c:v>31.700000000000003</c:v>
                </c:pt>
                <c:pt idx="185">
                  <c:v>32.200000000000003</c:v>
                </c:pt>
                <c:pt idx="186">
                  <c:v>31.7</c:v>
                </c:pt>
                <c:pt idx="187">
                  <c:v>29.1</c:v>
                </c:pt>
                <c:pt idx="188">
                  <c:v>30.599999999999998</c:v>
                </c:pt>
                <c:pt idx="189">
                  <c:v>32.9</c:v>
                </c:pt>
                <c:pt idx="190">
                  <c:v>31.5</c:v>
                </c:pt>
                <c:pt idx="191">
                  <c:v>31.7</c:v>
                </c:pt>
                <c:pt idx="192">
                  <c:v>31.1</c:v>
                </c:pt>
              </c:numCache>
            </c:numRef>
          </c:xVal>
          <c:yVal>
            <c:numRef>
              <c:f>[3]reanalysis!$E$4:$E$196</c:f>
              <c:numCache>
                <c:formatCode>General</c:formatCode>
                <c:ptCount val="193"/>
                <c:pt idx="0">
                  <c:v>1.0999999999999999E-2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1.6E-2</c:v>
                </c:pt>
                <c:pt idx="4">
                  <c:v>1.2999999999999999E-2</c:v>
                </c:pt>
                <c:pt idx="5">
                  <c:v>1.2999999999999999E-2</c:v>
                </c:pt>
                <c:pt idx="6">
                  <c:v>7.0000000000000001E-3</c:v>
                </c:pt>
                <c:pt idx="7">
                  <c:v>1.2E-2</c:v>
                </c:pt>
                <c:pt idx="8">
                  <c:v>1.2E-2</c:v>
                </c:pt>
                <c:pt idx="9">
                  <c:v>1.6E-2</c:v>
                </c:pt>
                <c:pt idx="10">
                  <c:v>8.9999999999999993E-3</c:v>
                </c:pt>
                <c:pt idx="11">
                  <c:v>8.9999999999999993E-3</c:v>
                </c:pt>
                <c:pt idx="12">
                  <c:v>6.0000000000000001E-3</c:v>
                </c:pt>
                <c:pt idx="13">
                  <c:v>1.0999999999999999E-2</c:v>
                </c:pt>
                <c:pt idx="14">
                  <c:v>1.4E-2</c:v>
                </c:pt>
                <c:pt idx="15">
                  <c:v>7.0000000000000001E-3</c:v>
                </c:pt>
                <c:pt idx="16">
                  <c:v>8.0000000000000002E-3</c:v>
                </c:pt>
                <c:pt idx="17">
                  <c:v>1.0999999999999999E-2</c:v>
                </c:pt>
                <c:pt idx="18">
                  <c:v>8.9999999999999993E-3</c:v>
                </c:pt>
                <c:pt idx="19">
                  <c:v>8.9999999999999993E-3</c:v>
                </c:pt>
                <c:pt idx="20">
                  <c:v>1.2999999999999999E-2</c:v>
                </c:pt>
                <c:pt idx="21">
                  <c:v>1.2E-2</c:v>
                </c:pt>
                <c:pt idx="22">
                  <c:v>8.9999999999999993E-3</c:v>
                </c:pt>
                <c:pt idx="23">
                  <c:v>4.0000000000000001E-3</c:v>
                </c:pt>
                <c:pt idx="24">
                  <c:v>7.0000000000000001E-3</c:v>
                </c:pt>
                <c:pt idx="25">
                  <c:v>1.4E-2</c:v>
                </c:pt>
                <c:pt idx="26">
                  <c:v>8.9999999999999993E-3</c:v>
                </c:pt>
                <c:pt idx="27">
                  <c:v>7.0000000000000001E-3</c:v>
                </c:pt>
                <c:pt idx="28">
                  <c:v>1.0999999999999999E-2</c:v>
                </c:pt>
                <c:pt idx="29">
                  <c:v>6.0000000000000001E-3</c:v>
                </c:pt>
                <c:pt idx="30">
                  <c:v>5.0000000000000001E-3</c:v>
                </c:pt>
                <c:pt idx="31">
                  <c:v>8.0000000000000002E-3</c:v>
                </c:pt>
                <c:pt idx="32">
                  <c:v>8.0000000000000002E-3</c:v>
                </c:pt>
                <c:pt idx="33">
                  <c:v>1.0999999999999999E-2</c:v>
                </c:pt>
                <c:pt idx="34">
                  <c:v>8.9999999999999993E-3</c:v>
                </c:pt>
                <c:pt idx="35">
                  <c:v>8.0000000000000002E-3</c:v>
                </c:pt>
                <c:pt idx="36">
                  <c:v>8.9999999999999993E-3</c:v>
                </c:pt>
                <c:pt idx="37">
                  <c:v>7.0000000000000001E-3</c:v>
                </c:pt>
                <c:pt idx="38">
                  <c:v>1.7000000000000001E-2</c:v>
                </c:pt>
                <c:pt idx="39">
                  <c:v>1.2999999999999999E-2</c:v>
                </c:pt>
                <c:pt idx="40">
                  <c:v>1.7999999999999999E-2</c:v>
                </c:pt>
                <c:pt idx="41">
                  <c:v>1.4999999999999999E-2</c:v>
                </c:pt>
                <c:pt idx="42">
                  <c:v>0.01</c:v>
                </c:pt>
                <c:pt idx="43">
                  <c:v>1.4E-2</c:v>
                </c:pt>
                <c:pt idx="44">
                  <c:v>1.2E-2</c:v>
                </c:pt>
                <c:pt idx="45">
                  <c:v>2.1000000000000001E-2</c:v>
                </c:pt>
                <c:pt idx="46">
                  <c:v>1.7999999999999999E-2</c:v>
                </c:pt>
                <c:pt idx="47">
                  <c:v>1.4999999999999999E-2</c:v>
                </c:pt>
                <c:pt idx="48">
                  <c:v>3.7999999999999999E-2</c:v>
                </c:pt>
                <c:pt idx="49">
                  <c:v>3.7999999999999999E-2</c:v>
                </c:pt>
                <c:pt idx="50">
                  <c:v>1.7000000000000001E-2</c:v>
                </c:pt>
                <c:pt idx="51">
                  <c:v>1.7000000000000001E-2</c:v>
                </c:pt>
                <c:pt idx="52">
                  <c:v>2.3E-2</c:v>
                </c:pt>
                <c:pt idx="53">
                  <c:v>1.4E-2</c:v>
                </c:pt>
                <c:pt idx="54">
                  <c:v>5.0000000000000001E-3</c:v>
                </c:pt>
                <c:pt idx="55">
                  <c:v>1.0999999999999999E-2</c:v>
                </c:pt>
                <c:pt idx="56">
                  <c:v>6.0000000000000001E-3</c:v>
                </c:pt>
                <c:pt idx="57">
                  <c:v>1.6E-2</c:v>
                </c:pt>
                <c:pt idx="58">
                  <c:v>1.2E-2</c:v>
                </c:pt>
                <c:pt idx="59">
                  <c:v>1.6E-2</c:v>
                </c:pt>
                <c:pt idx="60">
                  <c:v>2.3E-2</c:v>
                </c:pt>
                <c:pt idx="61">
                  <c:v>1.4E-2</c:v>
                </c:pt>
                <c:pt idx="62">
                  <c:v>3.9E-2</c:v>
                </c:pt>
                <c:pt idx="63">
                  <c:v>8.9999999999999993E-3</c:v>
                </c:pt>
                <c:pt idx="64">
                  <c:v>8.0000000000000002E-3</c:v>
                </c:pt>
                <c:pt idx="65">
                  <c:v>1.2E-2</c:v>
                </c:pt>
                <c:pt idx="66">
                  <c:v>3.5000000000000003E-2</c:v>
                </c:pt>
                <c:pt idx="67">
                  <c:v>1.0999999999999999E-2</c:v>
                </c:pt>
                <c:pt idx="68">
                  <c:v>8.0000000000000002E-3</c:v>
                </c:pt>
                <c:pt idx="69">
                  <c:v>8.0000000000000002E-3</c:v>
                </c:pt>
                <c:pt idx="70">
                  <c:v>1.0999999999999999E-2</c:v>
                </c:pt>
                <c:pt idx="71">
                  <c:v>1.0999999999999999E-2</c:v>
                </c:pt>
                <c:pt idx="72">
                  <c:v>1.7999999999999999E-2</c:v>
                </c:pt>
                <c:pt idx="73">
                  <c:v>3.1E-2</c:v>
                </c:pt>
                <c:pt idx="74">
                  <c:v>0.01</c:v>
                </c:pt>
                <c:pt idx="75">
                  <c:v>8.0000000000000002E-3</c:v>
                </c:pt>
                <c:pt idx="76">
                  <c:v>1.4999999999999999E-2</c:v>
                </c:pt>
                <c:pt idx="77">
                  <c:v>8.9999999999999993E-3</c:v>
                </c:pt>
                <c:pt idx="78">
                  <c:v>1.2999999999999999E-2</c:v>
                </c:pt>
                <c:pt idx="79">
                  <c:v>3.4000000000000002E-2</c:v>
                </c:pt>
                <c:pt idx="80">
                  <c:v>2.8000000000000001E-2</c:v>
                </c:pt>
                <c:pt idx="81">
                  <c:v>3.0000000000000001E-3</c:v>
                </c:pt>
                <c:pt idx="82">
                  <c:v>2.3E-2</c:v>
                </c:pt>
                <c:pt idx="83">
                  <c:v>0.04</c:v>
                </c:pt>
                <c:pt idx="84">
                  <c:v>3.2000000000000001E-2</c:v>
                </c:pt>
                <c:pt idx="85">
                  <c:v>2.8000000000000001E-2</c:v>
                </c:pt>
                <c:pt idx="86">
                  <c:v>2.1999999999999999E-2</c:v>
                </c:pt>
                <c:pt idx="87">
                  <c:v>0.03</c:v>
                </c:pt>
                <c:pt idx="88">
                  <c:v>0.01</c:v>
                </c:pt>
                <c:pt idx="89">
                  <c:v>6.0000000000000001E-3</c:v>
                </c:pt>
                <c:pt idx="90">
                  <c:v>2.9000000000000001E-2</c:v>
                </c:pt>
                <c:pt idx="91">
                  <c:v>7.8E-2</c:v>
                </c:pt>
                <c:pt idx="92">
                  <c:v>0.04</c:v>
                </c:pt>
                <c:pt idx="93">
                  <c:v>5.3999999999999999E-2</c:v>
                </c:pt>
                <c:pt idx="94">
                  <c:v>7.1999999999999995E-2</c:v>
                </c:pt>
                <c:pt idx="95">
                  <c:v>5.8999999999999997E-2</c:v>
                </c:pt>
                <c:pt idx="98">
                  <c:v>3.5999999999999997E-2</c:v>
                </c:pt>
                <c:pt idx="101">
                  <c:v>1.6E-2</c:v>
                </c:pt>
                <c:pt idx="108">
                  <c:v>0.109</c:v>
                </c:pt>
                <c:pt idx="109">
                  <c:v>1.4E-2</c:v>
                </c:pt>
                <c:pt idx="113">
                  <c:v>1.4E-2</c:v>
                </c:pt>
                <c:pt idx="114">
                  <c:v>6.0000000000000001E-3</c:v>
                </c:pt>
                <c:pt idx="115">
                  <c:v>7.5999999999999998E-2</c:v>
                </c:pt>
                <c:pt idx="120">
                  <c:v>6.3E-2</c:v>
                </c:pt>
                <c:pt idx="121">
                  <c:v>3.4000000000000002E-2</c:v>
                </c:pt>
                <c:pt idx="122">
                  <c:v>5.2999999999999999E-2</c:v>
                </c:pt>
                <c:pt idx="125">
                  <c:v>6.0999999999999999E-2</c:v>
                </c:pt>
                <c:pt idx="132">
                  <c:v>0.14499999999999999</c:v>
                </c:pt>
                <c:pt idx="147">
                  <c:v>1.6E-2</c:v>
                </c:pt>
                <c:pt idx="148">
                  <c:v>0.03</c:v>
                </c:pt>
                <c:pt idx="149">
                  <c:v>7.0000000000000001E-3</c:v>
                </c:pt>
                <c:pt idx="163">
                  <c:v>6.0000000000000001E-3</c:v>
                </c:pt>
                <c:pt idx="164">
                  <c:v>6.0000000000000001E-3</c:v>
                </c:pt>
                <c:pt idx="166">
                  <c:v>2.1000000000000001E-2</c:v>
                </c:pt>
                <c:pt idx="167">
                  <c:v>1.4E-2</c:v>
                </c:pt>
                <c:pt idx="171">
                  <c:v>4.8000000000000001E-2</c:v>
                </c:pt>
                <c:pt idx="173">
                  <c:v>4.1000000000000002E-2</c:v>
                </c:pt>
                <c:pt idx="174">
                  <c:v>5.5E-2</c:v>
                </c:pt>
                <c:pt idx="176">
                  <c:v>3.7999999999999999E-2</c:v>
                </c:pt>
                <c:pt idx="178">
                  <c:v>1.2999999999999999E-2</c:v>
                </c:pt>
                <c:pt idx="179">
                  <c:v>5.8000000000000003E-2</c:v>
                </c:pt>
                <c:pt idx="180">
                  <c:v>31.8</c:v>
                </c:pt>
                <c:pt idx="183">
                  <c:v>5.3999999999999999E-2</c:v>
                </c:pt>
                <c:pt idx="184">
                  <c:v>2.1999999999999999E-2</c:v>
                </c:pt>
                <c:pt idx="186">
                  <c:v>2.1000000000000001E-2</c:v>
                </c:pt>
                <c:pt idx="187">
                  <c:v>1.2999999999999999E-2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A28-4452-9695-DEE74B2D5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373400"/>
        <c:axId val="570675624"/>
      </c:scatterChart>
      <c:valAx>
        <c:axId val="614373400"/>
        <c:scaling>
          <c:orientation val="minMax"/>
          <c:max val="40"/>
          <c:min val="5"/>
        </c:scaling>
        <c:delete val="0"/>
        <c:axPos val="b"/>
        <c:numFmt formatCode="0.00" sourceLinked="1"/>
        <c:majorTickMark val="out"/>
        <c:minorTickMark val="none"/>
        <c:tickLblPos val="nextTo"/>
        <c:crossAx val="570675624"/>
        <c:crosses val="autoZero"/>
        <c:crossBetween val="midCat"/>
      </c:valAx>
      <c:valAx>
        <c:axId val="570675624"/>
        <c:scaling>
          <c:orientation val="minMax"/>
          <c:max val="3"/>
        </c:scaling>
        <c:delete val="0"/>
        <c:axPos val="l"/>
        <c:numFmt formatCode="0.00" sourceLinked="1"/>
        <c:majorTickMark val="out"/>
        <c:minorTickMark val="none"/>
        <c:tickLblPos val="nextTo"/>
        <c:crossAx val="6143734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Gametrail Anomaly</a:t>
            </a:r>
            <a:r>
              <a:rPr lang="en-US" baseline="0"/>
              <a:t> in Coal Creek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F842</c:v>
          </c:tx>
          <c:spPr>
            <a:ln w="47625">
              <a:noFill/>
            </a:ln>
          </c:spPr>
          <c:trendline>
            <c:spPr>
              <a:ln>
                <a:solidFill>
                  <a:srgbClr val="0000FF"/>
                </a:solidFill>
              </a:ln>
            </c:spPr>
            <c:trendlineType val="linear"/>
            <c:dispRSqr val="1"/>
            <c:dispEq val="0"/>
            <c:trendlineLbl>
              <c:layout>
                <c:manualLayout>
                  <c:x val="0.299135891464271"/>
                  <c:y val="0.56706586826347305"/>
                </c:manualLayout>
              </c:layout>
              <c:numFmt formatCode="General" sourceLinked="0"/>
            </c:trendlineLbl>
          </c:trendline>
          <c:xVal>
            <c:numRef>
              <c:f>'S1-C&amp;Oisotopes'!$F$1639:$F$1670</c:f>
              <c:numCache>
                <c:formatCode>0.00</c:formatCode>
                <c:ptCount val="32"/>
                <c:pt idx="0">
                  <c:v>-5.2968333333333337</c:v>
                </c:pt>
                <c:pt idx="1">
                  <c:v>-5.2098333333333331</c:v>
                </c:pt>
                <c:pt idx="2">
                  <c:v>-5.5538333333333334</c:v>
                </c:pt>
                <c:pt idx="3">
                  <c:v>-5.7288333333333332</c:v>
                </c:pt>
                <c:pt idx="4">
                  <c:v>-5.9748333333333337</c:v>
                </c:pt>
                <c:pt idx="5">
                  <c:v>-6.1608333333333336</c:v>
                </c:pt>
                <c:pt idx="6">
                  <c:v>-7.3768333333333329</c:v>
                </c:pt>
                <c:pt idx="7">
                  <c:v>-6.7188333333333334</c:v>
                </c:pt>
                <c:pt idx="8">
                  <c:v>-5.0328333333333335</c:v>
                </c:pt>
                <c:pt idx="9">
                  <c:v>-6.4448333333333334</c:v>
                </c:pt>
                <c:pt idx="10">
                  <c:v>-6.3068333333333335</c:v>
                </c:pt>
                <c:pt idx="11">
                  <c:v>-5.8188333333333331</c:v>
                </c:pt>
                <c:pt idx="12">
                  <c:v>-4.5858333333333334</c:v>
                </c:pt>
                <c:pt idx="13">
                  <c:v>-6.7658333333333331</c:v>
                </c:pt>
                <c:pt idx="14">
                  <c:v>-4.8928333333333329</c:v>
                </c:pt>
                <c:pt idx="15">
                  <c:v>-5.1158333333333337</c:v>
                </c:pt>
                <c:pt idx="16">
                  <c:v>-5.4398333333333335</c:v>
                </c:pt>
                <c:pt idx="17">
                  <c:v>-6.2688333333333333</c:v>
                </c:pt>
                <c:pt idx="18">
                  <c:v>-6.1958333333333337</c:v>
                </c:pt>
                <c:pt idx="19">
                  <c:v>-5.3868333333333336</c:v>
                </c:pt>
                <c:pt idx="20">
                  <c:v>-6.7038333333333338</c:v>
                </c:pt>
                <c:pt idx="21">
                  <c:v>-6.7378333333333336</c:v>
                </c:pt>
                <c:pt idx="22">
                  <c:v>-6.6688333333333336</c:v>
                </c:pt>
                <c:pt idx="23">
                  <c:v>-7.0548333333333337</c:v>
                </c:pt>
                <c:pt idx="24">
                  <c:v>-6.6978333333333335</c:v>
                </c:pt>
                <c:pt idx="25">
                  <c:v>-6.3538333333333332</c:v>
                </c:pt>
                <c:pt idx="26">
                  <c:v>-7.2928333333333333</c:v>
                </c:pt>
                <c:pt idx="27">
                  <c:v>-6.7908333333333335</c:v>
                </c:pt>
                <c:pt idx="28">
                  <c:v>-7.1518333333333333</c:v>
                </c:pt>
                <c:pt idx="29">
                  <c:v>-7.5968333333333335</c:v>
                </c:pt>
                <c:pt idx="30">
                  <c:v>-5.9534285714285717</c:v>
                </c:pt>
                <c:pt idx="31">
                  <c:v>-4.7834285714285709</c:v>
                </c:pt>
              </c:numCache>
            </c:numRef>
          </c:xVal>
          <c:yVal>
            <c:numRef>
              <c:f>'S1-C&amp;Oisotopes'!$G$1639:$G$1670</c:f>
              <c:numCache>
                <c:formatCode>0.00</c:formatCode>
                <c:ptCount val="32"/>
                <c:pt idx="0">
                  <c:v>-5.329121504578068</c:v>
                </c:pt>
                <c:pt idx="1">
                  <c:v>-5.2331056669141551</c:v>
                </c:pt>
                <c:pt idx="2">
                  <c:v>-5.3132838406333738</c:v>
                </c:pt>
                <c:pt idx="3">
                  <c:v>-5.379604058401326</c:v>
                </c:pt>
                <c:pt idx="4">
                  <c:v>-5.4201880722592639</c:v>
                </c:pt>
                <c:pt idx="5">
                  <c:v>-5.4657213560999187</c:v>
                </c:pt>
                <c:pt idx="6">
                  <c:v>-6.2051422915119181</c:v>
                </c:pt>
                <c:pt idx="7">
                  <c:v>-5.9368918584508199</c:v>
                </c:pt>
                <c:pt idx="8">
                  <c:v>-4.8361742143033259</c:v>
                </c:pt>
                <c:pt idx="9">
                  <c:v>-5.7379312051471905</c:v>
                </c:pt>
                <c:pt idx="10">
                  <c:v>-5.4696807720859786</c:v>
                </c:pt>
                <c:pt idx="11">
                  <c:v>-5.2816085127443264</c:v>
                </c:pt>
                <c:pt idx="12">
                  <c:v>-4.8609205642166833</c:v>
                </c:pt>
                <c:pt idx="13">
                  <c:v>-5.9368918584508199</c:v>
                </c:pt>
                <c:pt idx="14">
                  <c:v>-4.203657510517103</c:v>
                </c:pt>
                <c:pt idx="15">
                  <c:v>-4.3848007918830652</c:v>
                </c:pt>
                <c:pt idx="16">
                  <c:v>-4.9401088839395859</c:v>
                </c:pt>
                <c:pt idx="17">
                  <c:v>-5.3558475624843984</c:v>
                </c:pt>
                <c:pt idx="18">
                  <c:v>-5.5518386537985114</c:v>
                </c:pt>
                <c:pt idx="19">
                  <c:v>-6.0249888641424993</c:v>
                </c:pt>
                <c:pt idx="20">
                  <c:v>-6.5327839643652785</c:v>
                </c:pt>
                <c:pt idx="21">
                  <c:v>-6.3654986389506965</c:v>
                </c:pt>
                <c:pt idx="22">
                  <c:v>-6.221969809453042</c:v>
                </c:pt>
                <c:pt idx="23">
                  <c:v>-8.0650779510021664</c:v>
                </c:pt>
                <c:pt idx="24">
                  <c:v>-7.1771789161097947</c:v>
                </c:pt>
                <c:pt idx="25">
                  <c:v>-5.7428804751299074</c:v>
                </c:pt>
                <c:pt idx="26">
                  <c:v>-9.1341202672604993</c:v>
                </c:pt>
                <c:pt idx="27">
                  <c:v>-8.0779460529571168</c:v>
                </c:pt>
                <c:pt idx="28">
                  <c:v>-9.2103390249937718</c:v>
                </c:pt>
                <c:pt idx="29">
                  <c:v>-9.5993516456322538</c:v>
                </c:pt>
                <c:pt idx="30">
                  <c:v>-4.4684434545905187</c:v>
                </c:pt>
                <c:pt idx="31">
                  <c:v>-4.0596337540212826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86-47E0-A53D-D16895146624}"/>
            </c:ext>
          </c:extLst>
        </c:ser>
        <c:ser>
          <c:idx val="1"/>
          <c:order val="1"/>
          <c:tx>
            <c:v>F838</c:v>
          </c:tx>
          <c:spPr>
            <a:ln w="47625">
              <a:noFill/>
            </a:ln>
          </c:spPr>
          <c:trendline>
            <c:trendlineType val="linear"/>
            <c:dispRSqr val="1"/>
            <c:dispEq val="0"/>
            <c:trendlineLbl>
              <c:layout>
                <c:manualLayout>
                  <c:x val="0.33425067465158398"/>
                  <c:y val="0.635928143712575"/>
                </c:manualLayout>
              </c:layout>
              <c:numFmt formatCode="General" sourceLinked="0"/>
            </c:trendlineLbl>
          </c:trendline>
          <c:xVal>
            <c:numRef>
              <c:f>'S1-C&amp;Oisotopes'!$F$1508:$F$1567</c:f>
              <c:numCache>
                <c:formatCode>0.00</c:formatCode>
                <c:ptCount val="60"/>
                <c:pt idx="0">
                  <c:v>-5.4341111111111111</c:v>
                </c:pt>
                <c:pt idx="1">
                  <c:v>-5.6111111111111107</c:v>
                </c:pt>
                <c:pt idx="2">
                  <c:v>-5.3231111111111113</c:v>
                </c:pt>
                <c:pt idx="3">
                  <c:v>-6.049142857142856</c:v>
                </c:pt>
                <c:pt idx="4">
                  <c:v>-6.1351428571428563</c:v>
                </c:pt>
                <c:pt idx="5">
                  <c:v>-4.8471428571428561</c:v>
                </c:pt>
                <c:pt idx="6">
                  <c:v>-5.0271428571428576</c:v>
                </c:pt>
                <c:pt idx="7">
                  <c:v>-6.8931428571428572</c:v>
                </c:pt>
                <c:pt idx="8">
                  <c:v>-7.2871428571428574</c:v>
                </c:pt>
                <c:pt idx="9">
                  <c:v>-5.4091428571428573</c:v>
                </c:pt>
                <c:pt idx="10">
                  <c:v>-6.9521428571428565</c:v>
                </c:pt>
                <c:pt idx="11">
                  <c:v>-6.9231428571428566</c:v>
                </c:pt>
                <c:pt idx="12">
                  <c:v>-5.9591428571428562</c:v>
                </c:pt>
                <c:pt idx="13">
                  <c:v>-6.9721428571428561</c:v>
                </c:pt>
                <c:pt idx="14">
                  <c:v>-6.7581428571428575</c:v>
                </c:pt>
                <c:pt idx="15">
                  <c:v>-6.4261428571428567</c:v>
                </c:pt>
                <c:pt idx="16">
                  <c:v>-6.6571428571428566</c:v>
                </c:pt>
                <c:pt idx="17">
                  <c:v>-5.9591428571428562</c:v>
                </c:pt>
                <c:pt idx="18">
                  <c:v>-5.4841428571428565</c:v>
                </c:pt>
                <c:pt idx="19">
                  <c:v>-7.1431428571428572</c:v>
                </c:pt>
                <c:pt idx="20">
                  <c:v>-6.6201428571428576</c:v>
                </c:pt>
                <c:pt idx="21">
                  <c:v>-7.2161428571428576</c:v>
                </c:pt>
                <c:pt idx="22">
                  <c:v>-7.996142857142857</c:v>
                </c:pt>
                <c:pt idx="23">
                  <c:v>-8.4771428571428569</c:v>
                </c:pt>
                <c:pt idx="24">
                  <c:v>-7.5761428571428571</c:v>
                </c:pt>
                <c:pt idx="25">
                  <c:v>-6.9601428571428574</c:v>
                </c:pt>
                <c:pt idx="26">
                  <c:v>-7.3451428571428572</c:v>
                </c:pt>
                <c:pt idx="27">
                  <c:v>-7.7201428571428572</c:v>
                </c:pt>
                <c:pt idx="28">
                  <c:v>-8.366142857142858</c:v>
                </c:pt>
                <c:pt idx="29">
                  <c:v>-7.2311428571428564</c:v>
                </c:pt>
                <c:pt idx="30">
                  <c:v>-7.1191428571428563</c:v>
                </c:pt>
                <c:pt idx="31">
                  <c:v>-8.2361428571428572</c:v>
                </c:pt>
                <c:pt idx="32">
                  <c:v>-8.180142857142858</c:v>
                </c:pt>
                <c:pt idx="33">
                  <c:v>-8.2231428571428573</c:v>
                </c:pt>
                <c:pt idx="34">
                  <c:v>-7.5761428571428571</c:v>
                </c:pt>
                <c:pt idx="35">
                  <c:v>-7.3301428571428566</c:v>
                </c:pt>
                <c:pt idx="36">
                  <c:v>-7.8891428571428577</c:v>
                </c:pt>
                <c:pt idx="37">
                  <c:v>-7.8141428571428566</c:v>
                </c:pt>
                <c:pt idx="38">
                  <c:v>-6.4111428571428561</c:v>
                </c:pt>
                <c:pt idx="39">
                  <c:v>-7.1561428571428571</c:v>
                </c:pt>
                <c:pt idx="40">
                  <c:v>-7.3451428571428572</c:v>
                </c:pt>
                <c:pt idx="41">
                  <c:v>-7.5401428571428575</c:v>
                </c:pt>
                <c:pt idx="42">
                  <c:v>-7.0311428571428571</c:v>
                </c:pt>
                <c:pt idx="43">
                  <c:v>-7.105142857142857</c:v>
                </c:pt>
                <c:pt idx="44">
                  <c:v>-6.996142857142857</c:v>
                </c:pt>
                <c:pt idx="45">
                  <c:v>-7.2611428571428576</c:v>
                </c:pt>
                <c:pt idx="46">
                  <c:v>-6.9711428571428566</c:v>
                </c:pt>
                <c:pt idx="47">
                  <c:v>-7.5961428571428566</c:v>
                </c:pt>
                <c:pt idx="48">
                  <c:v>-6.2891428571428563</c:v>
                </c:pt>
                <c:pt idx="49">
                  <c:v>-6.9491428571428564</c:v>
                </c:pt>
                <c:pt idx="50">
                  <c:v>-6.7771428571428576</c:v>
                </c:pt>
                <c:pt idx="51">
                  <c:v>-7.3791428571428561</c:v>
                </c:pt>
                <c:pt idx="52">
                  <c:v>-7.2251428571428562</c:v>
                </c:pt>
                <c:pt idx="53">
                  <c:v>-7.2161428571428576</c:v>
                </c:pt>
                <c:pt idx="54">
                  <c:v>-7.2571428571428562</c:v>
                </c:pt>
                <c:pt idx="55">
                  <c:v>-6.6221428571428564</c:v>
                </c:pt>
                <c:pt idx="56">
                  <c:v>-6.7834285714285727</c:v>
                </c:pt>
                <c:pt idx="57">
                  <c:v>-6.738428571428571</c:v>
                </c:pt>
                <c:pt idx="58">
                  <c:v>-5.5994285714285716</c:v>
                </c:pt>
                <c:pt idx="59">
                  <c:v>-4.922428571428572</c:v>
                </c:pt>
              </c:numCache>
            </c:numRef>
          </c:xVal>
          <c:yVal>
            <c:numRef>
              <c:f>'S1-C&amp;Oisotopes'!$G$1508:$G$1567</c:f>
              <c:numCache>
                <c:formatCode>0.00</c:formatCode>
                <c:ptCount val="60"/>
                <c:pt idx="0">
                  <c:v>-5.9752212048722564</c:v>
                </c:pt>
                <c:pt idx="1">
                  <c:v>-5.5485941323654666</c:v>
                </c:pt>
                <c:pt idx="2">
                  <c:v>-5.3248871291484798</c:v>
                </c:pt>
                <c:pt idx="3">
                  <c:v>-5.8597539505780052</c:v>
                </c:pt>
                <c:pt idx="4">
                  <c:v>-5.5964527874995103</c:v>
                </c:pt>
                <c:pt idx="5">
                  <c:v>-4.581852441050609</c:v>
                </c:pt>
                <c:pt idx="6">
                  <c:v>-4.5343394492169811</c:v>
                </c:pt>
                <c:pt idx="7">
                  <c:v>-5.9132060663908934</c:v>
                </c:pt>
                <c:pt idx="8">
                  <c:v>-6.1289942376356468</c:v>
                </c:pt>
                <c:pt idx="9">
                  <c:v>-4.7372595185067841</c:v>
                </c:pt>
                <c:pt idx="10">
                  <c:v>-5.7498801569624849</c:v>
                </c:pt>
                <c:pt idx="11">
                  <c:v>-5.8280786226888441</c:v>
                </c:pt>
                <c:pt idx="12">
                  <c:v>-5.2440647647329062</c:v>
                </c:pt>
                <c:pt idx="13">
                  <c:v>-6.0191204440202402</c:v>
                </c:pt>
                <c:pt idx="14">
                  <c:v>-5.7122657050942909</c:v>
                </c:pt>
                <c:pt idx="15">
                  <c:v>-5.8884597164775361</c:v>
                </c:pt>
                <c:pt idx="16">
                  <c:v>-5.6894990631739066</c:v>
                </c:pt>
                <c:pt idx="17">
                  <c:v>-6.4467373705235733</c:v>
                </c:pt>
                <c:pt idx="18">
                  <c:v>-5.9458712482765979</c:v>
                </c:pt>
                <c:pt idx="19">
                  <c:v>-6.9060296249159538</c:v>
                </c:pt>
                <c:pt idx="20">
                  <c:v>-5.5964527874995103</c:v>
                </c:pt>
                <c:pt idx="21">
                  <c:v>-7.7246388800508559</c:v>
                </c:pt>
                <c:pt idx="22">
                  <c:v>-9.6211991374129813</c:v>
                </c:pt>
                <c:pt idx="23">
                  <c:v>-9.8765814685191291</c:v>
                </c:pt>
                <c:pt idx="24">
                  <c:v>-8.3947700357053865</c:v>
                </c:pt>
                <c:pt idx="25">
                  <c:v>-6.6427284618375726</c:v>
                </c:pt>
                <c:pt idx="26">
                  <c:v>-8.6847972566903255</c:v>
                </c:pt>
                <c:pt idx="27">
                  <c:v>-9.0163983455297458</c:v>
                </c:pt>
                <c:pt idx="28">
                  <c:v>-10.362599780818067</c:v>
                </c:pt>
                <c:pt idx="29">
                  <c:v>-8.9629462297168576</c:v>
                </c:pt>
                <c:pt idx="30">
                  <c:v>-6.7169675115777583</c:v>
                </c:pt>
                <c:pt idx="31">
                  <c:v>-10.319046204970499</c:v>
                </c:pt>
                <c:pt idx="32">
                  <c:v>-10.266583943154155</c:v>
                </c:pt>
                <c:pt idx="33">
                  <c:v>-10.384376568741795</c:v>
                </c:pt>
                <c:pt idx="34">
                  <c:v>-9.4370862940572753</c:v>
                </c:pt>
                <c:pt idx="35">
                  <c:v>-9.2064503128645985</c:v>
                </c:pt>
                <c:pt idx="36">
                  <c:v>-9.9785364301623023</c:v>
                </c:pt>
                <c:pt idx="37">
                  <c:v>-9.6023919114787706</c:v>
                </c:pt>
                <c:pt idx="38">
                  <c:v>-6.2774723371159045</c:v>
                </c:pt>
                <c:pt idx="39">
                  <c:v>-8.7451783504790175</c:v>
                </c:pt>
                <c:pt idx="40">
                  <c:v>-8.6541117827978216</c:v>
                </c:pt>
                <c:pt idx="41">
                  <c:v>-9.3974921341958808</c:v>
                </c:pt>
                <c:pt idx="42">
                  <c:v>-8.1324587266235486</c:v>
                </c:pt>
                <c:pt idx="43">
                  <c:v>-7.7731417258811408</c:v>
                </c:pt>
                <c:pt idx="44">
                  <c:v>-7.5682419485983647</c:v>
                </c:pt>
                <c:pt idx="45">
                  <c:v>-8.8421840421394737</c:v>
                </c:pt>
                <c:pt idx="46">
                  <c:v>-8.1225601866582284</c:v>
                </c:pt>
                <c:pt idx="47">
                  <c:v>-9.5420108176900786</c:v>
                </c:pt>
                <c:pt idx="48">
                  <c:v>-6.0517856259059446</c:v>
                </c:pt>
                <c:pt idx="49">
                  <c:v>-8.2680687241489697</c:v>
                </c:pt>
                <c:pt idx="50">
                  <c:v>-8.0453515749284126</c:v>
                </c:pt>
                <c:pt idx="51">
                  <c:v>-9.1876430869303878</c:v>
                </c:pt>
                <c:pt idx="52">
                  <c:v>-8.8065492982642528</c:v>
                </c:pt>
                <c:pt idx="53">
                  <c:v>-9.3242429384523522</c:v>
                </c:pt>
                <c:pt idx="54">
                  <c:v>-9.351958850355226</c:v>
                </c:pt>
                <c:pt idx="55">
                  <c:v>-7.5345869127160032</c:v>
                </c:pt>
                <c:pt idx="56">
                  <c:v>-8.8000445434298413</c:v>
                </c:pt>
                <c:pt idx="57">
                  <c:v>-8.0467656520662345</c:v>
                </c:pt>
                <c:pt idx="58">
                  <c:v>-7.3271417965849892</c:v>
                </c:pt>
                <c:pt idx="59">
                  <c:v>-6.0858648849293573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486-47E0-A53D-D168951466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9633128"/>
        <c:axId val="593461752"/>
      </c:scatterChart>
      <c:valAx>
        <c:axId val="649633128"/>
        <c:scaling>
          <c:orientation val="minMax"/>
          <c:max val="-4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d13C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crossAx val="593461752"/>
        <c:crosses val="autoZero"/>
        <c:crossBetween val="midCat"/>
      </c:valAx>
      <c:valAx>
        <c:axId val="593461752"/>
        <c:scaling>
          <c:orientation val="minMax"/>
          <c:max val="-4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d18O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crossAx val="64963312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8260304609811104"/>
          <c:y val="0.23084657456740099"/>
          <c:w val="0.156364173228346"/>
          <c:h val="0.37760974114762602"/>
        </c:manualLayout>
      </c:layout>
      <c:overlay val="0"/>
      <c:spPr>
        <a:ln>
          <a:solidFill>
            <a:srgbClr val="3366FF"/>
          </a:solidFill>
        </a:ln>
      </c:spPr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Shale Lake (all data)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Shale Lake</c:v>
          </c:tx>
          <c:spPr>
            <a:ln w="47625">
              <a:noFill/>
            </a:ln>
          </c:spPr>
          <c:trendline>
            <c:trendlineType val="linear"/>
            <c:dispRSqr val="1"/>
            <c:dispEq val="0"/>
            <c:trendlineLbl>
              <c:numFmt formatCode="General" sourceLinked="0"/>
            </c:trendlineLbl>
          </c:trendline>
          <c:xVal>
            <c:numRef>
              <c:f>'S1-C&amp;Oisotopes'!$F$6:$F$93</c:f>
              <c:numCache>
                <c:formatCode>0.00</c:formatCode>
                <c:ptCount val="88"/>
                <c:pt idx="0">
                  <c:v>-1.992666666666667</c:v>
                </c:pt>
                <c:pt idx="1">
                  <c:v>-3.5992000000000002</c:v>
                </c:pt>
                <c:pt idx="2">
                  <c:v>-1.4986666666666668</c:v>
                </c:pt>
                <c:pt idx="3">
                  <c:v>-3.3982000000000001</c:v>
                </c:pt>
                <c:pt idx="4">
                  <c:v>-3.3802000000000003</c:v>
                </c:pt>
                <c:pt idx="5">
                  <c:v>-3.1486666666666667</c:v>
                </c:pt>
                <c:pt idx="6">
                  <c:v>-3.3922000000000003</c:v>
                </c:pt>
                <c:pt idx="7">
                  <c:v>-3.4672000000000001</c:v>
                </c:pt>
                <c:pt idx="8">
                  <c:v>-3.6506666666666669</c:v>
                </c:pt>
                <c:pt idx="9">
                  <c:v>-3.4552</c:v>
                </c:pt>
                <c:pt idx="10">
                  <c:v>-3.5942000000000003</c:v>
                </c:pt>
                <c:pt idx="11">
                  <c:v>-3.5246666666666671</c:v>
                </c:pt>
                <c:pt idx="12">
                  <c:v>-3.6232000000000002</c:v>
                </c:pt>
                <c:pt idx="13">
                  <c:v>-4.7931999999999997</c:v>
                </c:pt>
                <c:pt idx="14">
                  <c:v>-4.0186666666666664</c:v>
                </c:pt>
                <c:pt idx="15">
                  <c:v>-1.321666666666667</c:v>
                </c:pt>
                <c:pt idx="16">
                  <c:v>-0.67066666666666686</c:v>
                </c:pt>
                <c:pt idx="17">
                  <c:v>0.23033333333333311</c:v>
                </c:pt>
                <c:pt idx="18">
                  <c:v>4.325333333333333</c:v>
                </c:pt>
                <c:pt idx="19">
                  <c:v>5.788333333333334</c:v>
                </c:pt>
                <c:pt idx="20">
                  <c:v>6.8723333333333336</c:v>
                </c:pt>
                <c:pt idx="21">
                  <c:v>7.0473333333333326</c:v>
                </c:pt>
                <c:pt idx="22">
                  <c:v>6.9483333333333324</c:v>
                </c:pt>
                <c:pt idx="23">
                  <c:v>7.1133333333333333</c:v>
                </c:pt>
                <c:pt idx="24">
                  <c:v>6.5703333333333322</c:v>
                </c:pt>
                <c:pt idx="25">
                  <c:v>5.631333333333334</c:v>
                </c:pt>
                <c:pt idx="26">
                  <c:v>5.6283333333333339</c:v>
                </c:pt>
                <c:pt idx="27">
                  <c:v>5.3803333333333327</c:v>
                </c:pt>
                <c:pt idx="28">
                  <c:v>4.7223333333333333</c:v>
                </c:pt>
                <c:pt idx="29">
                  <c:v>3.769333333333333</c:v>
                </c:pt>
                <c:pt idx="30">
                  <c:v>1.1623333333333332</c:v>
                </c:pt>
                <c:pt idx="31">
                  <c:v>0.6363333333333332</c:v>
                </c:pt>
                <c:pt idx="32">
                  <c:v>0.92533333333333312</c:v>
                </c:pt>
                <c:pt idx="33">
                  <c:v>1.7883333333333331</c:v>
                </c:pt>
                <c:pt idx="34">
                  <c:v>1.0903333333333332</c:v>
                </c:pt>
                <c:pt idx="35">
                  <c:v>1.8543333333333332</c:v>
                </c:pt>
                <c:pt idx="36">
                  <c:v>1.833333333333333</c:v>
                </c:pt>
                <c:pt idx="37">
                  <c:v>2.0543333333333331</c:v>
                </c:pt>
                <c:pt idx="38">
                  <c:v>2.2793333333333332</c:v>
                </c:pt>
                <c:pt idx="39">
                  <c:v>3.2333333333333329</c:v>
                </c:pt>
                <c:pt idx="40">
                  <c:v>1.9013333333333331</c:v>
                </c:pt>
                <c:pt idx="41">
                  <c:v>1.8183333333333331</c:v>
                </c:pt>
                <c:pt idx="42">
                  <c:v>4.8273333333333337</c:v>
                </c:pt>
                <c:pt idx="43">
                  <c:v>6.5623333333333331</c:v>
                </c:pt>
                <c:pt idx="44">
                  <c:v>2.9133333333333331</c:v>
                </c:pt>
                <c:pt idx="45">
                  <c:v>3.317333333333333</c:v>
                </c:pt>
                <c:pt idx="46">
                  <c:v>2.3753333333333333</c:v>
                </c:pt>
                <c:pt idx="47">
                  <c:v>1.6293333333333331</c:v>
                </c:pt>
                <c:pt idx="48">
                  <c:v>1.0003333333333331</c:v>
                </c:pt>
                <c:pt idx="49">
                  <c:v>0.94833333333333314</c:v>
                </c:pt>
                <c:pt idx="50">
                  <c:v>-2.8418333333333337</c:v>
                </c:pt>
                <c:pt idx="51">
                  <c:v>-2.3548333333333336</c:v>
                </c:pt>
                <c:pt idx="52">
                  <c:v>-2.3078333333333334</c:v>
                </c:pt>
                <c:pt idx="53">
                  <c:v>-2.3868333333333336</c:v>
                </c:pt>
                <c:pt idx="54">
                  <c:v>-2.4728333333333334</c:v>
                </c:pt>
                <c:pt idx="55">
                  <c:v>-2.4648333333333334</c:v>
                </c:pt>
                <c:pt idx="56">
                  <c:v>-2.5508333333333337</c:v>
                </c:pt>
                <c:pt idx="57">
                  <c:v>-2.3838333333333335</c:v>
                </c:pt>
                <c:pt idx="58">
                  <c:v>-2.4538333333333338</c:v>
                </c:pt>
                <c:pt idx="59">
                  <c:v>-2.5008333333333335</c:v>
                </c:pt>
                <c:pt idx="60">
                  <c:v>-2.4888333333333335</c:v>
                </c:pt>
                <c:pt idx="61">
                  <c:v>-2.5118333333333336</c:v>
                </c:pt>
                <c:pt idx="62">
                  <c:v>-2.5068333333333337</c:v>
                </c:pt>
                <c:pt idx="63">
                  <c:v>-2.1638333333333337</c:v>
                </c:pt>
                <c:pt idx="64">
                  <c:v>-1.9098333333333337</c:v>
                </c:pt>
                <c:pt idx="65">
                  <c:v>-3.4378333333333337</c:v>
                </c:pt>
                <c:pt idx="66">
                  <c:v>-4.964833333333333</c:v>
                </c:pt>
                <c:pt idx="67">
                  <c:v>-4.8468333333333344</c:v>
                </c:pt>
                <c:pt idx="68">
                  <c:v>-3.6688333333333336</c:v>
                </c:pt>
                <c:pt idx="69">
                  <c:v>-1.7428333333333337</c:v>
                </c:pt>
                <c:pt idx="70">
                  <c:v>-1.2078333333333335</c:v>
                </c:pt>
                <c:pt idx="71">
                  <c:v>-4.8588333333333331</c:v>
                </c:pt>
                <c:pt idx="72">
                  <c:v>-2.4478333333333335</c:v>
                </c:pt>
                <c:pt idx="73">
                  <c:v>-2.0648333333333335</c:v>
                </c:pt>
                <c:pt idx="74">
                  <c:v>2.5461666666666662</c:v>
                </c:pt>
                <c:pt idx="75">
                  <c:v>2.7371666666666665</c:v>
                </c:pt>
                <c:pt idx="76">
                  <c:v>3.4401666666666664</c:v>
                </c:pt>
                <c:pt idx="77">
                  <c:v>2.1771666666666665</c:v>
                </c:pt>
                <c:pt idx="78">
                  <c:v>2.6481666666666666</c:v>
                </c:pt>
                <c:pt idx="79">
                  <c:v>2.6411666666666664</c:v>
                </c:pt>
                <c:pt idx="80">
                  <c:v>2.7431666666666663</c:v>
                </c:pt>
                <c:pt idx="81">
                  <c:v>3.0931666666666664</c:v>
                </c:pt>
                <c:pt idx="82">
                  <c:v>2.8841666666666663</c:v>
                </c:pt>
                <c:pt idx="83">
                  <c:v>2.6991666666666663</c:v>
                </c:pt>
                <c:pt idx="84">
                  <c:v>2.7661666666666664</c:v>
                </c:pt>
                <c:pt idx="85">
                  <c:v>-3.6794000000000002</c:v>
                </c:pt>
                <c:pt idx="86">
                  <c:v>-3.9563999999999999</c:v>
                </c:pt>
                <c:pt idx="87">
                  <c:v>0.44259999999999999</c:v>
                </c:pt>
              </c:numCache>
            </c:numRef>
          </c:xVal>
          <c:yVal>
            <c:numRef>
              <c:f>'S1-C&amp;Oisotopes'!$G$6:$G$93</c:f>
              <c:numCache>
                <c:formatCode>0.00</c:formatCode>
                <c:ptCount val="88"/>
                <c:pt idx="0">
                  <c:v>-6.7941054194507249</c:v>
                </c:pt>
                <c:pt idx="1">
                  <c:v>-7.9301608512743815</c:v>
                </c:pt>
                <c:pt idx="2">
                  <c:v>-4.6906656768127366</c:v>
                </c:pt>
                <c:pt idx="3">
                  <c:v>-8.4112298935907166</c:v>
                </c:pt>
                <c:pt idx="4">
                  <c:v>-8.1994011383321368</c:v>
                </c:pt>
                <c:pt idx="5">
                  <c:v>-8.1106112348428585</c:v>
                </c:pt>
                <c:pt idx="6">
                  <c:v>-8.4211284335560368</c:v>
                </c:pt>
                <c:pt idx="7">
                  <c:v>-8.221177926255864</c:v>
                </c:pt>
                <c:pt idx="8">
                  <c:v>-8.9371393219499939</c:v>
                </c:pt>
                <c:pt idx="9">
                  <c:v>-7.914323187329801</c:v>
                </c:pt>
                <c:pt idx="10">
                  <c:v>-7.7272407819846922</c:v>
                </c:pt>
                <c:pt idx="11">
                  <c:v>-7.3820786933927227</c:v>
                </c:pt>
                <c:pt idx="12">
                  <c:v>-7.6965553080919609</c:v>
                </c:pt>
                <c:pt idx="13">
                  <c:v>-6.758173719376332</c:v>
                </c:pt>
                <c:pt idx="14">
                  <c:v>-6.728775055679316</c:v>
                </c:pt>
                <c:pt idx="15">
                  <c:v>-7.5097698589457966</c:v>
                </c:pt>
                <c:pt idx="16">
                  <c:v>-5.534021281860996</c:v>
                </c:pt>
                <c:pt idx="17">
                  <c:v>-9.1262014352883032</c:v>
                </c:pt>
                <c:pt idx="18">
                  <c:v>-7.4018757733233631</c:v>
                </c:pt>
                <c:pt idx="19">
                  <c:v>-5.1291709972779334</c:v>
                </c:pt>
                <c:pt idx="20">
                  <c:v>-5.4894778520168845</c:v>
                </c:pt>
                <c:pt idx="21">
                  <c:v>-4.4174659737688069</c:v>
                </c:pt>
                <c:pt idx="22">
                  <c:v>-4.6748280128680424</c:v>
                </c:pt>
                <c:pt idx="23">
                  <c:v>-3.3682207374412281</c:v>
                </c:pt>
                <c:pt idx="24">
                  <c:v>-5.7676268250433029</c:v>
                </c:pt>
                <c:pt idx="25">
                  <c:v>-3.6374610244988697</c:v>
                </c:pt>
                <c:pt idx="26">
                  <c:v>-2.2338480574114863</c:v>
                </c:pt>
                <c:pt idx="27">
                  <c:v>-5.0183073496659834</c:v>
                </c:pt>
                <c:pt idx="28">
                  <c:v>-3.8314724078197822</c:v>
                </c:pt>
                <c:pt idx="29">
                  <c:v>-3.6127146745855123</c:v>
                </c:pt>
                <c:pt idx="30">
                  <c:v>-6.7416431576342664</c:v>
                </c:pt>
                <c:pt idx="31">
                  <c:v>-7.2850730017322665</c:v>
                </c:pt>
                <c:pt idx="32">
                  <c:v>-6.6594852759217336</c:v>
                </c:pt>
                <c:pt idx="33">
                  <c:v>-5.8210789408561912</c:v>
                </c:pt>
                <c:pt idx="34">
                  <c:v>-6.2694828012868218</c:v>
                </c:pt>
                <c:pt idx="35">
                  <c:v>-6.1774263796089688</c:v>
                </c:pt>
                <c:pt idx="36">
                  <c:v>-8.1155605048254618</c:v>
                </c:pt>
                <c:pt idx="37">
                  <c:v>-7.9057114575599687</c:v>
                </c:pt>
                <c:pt idx="38">
                  <c:v>-5.6033110616184647</c:v>
                </c:pt>
                <c:pt idx="39">
                  <c:v>-4.2392922543924749</c:v>
                </c:pt>
                <c:pt idx="40">
                  <c:v>-5.6211284335560183</c:v>
                </c:pt>
                <c:pt idx="41">
                  <c:v>-4.000737441227451</c:v>
                </c:pt>
                <c:pt idx="42">
                  <c:v>-4.2610690423162021</c:v>
                </c:pt>
                <c:pt idx="43">
                  <c:v>-4.2531502103439687</c:v>
                </c:pt>
                <c:pt idx="44">
                  <c:v>-7.4503786191537618</c:v>
                </c:pt>
                <c:pt idx="45">
                  <c:v>-5.9458005444196349</c:v>
                </c:pt>
                <c:pt idx="46">
                  <c:v>-9.1044246473644623</c:v>
                </c:pt>
                <c:pt idx="47">
                  <c:v>-7.3147686216283407</c:v>
                </c:pt>
                <c:pt idx="48">
                  <c:v>-6.0616134620144155</c:v>
                </c:pt>
                <c:pt idx="49">
                  <c:v>-6.518926008413823</c:v>
                </c:pt>
                <c:pt idx="50">
                  <c:v>-8.5309692320382631</c:v>
                </c:pt>
                <c:pt idx="51">
                  <c:v>-7.8360917264703751</c:v>
                </c:pt>
                <c:pt idx="52">
                  <c:v>-7.3787791800709677</c:v>
                </c:pt>
                <c:pt idx="53">
                  <c:v>-7.5114196156067585</c:v>
                </c:pt>
                <c:pt idx="54">
                  <c:v>-7.6856339189969169</c:v>
                </c:pt>
                <c:pt idx="55">
                  <c:v>-7.7727410706921667</c:v>
                </c:pt>
                <c:pt idx="56">
                  <c:v>-7.4688558937557339</c:v>
                </c:pt>
                <c:pt idx="57">
                  <c:v>-7.4352008578734861</c:v>
                </c:pt>
                <c:pt idx="58">
                  <c:v>-7.6410904891528055</c:v>
                </c:pt>
                <c:pt idx="59">
                  <c:v>-7.5609123154334732</c:v>
                </c:pt>
                <c:pt idx="60">
                  <c:v>-7.6420803431493489</c:v>
                </c:pt>
                <c:pt idx="61">
                  <c:v>-7.4312414418873125</c:v>
                </c:pt>
                <c:pt idx="62">
                  <c:v>-7.6796947950177703</c:v>
                </c:pt>
                <c:pt idx="63">
                  <c:v>-7.6440600511425494</c:v>
                </c:pt>
                <c:pt idx="64">
                  <c:v>-8.5002837581457591</c:v>
                </c:pt>
                <c:pt idx="65">
                  <c:v>-9.5693260744039783</c:v>
                </c:pt>
                <c:pt idx="66">
                  <c:v>-10.829410211993707</c:v>
                </c:pt>
                <c:pt idx="67">
                  <c:v>-13.609910088261916</c:v>
                </c:pt>
                <c:pt idx="68">
                  <c:v>-9.5119145426049165</c:v>
                </c:pt>
                <c:pt idx="69">
                  <c:v>-7.7895685886331769</c:v>
                </c:pt>
                <c:pt idx="70">
                  <c:v>-7.2758343644312511</c:v>
                </c:pt>
                <c:pt idx="71">
                  <c:v>-7.4767747257279673</c:v>
                </c:pt>
                <c:pt idx="72">
                  <c:v>-11.135275096923227</c:v>
                </c:pt>
                <c:pt idx="73">
                  <c:v>-10.718546564381757</c:v>
                </c:pt>
                <c:pt idx="74">
                  <c:v>-6.1889746762352509</c:v>
                </c:pt>
                <c:pt idx="75">
                  <c:v>-6.0484154087272266</c:v>
                </c:pt>
                <c:pt idx="76">
                  <c:v>-6.2216398581209553</c:v>
                </c:pt>
                <c:pt idx="77">
                  <c:v>-6.4898902911820535</c:v>
                </c:pt>
                <c:pt idx="78">
                  <c:v>-6.3869454755424506</c:v>
                </c:pt>
                <c:pt idx="79">
                  <c:v>-6.4423772993483119</c:v>
                </c:pt>
                <c:pt idx="80">
                  <c:v>-6.725475542357561</c:v>
                </c:pt>
                <c:pt idx="81">
                  <c:v>-3.5371558195166592</c:v>
                </c:pt>
                <c:pt idx="82">
                  <c:v>-3.8944931122659803</c:v>
                </c:pt>
                <c:pt idx="83">
                  <c:v>-7.0125332013527562</c:v>
                </c:pt>
                <c:pt idx="84">
                  <c:v>-4.7883312711376114</c:v>
                </c:pt>
                <c:pt idx="85">
                  <c:v>-9.5315493541203349</c:v>
                </c:pt>
                <c:pt idx="86">
                  <c:v>-8.7901487107152487</c:v>
                </c:pt>
                <c:pt idx="87">
                  <c:v>-6.3867832071270012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E2-42C3-BB1D-167461809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3085912"/>
        <c:axId val="590374840"/>
      </c:scatterChart>
      <c:valAx>
        <c:axId val="593085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d13C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crossAx val="590374840"/>
        <c:crosses val="autoZero"/>
        <c:crossBetween val="midCat"/>
      </c:valAx>
      <c:valAx>
        <c:axId val="5903748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d18O 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crossAx val="5930859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June Lake (all data)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1"/>
            <c:dispEq val="0"/>
            <c:trendlineLbl>
              <c:numFmt formatCode="General" sourceLinked="0"/>
            </c:trendlineLbl>
          </c:trendline>
          <c:xVal>
            <c:numRef>
              <c:f>'S1-C&amp;Oisotopes'!$F$94:$F$196</c:f>
              <c:numCache>
                <c:formatCode>0.00</c:formatCode>
                <c:ptCount val="103"/>
                <c:pt idx="0">
                  <c:v>1.8917142857142859</c:v>
                </c:pt>
                <c:pt idx="1">
                  <c:v>1.5657142857142858</c:v>
                </c:pt>
                <c:pt idx="2">
                  <c:v>1.3397142857142859</c:v>
                </c:pt>
                <c:pt idx="3">
                  <c:v>1.2207142857142859</c:v>
                </c:pt>
                <c:pt idx="4">
                  <c:v>0.88271428571428578</c:v>
                </c:pt>
                <c:pt idx="5">
                  <c:v>8.7714285714285814E-2</c:v>
                </c:pt>
                <c:pt idx="6">
                  <c:v>1.1707142857142858</c:v>
                </c:pt>
                <c:pt idx="7">
                  <c:v>1.2147142857142859</c:v>
                </c:pt>
                <c:pt idx="8">
                  <c:v>0.23371428571428582</c:v>
                </c:pt>
                <c:pt idx="9">
                  <c:v>1.9997142857142858</c:v>
                </c:pt>
                <c:pt idx="10">
                  <c:v>2.9307142857142856</c:v>
                </c:pt>
                <c:pt idx="11">
                  <c:v>2.4247142857142858</c:v>
                </c:pt>
                <c:pt idx="12">
                  <c:v>2.572714285714286</c:v>
                </c:pt>
                <c:pt idx="13">
                  <c:v>1.8947142857142858</c:v>
                </c:pt>
                <c:pt idx="14">
                  <c:v>3.6477142857142857</c:v>
                </c:pt>
                <c:pt idx="15">
                  <c:v>2.6337142857142859</c:v>
                </c:pt>
                <c:pt idx="16">
                  <c:v>2.757714285714286</c:v>
                </c:pt>
                <c:pt idx="17">
                  <c:v>3.2357142857142858</c:v>
                </c:pt>
                <c:pt idx="18">
                  <c:v>3.6307142857142858</c:v>
                </c:pt>
                <c:pt idx="19">
                  <c:v>2.8047142857142857</c:v>
                </c:pt>
                <c:pt idx="20">
                  <c:v>2.3577142857142857</c:v>
                </c:pt>
                <c:pt idx="21">
                  <c:v>3.0937142857142859</c:v>
                </c:pt>
                <c:pt idx="22">
                  <c:v>1.9217142857142857</c:v>
                </c:pt>
                <c:pt idx="23">
                  <c:v>3.3777142857142857</c:v>
                </c:pt>
                <c:pt idx="24">
                  <c:v>4.3137142857142852</c:v>
                </c:pt>
                <c:pt idx="25">
                  <c:v>2.3837142857142859</c:v>
                </c:pt>
                <c:pt idx="26">
                  <c:v>2.5027142857142861</c:v>
                </c:pt>
                <c:pt idx="27">
                  <c:v>-0.18828571428571411</c:v>
                </c:pt>
                <c:pt idx="28">
                  <c:v>2.6627142857142858</c:v>
                </c:pt>
                <c:pt idx="29">
                  <c:v>1.9747142857142859</c:v>
                </c:pt>
                <c:pt idx="30">
                  <c:v>2.1737142857142859</c:v>
                </c:pt>
                <c:pt idx="31">
                  <c:v>2.2557142857142858</c:v>
                </c:pt>
                <c:pt idx="32">
                  <c:v>3.793714285714286</c:v>
                </c:pt>
                <c:pt idx="33">
                  <c:v>3.4487142857142858</c:v>
                </c:pt>
                <c:pt idx="34">
                  <c:v>3.217714285714286</c:v>
                </c:pt>
                <c:pt idx="35">
                  <c:v>2.729714285714286</c:v>
                </c:pt>
                <c:pt idx="36">
                  <c:v>2.2987142857142859</c:v>
                </c:pt>
                <c:pt idx="37">
                  <c:v>3.5007142857142859</c:v>
                </c:pt>
                <c:pt idx="38">
                  <c:v>3.3117142857142858</c:v>
                </c:pt>
                <c:pt idx="39">
                  <c:v>2.983714285714286</c:v>
                </c:pt>
                <c:pt idx="40">
                  <c:v>3.3237142857142858</c:v>
                </c:pt>
                <c:pt idx="41">
                  <c:v>4.0367142857142859</c:v>
                </c:pt>
                <c:pt idx="42">
                  <c:v>3.5587142857142857</c:v>
                </c:pt>
                <c:pt idx="43">
                  <c:v>4.0907142857142862</c:v>
                </c:pt>
                <c:pt idx="44">
                  <c:v>3.1187142857142858</c:v>
                </c:pt>
                <c:pt idx="45">
                  <c:v>2.3187142857142859</c:v>
                </c:pt>
                <c:pt idx="46">
                  <c:v>2.8917142857142859</c:v>
                </c:pt>
                <c:pt idx="47">
                  <c:v>2.2627142857142859</c:v>
                </c:pt>
                <c:pt idx="48">
                  <c:v>2.761714285714286</c:v>
                </c:pt>
                <c:pt idx="49">
                  <c:v>2.6307142857142858</c:v>
                </c:pt>
                <c:pt idx="50">
                  <c:v>2.6597142857142857</c:v>
                </c:pt>
                <c:pt idx="51">
                  <c:v>2.0027142857142861</c:v>
                </c:pt>
                <c:pt idx="52">
                  <c:v>2.1907142857142858</c:v>
                </c:pt>
                <c:pt idx="53">
                  <c:v>2.3137142857142861</c:v>
                </c:pt>
                <c:pt idx="54">
                  <c:v>3.0687142857142859</c:v>
                </c:pt>
                <c:pt idx="55">
                  <c:v>1.8757142857142859</c:v>
                </c:pt>
                <c:pt idx="56">
                  <c:v>4.4077142857142855</c:v>
                </c:pt>
                <c:pt idx="57">
                  <c:v>4.9817142857142862</c:v>
                </c:pt>
                <c:pt idx="58">
                  <c:v>3.3367142857142857</c:v>
                </c:pt>
                <c:pt idx="59">
                  <c:v>3.1817142857142859</c:v>
                </c:pt>
                <c:pt idx="60">
                  <c:v>3.0507142857142857</c:v>
                </c:pt>
                <c:pt idx="61">
                  <c:v>3.0877142857142861</c:v>
                </c:pt>
                <c:pt idx="62">
                  <c:v>2.7667142857142859</c:v>
                </c:pt>
                <c:pt idx="63">
                  <c:v>3.116714285714286</c:v>
                </c:pt>
                <c:pt idx="64">
                  <c:v>3.1077142857142861</c:v>
                </c:pt>
                <c:pt idx="65">
                  <c:v>3.2437142857142858</c:v>
                </c:pt>
                <c:pt idx="66">
                  <c:v>3.1877142857142857</c:v>
                </c:pt>
                <c:pt idx="67">
                  <c:v>3.0627142857142857</c:v>
                </c:pt>
                <c:pt idx="68">
                  <c:v>3.080714285714286</c:v>
                </c:pt>
                <c:pt idx="69">
                  <c:v>2.918714285714286</c:v>
                </c:pt>
                <c:pt idx="70">
                  <c:v>2.644714285714286</c:v>
                </c:pt>
                <c:pt idx="71">
                  <c:v>2.418714285714286</c:v>
                </c:pt>
                <c:pt idx="72">
                  <c:v>2.6417142857142859</c:v>
                </c:pt>
                <c:pt idx="73">
                  <c:v>2.7197142857142858</c:v>
                </c:pt>
                <c:pt idx="74">
                  <c:v>2.9277142857142859</c:v>
                </c:pt>
                <c:pt idx="75">
                  <c:v>3.080714285714286</c:v>
                </c:pt>
                <c:pt idx="76">
                  <c:v>2.9667142857142861</c:v>
                </c:pt>
                <c:pt idx="77">
                  <c:v>3.2147142857142859</c:v>
                </c:pt>
                <c:pt idx="78">
                  <c:v>2.9073333333333333</c:v>
                </c:pt>
                <c:pt idx="79">
                  <c:v>3.0563333333333333</c:v>
                </c:pt>
                <c:pt idx="80">
                  <c:v>2.8823333333333334</c:v>
                </c:pt>
                <c:pt idx="81">
                  <c:v>4.2823333333333329</c:v>
                </c:pt>
                <c:pt idx="82">
                  <c:v>-2.5126666666666666</c:v>
                </c:pt>
                <c:pt idx="83">
                  <c:v>-3.5436666666666667</c:v>
                </c:pt>
                <c:pt idx="84">
                  <c:v>-2.2576666666666667</c:v>
                </c:pt>
                <c:pt idx="85">
                  <c:v>-1.2776666666666667</c:v>
                </c:pt>
                <c:pt idx="86">
                  <c:v>-1.0846666666666667</c:v>
                </c:pt>
                <c:pt idx="87">
                  <c:v>-0.52666666666666673</c:v>
                </c:pt>
                <c:pt idx="88">
                  <c:v>-1.6196666666666668</c:v>
                </c:pt>
                <c:pt idx="89">
                  <c:v>-5.7286666666666664</c:v>
                </c:pt>
                <c:pt idx="90">
                  <c:v>-3.0786666666666669</c:v>
                </c:pt>
                <c:pt idx="91">
                  <c:v>-2.4926666666666666</c:v>
                </c:pt>
                <c:pt idx="92">
                  <c:v>-2.2856666666666667</c:v>
                </c:pt>
                <c:pt idx="93">
                  <c:v>-0.75566666666666682</c:v>
                </c:pt>
                <c:pt idx="94">
                  <c:v>-1.1226666666666667</c:v>
                </c:pt>
                <c:pt idx="95">
                  <c:v>-0.93566666666666687</c:v>
                </c:pt>
                <c:pt idx="96">
                  <c:v>-1.3416666666666668</c:v>
                </c:pt>
                <c:pt idx="97">
                  <c:v>0.16433333333333322</c:v>
                </c:pt>
                <c:pt idx="98">
                  <c:v>-0.97666666666666679</c:v>
                </c:pt>
                <c:pt idx="99">
                  <c:v>-1.0986666666666667</c:v>
                </c:pt>
                <c:pt idx="100">
                  <c:v>-0.67066666666666674</c:v>
                </c:pt>
                <c:pt idx="101">
                  <c:v>0.49333333333333323</c:v>
                </c:pt>
                <c:pt idx="102">
                  <c:v>0.15933333333333322</c:v>
                </c:pt>
              </c:numCache>
            </c:numRef>
          </c:xVal>
          <c:yVal>
            <c:numRef>
              <c:f>'S1-C&amp;Oisotopes'!$G$94:$G$196</c:f>
              <c:numCache>
                <c:formatCode>0.00</c:formatCode>
                <c:ptCount val="103"/>
                <c:pt idx="0">
                  <c:v>-13.193723618623499</c:v>
                </c:pt>
                <c:pt idx="1">
                  <c:v>-13.769818644607064</c:v>
                </c:pt>
                <c:pt idx="2">
                  <c:v>-14.622082935624213</c:v>
                </c:pt>
                <c:pt idx="3">
                  <c:v>-13.854946088309113</c:v>
                </c:pt>
                <c:pt idx="4">
                  <c:v>-14.64484957754437</c:v>
                </c:pt>
                <c:pt idx="5">
                  <c:v>-16.846284865839472</c:v>
                </c:pt>
                <c:pt idx="6">
                  <c:v>-15.106121539929951</c:v>
                </c:pt>
                <c:pt idx="7">
                  <c:v>-14.652768409516717</c:v>
                </c:pt>
                <c:pt idx="8">
                  <c:v>-14.212283381058434</c:v>
                </c:pt>
                <c:pt idx="9">
                  <c:v>-14.259796372892175</c:v>
                </c:pt>
                <c:pt idx="10">
                  <c:v>-14.29939053275357</c:v>
                </c:pt>
                <c:pt idx="11">
                  <c:v>-14.648808993530544</c:v>
                </c:pt>
                <c:pt idx="12">
                  <c:v>-14.057866157598916</c:v>
                </c:pt>
                <c:pt idx="13">
                  <c:v>-14.231090606992645</c:v>
                </c:pt>
                <c:pt idx="14">
                  <c:v>-15.794070067522149</c:v>
                </c:pt>
                <c:pt idx="15">
                  <c:v>-16.784913918054237</c:v>
                </c:pt>
                <c:pt idx="16">
                  <c:v>-14.321167320677297</c:v>
                </c:pt>
                <c:pt idx="17">
                  <c:v>-14.161800827235176</c:v>
                </c:pt>
                <c:pt idx="18">
                  <c:v>-14.396396224414026</c:v>
                </c:pt>
                <c:pt idx="19">
                  <c:v>-14.30928907271889</c:v>
                </c:pt>
                <c:pt idx="20">
                  <c:v>-14.363731042528322</c:v>
                </c:pt>
                <c:pt idx="21">
                  <c:v>-14.83688125287231</c:v>
                </c:pt>
                <c:pt idx="22">
                  <c:v>-14.918049280588299</c:v>
                </c:pt>
                <c:pt idx="23">
                  <c:v>-14.872515996747531</c:v>
                </c:pt>
                <c:pt idx="24">
                  <c:v>-23.091273729981914</c:v>
                </c:pt>
                <c:pt idx="25">
                  <c:v>-14.873505850744188</c:v>
                </c:pt>
                <c:pt idx="26">
                  <c:v>-18.572873051224903</c:v>
                </c:pt>
                <c:pt idx="27">
                  <c:v>-16.643647611977187</c:v>
                </c:pt>
                <c:pt idx="28">
                  <c:v>-14.154164810690462</c:v>
                </c:pt>
                <c:pt idx="29">
                  <c:v>-14.73520910665677</c:v>
                </c:pt>
                <c:pt idx="30">
                  <c:v>-14.925261073991622</c:v>
                </c:pt>
                <c:pt idx="31">
                  <c:v>-15.002469685721325</c:v>
                </c:pt>
                <c:pt idx="32">
                  <c:v>-14.353125463994092</c:v>
                </c:pt>
                <c:pt idx="33">
                  <c:v>-14.774803266518164</c:v>
                </c:pt>
                <c:pt idx="34">
                  <c:v>-14.783711952486941</c:v>
                </c:pt>
                <c:pt idx="35">
                  <c:v>-14.714422172729586</c:v>
                </c:pt>
                <c:pt idx="36">
                  <c:v>-1.2613165058153732</c:v>
                </c:pt>
                <c:pt idx="37">
                  <c:v>-13.649339272457313</c:v>
                </c:pt>
                <c:pt idx="38">
                  <c:v>-13.75822321207629</c:v>
                </c:pt>
                <c:pt idx="39">
                  <c:v>-13.168270230141092</c:v>
                </c:pt>
                <c:pt idx="40">
                  <c:v>-12.888141549121473</c:v>
                </c:pt>
                <c:pt idx="41">
                  <c:v>-13.44641920316751</c:v>
                </c:pt>
                <c:pt idx="42">
                  <c:v>-14.345206632021744</c:v>
                </c:pt>
                <c:pt idx="43">
                  <c:v>-12.165548131650597</c:v>
                </c:pt>
                <c:pt idx="44">
                  <c:v>-14.101702548874004</c:v>
                </c:pt>
                <c:pt idx="45">
                  <c:v>-14.326399406087534</c:v>
                </c:pt>
                <c:pt idx="46">
                  <c:v>-15.536990843850548</c:v>
                </c:pt>
                <c:pt idx="47">
                  <c:v>-18.398658747834745</c:v>
                </c:pt>
                <c:pt idx="48">
                  <c:v>-14.223454590447817</c:v>
                </c:pt>
                <c:pt idx="49">
                  <c:v>-14.494674585498545</c:v>
                </c:pt>
                <c:pt idx="50">
                  <c:v>-14.477847067557535</c:v>
                </c:pt>
                <c:pt idx="51">
                  <c:v>-14.385790645879796</c:v>
                </c:pt>
                <c:pt idx="52">
                  <c:v>-14.452110863647635</c:v>
                </c:pt>
                <c:pt idx="53">
                  <c:v>-14.18188072259345</c:v>
                </c:pt>
                <c:pt idx="54">
                  <c:v>-14.690665676812658</c:v>
                </c:pt>
                <c:pt idx="55">
                  <c:v>-14.904474140064325</c:v>
                </c:pt>
                <c:pt idx="56">
                  <c:v>-14.820336550358819</c:v>
                </c:pt>
                <c:pt idx="57">
                  <c:v>-14.692645384805745</c:v>
                </c:pt>
                <c:pt idx="58">
                  <c:v>-13.601826280623571</c:v>
                </c:pt>
                <c:pt idx="59">
                  <c:v>-14.467948527592215</c:v>
                </c:pt>
                <c:pt idx="60">
                  <c:v>-14.40657757980698</c:v>
                </c:pt>
                <c:pt idx="61">
                  <c:v>-14.538228161346227</c:v>
                </c:pt>
                <c:pt idx="62">
                  <c:v>-14.469928235585188</c:v>
                </c:pt>
                <c:pt idx="63">
                  <c:v>-14.40954714179661</c:v>
                </c:pt>
                <c:pt idx="64">
                  <c:v>-14.21751546646867</c:v>
                </c:pt>
                <c:pt idx="65">
                  <c:v>-14.477847067557535</c:v>
                </c:pt>
                <c:pt idx="66">
                  <c:v>-14.869829250185534</c:v>
                </c:pt>
                <c:pt idx="67">
                  <c:v>-14.437263053699484</c:v>
                </c:pt>
                <c:pt idx="68">
                  <c:v>-14.546146993318461</c:v>
                </c:pt>
                <c:pt idx="69">
                  <c:v>-14.516451373422386</c:v>
                </c:pt>
                <c:pt idx="70">
                  <c:v>-14.709472902746869</c:v>
                </c:pt>
                <c:pt idx="71">
                  <c:v>-14.564954219252671</c:v>
                </c:pt>
                <c:pt idx="72">
                  <c:v>-14.685716406830055</c:v>
                </c:pt>
                <c:pt idx="73">
                  <c:v>-14.681756990843882</c:v>
                </c:pt>
                <c:pt idx="74">
                  <c:v>-14.422415243751447</c:v>
                </c:pt>
                <c:pt idx="75">
                  <c:v>-14.659980202920041</c:v>
                </c:pt>
                <c:pt idx="76">
                  <c:v>-14.715412026726016</c:v>
                </c:pt>
                <c:pt idx="77">
                  <c:v>-14.762925018559757</c:v>
                </c:pt>
                <c:pt idx="78">
                  <c:v>-14.185345211581202</c:v>
                </c:pt>
                <c:pt idx="79">
                  <c:v>-14.274432071269425</c:v>
                </c:pt>
                <c:pt idx="80">
                  <c:v>-14.377376886909142</c:v>
                </c:pt>
                <c:pt idx="81">
                  <c:v>-14.410042068794732</c:v>
                </c:pt>
                <c:pt idx="82">
                  <c:v>-14.479331848552315</c:v>
                </c:pt>
                <c:pt idx="83">
                  <c:v>-14.339762435040834</c:v>
                </c:pt>
                <c:pt idx="84">
                  <c:v>-14.548621628309784</c:v>
                </c:pt>
                <c:pt idx="85">
                  <c:v>-15.462256867112169</c:v>
                </c:pt>
                <c:pt idx="86">
                  <c:v>-15.041568918584412</c:v>
                </c:pt>
                <c:pt idx="87">
                  <c:v>-15.008903736698821</c:v>
                </c:pt>
                <c:pt idx="88">
                  <c:v>-15.029690670626119</c:v>
                </c:pt>
                <c:pt idx="89">
                  <c:v>-15.183118040089093</c:v>
                </c:pt>
                <c:pt idx="90">
                  <c:v>-15.129665924276205</c:v>
                </c:pt>
                <c:pt idx="91">
                  <c:v>-15.926498391487266</c:v>
                </c:pt>
                <c:pt idx="92">
                  <c:v>-15.72258846820092</c:v>
                </c:pt>
                <c:pt idx="93">
                  <c:v>-15.748324672110821</c:v>
                </c:pt>
                <c:pt idx="94">
                  <c:v>-14.222959663449624</c:v>
                </c:pt>
                <c:pt idx="95">
                  <c:v>-16.199698094530966</c:v>
                </c:pt>
                <c:pt idx="96">
                  <c:v>-14.807963375402105</c:v>
                </c:pt>
                <c:pt idx="97">
                  <c:v>-16.260079188319658</c:v>
                </c:pt>
                <c:pt idx="98">
                  <c:v>-16.435283345706473</c:v>
                </c:pt>
                <c:pt idx="99">
                  <c:v>-16.229393714427154</c:v>
                </c:pt>
                <c:pt idx="100">
                  <c:v>-15.999747587230795</c:v>
                </c:pt>
                <c:pt idx="101">
                  <c:v>-16.681756990843844</c:v>
                </c:pt>
                <c:pt idx="102">
                  <c:v>-13.831967334818055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FB-4B93-BA4A-061A91EE4F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688280"/>
        <c:axId val="520015128"/>
      </c:scatterChart>
      <c:valAx>
        <c:axId val="572688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d13C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crossAx val="520015128"/>
        <c:crosses val="autoZero"/>
        <c:crossBetween val="midCat"/>
      </c:valAx>
      <c:valAx>
        <c:axId val="5200151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d18O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crossAx val="5726882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Sekwi Brook (all data)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1"/>
            <c:dispEq val="0"/>
            <c:trendlineLbl>
              <c:numFmt formatCode="General" sourceLinked="0"/>
            </c:trendlineLbl>
          </c:trendline>
          <c:xVal>
            <c:numRef>
              <c:f>'S1-C&amp;Oisotopes'!$F$197:$F$680</c:f>
              <c:numCache>
                <c:formatCode>0.00</c:formatCode>
                <c:ptCount val="484"/>
                <c:pt idx="0">
                  <c:v>4.6053333333333333</c:v>
                </c:pt>
                <c:pt idx="1">
                  <c:v>5.003333333333333</c:v>
                </c:pt>
                <c:pt idx="2">
                  <c:v>5.6993333333333336</c:v>
                </c:pt>
                <c:pt idx="3">
                  <c:v>5.4393333333333329</c:v>
                </c:pt>
                <c:pt idx="4">
                  <c:v>5.5543333333333331</c:v>
                </c:pt>
                <c:pt idx="5">
                  <c:v>6.0523333333333333</c:v>
                </c:pt>
                <c:pt idx="6">
                  <c:v>5.8833333333333329</c:v>
                </c:pt>
                <c:pt idx="7">
                  <c:v>5.4643333333333333</c:v>
                </c:pt>
                <c:pt idx="8">
                  <c:v>5.0963333333333329</c:v>
                </c:pt>
                <c:pt idx="9">
                  <c:v>5.2753333333333332</c:v>
                </c:pt>
                <c:pt idx="10">
                  <c:v>5.3043333333333331</c:v>
                </c:pt>
                <c:pt idx="11">
                  <c:v>6.4523333333333328</c:v>
                </c:pt>
                <c:pt idx="12">
                  <c:v>5.6043333333333329</c:v>
                </c:pt>
                <c:pt idx="13">
                  <c:v>5.769333333333333</c:v>
                </c:pt>
                <c:pt idx="14">
                  <c:v>6.0123333333333333</c:v>
                </c:pt>
                <c:pt idx="15">
                  <c:v>6.4463333333333335</c:v>
                </c:pt>
                <c:pt idx="16">
                  <c:v>6.0723333333333329</c:v>
                </c:pt>
                <c:pt idx="17">
                  <c:v>6.6973333333333329</c:v>
                </c:pt>
                <c:pt idx="18">
                  <c:v>5.434333333333333</c:v>
                </c:pt>
                <c:pt idx="19">
                  <c:v>5.9753333333333334</c:v>
                </c:pt>
                <c:pt idx="20">
                  <c:v>5.2563333333333331</c:v>
                </c:pt>
                <c:pt idx="21">
                  <c:v>5.8983333333333334</c:v>
                </c:pt>
                <c:pt idx="22">
                  <c:v>5.8563333333333336</c:v>
                </c:pt>
                <c:pt idx="23">
                  <c:v>6.2733333333333334</c:v>
                </c:pt>
                <c:pt idx="24">
                  <c:v>5.551333333333333</c:v>
                </c:pt>
                <c:pt idx="25">
                  <c:v>5.8903333333333334</c:v>
                </c:pt>
                <c:pt idx="26">
                  <c:v>6.0043333333333333</c:v>
                </c:pt>
                <c:pt idx="27">
                  <c:v>5.9643333333333333</c:v>
                </c:pt>
                <c:pt idx="28">
                  <c:v>5.4465000000000003</c:v>
                </c:pt>
                <c:pt idx="29">
                  <c:v>5.5794999999999995</c:v>
                </c:pt>
                <c:pt idx="30">
                  <c:v>5.7904999999999998</c:v>
                </c:pt>
                <c:pt idx="31">
                  <c:v>5.894499999999999</c:v>
                </c:pt>
                <c:pt idx="32">
                  <c:v>5.6914999999999996</c:v>
                </c:pt>
                <c:pt idx="33">
                  <c:v>5.6064999999999987</c:v>
                </c:pt>
                <c:pt idx="34">
                  <c:v>5.9154999999999998</c:v>
                </c:pt>
                <c:pt idx="35">
                  <c:v>6.2605000000000004</c:v>
                </c:pt>
                <c:pt idx="36">
                  <c:v>6.6954999999999991</c:v>
                </c:pt>
                <c:pt idx="37">
                  <c:v>7.0224999999999991</c:v>
                </c:pt>
                <c:pt idx="38">
                  <c:v>6.4405000000000001</c:v>
                </c:pt>
                <c:pt idx="39">
                  <c:v>6.4964999999999993</c:v>
                </c:pt>
                <c:pt idx="40">
                  <c:v>6.3414999999999999</c:v>
                </c:pt>
                <c:pt idx="41">
                  <c:v>6.8825000000000003</c:v>
                </c:pt>
                <c:pt idx="42">
                  <c:v>7.035499999999999</c:v>
                </c:pt>
                <c:pt idx="43">
                  <c:v>6.7494999999999994</c:v>
                </c:pt>
                <c:pt idx="44">
                  <c:v>6.551499999999999</c:v>
                </c:pt>
                <c:pt idx="45">
                  <c:v>6.4695</c:v>
                </c:pt>
                <c:pt idx="46">
                  <c:v>6.7545000000000002</c:v>
                </c:pt>
                <c:pt idx="47">
                  <c:v>5.865499999999999</c:v>
                </c:pt>
                <c:pt idx="48">
                  <c:v>6.4194999999999993</c:v>
                </c:pt>
                <c:pt idx="49">
                  <c:v>6.2214999999999989</c:v>
                </c:pt>
                <c:pt idx="50">
                  <c:v>6.3724999999999987</c:v>
                </c:pt>
                <c:pt idx="51">
                  <c:v>6.8744999999999994</c:v>
                </c:pt>
                <c:pt idx="52">
                  <c:v>6.2564999999999991</c:v>
                </c:pt>
                <c:pt idx="53">
                  <c:v>6.2934999999999999</c:v>
                </c:pt>
                <c:pt idx="54">
                  <c:v>5.7125000000000004</c:v>
                </c:pt>
                <c:pt idx="55">
                  <c:v>6.1734999999999989</c:v>
                </c:pt>
                <c:pt idx="56">
                  <c:v>5.8524999999999991</c:v>
                </c:pt>
                <c:pt idx="57">
                  <c:v>5.2314999999999987</c:v>
                </c:pt>
                <c:pt idx="58">
                  <c:v>6.4695</c:v>
                </c:pt>
                <c:pt idx="59">
                  <c:v>6.7454999999999998</c:v>
                </c:pt>
                <c:pt idx="60">
                  <c:v>9.0214999999999996</c:v>
                </c:pt>
                <c:pt idx="61">
                  <c:v>6.9535</c:v>
                </c:pt>
                <c:pt idx="62">
                  <c:v>6.9894999999999996</c:v>
                </c:pt>
                <c:pt idx="63">
                  <c:v>6.8155000000000001</c:v>
                </c:pt>
                <c:pt idx="64">
                  <c:v>8.3644999999999996</c:v>
                </c:pt>
                <c:pt idx="65">
                  <c:v>7.2844999999999995</c:v>
                </c:pt>
                <c:pt idx="66">
                  <c:v>10.0595</c:v>
                </c:pt>
                <c:pt idx="67">
                  <c:v>7.0015000000000001</c:v>
                </c:pt>
                <c:pt idx="68">
                  <c:v>9.5744999999999987</c:v>
                </c:pt>
                <c:pt idx="69">
                  <c:v>9.5844999999999985</c:v>
                </c:pt>
                <c:pt idx="70">
                  <c:v>8.0045000000000002</c:v>
                </c:pt>
                <c:pt idx="71">
                  <c:v>8.8404999999999987</c:v>
                </c:pt>
                <c:pt idx="72">
                  <c:v>5.1319999999999997</c:v>
                </c:pt>
                <c:pt idx="73">
                  <c:v>5.0269999999999992</c:v>
                </c:pt>
                <c:pt idx="74">
                  <c:v>2.7930000000000001</c:v>
                </c:pt>
                <c:pt idx="75">
                  <c:v>2.3559999999999999</c:v>
                </c:pt>
                <c:pt idx="76">
                  <c:v>2.3519999999999999</c:v>
                </c:pt>
                <c:pt idx="77">
                  <c:v>2.66</c:v>
                </c:pt>
                <c:pt idx="78">
                  <c:v>2.9489999999999998</c:v>
                </c:pt>
                <c:pt idx="79">
                  <c:v>3.1240000000000001</c:v>
                </c:pt>
                <c:pt idx="80">
                  <c:v>3.5139999999999998</c:v>
                </c:pt>
                <c:pt idx="81">
                  <c:v>2.42</c:v>
                </c:pt>
                <c:pt idx="82">
                  <c:v>3.286</c:v>
                </c:pt>
                <c:pt idx="83">
                  <c:v>2.6019999999999999</c:v>
                </c:pt>
                <c:pt idx="84">
                  <c:v>3.121</c:v>
                </c:pt>
                <c:pt idx="85">
                  <c:v>3.657</c:v>
                </c:pt>
                <c:pt idx="86">
                  <c:v>3.4729999999999999</c:v>
                </c:pt>
                <c:pt idx="87">
                  <c:v>5.2059999999999995</c:v>
                </c:pt>
                <c:pt idx="88">
                  <c:v>1.7070000000000001</c:v>
                </c:pt>
                <c:pt idx="89">
                  <c:v>2.4390000000000001</c:v>
                </c:pt>
                <c:pt idx="90">
                  <c:v>2.0110000000000001</c:v>
                </c:pt>
                <c:pt idx="91">
                  <c:v>2.5760000000000001</c:v>
                </c:pt>
                <c:pt idx="92">
                  <c:v>2.4409999999999998</c:v>
                </c:pt>
                <c:pt idx="93">
                  <c:v>2.5859999999999999</c:v>
                </c:pt>
                <c:pt idx="94">
                  <c:v>3.5009999999999999</c:v>
                </c:pt>
                <c:pt idx="95">
                  <c:v>2.4569999999999999</c:v>
                </c:pt>
                <c:pt idx="96">
                  <c:v>2.6930000000000001</c:v>
                </c:pt>
                <c:pt idx="97">
                  <c:v>3.641</c:v>
                </c:pt>
                <c:pt idx="98">
                  <c:v>2.802</c:v>
                </c:pt>
                <c:pt idx="99">
                  <c:v>2.9670000000000001</c:v>
                </c:pt>
                <c:pt idx="100">
                  <c:v>3.4899999999999998</c:v>
                </c:pt>
                <c:pt idx="101">
                  <c:v>3.2319999999999998</c:v>
                </c:pt>
                <c:pt idx="102">
                  <c:v>3.613</c:v>
                </c:pt>
                <c:pt idx="103">
                  <c:v>3.5150000000000001</c:v>
                </c:pt>
                <c:pt idx="104">
                  <c:v>5.0449999999999999</c:v>
                </c:pt>
                <c:pt idx="105">
                  <c:v>5.7569999999999997</c:v>
                </c:pt>
                <c:pt idx="106">
                  <c:v>4.7300000000000004</c:v>
                </c:pt>
                <c:pt idx="107">
                  <c:v>4.6950000000000003</c:v>
                </c:pt>
                <c:pt idx="108">
                  <c:v>6.0850000000000009</c:v>
                </c:pt>
                <c:pt idx="109">
                  <c:v>4.6389999999999993</c:v>
                </c:pt>
                <c:pt idx="110">
                  <c:v>4.5990000000000002</c:v>
                </c:pt>
                <c:pt idx="111">
                  <c:v>5.0709999999999997</c:v>
                </c:pt>
                <c:pt idx="112">
                  <c:v>4.8059999999999992</c:v>
                </c:pt>
                <c:pt idx="113">
                  <c:v>5.1310000000000002</c:v>
                </c:pt>
                <c:pt idx="114">
                  <c:v>4.7260000000000009</c:v>
                </c:pt>
                <c:pt idx="115">
                  <c:v>3.8609999999999998</c:v>
                </c:pt>
                <c:pt idx="116">
                  <c:v>4.9459999999999997</c:v>
                </c:pt>
                <c:pt idx="117">
                  <c:v>6.0719999999999992</c:v>
                </c:pt>
                <c:pt idx="118">
                  <c:v>5.907</c:v>
                </c:pt>
                <c:pt idx="119">
                  <c:v>5.8100000000000005</c:v>
                </c:pt>
                <c:pt idx="120">
                  <c:v>6.3767142857142858</c:v>
                </c:pt>
                <c:pt idx="121">
                  <c:v>5.9527142857142854</c:v>
                </c:pt>
                <c:pt idx="122">
                  <c:v>2.6737142857142855</c:v>
                </c:pt>
                <c:pt idx="123">
                  <c:v>2.8077142857142854</c:v>
                </c:pt>
                <c:pt idx="124">
                  <c:v>1.4007142857142854</c:v>
                </c:pt>
                <c:pt idx="125">
                  <c:v>1.9837142857142853</c:v>
                </c:pt>
                <c:pt idx="126">
                  <c:v>1.9397142857142853</c:v>
                </c:pt>
                <c:pt idx="127">
                  <c:v>3.9117142857142855</c:v>
                </c:pt>
                <c:pt idx="128">
                  <c:v>1.4677142857142853</c:v>
                </c:pt>
                <c:pt idx="129">
                  <c:v>2.2777142857142851</c:v>
                </c:pt>
                <c:pt idx="130">
                  <c:v>2.3267142857142855</c:v>
                </c:pt>
                <c:pt idx="131">
                  <c:v>2.5807142857142855</c:v>
                </c:pt>
                <c:pt idx="132">
                  <c:v>2.2657142857142851</c:v>
                </c:pt>
                <c:pt idx="133">
                  <c:v>1.9027142857142854</c:v>
                </c:pt>
                <c:pt idx="134">
                  <c:v>2.3227142857142855</c:v>
                </c:pt>
                <c:pt idx="135">
                  <c:v>2.8947142857142851</c:v>
                </c:pt>
                <c:pt idx="136">
                  <c:v>2.3337142857142852</c:v>
                </c:pt>
                <c:pt idx="137">
                  <c:v>1.2447142857142854</c:v>
                </c:pt>
                <c:pt idx="138">
                  <c:v>2.1097142857142854</c:v>
                </c:pt>
                <c:pt idx="139">
                  <c:v>0.31571428571428534</c:v>
                </c:pt>
                <c:pt idx="140">
                  <c:v>-0.30028571428571466</c:v>
                </c:pt>
                <c:pt idx="141">
                  <c:v>-0.22928571428571465</c:v>
                </c:pt>
                <c:pt idx="142">
                  <c:v>-0.82728571428571462</c:v>
                </c:pt>
                <c:pt idx="143">
                  <c:v>-0.61928571428571466</c:v>
                </c:pt>
                <c:pt idx="144">
                  <c:v>-0.77428571428571469</c:v>
                </c:pt>
                <c:pt idx="145">
                  <c:v>-0.36028571428571465</c:v>
                </c:pt>
                <c:pt idx="146">
                  <c:v>-0.58228571428571463</c:v>
                </c:pt>
                <c:pt idx="147">
                  <c:v>-0.21828571428571464</c:v>
                </c:pt>
                <c:pt idx="148">
                  <c:v>-2.8285714285714664E-2</c:v>
                </c:pt>
                <c:pt idx="149">
                  <c:v>-0.33728571428571463</c:v>
                </c:pt>
                <c:pt idx="150">
                  <c:v>-0.11628571428571466</c:v>
                </c:pt>
                <c:pt idx="151">
                  <c:v>-0.44528571428571462</c:v>
                </c:pt>
                <c:pt idx="152">
                  <c:v>-0.12628571428571467</c:v>
                </c:pt>
                <c:pt idx="153">
                  <c:v>-0.13228571428571467</c:v>
                </c:pt>
                <c:pt idx="154">
                  <c:v>-2.428571428571466E-2</c:v>
                </c:pt>
                <c:pt idx="155">
                  <c:v>1.9714285714285351E-2</c:v>
                </c:pt>
                <c:pt idx="156">
                  <c:v>0.57671428571428529</c:v>
                </c:pt>
                <c:pt idx="157">
                  <c:v>0.60471428571428532</c:v>
                </c:pt>
                <c:pt idx="158">
                  <c:v>9.4714285714285348E-2</c:v>
                </c:pt>
                <c:pt idx="159">
                  <c:v>0.27471428571428536</c:v>
                </c:pt>
                <c:pt idx="160">
                  <c:v>0.24971428571428533</c:v>
                </c:pt>
                <c:pt idx="161">
                  <c:v>0.62871428571428534</c:v>
                </c:pt>
                <c:pt idx="162">
                  <c:v>0.55871428571428527</c:v>
                </c:pt>
                <c:pt idx="163">
                  <c:v>-0.17028571428571465</c:v>
                </c:pt>
                <c:pt idx="164">
                  <c:v>-0.57228571428571462</c:v>
                </c:pt>
                <c:pt idx="165">
                  <c:v>-0.60728571428571465</c:v>
                </c:pt>
                <c:pt idx="166">
                  <c:v>-0.37628571428571467</c:v>
                </c:pt>
                <c:pt idx="167">
                  <c:v>-6.8285714285714644E-2</c:v>
                </c:pt>
                <c:pt idx="168">
                  <c:v>-8.5285714285714659E-2</c:v>
                </c:pt>
                <c:pt idx="169">
                  <c:v>-0.13328571428571467</c:v>
                </c:pt>
                <c:pt idx="170">
                  <c:v>-7.4285714285714649E-2</c:v>
                </c:pt>
                <c:pt idx="171">
                  <c:v>-0.36228571428571466</c:v>
                </c:pt>
                <c:pt idx="172">
                  <c:v>-0.43579999999999974</c:v>
                </c:pt>
                <c:pt idx="173">
                  <c:v>-0.17979999999999974</c:v>
                </c:pt>
                <c:pt idx="174">
                  <c:v>-8.1799999999999762E-2</c:v>
                </c:pt>
                <c:pt idx="175">
                  <c:v>-8.9799999999999769E-2</c:v>
                </c:pt>
                <c:pt idx="176">
                  <c:v>-0.80479999999999974</c:v>
                </c:pt>
                <c:pt idx="177">
                  <c:v>-0.83879999999999977</c:v>
                </c:pt>
                <c:pt idx="178">
                  <c:v>-0.83379999999999965</c:v>
                </c:pt>
                <c:pt idx="179">
                  <c:v>-0.70579999999999976</c:v>
                </c:pt>
                <c:pt idx="180">
                  <c:v>-1.0937999999999997</c:v>
                </c:pt>
                <c:pt idx="181">
                  <c:v>-1.0607999999999997</c:v>
                </c:pt>
                <c:pt idx="182">
                  <c:v>-0.81579999999999975</c:v>
                </c:pt>
                <c:pt idx="183">
                  <c:v>-1.1987999999999999</c:v>
                </c:pt>
                <c:pt idx="184">
                  <c:v>-1.2467999999999997</c:v>
                </c:pt>
                <c:pt idx="185">
                  <c:v>-0.89879999999999982</c:v>
                </c:pt>
                <c:pt idx="186">
                  <c:v>-0.61679999999999979</c:v>
                </c:pt>
                <c:pt idx="187">
                  <c:v>-1.3477999999999997</c:v>
                </c:pt>
                <c:pt idx="188">
                  <c:v>-0.92079999999999984</c:v>
                </c:pt>
                <c:pt idx="189">
                  <c:v>-0.8727999999999998</c:v>
                </c:pt>
                <c:pt idx="190">
                  <c:v>-0.96379999999999977</c:v>
                </c:pt>
                <c:pt idx="191">
                  <c:v>-0.98879999999999968</c:v>
                </c:pt>
                <c:pt idx="192">
                  <c:v>-1.0797999999999996</c:v>
                </c:pt>
                <c:pt idx="193">
                  <c:v>-0.61679999999999979</c:v>
                </c:pt>
                <c:pt idx="194">
                  <c:v>-0.81579999999999975</c:v>
                </c:pt>
                <c:pt idx="195">
                  <c:v>-0.64779999999999971</c:v>
                </c:pt>
                <c:pt idx="196">
                  <c:v>-1.3847999999999998</c:v>
                </c:pt>
                <c:pt idx="197">
                  <c:v>-0.97479999999999967</c:v>
                </c:pt>
                <c:pt idx="198">
                  <c:v>-0.38879999999999981</c:v>
                </c:pt>
                <c:pt idx="199">
                  <c:v>-0.6277999999999998</c:v>
                </c:pt>
                <c:pt idx="200">
                  <c:v>-0.82079999999999975</c:v>
                </c:pt>
                <c:pt idx="201">
                  <c:v>-0.28679999999999978</c:v>
                </c:pt>
                <c:pt idx="202">
                  <c:v>-0.11379999999999973</c:v>
                </c:pt>
                <c:pt idx="203">
                  <c:v>0.15420000000000023</c:v>
                </c:pt>
                <c:pt idx="204">
                  <c:v>6.6200000000000245E-2</c:v>
                </c:pt>
                <c:pt idx="205">
                  <c:v>0.15620000000000023</c:v>
                </c:pt>
                <c:pt idx="206">
                  <c:v>9.220000000000024E-2</c:v>
                </c:pt>
                <c:pt idx="207">
                  <c:v>0.3802000000000002</c:v>
                </c:pt>
                <c:pt idx="208">
                  <c:v>0.29420000000000024</c:v>
                </c:pt>
                <c:pt idx="209">
                  <c:v>0.13220000000000023</c:v>
                </c:pt>
                <c:pt idx="210">
                  <c:v>1.0762000000000003</c:v>
                </c:pt>
                <c:pt idx="211">
                  <c:v>1.2702000000000002</c:v>
                </c:pt>
                <c:pt idx="212">
                  <c:v>1.7952000000000004</c:v>
                </c:pt>
                <c:pt idx="213">
                  <c:v>1.8762000000000003</c:v>
                </c:pt>
                <c:pt idx="214">
                  <c:v>1.8302000000000003</c:v>
                </c:pt>
                <c:pt idx="215">
                  <c:v>1.4142000000000003</c:v>
                </c:pt>
                <c:pt idx="216">
                  <c:v>1.7012000000000003</c:v>
                </c:pt>
                <c:pt idx="217">
                  <c:v>1.8022000000000002</c:v>
                </c:pt>
                <c:pt idx="218">
                  <c:v>1.8172000000000001</c:v>
                </c:pt>
                <c:pt idx="219">
                  <c:v>2.1072000000000002</c:v>
                </c:pt>
                <c:pt idx="220">
                  <c:v>1.4092000000000002</c:v>
                </c:pt>
                <c:pt idx="221">
                  <c:v>1.5272000000000003</c:v>
                </c:pt>
                <c:pt idx="222">
                  <c:v>1.5032000000000003</c:v>
                </c:pt>
                <c:pt idx="223">
                  <c:v>1.5012000000000003</c:v>
                </c:pt>
                <c:pt idx="224">
                  <c:v>1.7232000000000003</c:v>
                </c:pt>
                <c:pt idx="225">
                  <c:v>2.0804999999999998</c:v>
                </c:pt>
                <c:pt idx="226">
                  <c:v>2.5764999999999998</c:v>
                </c:pt>
                <c:pt idx="227">
                  <c:v>2.3104999999999998</c:v>
                </c:pt>
                <c:pt idx="228">
                  <c:v>1.3774999999999999</c:v>
                </c:pt>
                <c:pt idx="229">
                  <c:v>2.9535</c:v>
                </c:pt>
                <c:pt idx="230">
                  <c:v>1.0905</c:v>
                </c:pt>
                <c:pt idx="231">
                  <c:v>1.5044999999999999</c:v>
                </c:pt>
                <c:pt idx="232">
                  <c:v>0.62349999999999994</c:v>
                </c:pt>
                <c:pt idx="233">
                  <c:v>1.6955</c:v>
                </c:pt>
                <c:pt idx="234">
                  <c:v>1.7464999999999999</c:v>
                </c:pt>
                <c:pt idx="235">
                  <c:v>1.1244999999999998</c:v>
                </c:pt>
                <c:pt idx="236">
                  <c:v>0.27249999999999991</c:v>
                </c:pt>
                <c:pt idx="237">
                  <c:v>0.41549999999999987</c:v>
                </c:pt>
                <c:pt idx="238">
                  <c:v>0.75949999999999995</c:v>
                </c:pt>
                <c:pt idx="239">
                  <c:v>1.6475</c:v>
                </c:pt>
                <c:pt idx="240">
                  <c:v>1.7814999999999999</c:v>
                </c:pt>
                <c:pt idx="241">
                  <c:v>0.67849999999999988</c:v>
                </c:pt>
                <c:pt idx="242">
                  <c:v>0.80249999999999988</c:v>
                </c:pt>
                <c:pt idx="243">
                  <c:v>1.1764999999999999</c:v>
                </c:pt>
                <c:pt idx="244">
                  <c:v>1.5024999999999999</c:v>
                </c:pt>
                <c:pt idx="245">
                  <c:v>2.1695000000000002</c:v>
                </c:pt>
                <c:pt idx="246">
                  <c:v>1.2814999999999999</c:v>
                </c:pt>
                <c:pt idx="247">
                  <c:v>1.2814999999999999</c:v>
                </c:pt>
                <c:pt idx="248">
                  <c:v>1.1364999999999998</c:v>
                </c:pt>
                <c:pt idx="249">
                  <c:v>1.3744999999999998</c:v>
                </c:pt>
                <c:pt idx="250">
                  <c:v>1.6635</c:v>
                </c:pt>
                <c:pt idx="251">
                  <c:v>0.46649999999999991</c:v>
                </c:pt>
                <c:pt idx="252">
                  <c:v>1.6174999999999999</c:v>
                </c:pt>
                <c:pt idx="253">
                  <c:v>2.6054999999999997</c:v>
                </c:pt>
                <c:pt idx="254">
                  <c:v>2.8654999999999999</c:v>
                </c:pt>
                <c:pt idx="255">
                  <c:v>2.9445000000000001</c:v>
                </c:pt>
                <c:pt idx="256">
                  <c:v>2.4055</c:v>
                </c:pt>
                <c:pt idx="257">
                  <c:v>0.93149999999999988</c:v>
                </c:pt>
                <c:pt idx="258">
                  <c:v>1.7636000000000005</c:v>
                </c:pt>
                <c:pt idx="259">
                  <c:v>1.9506000000000003</c:v>
                </c:pt>
                <c:pt idx="260">
                  <c:v>2.5506000000000002</c:v>
                </c:pt>
                <c:pt idx="261">
                  <c:v>1.5826000000000005</c:v>
                </c:pt>
                <c:pt idx="262">
                  <c:v>2.2796000000000003</c:v>
                </c:pt>
                <c:pt idx="263">
                  <c:v>1.1036000000000004</c:v>
                </c:pt>
                <c:pt idx="264">
                  <c:v>1.3946000000000005</c:v>
                </c:pt>
                <c:pt idx="265">
                  <c:v>2.2016000000000004</c:v>
                </c:pt>
                <c:pt idx="266">
                  <c:v>2.5896000000000003</c:v>
                </c:pt>
                <c:pt idx="267">
                  <c:v>2.3486000000000002</c:v>
                </c:pt>
                <c:pt idx="268">
                  <c:v>2.5736000000000003</c:v>
                </c:pt>
                <c:pt idx="269">
                  <c:v>1.7446000000000004</c:v>
                </c:pt>
                <c:pt idx="270">
                  <c:v>1.4646000000000003</c:v>
                </c:pt>
                <c:pt idx="271">
                  <c:v>1.9006000000000005</c:v>
                </c:pt>
                <c:pt idx="272">
                  <c:v>2.1736000000000004</c:v>
                </c:pt>
                <c:pt idx="273">
                  <c:v>1.4486000000000003</c:v>
                </c:pt>
                <c:pt idx="274">
                  <c:v>2.1146000000000003</c:v>
                </c:pt>
                <c:pt idx="275">
                  <c:v>2.5556000000000005</c:v>
                </c:pt>
                <c:pt idx="276">
                  <c:v>2.3966000000000003</c:v>
                </c:pt>
                <c:pt idx="277">
                  <c:v>2.0896000000000003</c:v>
                </c:pt>
                <c:pt idx="278">
                  <c:v>2.3236000000000003</c:v>
                </c:pt>
                <c:pt idx="279">
                  <c:v>0.66560000000000041</c:v>
                </c:pt>
                <c:pt idx="280">
                  <c:v>1.6536000000000004</c:v>
                </c:pt>
                <c:pt idx="281">
                  <c:v>0.54460000000000042</c:v>
                </c:pt>
                <c:pt idx="282">
                  <c:v>1.3836000000000004</c:v>
                </c:pt>
                <c:pt idx="283">
                  <c:v>1.0036000000000005</c:v>
                </c:pt>
                <c:pt idx="284">
                  <c:v>1.5846000000000005</c:v>
                </c:pt>
                <c:pt idx="285">
                  <c:v>2.0526000000000004</c:v>
                </c:pt>
                <c:pt idx="286">
                  <c:v>2.5766000000000004</c:v>
                </c:pt>
                <c:pt idx="287">
                  <c:v>1.2916000000000003</c:v>
                </c:pt>
                <c:pt idx="288">
                  <c:v>1.2116000000000005</c:v>
                </c:pt>
                <c:pt idx="289">
                  <c:v>1.8526000000000005</c:v>
                </c:pt>
                <c:pt idx="290">
                  <c:v>0.91360000000000041</c:v>
                </c:pt>
                <c:pt idx="291">
                  <c:v>0.60660000000000047</c:v>
                </c:pt>
                <c:pt idx="292">
                  <c:v>0.85660000000000036</c:v>
                </c:pt>
                <c:pt idx="293">
                  <c:v>1.4756000000000005</c:v>
                </c:pt>
                <c:pt idx="294">
                  <c:v>1.6756000000000004</c:v>
                </c:pt>
                <c:pt idx="295">
                  <c:v>2.3156000000000003</c:v>
                </c:pt>
                <c:pt idx="296">
                  <c:v>3.5036000000000005</c:v>
                </c:pt>
                <c:pt idx="297">
                  <c:v>2.8036000000000003</c:v>
                </c:pt>
                <c:pt idx="298">
                  <c:v>2.3486000000000002</c:v>
                </c:pt>
                <c:pt idx="299">
                  <c:v>2.6816000000000004</c:v>
                </c:pt>
                <c:pt idx="300">
                  <c:v>2.8176000000000005</c:v>
                </c:pt>
                <c:pt idx="301">
                  <c:v>1.5716000000000003</c:v>
                </c:pt>
                <c:pt idx="302">
                  <c:v>1.2004999999999999</c:v>
                </c:pt>
                <c:pt idx="303">
                  <c:v>1.5864999999999998</c:v>
                </c:pt>
                <c:pt idx="304">
                  <c:v>-0.97450000000000014</c:v>
                </c:pt>
                <c:pt idx="305">
                  <c:v>-1.2805000000000002</c:v>
                </c:pt>
                <c:pt idx="306">
                  <c:v>-0.93650000000000011</c:v>
                </c:pt>
                <c:pt idx="307">
                  <c:v>-0.78550000000000009</c:v>
                </c:pt>
                <c:pt idx="308">
                  <c:v>-0.61250000000000004</c:v>
                </c:pt>
                <c:pt idx="309">
                  <c:v>-0.75150000000000006</c:v>
                </c:pt>
                <c:pt idx="310">
                  <c:v>-0.9375</c:v>
                </c:pt>
                <c:pt idx="311">
                  <c:v>-1.1785000000000001</c:v>
                </c:pt>
                <c:pt idx="312">
                  <c:v>-0.70150000000000012</c:v>
                </c:pt>
                <c:pt idx="313">
                  <c:v>-0.44450000000000012</c:v>
                </c:pt>
                <c:pt idx="314">
                  <c:v>-0.27250000000000008</c:v>
                </c:pt>
                <c:pt idx="315">
                  <c:v>-7.250000000000012E-2</c:v>
                </c:pt>
                <c:pt idx="316">
                  <c:v>-0.1175000000000001</c:v>
                </c:pt>
                <c:pt idx="317">
                  <c:v>-9.8500000000000087E-2</c:v>
                </c:pt>
                <c:pt idx="318">
                  <c:v>-0.27250000000000008</c:v>
                </c:pt>
                <c:pt idx="319">
                  <c:v>-0.56950000000000012</c:v>
                </c:pt>
                <c:pt idx="320">
                  <c:v>-0.71050000000000013</c:v>
                </c:pt>
                <c:pt idx="321">
                  <c:v>-0.53599999999999981</c:v>
                </c:pt>
                <c:pt idx="322">
                  <c:v>0.26700000000000013</c:v>
                </c:pt>
                <c:pt idx="323">
                  <c:v>0.26200000000000012</c:v>
                </c:pt>
                <c:pt idx="324">
                  <c:v>0.23800000000000016</c:v>
                </c:pt>
                <c:pt idx="325">
                  <c:v>0.68100000000000016</c:v>
                </c:pt>
                <c:pt idx="326">
                  <c:v>0.92700000000000016</c:v>
                </c:pt>
                <c:pt idx="327">
                  <c:v>0.63300000000000023</c:v>
                </c:pt>
                <c:pt idx="328">
                  <c:v>0.63800000000000012</c:v>
                </c:pt>
                <c:pt idx="329">
                  <c:v>0.95400000000000018</c:v>
                </c:pt>
                <c:pt idx="330">
                  <c:v>0.59400000000000019</c:v>
                </c:pt>
                <c:pt idx="331">
                  <c:v>1.1070000000000002</c:v>
                </c:pt>
                <c:pt idx="332">
                  <c:v>0.47600000000000015</c:v>
                </c:pt>
                <c:pt idx="333">
                  <c:v>-0.83199999999999985</c:v>
                </c:pt>
                <c:pt idx="334">
                  <c:v>0.9720000000000002</c:v>
                </c:pt>
                <c:pt idx="335">
                  <c:v>1.1520000000000001</c:v>
                </c:pt>
                <c:pt idx="336">
                  <c:v>1.173</c:v>
                </c:pt>
                <c:pt idx="337">
                  <c:v>1.2690000000000001</c:v>
                </c:pt>
                <c:pt idx="338">
                  <c:v>1</c:v>
                </c:pt>
                <c:pt idx="339">
                  <c:v>1.2130000000000001</c:v>
                </c:pt>
                <c:pt idx="340">
                  <c:v>1.2570000000000001</c:v>
                </c:pt>
                <c:pt idx="341">
                  <c:v>1.2370000000000001</c:v>
                </c:pt>
                <c:pt idx="342">
                  <c:v>1.7970000000000002</c:v>
                </c:pt>
                <c:pt idx="343">
                  <c:v>0.96879999999999988</c:v>
                </c:pt>
                <c:pt idx="344">
                  <c:v>1.2948</c:v>
                </c:pt>
                <c:pt idx="345">
                  <c:v>-5.8200000000000113E-2</c:v>
                </c:pt>
                <c:pt idx="346">
                  <c:v>0.10679999999999988</c:v>
                </c:pt>
                <c:pt idx="347">
                  <c:v>1.5907999999999998</c:v>
                </c:pt>
                <c:pt idx="348">
                  <c:v>0.8587999999999999</c:v>
                </c:pt>
                <c:pt idx="349">
                  <c:v>0.36779999999999985</c:v>
                </c:pt>
                <c:pt idx="350">
                  <c:v>0.65879999999999983</c:v>
                </c:pt>
                <c:pt idx="351">
                  <c:v>1.0257999999999998</c:v>
                </c:pt>
                <c:pt idx="352">
                  <c:v>2.1297999999999999</c:v>
                </c:pt>
                <c:pt idx="353">
                  <c:v>2.7258</c:v>
                </c:pt>
                <c:pt idx="354">
                  <c:v>2.8377999999999997</c:v>
                </c:pt>
                <c:pt idx="355">
                  <c:v>1.6900000000000002</c:v>
                </c:pt>
                <c:pt idx="356">
                  <c:v>2.2370000000000001</c:v>
                </c:pt>
                <c:pt idx="357">
                  <c:v>2.2930000000000001</c:v>
                </c:pt>
                <c:pt idx="358">
                  <c:v>2.5840000000000005</c:v>
                </c:pt>
                <c:pt idx="359">
                  <c:v>2.4130000000000003</c:v>
                </c:pt>
                <c:pt idx="360">
                  <c:v>2.601</c:v>
                </c:pt>
                <c:pt idx="361">
                  <c:v>2.7410000000000005</c:v>
                </c:pt>
                <c:pt idx="362">
                  <c:v>2.4539999999999997</c:v>
                </c:pt>
                <c:pt idx="363">
                  <c:v>2.5460000000000003</c:v>
                </c:pt>
                <c:pt idx="364">
                  <c:v>1.9990000000000001</c:v>
                </c:pt>
                <c:pt idx="365">
                  <c:v>1.5960000000000001</c:v>
                </c:pt>
                <c:pt idx="366">
                  <c:v>1.2720000000000002</c:v>
                </c:pt>
                <c:pt idx="367">
                  <c:v>1.8660000000000001</c:v>
                </c:pt>
                <c:pt idx="368">
                  <c:v>1.8080000000000001</c:v>
                </c:pt>
                <c:pt idx="369">
                  <c:v>1.1233333333333331</c:v>
                </c:pt>
                <c:pt idx="370">
                  <c:v>0.5263333333333331</c:v>
                </c:pt>
                <c:pt idx="371">
                  <c:v>0.20433333333333312</c:v>
                </c:pt>
                <c:pt idx="372">
                  <c:v>-0.42866666666666686</c:v>
                </c:pt>
                <c:pt idx="373">
                  <c:v>0.35333333333333311</c:v>
                </c:pt>
                <c:pt idx="374">
                  <c:v>2.2183333333333333</c:v>
                </c:pt>
                <c:pt idx="375">
                  <c:v>2.2943333333333333</c:v>
                </c:pt>
                <c:pt idx="376">
                  <c:v>0.97033333333333316</c:v>
                </c:pt>
                <c:pt idx="377">
                  <c:v>1.3603333333333332</c:v>
                </c:pt>
                <c:pt idx="378">
                  <c:v>1.160333333333333</c:v>
                </c:pt>
                <c:pt idx="379">
                  <c:v>1.6253333333333331</c:v>
                </c:pt>
                <c:pt idx="380">
                  <c:v>1.430333333333333</c:v>
                </c:pt>
                <c:pt idx="381">
                  <c:v>-2.69</c:v>
                </c:pt>
                <c:pt idx="382">
                  <c:v>-0.56000000000000005</c:v>
                </c:pt>
                <c:pt idx="383">
                  <c:v>0.68</c:v>
                </c:pt>
                <c:pt idx="384">
                  <c:v>1.28</c:v>
                </c:pt>
                <c:pt idx="385">
                  <c:v>-1.8</c:v>
                </c:pt>
                <c:pt idx="386">
                  <c:v>-2.5299999999999998</c:v>
                </c:pt>
                <c:pt idx="387">
                  <c:v>-3.28</c:v>
                </c:pt>
                <c:pt idx="388">
                  <c:v>-3.03</c:v>
                </c:pt>
                <c:pt idx="389">
                  <c:v>0.28999999999999998</c:v>
                </c:pt>
                <c:pt idx="390">
                  <c:v>-0.35</c:v>
                </c:pt>
                <c:pt idx="391">
                  <c:v>-0.45</c:v>
                </c:pt>
                <c:pt idx="392">
                  <c:v>0.74</c:v>
                </c:pt>
                <c:pt idx="393">
                  <c:v>-0.9</c:v>
                </c:pt>
                <c:pt idx="394">
                  <c:v>2.09</c:v>
                </c:pt>
                <c:pt idx="395">
                  <c:v>1.84</c:v>
                </c:pt>
                <c:pt idx="396">
                  <c:v>0.57999999999999996</c:v>
                </c:pt>
                <c:pt idx="397">
                  <c:v>-0.28999999999999998</c:v>
                </c:pt>
                <c:pt idx="398">
                  <c:v>-5.4</c:v>
                </c:pt>
                <c:pt idx="399">
                  <c:v>-1.73</c:v>
                </c:pt>
                <c:pt idx="400">
                  <c:v>2.2400000000000002</c:v>
                </c:pt>
                <c:pt idx="401">
                  <c:v>-1</c:v>
                </c:pt>
                <c:pt idx="402">
                  <c:v>1.6988571428571431</c:v>
                </c:pt>
                <c:pt idx="403">
                  <c:v>2.8808571428571432</c:v>
                </c:pt>
                <c:pt idx="404">
                  <c:v>2.7588571428571429</c:v>
                </c:pt>
                <c:pt idx="405">
                  <c:v>1.269857142857143</c:v>
                </c:pt>
                <c:pt idx="406">
                  <c:v>1.7528571428571431</c:v>
                </c:pt>
                <c:pt idx="407">
                  <c:v>1.8558571428571431</c:v>
                </c:pt>
                <c:pt idx="408">
                  <c:v>3.1298571428571429</c:v>
                </c:pt>
                <c:pt idx="409">
                  <c:v>2.8078571428571433</c:v>
                </c:pt>
                <c:pt idx="410">
                  <c:v>1.8238571428571431</c:v>
                </c:pt>
                <c:pt idx="411">
                  <c:v>2.6158571428571431</c:v>
                </c:pt>
                <c:pt idx="412">
                  <c:v>3.2136666666666667</c:v>
                </c:pt>
                <c:pt idx="413">
                  <c:v>3.4066666666666667</c:v>
                </c:pt>
                <c:pt idx="414">
                  <c:v>3.1956666666666669</c:v>
                </c:pt>
                <c:pt idx="415">
                  <c:v>3.1036666666666668</c:v>
                </c:pt>
                <c:pt idx="416">
                  <c:v>3.3286666666666669</c:v>
                </c:pt>
                <c:pt idx="417">
                  <c:v>3.2946666666666666</c:v>
                </c:pt>
                <c:pt idx="418">
                  <c:v>2.9826666666666668</c:v>
                </c:pt>
                <c:pt idx="419">
                  <c:v>2.9496666666666669</c:v>
                </c:pt>
                <c:pt idx="420">
                  <c:v>2.8696666666666668</c:v>
                </c:pt>
                <c:pt idx="421">
                  <c:v>2.7686666666666668</c:v>
                </c:pt>
                <c:pt idx="422">
                  <c:v>0.9856666666666668</c:v>
                </c:pt>
                <c:pt idx="423">
                  <c:v>0.88566666666666682</c:v>
                </c:pt>
                <c:pt idx="424">
                  <c:v>1.3838571428571431</c:v>
                </c:pt>
                <c:pt idx="425">
                  <c:v>1.9718571428571432</c:v>
                </c:pt>
                <c:pt idx="426">
                  <c:v>5.7128571428571426</c:v>
                </c:pt>
                <c:pt idx="427">
                  <c:v>3.3938571428571431</c:v>
                </c:pt>
                <c:pt idx="428">
                  <c:v>4.8908571428571435</c:v>
                </c:pt>
                <c:pt idx="429">
                  <c:v>1.7718571428571399</c:v>
                </c:pt>
                <c:pt idx="430">
                  <c:v>2.63585714285714</c:v>
                </c:pt>
                <c:pt idx="431">
                  <c:v>1.8588571428571401</c:v>
                </c:pt>
                <c:pt idx="432">
                  <c:v>1.11585714285714</c:v>
                </c:pt>
                <c:pt idx="433">
                  <c:v>1.5278571428571399</c:v>
                </c:pt>
                <c:pt idx="434">
                  <c:v>1.3448571428571401</c:v>
                </c:pt>
                <c:pt idx="435">
                  <c:v>0.94785714285714295</c:v>
                </c:pt>
                <c:pt idx="436">
                  <c:v>0.78885714285714303</c:v>
                </c:pt>
                <c:pt idx="437">
                  <c:v>1.0548571428571401</c:v>
                </c:pt>
                <c:pt idx="438">
                  <c:v>0.67385714285714304</c:v>
                </c:pt>
                <c:pt idx="439">
                  <c:v>1.10585714285714</c:v>
                </c:pt>
                <c:pt idx="440">
                  <c:v>0.50885714285714301</c:v>
                </c:pt>
                <c:pt idx="441">
                  <c:v>0.72085714285714297</c:v>
                </c:pt>
                <c:pt idx="442">
                  <c:v>0.53685714285714303</c:v>
                </c:pt>
                <c:pt idx="443">
                  <c:v>1.0618571428571399</c:v>
                </c:pt>
                <c:pt idx="444">
                  <c:v>0.57585714285714296</c:v>
                </c:pt>
                <c:pt idx="445">
                  <c:v>1.1748571428571399</c:v>
                </c:pt>
                <c:pt idx="446">
                  <c:v>0.94985714285714296</c:v>
                </c:pt>
                <c:pt idx="447">
                  <c:v>0.79885714285714304</c:v>
                </c:pt>
                <c:pt idx="448">
                  <c:v>0.33985714285714302</c:v>
                </c:pt>
                <c:pt idx="449">
                  <c:v>0.72185714285714297</c:v>
                </c:pt>
                <c:pt idx="450">
                  <c:v>-8.2142857142856907E-2</c:v>
                </c:pt>
                <c:pt idx="451">
                  <c:v>0.26985714285714302</c:v>
                </c:pt>
                <c:pt idx="452">
                  <c:v>0.29485714285714298</c:v>
                </c:pt>
                <c:pt idx="453">
                  <c:v>0.186857142857143</c:v>
                </c:pt>
                <c:pt idx="454">
                  <c:v>0.20985714285714299</c:v>
                </c:pt>
                <c:pt idx="455">
                  <c:v>2.68571428571431E-2</c:v>
                </c:pt>
                <c:pt idx="456">
                  <c:v>-0.47414285714285698</c:v>
                </c:pt>
                <c:pt idx="457">
                  <c:v>-0.26914285714285702</c:v>
                </c:pt>
                <c:pt idx="458">
                  <c:v>0.108857142857143</c:v>
                </c:pt>
                <c:pt idx="459">
                  <c:v>-0.29659999999999997</c:v>
                </c:pt>
                <c:pt idx="460">
                  <c:v>-0.81859999999999999</c:v>
                </c:pt>
                <c:pt idx="461">
                  <c:v>-0.47159999999999991</c:v>
                </c:pt>
                <c:pt idx="462">
                  <c:v>-1.0455999999999999</c:v>
                </c:pt>
                <c:pt idx="463">
                  <c:v>-0.74359999999999993</c:v>
                </c:pt>
                <c:pt idx="464">
                  <c:v>-0.59459999999999991</c:v>
                </c:pt>
                <c:pt idx="465">
                  <c:v>-0.75659999999999994</c:v>
                </c:pt>
                <c:pt idx="466">
                  <c:v>-1.2356</c:v>
                </c:pt>
                <c:pt idx="467">
                  <c:v>-1.4645999999999999</c:v>
                </c:pt>
                <c:pt idx="468">
                  <c:v>-1.2165999999999999</c:v>
                </c:pt>
                <c:pt idx="469">
                  <c:v>-0.95760000000000001</c:v>
                </c:pt>
                <c:pt idx="470">
                  <c:v>-0.42359999999999998</c:v>
                </c:pt>
                <c:pt idx="471">
                  <c:v>-0.8256</c:v>
                </c:pt>
                <c:pt idx="472">
                  <c:v>-0.8296</c:v>
                </c:pt>
                <c:pt idx="473">
                  <c:v>0.27500000000000013</c:v>
                </c:pt>
                <c:pt idx="474">
                  <c:v>-0.34899999999999987</c:v>
                </c:pt>
                <c:pt idx="475">
                  <c:v>-0.77899999999999991</c:v>
                </c:pt>
                <c:pt idx="476">
                  <c:v>-0.58299999999999974</c:v>
                </c:pt>
                <c:pt idx="477">
                  <c:v>-0.78399999999999981</c:v>
                </c:pt>
                <c:pt idx="478">
                  <c:v>-0.71099999999999985</c:v>
                </c:pt>
                <c:pt idx="479">
                  <c:v>-0.38599999999999979</c:v>
                </c:pt>
                <c:pt idx="480">
                  <c:v>0.35900000000000015</c:v>
                </c:pt>
                <c:pt idx="481">
                  <c:v>0.43200000000000016</c:v>
                </c:pt>
                <c:pt idx="482">
                  <c:v>0.9730000000000002</c:v>
                </c:pt>
                <c:pt idx="483">
                  <c:v>0.53700000000000014</c:v>
                </c:pt>
              </c:numCache>
            </c:numRef>
          </c:xVal>
          <c:yVal>
            <c:numRef>
              <c:f>'S1-C&amp;Oisotopes'!$G$197:$G$680</c:f>
              <c:numCache>
                <c:formatCode>0.00</c:formatCode>
                <c:ptCount val="484"/>
                <c:pt idx="0">
                  <c:v>-12.942088591932711</c:v>
                </c:pt>
                <c:pt idx="1">
                  <c:v>-14.988116802771524</c:v>
                </c:pt>
                <c:pt idx="2">
                  <c:v>-13.965597624350389</c:v>
                </c:pt>
                <c:pt idx="3">
                  <c:v>-13.827018064835451</c:v>
                </c:pt>
                <c:pt idx="4">
                  <c:v>-13.753768869091695</c:v>
                </c:pt>
                <c:pt idx="5">
                  <c:v>-15.368220737441229</c:v>
                </c:pt>
                <c:pt idx="6">
                  <c:v>-14.060623608017758</c:v>
                </c:pt>
                <c:pt idx="7">
                  <c:v>-15.073244246473687</c:v>
                </c:pt>
                <c:pt idx="8">
                  <c:v>-13.084627567433822</c:v>
                </c:pt>
                <c:pt idx="9">
                  <c:v>-13.613209601583785</c:v>
                </c:pt>
                <c:pt idx="10">
                  <c:v>-12.952976985894461</c:v>
                </c:pt>
                <c:pt idx="11">
                  <c:v>-13.325162088591819</c:v>
                </c:pt>
                <c:pt idx="12">
                  <c:v>-14.611972284088106</c:v>
                </c:pt>
                <c:pt idx="13">
                  <c:v>-13.205389755011092</c:v>
                </c:pt>
                <c:pt idx="14">
                  <c:v>-13.134120267260537</c:v>
                </c:pt>
                <c:pt idx="15">
                  <c:v>-14.369458054936908</c:v>
                </c:pt>
                <c:pt idx="16">
                  <c:v>-14.120014847809907</c:v>
                </c:pt>
                <c:pt idx="17">
                  <c:v>-13.585493689680684</c:v>
                </c:pt>
                <c:pt idx="18">
                  <c:v>-13.239044790893226</c:v>
                </c:pt>
                <c:pt idx="19">
                  <c:v>-13.144018807225857</c:v>
                </c:pt>
                <c:pt idx="20">
                  <c:v>-13.207369463004179</c:v>
                </c:pt>
                <c:pt idx="21">
                  <c:v>-13.398411284335575</c:v>
                </c:pt>
                <c:pt idx="22">
                  <c:v>-13.072749319475301</c:v>
                </c:pt>
                <c:pt idx="23">
                  <c:v>-13.712195001237328</c:v>
                </c:pt>
                <c:pt idx="24">
                  <c:v>-13.061860925513438</c:v>
                </c:pt>
                <c:pt idx="25">
                  <c:v>-13.682499381341254</c:v>
                </c:pt>
                <c:pt idx="26">
                  <c:v>-14.419940608760166</c:v>
                </c:pt>
                <c:pt idx="27">
                  <c:v>-13.57163573372919</c:v>
                </c:pt>
                <c:pt idx="28">
                  <c:v>-12.666249278231446</c:v>
                </c:pt>
                <c:pt idx="29">
                  <c:v>-13.284908026066061</c:v>
                </c:pt>
                <c:pt idx="30">
                  <c:v>-13.078028540790198</c:v>
                </c:pt>
                <c:pt idx="31">
                  <c:v>-13.15127773653384</c:v>
                </c:pt>
                <c:pt idx="32">
                  <c:v>-13.36013692980279</c:v>
                </c:pt>
                <c:pt idx="33">
                  <c:v>-14.576667491544951</c:v>
                </c:pt>
                <c:pt idx="34">
                  <c:v>-13.257192114163187</c:v>
                </c:pt>
                <c:pt idx="35">
                  <c:v>-13.04734306689758</c:v>
                </c:pt>
                <c:pt idx="36">
                  <c:v>-13.221557370287853</c:v>
                </c:pt>
                <c:pt idx="37">
                  <c:v>-11.325986966922384</c:v>
                </c:pt>
                <c:pt idx="38">
                  <c:v>-13.827348016167518</c:v>
                </c:pt>
                <c:pt idx="39">
                  <c:v>-13.6986669966179</c:v>
                </c:pt>
                <c:pt idx="40">
                  <c:v>-13.411609337622705</c:v>
                </c:pt>
                <c:pt idx="41">
                  <c:v>-13.278968902086914</c:v>
                </c:pt>
                <c:pt idx="42">
                  <c:v>-14.666744205229717</c:v>
                </c:pt>
                <c:pt idx="43">
                  <c:v>-14.183695454920295</c:v>
                </c:pt>
                <c:pt idx="44">
                  <c:v>-14.684561577167385</c:v>
                </c:pt>
                <c:pt idx="45">
                  <c:v>-13.603641012950531</c:v>
                </c:pt>
                <c:pt idx="46">
                  <c:v>-11.903071846902519</c:v>
                </c:pt>
                <c:pt idx="47">
                  <c:v>-14.016410129505827</c:v>
                </c:pt>
                <c:pt idx="48">
                  <c:v>-13.163155984492247</c:v>
                </c:pt>
                <c:pt idx="49">
                  <c:v>-13.007748907036186</c:v>
                </c:pt>
                <c:pt idx="50">
                  <c:v>-13.839226264126038</c:v>
                </c:pt>
                <c:pt idx="51">
                  <c:v>-11.913960240864382</c:v>
                </c:pt>
                <c:pt idx="52">
                  <c:v>-13.589783056999037</c:v>
                </c:pt>
                <c:pt idx="53">
                  <c:v>-13.535341087189606</c:v>
                </c:pt>
                <c:pt idx="54">
                  <c:v>-13.536330941186149</c:v>
                </c:pt>
                <c:pt idx="55">
                  <c:v>-13.317573207951765</c:v>
                </c:pt>
                <c:pt idx="56">
                  <c:v>-13.592752618988667</c:v>
                </c:pt>
                <c:pt idx="57">
                  <c:v>-15.222052297286124</c:v>
                </c:pt>
                <c:pt idx="58">
                  <c:v>-13.445264373504839</c:v>
                </c:pt>
                <c:pt idx="59">
                  <c:v>-13.726382908521002</c:v>
                </c:pt>
                <c:pt idx="60">
                  <c:v>-8.6127971624185573</c:v>
                </c:pt>
                <c:pt idx="61">
                  <c:v>-13.410619483626162</c:v>
                </c:pt>
                <c:pt idx="62">
                  <c:v>-13.183942918419545</c:v>
                </c:pt>
                <c:pt idx="63">
                  <c:v>-13.063180730842161</c:v>
                </c:pt>
                <c:pt idx="64">
                  <c:v>-10.22922873876095</c:v>
                </c:pt>
                <c:pt idx="65">
                  <c:v>-13.083967664769458</c:v>
                </c:pt>
                <c:pt idx="66">
                  <c:v>-10.76869916687289</c:v>
                </c:pt>
                <c:pt idx="67">
                  <c:v>-11.225021859275754</c:v>
                </c:pt>
                <c:pt idx="68">
                  <c:v>-8.4069075311391241</c:v>
                </c:pt>
                <c:pt idx="69">
                  <c:v>-8.3712727872639032</c:v>
                </c:pt>
                <c:pt idx="70">
                  <c:v>-10.994385878082964</c:v>
                </c:pt>
                <c:pt idx="71">
                  <c:v>-10.86669471252989</c:v>
                </c:pt>
                <c:pt idx="72">
                  <c:v>-13.357497319145399</c:v>
                </c:pt>
                <c:pt idx="73">
                  <c:v>-14.073161758640584</c:v>
                </c:pt>
                <c:pt idx="74">
                  <c:v>-12.570563391899658</c:v>
                </c:pt>
                <c:pt idx="75">
                  <c:v>-12.606198135774992</c:v>
                </c:pt>
                <c:pt idx="76">
                  <c:v>-13.081328054111953</c:v>
                </c:pt>
                <c:pt idx="77">
                  <c:v>-12.850692072919163</c:v>
                </c:pt>
                <c:pt idx="78">
                  <c:v>-13.013028128351028</c:v>
                </c:pt>
                <c:pt idx="79">
                  <c:v>-12.666579229563684</c:v>
                </c:pt>
                <c:pt idx="80">
                  <c:v>-10.146410954384226</c:v>
                </c:pt>
                <c:pt idx="81">
                  <c:v>-12.796250103109731</c:v>
                </c:pt>
                <c:pt idx="82">
                  <c:v>-12.85861090489151</c:v>
                </c:pt>
                <c:pt idx="83">
                  <c:v>-12.930870246638609</c:v>
                </c:pt>
                <c:pt idx="84">
                  <c:v>-12.745767549286359</c:v>
                </c:pt>
                <c:pt idx="85">
                  <c:v>-13.20011053369625</c:v>
                </c:pt>
                <c:pt idx="86">
                  <c:v>-12.986302070444584</c:v>
                </c:pt>
                <c:pt idx="87">
                  <c:v>-16.598279303802645</c:v>
                </c:pt>
                <c:pt idx="88">
                  <c:v>-11.1372548049162</c:v>
                </c:pt>
                <c:pt idx="89">
                  <c:v>-12.911073166707855</c:v>
                </c:pt>
                <c:pt idx="90">
                  <c:v>-13.065490390167373</c:v>
                </c:pt>
                <c:pt idx="91">
                  <c:v>-12.978383238472237</c:v>
                </c:pt>
                <c:pt idx="92">
                  <c:v>-13.111023674008027</c:v>
                </c:pt>
                <c:pt idx="93">
                  <c:v>-13.018967252330288</c:v>
                </c:pt>
                <c:pt idx="94">
                  <c:v>-10.077121174626644</c:v>
                </c:pt>
                <c:pt idx="95">
                  <c:v>-13.042723748247102</c:v>
                </c:pt>
                <c:pt idx="96">
                  <c:v>-12.976403530479264</c:v>
                </c:pt>
                <c:pt idx="97">
                  <c:v>-9.8831097913057313</c:v>
                </c:pt>
                <c:pt idx="98">
                  <c:v>-12.923941268662919</c:v>
                </c:pt>
                <c:pt idx="99">
                  <c:v>-12.97046440649989</c:v>
                </c:pt>
                <c:pt idx="100">
                  <c:v>-14.470093211251299</c:v>
                </c:pt>
                <c:pt idx="101">
                  <c:v>-14.661135032582695</c:v>
                </c:pt>
                <c:pt idx="102">
                  <c:v>-13.436685638868187</c:v>
                </c:pt>
                <c:pt idx="103">
                  <c:v>-13.139729439907558</c:v>
                </c:pt>
                <c:pt idx="104">
                  <c:v>-12.907113750721681</c:v>
                </c:pt>
                <c:pt idx="105">
                  <c:v>-10.215700734141695</c:v>
                </c:pt>
                <c:pt idx="106">
                  <c:v>-7.7737309246884827</c:v>
                </c:pt>
                <c:pt idx="107">
                  <c:v>-10.631439412686621</c:v>
                </c:pt>
                <c:pt idx="108">
                  <c:v>-5.9840748989523611</c:v>
                </c:pt>
                <c:pt idx="109">
                  <c:v>-12.701224119442362</c:v>
                </c:pt>
                <c:pt idx="110">
                  <c:v>-10.074151612637127</c:v>
                </c:pt>
                <c:pt idx="111">
                  <c:v>-12.884347108801411</c:v>
                </c:pt>
                <c:pt idx="112">
                  <c:v>-11.912310484203534</c:v>
                </c:pt>
                <c:pt idx="113">
                  <c:v>-10.142451538398053</c:v>
                </c:pt>
                <c:pt idx="114">
                  <c:v>-12.137997195413721</c:v>
                </c:pt>
                <c:pt idx="115">
                  <c:v>-12.42604470840546</c:v>
                </c:pt>
                <c:pt idx="116">
                  <c:v>-12.53987791800704</c:v>
                </c:pt>
                <c:pt idx="117">
                  <c:v>-13.865292419368178</c:v>
                </c:pt>
                <c:pt idx="118">
                  <c:v>-12.01228573785362</c:v>
                </c:pt>
                <c:pt idx="119">
                  <c:v>-11.462916769776474</c:v>
                </c:pt>
                <c:pt idx="120">
                  <c:v>-11.059598402092803</c:v>
                </c:pt>
                <c:pt idx="121">
                  <c:v>-4.9917934033301483</c:v>
                </c:pt>
                <c:pt idx="122">
                  <c:v>-12.163285608229927</c:v>
                </c:pt>
                <c:pt idx="123">
                  <c:v>-10.499341040053679</c:v>
                </c:pt>
                <c:pt idx="124">
                  <c:v>-12.100924806448262</c:v>
                </c:pt>
                <c:pt idx="125">
                  <c:v>-9.2372771944709768</c:v>
                </c:pt>
                <c:pt idx="126">
                  <c:v>-13.656975289002077</c:v>
                </c:pt>
                <c:pt idx="127">
                  <c:v>-12.806690705978014</c:v>
                </c:pt>
                <c:pt idx="128">
                  <c:v>-11.450590730724372</c:v>
                </c:pt>
                <c:pt idx="129">
                  <c:v>-11.880187365220792</c:v>
                </c:pt>
                <c:pt idx="130">
                  <c:v>-10.774520451090581</c:v>
                </c:pt>
                <c:pt idx="131">
                  <c:v>-12.26821013186273</c:v>
                </c:pt>
                <c:pt idx="132">
                  <c:v>-11.941558313005913</c:v>
                </c:pt>
                <c:pt idx="133">
                  <c:v>-11.82277583342173</c:v>
                </c:pt>
                <c:pt idx="134">
                  <c:v>-10.4132237423552</c:v>
                </c:pt>
                <c:pt idx="135">
                  <c:v>-12.175163856188334</c:v>
                </c:pt>
                <c:pt idx="136">
                  <c:v>-12.242473927952716</c:v>
                </c:pt>
                <c:pt idx="137">
                  <c:v>-12.029655318697706</c:v>
                </c:pt>
                <c:pt idx="138">
                  <c:v>-11.873258387245102</c:v>
                </c:pt>
                <c:pt idx="139">
                  <c:v>-11.795059921518629</c:v>
                </c:pt>
                <c:pt idx="140">
                  <c:v>-11.307061901226717</c:v>
                </c:pt>
                <c:pt idx="141">
                  <c:v>-11.420895110828297</c:v>
                </c:pt>
                <c:pt idx="142">
                  <c:v>-11.549576130377915</c:v>
                </c:pt>
                <c:pt idx="143">
                  <c:v>-10.278603598826322</c:v>
                </c:pt>
                <c:pt idx="144">
                  <c:v>-12.019756778732273</c:v>
                </c:pt>
                <c:pt idx="145">
                  <c:v>-11.221934457524668</c:v>
                </c:pt>
                <c:pt idx="146">
                  <c:v>-11.668358609962212</c:v>
                </c:pt>
                <c:pt idx="147">
                  <c:v>-11.50701240852689</c:v>
                </c:pt>
                <c:pt idx="148">
                  <c:v>-11.742597659702284</c:v>
                </c:pt>
                <c:pt idx="149">
                  <c:v>-11.744577367695484</c:v>
                </c:pt>
                <c:pt idx="150">
                  <c:v>-10.425101990313607</c:v>
                </c:pt>
                <c:pt idx="151">
                  <c:v>-11.81584685544604</c:v>
                </c:pt>
                <c:pt idx="152">
                  <c:v>-11.769323717608842</c:v>
                </c:pt>
                <c:pt idx="153">
                  <c:v>-10.611194541662286</c:v>
                </c:pt>
                <c:pt idx="154">
                  <c:v>-11.524829780464557</c:v>
                </c:pt>
                <c:pt idx="155">
                  <c:v>-11.805948315480606</c:v>
                </c:pt>
                <c:pt idx="156">
                  <c:v>-11.962345246933324</c:v>
                </c:pt>
                <c:pt idx="157">
                  <c:v>-10.942795630501593</c:v>
                </c:pt>
                <c:pt idx="158">
                  <c:v>-12.281078233817681</c:v>
                </c:pt>
                <c:pt idx="159">
                  <c:v>-11.677267295930989</c:v>
                </c:pt>
                <c:pt idx="160">
                  <c:v>-10.488452646091815</c:v>
                </c:pt>
                <c:pt idx="161">
                  <c:v>-11.242721391451852</c:v>
                </c:pt>
                <c:pt idx="162">
                  <c:v>-10.012332873758311</c:v>
                </c:pt>
                <c:pt idx="163">
                  <c:v>-12.26623042386953</c:v>
                </c:pt>
                <c:pt idx="164">
                  <c:v>-12.232575387987396</c:v>
                </c:pt>
                <c:pt idx="165">
                  <c:v>-12.127650864354592</c:v>
                </c:pt>
                <c:pt idx="166">
                  <c:v>-12.492906989076261</c:v>
                </c:pt>
                <c:pt idx="167">
                  <c:v>-10.724037897267209</c:v>
                </c:pt>
                <c:pt idx="168">
                  <c:v>-11.422874818821384</c:v>
                </c:pt>
                <c:pt idx="169">
                  <c:v>-11.562444232332979</c:v>
                </c:pt>
                <c:pt idx="170">
                  <c:v>-11.847522183335087</c:v>
                </c:pt>
                <c:pt idx="171">
                  <c:v>-11.648561530031458</c:v>
                </c:pt>
                <c:pt idx="172">
                  <c:v>-11.623504083147651</c:v>
                </c:pt>
                <c:pt idx="173">
                  <c:v>-11.326547884187136</c:v>
                </c:pt>
                <c:pt idx="174">
                  <c:v>-10.247607027963369</c:v>
                </c:pt>
                <c:pt idx="175">
                  <c:v>-10.792026726057799</c:v>
                </c:pt>
                <c:pt idx="176">
                  <c:v>-11.764063350655789</c:v>
                </c:pt>
                <c:pt idx="177">
                  <c:v>-12.268888888888938</c:v>
                </c:pt>
                <c:pt idx="178">
                  <c:v>-6.0436971046771353</c:v>
                </c:pt>
                <c:pt idx="179">
                  <c:v>-12.154065825290814</c:v>
                </c:pt>
                <c:pt idx="180">
                  <c:v>-12.413407572383022</c:v>
                </c:pt>
                <c:pt idx="181">
                  <c:v>-12.230284583023973</c:v>
                </c:pt>
                <c:pt idx="182">
                  <c:v>-10.39014600346448</c:v>
                </c:pt>
                <c:pt idx="183">
                  <c:v>-12.65790150952742</c:v>
                </c:pt>
                <c:pt idx="184">
                  <c:v>-12.072897797574939</c:v>
                </c:pt>
                <c:pt idx="185">
                  <c:v>-11.843251670378578</c:v>
                </c:pt>
                <c:pt idx="186">
                  <c:v>-10.382227171492133</c:v>
                </c:pt>
                <c:pt idx="187">
                  <c:v>-12.820237564959172</c:v>
                </c:pt>
                <c:pt idx="188">
                  <c:v>-11.501752041573951</c:v>
                </c:pt>
                <c:pt idx="189">
                  <c:v>-10.93654540955211</c:v>
                </c:pt>
                <c:pt idx="190">
                  <c:v>-9.8724523632763805</c:v>
                </c:pt>
                <c:pt idx="191">
                  <c:v>-10.646518188567171</c:v>
                </c:pt>
                <c:pt idx="192">
                  <c:v>-10.599995050729973</c:v>
                </c:pt>
                <c:pt idx="193">
                  <c:v>-10.453496659242688</c:v>
                </c:pt>
                <c:pt idx="194">
                  <c:v>-10.845478841870801</c:v>
                </c:pt>
                <c:pt idx="195">
                  <c:v>-9.5695570403366048</c:v>
                </c:pt>
                <c:pt idx="196">
                  <c:v>-12.163964365256135</c:v>
                </c:pt>
                <c:pt idx="197">
                  <c:v>-11.726448898787481</c:v>
                </c:pt>
                <c:pt idx="198">
                  <c:v>-11.571041821331306</c:v>
                </c:pt>
                <c:pt idx="199">
                  <c:v>-11.287943578322171</c:v>
                </c:pt>
                <c:pt idx="200">
                  <c:v>-10.628700816629504</c:v>
                </c:pt>
                <c:pt idx="201">
                  <c:v>-11.515609997525445</c:v>
                </c:pt>
                <c:pt idx="202">
                  <c:v>-11.629443207126911</c:v>
                </c:pt>
                <c:pt idx="203">
                  <c:v>-11.810586488492987</c:v>
                </c:pt>
                <c:pt idx="204">
                  <c:v>-11.011774313288839</c:v>
                </c:pt>
                <c:pt idx="205">
                  <c:v>-11.546295471417949</c:v>
                </c:pt>
                <c:pt idx="206">
                  <c:v>-11.382969561989654</c:v>
                </c:pt>
                <c:pt idx="207">
                  <c:v>-11.26220737441227</c:v>
                </c:pt>
                <c:pt idx="208">
                  <c:v>-11.240430586488543</c:v>
                </c:pt>
                <c:pt idx="209">
                  <c:v>-10.218901262063838</c:v>
                </c:pt>
                <c:pt idx="210">
                  <c:v>-11.459188319722813</c:v>
                </c:pt>
                <c:pt idx="211">
                  <c:v>-10.231769364018788</c:v>
                </c:pt>
                <c:pt idx="212">
                  <c:v>-11.699722840880924</c:v>
                </c:pt>
                <c:pt idx="213">
                  <c:v>-10.951393219500147</c:v>
                </c:pt>
                <c:pt idx="214">
                  <c:v>-9.9229349170997523</c:v>
                </c:pt>
                <c:pt idx="215">
                  <c:v>-12.417366988369196</c:v>
                </c:pt>
                <c:pt idx="216">
                  <c:v>-11.125607522890419</c:v>
                </c:pt>
                <c:pt idx="217">
                  <c:v>-11.348324672110863</c:v>
                </c:pt>
                <c:pt idx="218">
                  <c:v>-11.481954961643083</c:v>
                </c:pt>
                <c:pt idx="219">
                  <c:v>-10.271363523880183</c:v>
                </c:pt>
                <c:pt idx="220">
                  <c:v>-12.331249690670603</c:v>
                </c:pt>
                <c:pt idx="221">
                  <c:v>-11.564112843355616</c:v>
                </c:pt>
                <c:pt idx="222">
                  <c:v>-10.743523880227627</c:v>
                </c:pt>
                <c:pt idx="223">
                  <c:v>-11.992719623855493</c:v>
                </c:pt>
                <c:pt idx="224">
                  <c:v>-11.074135115070504</c:v>
                </c:pt>
                <c:pt idx="225">
                  <c:v>-3.4911276086776759</c:v>
                </c:pt>
                <c:pt idx="226">
                  <c:v>-4.1691775963045536</c:v>
                </c:pt>
                <c:pt idx="227">
                  <c:v>-3.0536121422090226</c:v>
                </c:pt>
                <c:pt idx="228">
                  <c:v>-10.029113255794801</c:v>
                </c:pt>
                <c:pt idx="229">
                  <c:v>-3.6158492122411197</c:v>
                </c:pt>
                <c:pt idx="230">
                  <c:v>-8.4651439412686393</c:v>
                </c:pt>
                <c:pt idx="231">
                  <c:v>-11.976156066980071</c:v>
                </c:pt>
                <c:pt idx="232">
                  <c:v>-12.511667079105838</c:v>
                </c:pt>
                <c:pt idx="233">
                  <c:v>-10.494344634166442</c:v>
                </c:pt>
                <c:pt idx="234">
                  <c:v>-9.1580417388435542</c:v>
                </c:pt>
                <c:pt idx="235">
                  <c:v>-11.390162501031046</c:v>
                </c:pt>
                <c:pt idx="236">
                  <c:v>-11.687118699991675</c:v>
                </c:pt>
                <c:pt idx="237">
                  <c:v>-10.379521570568432</c:v>
                </c:pt>
                <c:pt idx="238">
                  <c:v>-11.209019219665084</c:v>
                </c:pt>
                <c:pt idx="239">
                  <c:v>-11.150617833869592</c:v>
                </c:pt>
                <c:pt idx="240">
                  <c:v>-9.7677918007093929</c:v>
                </c:pt>
                <c:pt idx="241">
                  <c:v>-11.333740823228528</c:v>
                </c:pt>
                <c:pt idx="242">
                  <c:v>-11.304045203332567</c:v>
                </c:pt>
                <c:pt idx="243">
                  <c:v>-11.746509939783937</c:v>
                </c:pt>
                <c:pt idx="244">
                  <c:v>-11.298106079353307</c:v>
                </c:pt>
                <c:pt idx="245">
                  <c:v>-11.056581704198653</c:v>
                </c:pt>
                <c:pt idx="246">
                  <c:v>-11.794022931617565</c:v>
                </c:pt>
                <c:pt idx="247">
                  <c:v>-11.108054112018454</c:v>
                </c:pt>
                <c:pt idx="248">
                  <c:v>-11.590113008331219</c:v>
                </c:pt>
                <c:pt idx="249">
                  <c:v>-11.308004619318627</c:v>
                </c:pt>
                <c:pt idx="250">
                  <c:v>-10.917012290687172</c:v>
                </c:pt>
                <c:pt idx="251">
                  <c:v>-10.54779674997933</c:v>
                </c:pt>
                <c:pt idx="252">
                  <c:v>-7.061530974181256</c:v>
                </c:pt>
                <c:pt idx="253">
                  <c:v>-11.898947455250369</c:v>
                </c:pt>
                <c:pt idx="254">
                  <c:v>-11.643565124144107</c:v>
                </c:pt>
                <c:pt idx="255">
                  <c:v>-11.495087024663849</c:v>
                </c:pt>
                <c:pt idx="256">
                  <c:v>-12.068212488657924</c:v>
                </c:pt>
                <c:pt idx="257">
                  <c:v>-11.969227089004381</c:v>
                </c:pt>
                <c:pt idx="258">
                  <c:v>-4.0311259589210566</c:v>
                </c:pt>
                <c:pt idx="259">
                  <c:v>-6.4938827023014536</c:v>
                </c:pt>
                <c:pt idx="260">
                  <c:v>-5.6544865132392541</c:v>
                </c:pt>
                <c:pt idx="261">
                  <c:v>-8.6775006186587742</c:v>
                </c:pt>
                <c:pt idx="262">
                  <c:v>-5.1397624350407849</c:v>
                </c:pt>
                <c:pt idx="263">
                  <c:v>-8.3825241276912319</c:v>
                </c:pt>
                <c:pt idx="264">
                  <c:v>-8.944761197723329</c:v>
                </c:pt>
                <c:pt idx="265">
                  <c:v>-3.69952487008175</c:v>
                </c:pt>
                <c:pt idx="266">
                  <c:v>-8.2261271962385134</c:v>
                </c:pt>
                <c:pt idx="267">
                  <c:v>-5.9653006681514906</c:v>
                </c:pt>
                <c:pt idx="268">
                  <c:v>-3.6223162583518205</c:v>
                </c:pt>
                <c:pt idx="269">
                  <c:v>-7.7549566938876122</c:v>
                </c:pt>
                <c:pt idx="270">
                  <c:v>-8.0538926008414418</c:v>
                </c:pt>
                <c:pt idx="271">
                  <c:v>-3.6727988121751922</c:v>
                </c:pt>
                <c:pt idx="272">
                  <c:v>-2.2800742390496724</c:v>
                </c:pt>
                <c:pt idx="273">
                  <c:v>-7.5728235585251067</c:v>
                </c:pt>
                <c:pt idx="274">
                  <c:v>-8.4844790893342914</c:v>
                </c:pt>
                <c:pt idx="275">
                  <c:v>-4.9170452858203415</c:v>
                </c:pt>
                <c:pt idx="276">
                  <c:v>-4.2677010640929938</c:v>
                </c:pt>
                <c:pt idx="277">
                  <c:v>-5.5159069537243166</c:v>
                </c:pt>
                <c:pt idx="278">
                  <c:v>-9.1130363771343408</c:v>
                </c:pt>
                <c:pt idx="279">
                  <c:v>-7.0630487503092407</c:v>
                </c:pt>
                <c:pt idx="280">
                  <c:v>-6.9670329126453279</c:v>
                </c:pt>
                <c:pt idx="281">
                  <c:v>-9.6881415491215019</c:v>
                </c:pt>
                <c:pt idx="282">
                  <c:v>-5.9801484780995278</c:v>
                </c:pt>
                <c:pt idx="283">
                  <c:v>-5.2476565206632184</c:v>
                </c:pt>
                <c:pt idx="284">
                  <c:v>-6.7106607275426366</c:v>
                </c:pt>
                <c:pt idx="285">
                  <c:v>-3.5263004206879076</c:v>
                </c:pt>
                <c:pt idx="286">
                  <c:v>-12.293437268003009</c:v>
                </c:pt>
                <c:pt idx="287">
                  <c:v>-10.846270725067944</c:v>
                </c:pt>
                <c:pt idx="288">
                  <c:v>-9.7841573867854148</c:v>
                </c:pt>
                <c:pt idx="289">
                  <c:v>-6.7759910913140455</c:v>
                </c:pt>
                <c:pt idx="290">
                  <c:v>-11.017515466468586</c:v>
                </c:pt>
                <c:pt idx="291">
                  <c:v>-9.2714130165800324</c:v>
                </c:pt>
                <c:pt idx="292">
                  <c:v>-10.367181390744923</c:v>
                </c:pt>
                <c:pt idx="293">
                  <c:v>-10.526547884187044</c:v>
                </c:pt>
                <c:pt idx="294">
                  <c:v>-10.965053204652241</c:v>
                </c:pt>
                <c:pt idx="295">
                  <c:v>-10.959114080673094</c:v>
                </c:pt>
                <c:pt idx="296">
                  <c:v>-10.328577084879958</c:v>
                </c:pt>
                <c:pt idx="297">
                  <c:v>-7.0462212323682305</c:v>
                </c:pt>
                <c:pt idx="298">
                  <c:v>-10.548324672110885</c:v>
                </c:pt>
                <c:pt idx="299">
                  <c:v>-10.497842118287513</c:v>
                </c:pt>
                <c:pt idx="300">
                  <c:v>-10.109819351645688</c:v>
                </c:pt>
                <c:pt idx="301">
                  <c:v>-10.324617668893898</c:v>
                </c:pt>
                <c:pt idx="302">
                  <c:v>-4.6423278066485416</c:v>
                </c:pt>
                <c:pt idx="303">
                  <c:v>-3.6861288459952455</c:v>
                </c:pt>
                <c:pt idx="304">
                  <c:v>-8.3928845995215404</c:v>
                </c:pt>
                <c:pt idx="305">
                  <c:v>-12.898699991751233</c:v>
                </c:pt>
                <c:pt idx="306">
                  <c:v>-11.708895487915516</c:v>
                </c:pt>
                <c:pt idx="307">
                  <c:v>-10.851681926915763</c:v>
                </c:pt>
                <c:pt idx="308">
                  <c:v>-7.1050845500289377</c:v>
                </c:pt>
                <c:pt idx="309">
                  <c:v>-8.0078313948692319</c:v>
                </c:pt>
                <c:pt idx="310">
                  <c:v>-8.0286183287965294</c:v>
                </c:pt>
                <c:pt idx="311">
                  <c:v>-10.65767054359485</c:v>
                </c:pt>
                <c:pt idx="312">
                  <c:v>-8.3018180318403445</c:v>
                </c:pt>
                <c:pt idx="313">
                  <c:v>-7.3664060051142322</c:v>
                </c:pt>
                <c:pt idx="314">
                  <c:v>-6.2983535428524426</c:v>
                </c:pt>
                <c:pt idx="315">
                  <c:v>-6.7635849212241972</c:v>
                </c:pt>
                <c:pt idx="316">
                  <c:v>-7.0179773983336879</c:v>
                </c:pt>
                <c:pt idx="317">
                  <c:v>-7.0041194423821942</c:v>
                </c:pt>
                <c:pt idx="318">
                  <c:v>-5.6420803431494058</c:v>
                </c:pt>
                <c:pt idx="319">
                  <c:v>-7.2416844015507884</c:v>
                </c:pt>
                <c:pt idx="320">
                  <c:v>-7.6089202342654296</c:v>
                </c:pt>
                <c:pt idx="321">
                  <c:v>-8.8584459292254198</c:v>
                </c:pt>
                <c:pt idx="322">
                  <c:v>-6.978713189804532</c:v>
                </c:pt>
                <c:pt idx="323">
                  <c:v>-5.3919772333580998</c:v>
                </c:pt>
                <c:pt idx="324">
                  <c:v>-8.0576540460282988</c:v>
                </c:pt>
                <c:pt idx="325">
                  <c:v>-6.1274387527839256</c:v>
                </c:pt>
                <c:pt idx="326">
                  <c:v>-5.5127394209354836</c:v>
                </c:pt>
                <c:pt idx="327">
                  <c:v>-4.1289235337787407</c:v>
                </c:pt>
                <c:pt idx="328">
                  <c:v>-4.8604256372185066</c:v>
                </c:pt>
                <c:pt idx="329">
                  <c:v>-4.2615639693145315</c:v>
                </c:pt>
                <c:pt idx="330">
                  <c:v>-6.1026924028705682</c:v>
                </c:pt>
                <c:pt idx="331">
                  <c:v>-5.6265726305370638</c:v>
                </c:pt>
                <c:pt idx="332">
                  <c:v>-7.1172927493194695</c:v>
                </c:pt>
                <c:pt idx="333">
                  <c:v>-6.8064785944073467</c:v>
                </c:pt>
                <c:pt idx="334">
                  <c:v>-5.0514674585499026</c:v>
                </c:pt>
                <c:pt idx="335">
                  <c:v>-7.0183073496659265</c:v>
                </c:pt>
                <c:pt idx="336">
                  <c:v>-5.2870527097252964</c:v>
                </c:pt>
                <c:pt idx="337">
                  <c:v>-4.7564909675822467</c:v>
                </c:pt>
                <c:pt idx="338">
                  <c:v>-5.986879485276015</c:v>
                </c:pt>
                <c:pt idx="339">
                  <c:v>-5.5602524127691115</c:v>
                </c:pt>
                <c:pt idx="340">
                  <c:v>-5.4523583271467917</c:v>
                </c:pt>
                <c:pt idx="341">
                  <c:v>-7.5607473397673832</c:v>
                </c:pt>
                <c:pt idx="342">
                  <c:v>-6.2293937144270988</c:v>
                </c:pt>
                <c:pt idx="343">
                  <c:v>-9.5762880475129624</c:v>
                </c:pt>
                <c:pt idx="344">
                  <c:v>-6.0098440979955559</c:v>
                </c:pt>
                <c:pt idx="345">
                  <c:v>-4.5745558030190114</c:v>
                </c:pt>
                <c:pt idx="346">
                  <c:v>-10.474085622370653</c:v>
                </c:pt>
                <c:pt idx="347">
                  <c:v>-10.78193021529326</c:v>
                </c:pt>
                <c:pt idx="348">
                  <c:v>-11.962826033160086</c:v>
                </c:pt>
                <c:pt idx="349">
                  <c:v>-11.803459539717851</c:v>
                </c:pt>
                <c:pt idx="350">
                  <c:v>-12.105365008661197</c:v>
                </c:pt>
                <c:pt idx="351">
                  <c:v>-11.283786191536779</c:v>
                </c:pt>
                <c:pt idx="352">
                  <c:v>-11.877698589458037</c:v>
                </c:pt>
                <c:pt idx="353">
                  <c:v>-11.295664439495186</c:v>
                </c:pt>
                <c:pt idx="354">
                  <c:v>-10.77896065330363</c:v>
                </c:pt>
                <c:pt idx="355">
                  <c:v>-8.3664884929473349</c:v>
                </c:pt>
                <c:pt idx="356">
                  <c:v>-7.9349121504578282</c:v>
                </c:pt>
                <c:pt idx="357">
                  <c:v>-8.7663895075476805</c:v>
                </c:pt>
                <c:pt idx="358">
                  <c:v>-7.5805444196980236</c:v>
                </c:pt>
                <c:pt idx="359">
                  <c:v>-8.0022222222222101</c:v>
                </c:pt>
                <c:pt idx="360">
                  <c:v>-7.2499331848552604</c:v>
                </c:pt>
                <c:pt idx="361">
                  <c:v>-7.1123434793368663</c:v>
                </c:pt>
                <c:pt idx="362">
                  <c:v>-7.3380301905468261</c:v>
                </c:pt>
                <c:pt idx="363">
                  <c:v>-7.3320910665676795</c:v>
                </c:pt>
                <c:pt idx="364">
                  <c:v>-7.3073447166543222</c:v>
                </c:pt>
                <c:pt idx="365">
                  <c:v>-7.1073942093541493</c:v>
                </c:pt>
                <c:pt idx="366">
                  <c:v>-7.8220687948527914</c:v>
                </c:pt>
                <c:pt idx="367">
                  <c:v>-5.6255827765405204</c:v>
                </c:pt>
                <c:pt idx="368">
                  <c:v>-3.6894283593170001</c:v>
                </c:pt>
                <c:pt idx="369">
                  <c:v>-2.7822271714922033</c:v>
                </c:pt>
                <c:pt idx="370">
                  <c:v>-0.83023509032421683</c:v>
                </c:pt>
                <c:pt idx="371">
                  <c:v>-10.927735708982945</c:v>
                </c:pt>
                <c:pt idx="372">
                  <c:v>-8.3857906458797604</c:v>
                </c:pt>
                <c:pt idx="373">
                  <c:v>-12.565944073249293</c:v>
                </c:pt>
                <c:pt idx="374">
                  <c:v>-8.1719821826280938</c:v>
                </c:pt>
                <c:pt idx="375">
                  <c:v>-6.5149665924276494</c:v>
                </c:pt>
                <c:pt idx="376">
                  <c:v>-12.992571145755969</c:v>
                </c:pt>
                <c:pt idx="377">
                  <c:v>-13.096505815392229</c:v>
                </c:pt>
                <c:pt idx="378">
                  <c:v>-13.149957931205117</c:v>
                </c:pt>
                <c:pt idx="379">
                  <c:v>-12.911403118040093</c:v>
                </c:pt>
                <c:pt idx="380">
                  <c:v>-12.877748082157845</c:v>
                </c:pt>
                <c:pt idx="381">
                  <c:v>-12.86</c:v>
                </c:pt>
                <c:pt idx="382">
                  <c:v>-11.12</c:v>
                </c:pt>
                <c:pt idx="383">
                  <c:v>-7.19</c:v>
                </c:pt>
                <c:pt idx="384">
                  <c:v>-6.91</c:v>
                </c:pt>
                <c:pt idx="385">
                  <c:v>-11.39</c:v>
                </c:pt>
                <c:pt idx="386">
                  <c:v>-11.43</c:v>
                </c:pt>
                <c:pt idx="387">
                  <c:v>-3.72</c:v>
                </c:pt>
                <c:pt idx="388">
                  <c:v>-6.91</c:v>
                </c:pt>
                <c:pt idx="389">
                  <c:v>-10.87</c:v>
                </c:pt>
                <c:pt idx="390">
                  <c:v>-5.32</c:v>
                </c:pt>
                <c:pt idx="391">
                  <c:v>-11.57</c:v>
                </c:pt>
                <c:pt idx="392">
                  <c:v>-5.89</c:v>
                </c:pt>
                <c:pt idx="393">
                  <c:v>-8.9700000000000006</c:v>
                </c:pt>
                <c:pt idx="394">
                  <c:v>-5.42</c:v>
                </c:pt>
                <c:pt idx="395">
                  <c:v>-10.95</c:v>
                </c:pt>
                <c:pt idx="396">
                  <c:v>-7.17</c:v>
                </c:pt>
                <c:pt idx="397">
                  <c:v>-9.67</c:v>
                </c:pt>
                <c:pt idx="398">
                  <c:v>-11.18</c:v>
                </c:pt>
                <c:pt idx="399">
                  <c:v>-12.4</c:v>
                </c:pt>
                <c:pt idx="400">
                  <c:v>-3.28</c:v>
                </c:pt>
                <c:pt idx="401">
                  <c:v>-5.3</c:v>
                </c:pt>
                <c:pt idx="402">
                  <c:v>-10.529460883091128</c:v>
                </c:pt>
                <c:pt idx="403">
                  <c:v>-4.4725442782903375</c:v>
                </c:pt>
                <c:pt idx="404">
                  <c:v>-11.205531162724919</c:v>
                </c:pt>
                <c:pt idx="405">
                  <c:v>-5.065466822215166</c:v>
                </c:pt>
                <c:pt idx="406">
                  <c:v>-11.927134726199251</c:v>
                </c:pt>
                <c:pt idx="407">
                  <c:v>-11.289668752430311</c:v>
                </c:pt>
                <c:pt idx="408">
                  <c:v>-11.514365609643955</c:v>
                </c:pt>
                <c:pt idx="409">
                  <c:v>-11.764798670767386</c:v>
                </c:pt>
                <c:pt idx="410">
                  <c:v>-12.531935518082372</c:v>
                </c:pt>
                <c:pt idx="411">
                  <c:v>-12.323076324813536</c:v>
                </c:pt>
                <c:pt idx="412">
                  <c:v>-12.140801781737224</c:v>
                </c:pt>
                <c:pt idx="413">
                  <c:v>-12.428849294729076</c:v>
                </c:pt>
                <c:pt idx="414">
                  <c:v>-9.9759910913140004</c:v>
                </c:pt>
                <c:pt idx="415">
                  <c:v>-10.012615689185878</c:v>
                </c:pt>
                <c:pt idx="416">
                  <c:v>-11.023256619648606</c:v>
                </c:pt>
                <c:pt idx="417">
                  <c:v>-10.980692897797582</c:v>
                </c:pt>
                <c:pt idx="418">
                  <c:v>-13.101950012373237</c:v>
                </c:pt>
                <c:pt idx="419">
                  <c:v>-13.080173224449396</c:v>
                </c:pt>
                <c:pt idx="420">
                  <c:v>-12.816872061370901</c:v>
                </c:pt>
                <c:pt idx="421">
                  <c:v>-12.833699579312139</c:v>
                </c:pt>
                <c:pt idx="422">
                  <c:v>-13.389007671368432</c:v>
                </c:pt>
                <c:pt idx="423">
                  <c:v>-13.421672853254137</c:v>
                </c:pt>
                <c:pt idx="424">
                  <c:v>-13.543566302541757</c:v>
                </c:pt>
                <c:pt idx="425">
                  <c:v>-10.204788772227397</c:v>
                </c:pt>
                <c:pt idx="426">
                  <c:v>-10.098874394598164</c:v>
                </c:pt>
                <c:pt idx="427">
                  <c:v>-11.317384664333412</c:v>
                </c:pt>
                <c:pt idx="428">
                  <c:v>-10.955098101601374</c:v>
                </c:pt>
                <c:pt idx="429">
                  <c:v>-5.8999137412945304</c:v>
                </c:pt>
                <c:pt idx="430">
                  <c:v>-3.3421310142467702</c:v>
                </c:pt>
                <c:pt idx="431">
                  <c:v>-5.6306734542368897</c:v>
                </c:pt>
                <c:pt idx="432">
                  <c:v>-7.7865754586912299</c:v>
                </c:pt>
                <c:pt idx="433">
                  <c:v>-7.29659773040611</c:v>
                </c:pt>
                <c:pt idx="434">
                  <c:v>-7.1847442287976202</c:v>
                </c:pt>
                <c:pt idx="435">
                  <c:v>-7.8855608583447703</c:v>
                </c:pt>
                <c:pt idx="436">
                  <c:v>-7.6321582352317101</c:v>
                </c:pt>
                <c:pt idx="437">
                  <c:v>-7.3688570721533297</c:v>
                </c:pt>
                <c:pt idx="438">
                  <c:v>-8.3953356665605199</c:v>
                </c:pt>
                <c:pt idx="439">
                  <c:v>-7.4985279456993696</c:v>
                </c:pt>
                <c:pt idx="440">
                  <c:v>-8.3656400466645593</c:v>
                </c:pt>
                <c:pt idx="441">
                  <c:v>-7.8004334146427201</c:v>
                </c:pt>
                <c:pt idx="442">
                  <c:v>-8.11916640152719</c:v>
                </c:pt>
                <c:pt idx="443">
                  <c:v>-7.2599731325343502</c:v>
                </c:pt>
                <c:pt idx="444">
                  <c:v>-7.4727917417894698</c:v>
                </c:pt>
                <c:pt idx="445">
                  <c:v>-7.7737073567362804</c:v>
                </c:pt>
                <c:pt idx="446">
                  <c:v>-6.7244621204085799</c:v>
                </c:pt>
                <c:pt idx="447">
                  <c:v>-7.9459419521334604</c:v>
                </c:pt>
                <c:pt idx="448">
                  <c:v>-8.5754890939300505</c:v>
                </c:pt>
                <c:pt idx="449">
                  <c:v>-7.0164690493867203</c:v>
                </c:pt>
                <c:pt idx="450">
                  <c:v>-8.2844720189485699</c:v>
                </c:pt>
                <c:pt idx="451">
                  <c:v>-8.2359691731184004</c:v>
                </c:pt>
                <c:pt idx="452">
                  <c:v>-7.9993940679463504</c:v>
                </c:pt>
                <c:pt idx="453">
                  <c:v>-7.6103814473078701</c:v>
                </c:pt>
                <c:pt idx="454">
                  <c:v>-7.6578944391416099</c:v>
                </c:pt>
                <c:pt idx="455">
                  <c:v>-7.8618043624279599</c:v>
                </c:pt>
                <c:pt idx="456">
                  <c:v>-8.2458677130837206</c:v>
                </c:pt>
                <c:pt idx="457">
                  <c:v>-7.0758602891787596</c:v>
                </c:pt>
                <c:pt idx="458">
                  <c:v>-7.2124601407007196</c:v>
                </c:pt>
                <c:pt idx="459">
                  <c:v>-11.221425389754977</c:v>
                </c:pt>
                <c:pt idx="460">
                  <c:v>-10.435481316505893</c:v>
                </c:pt>
                <c:pt idx="461">
                  <c:v>-12.240975006186595</c:v>
                </c:pt>
                <c:pt idx="462">
                  <c:v>-10.478045038356917</c:v>
                </c:pt>
                <c:pt idx="463">
                  <c:v>-11.580742390497385</c:v>
                </c:pt>
                <c:pt idx="464">
                  <c:v>-12.037065082900249</c:v>
                </c:pt>
                <c:pt idx="465">
                  <c:v>-7.3372383073497582</c:v>
                </c:pt>
                <c:pt idx="466">
                  <c:v>-9.6831922791388294</c:v>
                </c:pt>
                <c:pt idx="467">
                  <c:v>-8.4557733234348049</c:v>
                </c:pt>
                <c:pt idx="468">
                  <c:v>-10.415684236575139</c:v>
                </c:pt>
                <c:pt idx="469">
                  <c:v>-10.683934669636237</c:v>
                </c:pt>
                <c:pt idx="470">
                  <c:v>-11.736149467953446</c:v>
                </c:pt>
                <c:pt idx="471">
                  <c:v>-12.382524127691163</c:v>
                </c:pt>
                <c:pt idx="472">
                  <c:v>-4.5686166790398417</c:v>
                </c:pt>
                <c:pt idx="473">
                  <c:v>-1.9552041573867398</c:v>
                </c:pt>
                <c:pt idx="474">
                  <c:v>-5.3484236575105317</c:v>
                </c:pt>
                <c:pt idx="475">
                  <c:v>-5.2999208116802468</c:v>
                </c:pt>
                <c:pt idx="476">
                  <c:v>-6.2264241524375823</c:v>
                </c:pt>
                <c:pt idx="477">
                  <c:v>-7.5112546399406686</c:v>
                </c:pt>
                <c:pt idx="478">
                  <c:v>-4.7089779757486188</c:v>
                </c:pt>
                <c:pt idx="479">
                  <c:v>-7.2736896807720743</c:v>
                </c:pt>
                <c:pt idx="480">
                  <c:v>-3.8963078445928629</c:v>
                </c:pt>
                <c:pt idx="481">
                  <c:v>-3.2964563226923445</c:v>
                </c:pt>
                <c:pt idx="482">
                  <c:v>-2.7480772086117411</c:v>
                </c:pt>
                <c:pt idx="483">
                  <c:v>-3.3113041326403816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63-47E0-BC9F-A5660C22CE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269832"/>
        <c:axId val="570704024"/>
      </c:scatterChart>
      <c:valAx>
        <c:axId val="561269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d13C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crossAx val="570704024"/>
        <c:crosses val="autoZero"/>
        <c:crossBetween val="midCat"/>
      </c:valAx>
      <c:valAx>
        <c:axId val="5707040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d18O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crossAx val="5612698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Goz A (all data)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1"/>
            <c:dispEq val="0"/>
            <c:trendlineLbl>
              <c:numFmt formatCode="General" sourceLinked="0"/>
            </c:trendlineLbl>
          </c:trendline>
          <c:xVal>
            <c:numRef>
              <c:f>'S1-C&amp;Oisotopes'!$F$793:$F$1082</c:f>
              <c:numCache>
                <c:formatCode>0.00</c:formatCode>
                <c:ptCount val="290"/>
                <c:pt idx="0">
                  <c:v>-6.2450000000000001</c:v>
                </c:pt>
                <c:pt idx="1">
                  <c:v>-5.7880000000000003</c:v>
                </c:pt>
                <c:pt idx="2">
                  <c:v>-5.29</c:v>
                </c:pt>
                <c:pt idx="3">
                  <c:v>-5.9359999999999999</c:v>
                </c:pt>
                <c:pt idx="4">
                  <c:v>-5.5430000000000001</c:v>
                </c:pt>
                <c:pt idx="5">
                  <c:v>-6.1760000000000002</c:v>
                </c:pt>
                <c:pt idx="6">
                  <c:v>-5.0069999999999997</c:v>
                </c:pt>
                <c:pt idx="7">
                  <c:v>-5</c:v>
                </c:pt>
                <c:pt idx="8">
                  <c:v>-4.8879999999999999</c:v>
                </c:pt>
                <c:pt idx="9">
                  <c:v>-4.9429999999999996</c:v>
                </c:pt>
                <c:pt idx="10">
                  <c:v>-5.3220000000000001</c:v>
                </c:pt>
                <c:pt idx="11">
                  <c:v>-6.4139999999999997</c:v>
                </c:pt>
                <c:pt idx="12">
                  <c:v>-5.8387142857142855</c:v>
                </c:pt>
                <c:pt idx="13">
                  <c:v>-6.3437142857142863</c:v>
                </c:pt>
                <c:pt idx="14">
                  <c:v>-6.0917142857142856</c:v>
                </c:pt>
                <c:pt idx="15">
                  <c:v>-4.6197142857142861</c:v>
                </c:pt>
                <c:pt idx="16">
                  <c:v>-5.8917142857142863</c:v>
                </c:pt>
                <c:pt idx="17">
                  <c:v>-5.7977142857142852</c:v>
                </c:pt>
                <c:pt idx="18">
                  <c:v>-5.8677142857142854</c:v>
                </c:pt>
                <c:pt idx="19">
                  <c:v>-5.9087142857142858</c:v>
                </c:pt>
                <c:pt idx="20">
                  <c:v>-5.7127142857142861</c:v>
                </c:pt>
                <c:pt idx="21">
                  <c:v>-5.8447142857142858</c:v>
                </c:pt>
                <c:pt idx="22">
                  <c:v>-5.762714285714285</c:v>
                </c:pt>
                <c:pt idx="23">
                  <c:v>-5.8197142857142854</c:v>
                </c:pt>
                <c:pt idx="24">
                  <c:v>-5.6207142857142856</c:v>
                </c:pt>
                <c:pt idx="25">
                  <c:v>-5.6627142857142854</c:v>
                </c:pt>
                <c:pt idx="26">
                  <c:v>-6.6917142857142853</c:v>
                </c:pt>
                <c:pt idx="27">
                  <c:v>-6.4697142857142858</c:v>
                </c:pt>
                <c:pt idx="28">
                  <c:v>-5.4187142857142856</c:v>
                </c:pt>
                <c:pt idx="29">
                  <c:v>-5.3437142857142863</c:v>
                </c:pt>
                <c:pt idx="30">
                  <c:v>-5.6627142857142854</c:v>
                </c:pt>
                <c:pt idx="31">
                  <c:v>-9.5577142857142849</c:v>
                </c:pt>
                <c:pt idx="32">
                  <c:v>-6.3327142857142853</c:v>
                </c:pt>
                <c:pt idx="33">
                  <c:v>-6.4957142857142856</c:v>
                </c:pt>
                <c:pt idx="34">
                  <c:v>-6.5057142857142853</c:v>
                </c:pt>
                <c:pt idx="35">
                  <c:v>-7.2767142857142861</c:v>
                </c:pt>
                <c:pt idx="36">
                  <c:v>-4.4987142857142857</c:v>
                </c:pt>
                <c:pt idx="37">
                  <c:v>-8.4847142857142845</c:v>
                </c:pt>
                <c:pt idx="38">
                  <c:v>-8.0387142857142848</c:v>
                </c:pt>
                <c:pt idx="39">
                  <c:v>-9.1567142857142851</c:v>
                </c:pt>
                <c:pt idx="40">
                  <c:v>-5.3337142857142865</c:v>
                </c:pt>
                <c:pt idx="41">
                  <c:v>-5.2907142857142855</c:v>
                </c:pt>
                <c:pt idx="42">
                  <c:v>-3.9727142857142859</c:v>
                </c:pt>
                <c:pt idx="43">
                  <c:v>-3.2807142857142857</c:v>
                </c:pt>
                <c:pt idx="44">
                  <c:v>-3.5557142857142856</c:v>
                </c:pt>
                <c:pt idx="45">
                  <c:v>-4.7267142857142854</c:v>
                </c:pt>
                <c:pt idx="46">
                  <c:v>-4.0457142857142863</c:v>
                </c:pt>
                <c:pt idx="47">
                  <c:v>-4.3677142857142854</c:v>
                </c:pt>
                <c:pt idx="48">
                  <c:v>-4.0627142857142857</c:v>
                </c:pt>
                <c:pt idx="49">
                  <c:v>-2.8077142857142858</c:v>
                </c:pt>
                <c:pt idx="50">
                  <c:v>-1.7817142857142856</c:v>
                </c:pt>
                <c:pt idx="51">
                  <c:v>-2.8497142857142856</c:v>
                </c:pt>
                <c:pt idx="52">
                  <c:v>-1.4447142857142856</c:v>
                </c:pt>
                <c:pt idx="53">
                  <c:v>-1.2197142857142858</c:v>
                </c:pt>
                <c:pt idx="54">
                  <c:v>0.38228571428571434</c:v>
                </c:pt>
                <c:pt idx="55">
                  <c:v>0.78828571428571437</c:v>
                </c:pt>
                <c:pt idx="56">
                  <c:v>1.1092857142857142</c:v>
                </c:pt>
                <c:pt idx="57">
                  <c:v>0.79228571428571437</c:v>
                </c:pt>
                <c:pt idx="58">
                  <c:v>0.98528571428571432</c:v>
                </c:pt>
                <c:pt idx="59">
                  <c:v>1.8632857142857144</c:v>
                </c:pt>
                <c:pt idx="60">
                  <c:v>0.97128571428571431</c:v>
                </c:pt>
                <c:pt idx="61">
                  <c:v>-6.4707142857142852</c:v>
                </c:pt>
                <c:pt idx="62">
                  <c:v>-3.0887142857142855</c:v>
                </c:pt>
                <c:pt idx="63">
                  <c:v>-0.75371428571428567</c:v>
                </c:pt>
                <c:pt idx="64">
                  <c:v>-0.93171428571428572</c:v>
                </c:pt>
                <c:pt idx="65">
                  <c:v>-0.66240000000000021</c:v>
                </c:pt>
                <c:pt idx="66">
                  <c:v>1.1345999999999998</c:v>
                </c:pt>
                <c:pt idx="67">
                  <c:v>1.1695999999999998</c:v>
                </c:pt>
                <c:pt idx="68">
                  <c:v>2.2615999999999996</c:v>
                </c:pt>
                <c:pt idx="69">
                  <c:v>0.78859999999999975</c:v>
                </c:pt>
                <c:pt idx="70">
                  <c:v>0.9825999999999997</c:v>
                </c:pt>
                <c:pt idx="71">
                  <c:v>1.7635999999999998</c:v>
                </c:pt>
                <c:pt idx="72">
                  <c:v>2.4005999999999998</c:v>
                </c:pt>
                <c:pt idx="73">
                  <c:v>2.2305999999999999</c:v>
                </c:pt>
                <c:pt idx="74">
                  <c:v>3.1475999999999997</c:v>
                </c:pt>
                <c:pt idx="75">
                  <c:v>3.4345999999999997</c:v>
                </c:pt>
                <c:pt idx="76">
                  <c:v>5.5446</c:v>
                </c:pt>
                <c:pt idx="77">
                  <c:v>5.1985999999999999</c:v>
                </c:pt>
                <c:pt idx="78">
                  <c:v>5.8506</c:v>
                </c:pt>
                <c:pt idx="79">
                  <c:v>5.4706000000000001</c:v>
                </c:pt>
                <c:pt idx="80">
                  <c:v>6.3315999999999999</c:v>
                </c:pt>
                <c:pt idx="81">
                  <c:v>5.9345999999999997</c:v>
                </c:pt>
                <c:pt idx="82">
                  <c:v>2.0785999999999998</c:v>
                </c:pt>
                <c:pt idx="83">
                  <c:v>4.8195999999999994</c:v>
                </c:pt>
                <c:pt idx="84">
                  <c:v>4.6536</c:v>
                </c:pt>
                <c:pt idx="85">
                  <c:v>3.6395999999999997</c:v>
                </c:pt>
                <c:pt idx="86">
                  <c:v>4.1795999999999998</c:v>
                </c:pt>
                <c:pt idx="87">
                  <c:v>3.9626000000000001</c:v>
                </c:pt>
                <c:pt idx="88">
                  <c:v>3.1825999999999999</c:v>
                </c:pt>
                <c:pt idx="89">
                  <c:v>4.5045999999999999</c:v>
                </c:pt>
                <c:pt idx="90">
                  <c:v>4.4749999999999996</c:v>
                </c:pt>
                <c:pt idx="91">
                  <c:v>3.9620000000000002</c:v>
                </c:pt>
                <c:pt idx="92">
                  <c:v>3.5289999999999999</c:v>
                </c:pt>
                <c:pt idx="93">
                  <c:v>4.0999999999999996</c:v>
                </c:pt>
                <c:pt idx="94">
                  <c:v>4.3659999999999997</c:v>
                </c:pt>
                <c:pt idx="95">
                  <c:v>4.4889999999999999</c:v>
                </c:pt>
                <c:pt idx="96">
                  <c:v>5.0620000000000003</c:v>
                </c:pt>
                <c:pt idx="97">
                  <c:v>5.1849999999999996</c:v>
                </c:pt>
                <c:pt idx="98">
                  <c:v>5.9269999999999996</c:v>
                </c:pt>
                <c:pt idx="99">
                  <c:v>5.5209999999999999</c:v>
                </c:pt>
                <c:pt idx="100">
                  <c:v>5.99</c:v>
                </c:pt>
                <c:pt idx="101">
                  <c:v>4.1340000000000003</c:v>
                </c:pt>
                <c:pt idx="102">
                  <c:v>5.3620000000000001</c:v>
                </c:pt>
                <c:pt idx="103">
                  <c:v>5.0289999999999999</c:v>
                </c:pt>
                <c:pt idx="104">
                  <c:v>5.4420000000000002</c:v>
                </c:pt>
                <c:pt idx="105">
                  <c:v>5.5679999999999996</c:v>
                </c:pt>
                <c:pt idx="106">
                  <c:v>5.4050000000000002</c:v>
                </c:pt>
                <c:pt idx="107">
                  <c:v>5.8369999999999997</c:v>
                </c:pt>
                <c:pt idx="108">
                  <c:v>5.3840000000000003</c:v>
                </c:pt>
                <c:pt idx="109">
                  <c:v>0.83199999999999996</c:v>
                </c:pt>
                <c:pt idx="110">
                  <c:v>1.2290000000000001</c:v>
                </c:pt>
                <c:pt idx="111">
                  <c:v>2.86</c:v>
                </c:pt>
                <c:pt idx="112">
                  <c:v>5.5439999999999996</c:v>
                </c:pt>
                <c:pt idx="113">
                  <c:v>4.3929999999999998</c:v>
                </c:pt>
                <c:pt idx="114">
                  <c:v>3.879</c:v>
                </c:pt>
                <c:pt idx="115">
                  <c:v>6.1120000000000001</c:v>
                </c:pt>
                <c:pt idx="116">
                  <c:v>5.56</c:v>
                </c:pt>
                <c:pt idx="117">
                  <c:v>5.4480000000000004</c:v>
                </c:pt>
                <c:pt idx="118">
                  <c:v>6.1029999999999998</c:v>
                </c:pt>
                <c:pt idx="119">
                  <c:v>5.6849999999999996</c:v>
                </c:pt>
                <c:pt idx="120">
                  <c:v>5.673</c:v>
                </c:pt>
                <c:pt idx="121">
                  <c:v>5.7229999999999999</c:v>
                </c:pt>
                <c:pt idx="122">
                  <c:v>5.383</c:v>
                </c:pt>
                <c:pt idx="123">
                  <c:v>3.5950000000000002</c:v>
                </c:pt>
                <c:pt idx="124">
                  <c:v>4.5069999999999997</c:v>
                </c:pt>
                <c:pt idx="125">
                  <c:v>5.3369999999999997</c:v>
                </c:pt>
                <c:pt idx="126">
                  <c:v>5.3559999999999999</c:v>
                </c:pt>
                <c:pt idx="127">
                  <c:v>5.4850000000000003</c:v>
                </c:pt>
                <c:pt idx="128">
                  <c:v>4.4039999999999999</c:v>
                </c:pt>
                <c:pt idx="129">
                  <c:v>5.3879999999999999</c:v>
                </c:pt>
                <c:pt idx="130">
                  <c:v>5.6820000000000004</c:v>
                </c:pt>
                <c:pt idx="131">
                  <c:v>5.8559999999999999</c:v>
                </c:pt>
                <c:pt idx="132">
                  <c:v>5.2960000000000003</c:v>
                </c:pt>
                <c:pt idx="133">
                  <c:v>3.76</c:v>
                </c:pt>
                <c:pt idx="134">
                  <c:v>3.7679999999999998</c:v>
                </c:pt>
                <c:pt idx="135">
                  <c:v>4.2119999999999997</c:v>
                </c:pt>
                <c:pt idx="136">
                  <c:v>3.581</c:v>
                </c:pt>
                <c:pt idx="137">
                  <c:v>3.5339999999999998</c:v>
                </c:pt>
                <c:pt idx="138">
                  <c:v>4.0609999999999999</c:v>
                </c:pt>
                <c:pt idx="139">
                  <c:v>5.407</c:v>
                </c:pt>
                <c:pt idx="140">
                  <c:v>4.3419999999999996</c:v>
                </c:pt>
                <c:pt idx="141">
                  <c:v>5.4219999999999997</c:v>
                </c:pt>
                <c:pt idx="142">
                  <c:v>4.6529999999999996</c:v>
                </c:pt>
                <c:pt idx="143">
                  <c:v>5.5449999999999999</c:v>
                </c:pt>
                <c:pt idx="144">
                  <c:v>4.5609999999999999</c:v>
                </c:pt>
                <c:pt idx="145">
                  <c:v>6.367</c:v>
                </c:pt>
                <c:pt idx="146">
                  <c:v>5.4560000000000004</c:v>
                </c:pt>
                <c:pt idx="147">
                  <c:v>4.758</c:v>
                </c:pt>
                <c:pt idx="148">
                  <c:v>5.7729999999999997</c:v>
                </c:pt>
                <c:pt idx="149">
                  <c:v>5.5519999999999996</c:v>
                </c:pt>
                <c:pt idx="150">
                  <c:v>4.4660000000000002</c:v>
                </c:pt>
                <c:pt idx="151">
                  <c:v>6.1689999999999996</c:v>
                </c:pt>
                <c:pt idx="152">
                  <c:v>6.4119999999999999</c:v>
                </c:pt>
                <c:pt idx="153">
                  <c:v>5.8819999999999997</c:v>
                </c:pt>
                <c:pt idx="154">
                  <c:v>5.9809999999999999</c:v>
                </c:pt>
                <c:pt idx="155">
                  <c:v>5.1260000000000003</c:v>
                </c:pt>
                <c:pt idx="156">
                  <c:v>6.0659999999999998</c:v>
                </c:pt>
                <c:pt idx="157">
                  <c:v>4.0339999999999998</c:v>
                </c:pt>
                <c:pt idx="158">
                  <c:v>5.5330000000000004</c:v>
                </c:pt>
                <c:pt idx="159">
                  <c:v>3.4750000000000001</c:v>
                </c:pt>
                <c:pt idx="160">
                  <c:v>3.5329999999999999</c:v>
                </c:pt>
                <c:pt idx="161">
                  <c:v>4.2880000000000003</c:v>
                </c:pt>
                <c:pt idx="162">
                  <c:v>3.339</c:v>
                </c:pt>
                <c:pt idx="163">
                  <c:v>5.875</c:v>
                </c:pt>
                <c:pt idx="164">
                  <c:v>4.5179999999999998</c:v>
                </c:pt>
                <c:pt idx="165">
                  <c:v>4.266</c:v>
                </c:pt>
                <c:pt idx="166">
                  <c:v>4.2750000000000004</c:v>
                </c:pt>
                <c:pt idx="167">
                  <c:v>5.0640000000000001</c:v>
                </c:pt>
                <c:pt idx="168">
                  <c:v>4.8099999999999996</c:v>
                </c:pt>
                <c:pt idx="169">
                  <c:v>4.5119999999999996</c:v>
                </c:pt>
                <c:pt idx="170">
                  <c:v>4.7839999999999998</c:v>
                </c:pt>
                <c:pt idx="171">
                  <c:v>5.82</c:v>
                </c:pt>
                <c:pt idx="172">
                  <c:v>5.7350000000000003</c:v>
                </c:pt>
                <c:pt idx="173">
                  <c:v>5.157</c:v>
                </c:pt>
                <c:pt idx="174">
                  <c:v>4.4489999999999998</c:v>
                </c:pt>
                <c:pt idx="175">
                  <c:v>4.4690000000000003</c:v>
                </c:pt>
                <c:pt idx="176">
                  <c:v>4.3940000000000001</c:v>
                </c:pt>
                <c:pt idx="177">
                  <c:v>4.2889999999999997</c:v>
                </c:pt>
                <c:pt idx="178">
                  <c:v>4.13</c:v>
                </c:pt>
                <c:pt idx="179">
                  <c:v>2.7919999999999998</c:v>
                </c:pt>
                <c:pt idx="180">
                  <c:v>6.2830000000000004</c:v>
                </c:pt>
                <c:pt idx="181">
                  <c:v>6.14</c:v>
                </c:pt>
                <c:pt idx="182">
                  <c:v>5.9790000000000001</c:v>
                </c:pt>
                <c:pt idx="183">
                  <c:v>6.8360000000000003</c:v>
                </c:pt>
                <c:pt idx="184">
                  <c:v>4.7169999999999996</c:v>
                </c:pt>
                <c:pt idx="185">
                  <c:v>3.774</c:v>
                </c:pt>
                <c:pt idx="186">
                  <c:v>5.1749999999999998</c:v>
                </c:pt>
                <c:pt idx="187">
                  <c:v>5.5060000000000002</c:v>
                </c:pt>
                <c:pt idx="188">
                  <c:v>3.331</c:v>
                </c:pt>
                <c:pt idx="189">
                  <c:v>2.5129999999999999</c:v>
                </c:pt>
                <c:pt idx="190">
                  <c:v>4.0369999999999999</c:v>
                </c:pt>
                <c:pt idx="191">
                  <c:v>3.964</c:v>
                </c:pt>
                <c:pt idx="192">
                  <c:v>5.556</c:v>
                </c:pt>
                <c:pt idx="193">
                  <c:v>5.0940000000000003</c:v>
                </c:pt>
                <c:pt idx="194">
                  <c:v>6.5960000000000001</c:v>
                </c:pt>
                <c:pt idx="195">
                  <c:v>4.6500000000000004</c:v>
                </c:pt>
                <c:pt idx="196">
                  <c:v>5.008</c:v>
                </c:pt>
                <c:pt idx="197">
                  <c:v>5.7050000000000001</c:v>
                </c:pt>
                <c:pt idx="198">
                  <c:v>5.1719999999999997</c:v>
                </c:pt>
                <c:pt idx="199">
                  <c:v>5.9980000000000002</c:v>
                </c:pt>
                <c:pt idx="200">
                  <c:v>5.3940000000000001</c:v>
                </c:pt>
                <c:pt idx="201">
                  <c:v>5.7140000000000004</c:v>
                </c:pt>
                <c:pt idx="202">
                  <c:v>4.9550000000000001</c:v>
                </c:pt>
                <c:pt idx="203">
                  <c:v>3.7770000000000001</c:v>
                </c:pt>
                <c:pt idx="204">
                  <c:v>5.109</c:v>
                </c:pt>
                <c:pt idx="205">
                  <c:v>5.3869999999999996</c:v>
                </c:pt>
                <c:pt idx="206">
                  <c:v>4.2279999999999998</c:v>
                </c:pt>
                <c:pt idx="207">
                  <c:v>4.5199999999999996</c:v>
                </c:pt>
                <c:pt idx="208">
                  <c:v>5.5519999999999996</c:v>
                </c:pt>
                <c:pt idx="209">
                  <c:v>5.1340000000000003</c:v>
                </c:pt>
                <c:pt idx="210">
                  <c:v>2.7749999999999999</c:v>
                </c:pt>
                <c:pt idx="211">
                  <c:v>5.9420000000000002</c:v>
                </c:pt>
                <c:pt idx="212">
                  <c:v>3.8839999999999999</c:v>
                </c:pt>
                <c:pt idx="213">
                  <c:v>6.5510000000000002</c:v>
                </c:pt>
                <c:pt idx="214">
                  <c:v>6.7130000000000001</c:v>
                </c:pt>
                <c:pt idx="215">
                  <c:v>6.9669999999999996</c:v>
                </c:pt>
                <c:pt idx="216">
                  <c:v>-2.1509999999999998</c:v>
                </c:pt>
                <c:pt idx="217">
                  <c:v>2.0659999999999998</c:v>
                </c:pt>
                <c:pt idx="218">
                  <c:v>2.2629999999999999</c:v>
                </c:pt>
                <c:pt idx="219">
                  <c:v>6.07</c:v>
                </c:pt>
                <c:pt idx="220">
                  <c:v>4.484</c:v>
                </c:pt>
                <c:pt idx="221">
                  <c:v>5.6840000000000002</c:v>
                </c:pt>
                <c:pt idx="222">
                  <c:v>5.3620000000000001</c:v>
                </c:pt>
                <c:pt idx="223">
                  <c:v>7.0030000000000001</c:v>
                </c:pt>
                <c:pt idx="224">
                  <c:v>6.8179999999999996</c:v>
                </c:pt>
                <c:pt idx="225">
                  <c:v>5.77</c:v>
                </c:pt>
                <c:pt idx="226">
                  <c:v>4.7960000000000003</c:v>
                </c:pt>
                <c:pt idx="227">
                  <c:v>1.3720000000000001</c:v>
                </c:pt>
                <c:pt idx="228">
                  <c:v>4.2119999999999997</c:v>
                </c:pt>
                <c:pt idx="229">
                  <c:v>6.1459999999999999</c:v>
                </c:pt>
                <c:pt idx="230">
                  <c:v>6.2204999999999995</c:v>
                </c:pt>
                <c:pt idx="231">
                  <c:v>2.3885000000000001</c:v>
                </c:pt>
                <c:pt idx="232">
                  <c:v>1.1824999999999999</c:v>
                </c:pt>
                <c:pt idx="233">
                  <c:v>1.3534999999999999</c:v>
                </c:pt>
                <c:pt idx="234">
                  <c:v>1.5024999999999999</c:v>
                </c:pt>
                <c:pt idx="235">
                  <c:v>1.9975000000000001</c:v>
                </c:pt>
                <c:pt idx="236">
                  <c:v>0.72549999999999992</c:v>
                </c:pt>
                <c:pt idx="237">
                  <c:v>-0.1805000000000001</c:v>
                </c:pt>
                <c:pt idx="238">
                  <c:v>-1.1715000000000002</c:v>
                </c:pt>
                <c:pt idx="239">
                  <c:v>-2.3445</c:v>
                </c:pt>
                <c:pt idx="240">
                  <c:v>-2.0535000000000001</c:v>
                </c:pt>
                <c:pt idx="241">
                  <c:v>-2.5685000000000002</c:v>
                </c:pt>
                <c:pt idx="242">
                  <c:v>-3.1745000000000001</c:v>
                </c:pt>
                <c:pt idx="243">
                  <c:v>-2.7105000000000001</c:v>
                </c:pt>
                <c:pt idx="244">
                  <c:v>-3.3534999999999999</c:v>
                </c:pt>
                <c:pt idx="245">
                  <c:v>0.15849999999999989</c:v>
                </c:pt>
                <c:pt idx="246">
                  <c:v>-3.8214999999999999</c:v>
                </c:pt>
                <c:pt idx="247">
                  <c:v>-3.4355000000000002</c:v>
                </c:pt>
                <c:pt idx="248">
                  <c:v>-3.9615</c:v>
                </c:pt>
                <c:pt idx="249">
                  <c:v>-4.6135000000000002</c:v>
                </c:pt>
                <c:pt idx="250">
                  <c:v>-5.5354999999999999</c:v>
                </c:pt>
                <c:pt idx="251">
                  <c:v>-5.3654999999999999</c:v>
                </c:pt>
                <c:pt idx="252">
                  <c:v>-4.5135000000000005</c:v>
                </c:pt>
                <c:pt idx="253">
                  <c:v>-4.1385000000000005</c:v>
                </c:pt>
                <c:pt idx="254">
                  <c:v>-5.1985000000000001</c:v>
                </c:pt>
                <c:pt idx="255">
                  <c:v>-3.6339999999999999</c:v>
                </c:pt>
                <c:pt idx="256">
                  <c:v>-3.4670000000000001</c:v>
                </c:pt>
                <c:pt idx="257">
                  <c:v>-4.8499999999999996</c:v>
                </c:pt>
                <c:pt idx="258">
                  <c:v>-4.0579999999999998</c:v>
                </c:pt>
                <c:pt idx="259">
                  <c:v>-4.0309999999999997</c:v>
                </c:pt>
                <c:pt idx="260">
                  <c:v>-3.573</c:v>
                </c:pt>
                <c:pt idx="261">
                  <c:v>-3.6850000000000001</c:v>
                </c:pt>
                <c:pt idx="262">
                  <c:v>-2.69</c:v>
                </c:pt>
                <c:pt idx="263">
                  <c:v>-3.72</c:v>
                </c:pt>
                <c:pt idx="264">
                  <c:v>-3.4870000000000001</c:v>
                </c:pt>
                <c:pt idx="265">
                  <c:v>-3.206</c:v>
                </c:pt>
                <c:pt idx="266">
                  <c:v>-0.90200000000000002</c:v>
                </c:pt>
                <c:pt idx="267">
                  <c:v>-1.115</c:v>
                </c:pt>
                <c:pt idx="268">
                  <c:v>-1.0129999999999999</c:v>
                </c:pt>
                <c:pt idx="269">
                  <c:v>-2.8029999999999999</c:v>
                </c:pt>
                <c:pt idx="270">
                  <c:v>-2.9039999999999999</c:v>
                </c:pt>
                <c:pt idx="271">
                  <c:v>-1.9550000000000001</c:v>
                </c:pt>
                <c:pt idx="272">
                  <c:v>-1.085</c:v>
                </c:pt>
                <c:pt idx="273">
                  <c:v>-0.20499999999999999</c:v>
                </c:pt>
                <c:pt idx="274">
                  <c:v>-0.998</c:v>
                </c:pt>
                <c:pt idx="275">
                  <c:v>-0.249</c:v>
                </c:pt>
                <c:pt idx="276">
                  <c:v>-0.33500000000000002</c:v>
                </c:pt>
                <c:pt idx="277">
                  <c:v>-0.91900000000000004</c:v>
                </c:pt>
                <c:pt idx="278">
                  <c:v>-0.53600000000000003</c:v>
                </c:pt>
                <c:pt idx="279">
                  <c:v>0.69699999999999995</c:v>
                </c:pt>
                <c:pt idx="280">
                  <c:v>-0.59299999999999997</c:v>
                </c:pt>
                <c:pt idx="281">
                  <c:v>-0.755</c:v>
                </c:pt>
                <c:pt idx="282">
                  <c:v>-0.91300000000000003</c:v>
                </c:pt>
                <c:pt idx="283">
                  <c:v>-0.26900000000000002</c:v>
                </c:pt>
                <c:pt idx="284">
                  <c:v>-0.46899999999999997</c:v>
                </c:pt>
                <c:pt idx="285">
                  <c:v>-0.16600000000000001</c:v>
                </c:pt>
                <c:pt idx="286">
                  <c:v>-1.1000000000000001</c:v>
                </c:pt>
                <c:pt idx="287">
                  <c:v>-0.433</c:v>
                </c:pt>
                <c:pt idx="288">
                  <c:v>-0.151</c:v>
                </c:pt>
                <c:pt idx="289">
                  <c:v>-0.59499999999999997</c:v>
                </c:pt>
              </c:numCache>
            </c:numRef>
          </c:xVal>
          <c:yVal>
            <c:numRef>
              <c:f>'S1-C&amp;Oisotopes'!$G$793:$G$1082</c:f>
              <c:numCache>
                <c:formatCode>0.00</c:formatCode>
                <c:ptCount val="290"/>
                <c:pt idx="0">
                  <c:v>-11.593836744794425</c:v>
                </c:pt>
                <c:pt idx="1">
                  <c:v>-11.420612295400696</c:v>
                </c:pt>
                <c:pt idx="2">
                  <c:v>-10.662384134054486</c:v>
                </c:pt>
                <c:pt idx="3">
                  <c:v>-12.29366352034503</c:v>
                </c:pt>
                <c:pt idx="4">
                  <c:v>-11.199874854173226</c:v>
                </c:pt>
                <c:pt idx="5">
                  <c:v>-12.022443525294301</c:v>
                </c:pt>
                <c:pt idx="6">
                  <c:v>-10.253574433485364</c:v>
                </c:pt>
                <c:pt idx="7">
                  <c:v>-10.430758298865266</c:v>
                </c:pt>
                <c:pt idx="8">
                  <c:v>-10.433727860854782</c:v>
                </c:pt>
                <c:pt idx="9">
                  <c:v>-10.484210414678154</c:v>
                </c:pt>
                <c:pt idx="10">
                  <c:v>-10.005121080354906</c:v>
                </c:pt>
                <c:pt idx="11">
                  <c:v>-12.031352211263078</c:v>
                </c:pt>
                <c:pt idx="12">
                  <c:v>-10.809306748683131</c:v>
                </c:pt>
                <c:pt idx="13">
                  <c:v>-11.31809170290234</c:v>
                </c:pt>
                <c:pt idx="14">
                  <c:v>-11.328980096864317</c:v>
                </c:pt>
                <c:pt idx="15">
                  <c:v>-9.4769632693463031</c:v>
                </c:pt>
                <c:pt idx="16">
                  <c:v>-11.351746738784588</c:v>
                </c:pt>
                <c:pt idx="17">
                  <c:v>-11.438853890479724</c:v>
                </c:pt>
                <c:pt idx="18">
                  <c:v>-11.630885565807663</c:v>
                </c:pt>
                <c:pt idx="19">
                  <c:v>-11.62989571181112</c:v>
                </c:pt>
                <c:pt idx="20">
                  <c:v>-11.591291405946269</c:v>
                </c:pt>
                <c:pt idx="21">
                  <c:v>-11.473498780358515</c:v>
                </c:pt>
                <c:pt idx="22">
                  <c:v>-11.351746738784588</c:v>
                </c:pt>
                <c:pt idx="23">
                  <c:v>-11.531900166154006</c:v>
                </c:pt>
                <c:pt idx="24">
                  <c:v>-11.174562873404685</c:v>
                </c:pt>
                <c:pt idx="25">
                  <c:v>-11.75956658535728</c:v>
                </c:pt>
                <c:pt idx="26">
                  <c:v>-11.195349807332097</c:v>
                </c:pt>
                <c:pt idx="27">
                  <c:v>-11.471519072365428</c:v>
                </c:pt>
                <c:pt idx="28">
                  <c:v>-11.618017463852599</c:v>
                </c:pt>
                <c:pt idx="29">
                  <c:v>-11.709084031534022</c:v>
                </c:pt>
                <c:pt idx="30">
                  <c:v>-11.550707392088217</c:v>
                </c:pt>
                <c:pt idx="31">
                  <c:v>-12.036725704387155</c:v>
                </c:pt>
                <c:pt idx="32">
                  <c:v>-12.075330010252006</c:v>
                </c:pt>
                <c:pt idx="33">
                  <c:v>-12.091167674196701</c:v>
                </c:pt>
                <c:pt idx="34">
                  <c:v>-12.111954608123884</c:v>
                </c:pt>
                <c:pt idx="35">
                  <c:v>-12.157487891964539</c:v>
                </c:pt>
                <c:pt idx="36">
                  <c:v>-12.206980591791254</c:v>
                </c:pt>
                <c:pt idx="37">
                  <c:v>-12.197082051825934</c:v>
                </c:pt>
                <c:pt idx="38">
                  <c:v>-11.940709866723243</c:v>
                </c:pt>
                <c:pt idx="39">
                  <c:v>-12.080279280234837</c:v>
                </c:pt>
                <c:pt idx="40">
                  <c:v>-11.118141195602167</c:v>
                </c:pt>
                <c:pt idx="41">
                  <c:v>-11.526950896171403</c:v>
                </c:pt>
                <c:pt idx="42">
                  <c:v>-11.75659702336765</c:v>
                </c:pt>
                <c:pt idx="43">
                  <c:v>-12.132741542051182</c:v>
                </c:pt>
                <c:pt idx="44">
                  <c:v>-12.152538621981822</c:v>
                </c:pt>
                <c:pt idx="45">
                  <c:v>-10.034251069395911</c:v>
                </c:pt>
                <c:pt idx="46">
                  <c:v>-9.9481337716972043</c:v>
                </c:pt>
                <c:pt idx="47">
                  <c:v>-10.813266164669304</c:v>
                </c:pt>
                <c:pt idx="48">
                  <c:v>-12.449494820942451</c:v>
                </c:pt>
                <c:pt idx="49">
                  <c:v>-10.816235726658935</c:v>
                </c:pt>
                <c:pt idx="50">
                  <c:v>-12.200051613815564</c:v>
                </c:pt>
                <c:pt idx="51">
                  <c:v>-12.272310955562663</c:v>
                </c:pt>
                <c:pt idx="52">
                  <c:v>-11.780353519284464</c:v>
                </c:pt>
                <c:pt idx="53">
                  <c:v>-11.883298334924181</c:v>
                </c:pt>
                <c:pt idx="54">
                  <c:v>-11.699185491568475</c:v>
                </c:pt>
                <c:pt idx="55">
                  <c:v>-11.745708629405673</c:v>
                </c:pt>
                <c:pt idx="56">
                  <c:v>-11.809059285184109</c:v>
                </c:pt>
                <c:pt idx="57">
                  <c:v>-11.651672499734847</c:v>
                </c:pt>
                <c:pt idx="58">
                  <c:v>-11.681368119630921</c:v>
                </c:pt>
                <c:pt idx="59">
                  <c:v>-11.672459433662144</c:v>
                </c:pt>
                <c:pt idx="60">
                  <c:v>-7.2735482730582284</c:v>
                </c:pt>
                <c:pt idx="61">
                  <c:v>-11.500224838264959</c:v>
                </c:pt>
                <c:pt idx="62">
                  <c:v>-6.7429865309152923</c:v>
                </c:pt>
                <c:pt idx="63">
                  <c:v>-10.961744264149562</c:v>
                </c:pt>
                <c:pt idx="64">
                  <c:v>-11.281467105030575</c:v>
                </c:pt>
                <c:pt idx="65">
                  <c:v>-10.861316505815402</c:v>
                </c:pt>
                <c:pt idx="66">
                  <c:v>-11.140455332838364</c:v>
                </c:pt>
                <c:pt idx="67">
                  <c:v>-11.079084385053243</c:v>
                </c:pt>
                <c:pt idx="68">
                  <c:v>-11.322588468200983</c:v>
                </c:pt>
                <c:pt idx="69">
                  <c:v>-11.382969561989562</c:v>
                </c:pt>
                <c:pt idx="70">
                  <c:v>-7.9382776540460833</c:v>
                </c:pt>
                <c:pt idx="71">
                  <c:v>-7.5888591932689957</c:v>
                </c:pt>
                <c:pt idx="72">
                  <c:v>-7.5314476614699339</c:v>
                </c:pt>
                <c:pt idx="73">
                  <c:v>-7.1048205889630305</c:v>
                </c:pt>
                <c:pt idx="74">
                  <c:v>-7.3493145261074284</c:v>
                </c:pt>
                <c:pt idx="75">
                  <c:v>-7.0543380351397724</c:v>
                </c:pt>
                <c:pt idx="76">
                  <c:v>-8.1312991833704515</c:v>
                </c:pt>
                <c:pt idx="77">
                  <c:v>-9.5586686463746489</c:v>
                </c:pt>
                <c:pt idx="78">
                  <c:v>-8.2817569908439097</c:v>
                </c:pt>
                <c:pt idx="79">
                  <c:v>-9.3121950012372778</c:v>
                </c:pt>
                <c:pt idx="80">
                  <c:v>-9.7932640435534992</c:v>
                </c:pt>
                <c:pt idx="81">
                  <c:v>-9.4270180648354014</c:v>
                </c:pt>
                <c:pt idx="82">
                  <c:v>-8.2896758228160294</c:v>
                </c:pt>
                <c:pt idx="83">
                  <c:v>-9.3418906211334658</c:v>
                </c:pt>
                <c:pt idx="84">
                  <c:v>-9.2102400395941046</c:v>
                </c:pt>
                <c:pt idx="85">
                  <c:v>-8.472798812175192</c:v>
                </c:pt>
                <c:pt idx="86">
                  <c:v>-9.0290967582281425</c:v>
                </c:pt>
                <c:pt idx="87">
                  <c:v>-9.5566889383815621</c:v>
                </c:pt>
                <c:pt idx="88">
                  <c:v>-9.4468151447661555</c:v>
                </c:pt>
                <c:pt idx="89">
                  <c:v>-8.9904924523632914</c:v>
                </c:pt>
                <c:pt idx="90">
                  <c:v>-7.1840000000000002</c:v>
                </c:pt>
                <c:pt idx="91">
                  <c:v>-7.431</c:v>
                </c:pt>
                <c:pt idx="92">
                  <c:v>-7.01</c:v>
                </c:pt>
                <c:pt idx="93">
                  <c:v>-7.4359999999999999</c:v>
                </c:pt>
                <c:pt idx="94">
                  <c:v>-8.2590000000000003</c:v>
                </c:pt>
                <c:pt idx="95">
                  <c:v>-7.89</c:v>
                </c:pt>
                <c:pt idx="96">
                  <c:v>-7.15</c:v>
                </c:pt>
                <c:pt idx="97">
                  <c:v>-6.5330000000000004</c:v>
                </c:pt>
                <c:pt idx="98">
                  <c:v>-7.4029999999999996</c:v>
                </c:pt>
                <c:pt idx="99">
                  <c:v>-8.3800000000000008</c:v>
                </c:pt>
                <c:pt idx="100">
                  <c:v>-7.8029999999999999</c:v>
                </c:pt>
                <c:pt idx="101">
                  <c:v>-8.5630000000000006</c:v>
                </c:pt>
                <c:pt idx="102">
                  <c:v>-7.3040000000000003</c:v>
                </c:pt>
                <c:pt idx="103">
                  <c:v>-7.72</c:v>
                </c:pt>
                <c:pt idx="104">
                  <c:v>-6.94</c:v>
                </c:pt>
                <c:pt idx="105">
                  <c:v>-7.0069999999999997</c:v>
                </c:pt>
                <c:pt idx="106">
                  <c:v>-7.1150000000000002</c:v>
                </c:pt>
                <c:pt idx="107">
                  <c:v>-6.7</c:v>
                </c:pt>
                <c:pt idx="108">
                  <c:v>-7.5750000000000002</c:v>
                </c:pt>
                <c:pt idx="109">
                  <c:v>-4.84</c:v>
                </c:pt>
                <c:pt idx="110">
                  <c:v>-5.8330000000000002</c:v>
                </c:pt>
                <c:pt idx="111">
                  <c:v>-7.2880000000000003</c:v>
                </c:pt>
                <c:pt idx="112">
                  <c:v>-7.3920000000000003</c:v>
                </c:pt>
                <c:pt idx="113">
                  <c:v>-6.9809999999999999</c:v>
                </c:pt>
                <c:pt idx="114">
                  <c:v>-7.0910000000000002</c:v>
                </c:pt>
                <c:pt idx="115">
                  <c:v>-6.9960000000000004</c:v>
                </c:pt>
                <c:pt idx="116">
                  <c:v>-6.5979999999999999</c:v>
                </c:pt>
                <c:pt idx="117">
                  <c:v>-6.9020000000000001</c:v>
                </c:pt>
                <c:pt idx="118">
                  <c:v>-6.8860000000000001</c:v>
                </c:pt>
                <c:pt idx="119">
                  <c:v>-7.8719999999999999</c:v>
                </c:pt>
                <c:pt idx="120">
                  <c:v>-7.4139999999999997</c:v>
                </c:pt>
                <c:pt idx="121">
                  <c:v>-7.07</c:v>
                </c:pt>
                <c:pt idx="122">
                  <c:v>-7.4740000000000002</c:v>
                </c:pt>
                <c:pt idx="123">
                  <c:v>-6.4059999999999997</c:v>
                </c:pt>
                <c:pt idx="124">
                  <c:v>-6.2069999999999999</c:v>
                </c:pt>
                <c:pt idx="125">
                  <c:v>-6.2530000000000001</c:v>
                </c:pt>
                <c:pt idx="126">
                  <c:v>-6.6159999999999997</c:v>
                </c:pt>
                <c:pt idx="127">
                  <c:v>-7.1130000000000004</c:v>
                </c:pt>
                <c:pt idx="128">
                  <c:v>-7.5650000000000004</c:v>
                </c:pt>
                <c:pt idx="129">
                  <c:v>-7.4560000000000004</c:v>
                </c:pt>
                <c:pt idx="130">
                  <c:v>-7.5759999999999996</c:v>
                </c:pt>
                <c:pt idx="131">
                  <c:v>-8.1240000000000006</c:v>
                </c:pt>
                <c:pt idx="132">
                  <c:v>-6.9909999999999997</c:v>
                </c:pt>
                <c:pt idx="133">
                  <c:v>-6.14</c:v>
                </c:pt>
                <c:pt idx="134">
                  <c:v>-6.593</c:v>
                </c:pt>
                <c:pt idx="135">
                  <c:v>-6.125</c:v>
                </c:pt>
                <c:pt idx="136">
                  <c:v>-7.15</c:v>
                </c:pt>
                <c:pt idx="137">
                  <c:v>-6.9240000000000004</c:v>
                </c:pt>
                <c:pt idx="138">
                  <c:v>-6.7759999999999998</c:v>
                </c:pt>
                <c:pt idx="139">
                  <c:v>-7.2279999999999998</c:v>
                </c:pt>
                <c:pt idx="140">
                  <c:v>-6.5490000000000004</c:v>
                </c:pt>
                <c:pt idx="141">
                  <c:v>-6.8440000000000003</c:v>
                </c:pt>
                <c:pt idx="142">
                  <c:v>-7.4489999999999998</c:v>
                </c:pt>
                <c:pt idx="143">
                  <c:v>-6.0570000000000004</c:v>
                </c:pt>
                <c:pt idx="144">
                  <c:v>-6.1719999999999997</c:v>
                </c:pt>
                <c:pt idx="145">
                  <c:v>-7.0119999999999996</c:v>
                </c:pt>
                <c:pt idx="146">
                  <c:v>-6.5229999999999997</c:v>
                </c:pt>
                <c:pt idx="147">
                  <c:v>-6.9630000000000001</c:v>
                </c:pt>
                <c:pt idx="148">
                  <c:v>-6.7809999999999997</c:v>
                </c:pt>
                <c:pt idx="149">
                  <c:v>-6.601</c:v>
                </c:pt>
                <c:pt idx="150">
                  <c:v>-7.5359999999999996</c:v>
                </c:pt>
                <c:pt idx="151">
                  <c:v>-7.298</c:v>
                </c:pt>
                <c:pt idx="152">
                  <c:v>-6.4459999999999997</c:v>
                </c:pt>
                <c:pt idx="153">
                  <c:v>-5.9720000000000004</c:v>
                </c:pt>
                <c:pt idx="154">
                  <c:v>-6.0010000000000003</c:v>
                </c:pt>
                <c:pt idx="155">
                  <c:v>-6.94</c:v>
                </c:pt>
                <c:pt idx="156">
                  <c:v>-6.9850000000000003</c:v>
                </c:pt>
                <c:pt idx="157">
                  <c:v>-6.4359999999999999</c:v>
                </c:pt>
                <c:pt idx="158">
                  <c:v>-6.798</c:v>
                </c:pt>
                <c:pt idx="159">
                  <c:v>-6.7530000000000001</c:v>
                </c:pt>
                <c:pt idx="160">
                  <c:v>-6.149</c:v>
                </c:pt>
                <c:pt idx="161">
                  <c:v>-7.01</c:v>
                </c:pt>
                <c:pt idx="162">
                  <c:v>-6.8959999999999999</c:v>
                </c:pt>
                <c:pt idx="163">
                  <c:v>-6.0380000000000003</c:v>
                </c:pt>
                <c:pt idx="164">
                  <c:v>-6.5010000000000003</c:v>
                </c:pt>
                <c:pt idx="165">
                  <c:v>-6.9160000000000004</c:v>
                </c:pt>
                <c:pt idx="166">
                  <c:v>-6.8929999999999998</c:v>
                </c:pt>
                <c:pt idx="167">
                  <c:v>-7.1120000000000001</c:v>
                </c:pt>
                <c:pt idx="168">
                  <c:v>-7.1950000000000003</c:v>
                </c:pt>
                <c:pt idx="169">
                  <c:v>-6.3010000000000002</c:v>
                </c:pt>
                <c:pt idx="170">
                  <c:v>-6.7519999999999998</c:v>
                </c:pt>
                <c:pt idx="171">
                  <c:v>-6.8879999999999999</c:v>
                </c:pt>
                <c:pt idx="172">
                  <c:v>-7.0650000000000004</c:v>
                </c:pt>
                <c:pt idx="173">
                  <c:v>-7.4349999999999996</c:v>
                </c:pt>
                <c:pt idx="174">
                  <c:v>-6.4470000000000001</c:v>
                </c:pt>
                <c:pt idx="175">
                  <c:v>-6.4630000000000001</c:v>
                </c:pt>
                <c:pt idx="176">
                  <c:v>-5.891</c:v>
                </c:pt>
                <c:pt idx="177">
                  <c:v>-5.9409999999999998</c:v>
                </c:pt>
                <c:pt idx="178">
                  <c:v>-6.0049999999999999</c:v>
                </c:pt>
                <c:pt idx="179">
                  <c:v>-6.8090000000000002</c:v>
                </c:pt>
                <c:pt idx="180">
                  <c:v>-5.8150000000000004</c:v>
                </c:pt>
                <c:pt idx="181">
                  <c:v>-7.5250000000000004</c:v>
                </c:pt>
                <c:pt idx="182">
                  <c:v>-6.5549999999999997</c:v>
                </c:pt>
                <c:pt idx="183">
                  <c:v>-6.6719999999999997</c:v>
                </c:pt>
                <c:pt idx="184">
                  <c:v>-6.3769999999999998</c:v>
                </c:pt>
                <c:pt idx="185">
                  <c:v>-7.1550000000000002</c:v>
                </c:pt>
                <c:pt idx="186">
                  <c:v>-7.0490000000000004</c:v>
                </c:pt>
                <c:pt idx="187">
                  <c:v>-6.7679999999999998</c:v>
                </c:pt>
                <c:pt idx="188">
                  <c:v>-7.3780000000000001</c:v>
                </c:pt>
                <c:pt idx="189">
                  <c:v>-7.1470000000000002</c:v>
                </c:pt>
                <c:pt idx="190">
                  <c:v>-7.2759999999999998</c:v>
                </c:pt>
                <c:pt idx="191">
                  <c:v>-7.0910000000000002</c:v>
                </c:pt>
                <c:pt idx="192">
                  <c:v>-6.375</c:v>
                </c:pt>
                <c:pt idx="193">
                  <c:v>-6.8029999999999999</c:v>
                </c:pt>
                <c:pt idx="194">
                  <c:v>-5.61</c:v>
                </c:pt>
                <c:pt idx="195">
                  <c:v>-6.8259999999999996</c:v>
                </c:pt>
                <c:pt idx="196">
                  <c:v>-7.21</c:v>
                </c:pt>
                <c:pt idx="197">
                  <c:v>-7.4509999999999996</c:v>
                </c:pt>
                <c:pt idx="198">
                  <c:v>-7.1609999999999996</c:v>
                </c:pt>
                <c:pt idx="199">
                  <c:v>-7.3520000000000003</c:v>
                </c:pt>
                <c:pt idx="200">
                  <c:v>-6.766</c:v>
                </c:pt>
                <c:pt idx="201">
                  <c:v>-7.0860000000000003</c:v>
                </c:pt>
                <c:pt idx="202">
                  <c:v>-7.0359999999999996</c:v>
                </c:pt>
                <c:pt idx="203">
                  <c:v>-6.923</c:v>
                </c:pt>
                <c:pt idx="204">
                  <c:v>-6.7830000000000004</c:v>
                </c:pt>
                <c:pt idx="205">
                  <c:v>-7.1950000000000003</c:v>
                </c:pt>
                <c:pt idx="206">
                  <c:v>-5.6719999999999997</c:v>
                </c:pt>
                <c:pt idx="207">
                  <c:v>-6.867</c:v>
                </c:pt>
                <c:pt idx="208">
                  <c:v>-8.2530000000000001</c:v>
                </c:pt>
                <c:pt idx="209">
                  <c:v>-8.5489999999999995</c:v>
                </c:pt>
                <c:pt idx="210">
                  <c:v>-7.7249999999999996</c:v>
                </c:pt>
                <c:pt idx="211">
                  <c:v>-8.4629999999999992</c:v>
                </c:pt>
                <c:pt idx="212">
                  <c:v>-7.8129999999999997</c:v>
                </c:pt>
                <c:pt idx="213">
                  <c:v>-7.9589999999999996</c:v>
                </c:pt>
                <c:pt idx="214">
                  <c:v>-8.1150000000000002</c:v>
                </c:pt>
                <c:pt idx="215">
                  <c:v>-8.7110000000000003</c:v>
                </c:pt>
                <c:pt idx="216">
                  <c:v>-7.2169999999999996</c:v>
                </c:pt>
                <c:pt idx="217">
                  <c:v>-7.2009999999999996</c:v>
                </c:pt>
                <c:pt idx="218">
                  <c:v>-7.1360000000000001</c:v>
                </c:pt>
                <c:pt idx="219">
                  <c:v>-5.9189999999999996</c:v>
                </c:pt>
                <c:pt idx="220">
                  <c:v>-6.8689999999999998</c:v>
                </c:pt>
                <c:pt idx="221">
                  <c:v>-6.8019999999999996</c:v>
                </c:pt>
                <c:pt idx="222">
                  <c:v>-6.9669999999999996</c:v>
                </c:pt>
                <c:pt idx="223">
                  <c:v>-7.48</c:v>
                </c:pt>
                <c:pt idx="224">
                  <c:v>-7.883</c:v>
                </c:pt>
                <c:pt idx="225">
                  <c:v>-6.5919999999999996</c:v>
                </c:pt>
                <c:pt idx="226">
                  <c:v>-6.2919999999999998</c:v>
                </c:pt>
                <c:pt idx="227">
                  <c:v>-6.6349999999999998</c:v>
                </c:pt>
                <c:pt idx="228">
                  <c:v>-6.5810000000000004</c:v>
                </c:pt>
                <c:pt idx="229">
                  <c:v>-7.766</c:v>
                </c:pt>
                <c:pt idx="230">
                  <c:v>-8.7371888146497838</c:v>
                </c:pt>
                <c:pt idx="231">
                  <c:v>-5.7666369710467213</c:v>
                </c:pt>
                <c:pt idx="232">
                  <c:v>-5.9487701064092269</c:v>
                </c:pt>
                <c:pt idx="233">
                  <c:v>-6.5773273942092763</c:v>
                </c:pt>
                <c:pt idx="234">
                  <c:v>-4.3521356099974744</c:v>
                </c:pt>
                <c:pt idx="235">
                  <c:v>-4.356095025983648</c:v>
                </c:pt>
                <c:pt idx="236">
                  <c:v>-6.6109824300915241</c:v>
                </c:pt>
                <c:pt idx="237">
                  <c:v>-4.5867310071764384</c:v>
                </c:pt>
                <c:pt idx="238">
                  <c:v>-5.5399604058401044</c:v>
                </c:pt>
                <c:pt idx="239">
                  <c:v>-4.20860678049982</c:v>
                </c:pt>
                <c:pt idx="240">
                  <c:v>-4.0294432071269446</c:v>
                </c:pt>
                <c:pt idx="241">
                  <c:v>-4.9846523137836973</c:v>
                </c:pt>
                <c:pt idx="242">
                  <c:v>-4.3313486760702906</c:v>
                </c:pt>
                <c:pt idx="243">
                  <c:v>-6.2071219995050049</c:v>
                </c:pt>
                <c:pt idx="244">
                  <c:v>-5.7092254392477733</c:v>
                </c:pt>
                <c:pt idx="245">
                  <c:v>-6.6872011878247966</c:v>
                </c:pt>
                <c:pt idx="246">
                  <c:v>-6.5852462261816234</c:v>
                </c:pt>
                <c:pt idx="247">
                  <c:v>-5.802271714922056</c:v>
                </c:pt>
                <c:pt idx="248">
                  <c:v>-6.3615392229646366</c:v>
                </c:pt>
                <c:pt idx="249">
                  <c:v>-5.5934125216529926</c:v>
                </c:pt>
                <c:pt idx="250">
                  <c:v>-6.2368176194011928</c:v>
                </c:pt>
                <c:pt idx="251">
                  <c:v>-5.7943528829498225</c:v>
                </c:pt>
                <c:pt idx="252">
                  <c:v>-5.9250136104924129</c:v>
                </c:pt>
                <c:pt idx="253">
                  <c:v>-6.0814105419450177</c:v>
                </c:pt>
                <c:pt idx="254">
                  <c:v>-6.2605741153180068</c:v>
                </c:pt>
                <c:pt idx="255">
                  <c:v>-6.1669999999999998</c:v>
                </c:pt>
                <c:pt idx="256">
                  <c:v>3.0000000000000001E-3</c:v>
                </c:pt>
                <c:pt idx="257">
                  <c:v>-7.03</c:v>
                </c:pt>
                <c:pt idx="258">
                  <c:v>-6.702</c:v>
                </c:pt>
                <c:pt idx="259">
                  <c:v>-7.2060000000000004</c:v>
                </c:pt>
                <c:pt idx="260">
                  <c:v>-6.0380000000000003</c:v>
                </c:pt>
                <c:pt idx="261">
                  <c:v>-6.5629999999999997</c:v>
                </c:pt>
                <c:pt idx="262">
                  <c:v>-8.7609999999999992</c:v>
                </c:pt>
                <c:pt idx="263">
                  <c:v>-7.016</c:v>
                </c:pt>
                <c:pt idx="264">
                  <c:v>-6.9020000000000001</c:v>
                </c:pt>
                <c:pt idx="265">
                  <c:v>-6.61</c:v>
                </c:pt>
                <c:pt idx="266">
                  <c:v>-7.04</c:v>
                </c:pt>
                <c:pt idx="267">
                  <c:v>-9.1769999999999996</c:v>
                </c:pt>
                <c:pt idx="268">
                  <c:v>-8.1560000000000006</c:v>
                </c:pt>
                <c:pt idx="269">
                  <c:v>-7.4329999999999998</c:v>
                </c:pt>
                <c:pt idx="270">
                  <c:v>-7.9669999999999996</c:v>
                </c:pt>
                <c:pt idx="271">
                  <c:v>-7.181</c:v>
                </c:pt>
                <c:pt idx="272">
                  <c:v>-4.0529999999999999</c:v>
                </c:pt>
                <c:pt idx="273">
                  <c:v>-2.1560000000000001</c:v>
                </c:pt>
                <c:pt idx="274">
                  <c:v>-1.319</c:v>
                </c:pt>
                <c:pt idx="275">
                  <c:v>0.34899999999999998</c:v>
                </c:pt>
                <c:pt idx="276">
                  <c:v>0.44700000000000001</c:v>
                </c:pt>
                <c:pt idx="277">
                  <c:v>-2.6019999999999999</c:v>
                </c:pt>
                <c:pt idx="278">
                  <c:v>0.55500000000000005</c:v>
                </c:pt>
                <c:pt idx="279">
                  <c:v>-0.373</c:v>
                </c:pt>
                <c:pt idx="280">
                  <c:v>-4.7460000000000004</c:v>
                </c:pt>
                <c:pt idx="281">
                  <c:v>-6.2510000000000003</c:v>
                </c:pt>
                <c:pt idx="282">
                  <c:v>-3.9020000000000001</c:v>
                </c:pt>
                <c:pt idx="283">
                  <c:v>-1.8029999999999999</c:v>
                </c:pt>
                <c:pt idx="284">
                  <c:v>-1.651</c:v>
                </c:pt>
                <c:pt idx="285">
                  <c:v>-2.3069999999999999</c:v>
                </c:pt>
                <c:pt idx="286">
                  <c:v>-3.81</c:v>
                </c:pt>
                <c:pt idx="287">
                  <c:v>-1.3230833950000001</c:v>
                </c:pt>
                <c:pt idx="288">
                  <c:v>7.0631031999999996E-2</c:v>
                </c:pt>
                <c:pt idx="289">
                  <c:v>-1.113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91-43A7-9E57-8E4434D3D8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7352"/>
        <c:axId val="591987736"/>
      </c:scatterChart>
      <c:valAx>
        <c:axId val="2317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d13C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crossAx val="591987736"/>
        <c:crosses val="autoZero"/>
        <c:crossBetween val="midCat"/>
      </c:valAx>
      <c:valAx>
        <c:axId val="5919877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d18O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crossAx val="23173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Goz</a:t>
            </a:r>
            <a:r>
              <a:rPr lang="en-US" baseline="0"/>
              <a:t> C (all data)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'S1-C&amp;Oisotopes'!$F$1150:$F$1331</c:f>
              <c:numCache>
                <c:formatCode>0.00</c:formatCode>
                <c:ptCount val="182"/>
                <c:pt idx="0">
                  <c:v>-5.5772499999999994</c:v>
                </c:pt>
                <c:pt idx="1">
                  <c:v>-4.7592499999999998</c:v>
                </c:pt>
                <c:pt idx="2">
                  <c:v>-5.1472499999999997</c:v>
                </c:pt>
                <c:pt idx="3">
                  <c:v>-4.7882499999999997</c:v>
                </c:pt>
                <c:pt idx="4">
                  <c:v>-5.3302499999999995</c:v>
                </c:pt>
                <c:pt idx="5">
                  <c:v>-5.9842499999999994</c:v>
                </c:pt>
                <c:pt idx="6">
                  <c:v>-5.5252499999999998</c:v>
                </c:pt>
                <c:pt idx="7">
                  <c:v>-5.8202499999999997</c:v>
                </c:pt>
                <c:pt idx="8">
                  <c:v>-6.14825</c:v>
                </c:pt>
                <c:pt idx="9">
                  <c:v>-5.3312499999999998</c:v>
                </c:pt>
                <c:pt idx="10">
                  <c:v>-4.5562500000000004</c:v>
                </c:pt>
                <c:pt idx="11">
                  <c:v>-4.7752499999999998</c:v>
                </c:pt>
                <c:pt idx="12">
                  <c:v>-5.03125</c:v>
                </c:pt>
                <c:pt idx="13">
                  <c:v>-4.7962499999999997</c:v>
                </c:pt>
                <c:pt idx="14">
                  <c:v>-4.7202500000000001</c:v>
                </c:pt>
                <c:pt idx="15">
                  <c:v>-5.3242500000000001</c:v>
                </c:pt>
                <c:pt idx="16">
                  <c:v>-5.4722499999999998</c:v>
                </c:pt>
                <c:pt idx="17">
                  <c:v>-5.3792499999999999</c:v>
                </c:pt>
                <c:pt idx="18">
                  <c:v>-6.4092500000000001</c:v>
                </c:pt>
                <c:pt idx="19">
                  <c:v>-6.7632500000000002</c:v>
                </c:pt>
                <c:pt idx="20">
                  <c:v>-6.5922499999999999</c:v>
                </c:pt>
                <c:pt idx="21">
                  <c:v>-4.9552499999999995</c:v>
                </c:pt>
                <c:pt idx="22">
                  <c:v>-5.23325</c:v>
                </c:pt>
                <c:pt idx="23">
                  <c:v>7.3049999999999997</c:v>
                </c:pt>
                <c:pt idx="24">
                  <c:v>7.0030000000000001</c:v>
                </c:pt>
                <c:pt idx="25">
                  <c:v>6.36</c:v>
                </c:pt>
                <c:pt idx="26">
                  <c:v>-2.5270000000000001</c:v>
                </c:pt>
                <c:pt idx="27">
                  <c:v>-5.6940000000000008</c:v>
                </c:pt>
                <c:pt idx="28">
                  <c:v>-4.8460000000000001</c:v>
                </c:pt>
                <c:pt idx="29">
                  <c:v>-6.6630000000000003</c:v>
                </c:pt>
                <c:pt idx="30">
                  <c:v>-8.0410000000000004</c:v>
                </c:pt>
                <c:pt idx="31">
                  <c:v>-6.947000000000001</c:v>
                </c:pt>
                <c:pt idx="32">
                  <c:v>-7.4079999999999995</c:v>
                </c:pt>
                <c:pt idx="33">
                  <c:v>-5.4109999999999996</c:v>
                </c:pt>
                <c:pt idx="34">
                  <c:v>-4.8529999999999998</c:v>
                </c:pt>
                <c:pt idx="35">
                  <c:v>-4.6870000000000012</c:v>
                </c:pt>
                <c:pt idx="36">
                  <c:v>-4.9400000000000004</c:v>
                </c:pt>
                <c:pt idx="37">
                  <c:v>-4.6280000000000001</c:v>
                </c:pt>
                <c:pt idx="38">
                  <c:v>-4.1769999999999996</c:v>
                </c:pt>
                <c:pt idx="39">
                  <c:v>-4.3520000000000003</c:v>
                </c:pt>
                <c:pt idx="40">
                  <c:v>-4.016</c:v>
                </c:pt>
                <c:pt idx="41">
                  <c:v>-4.3740000000000006</c:v>
                </c:pt>
                <c:pt idx="42">
                  <c:v>-3.7349999999999999</c:v>
                </c:pt>
                <c:pt idx="43">
                  <c:v>-4.2059999999999995</c:v>
                </c:pt>
                <c:pt idx="44">
                  <c:v>-3.9240000000000004</c:v>
                </c:pt>
                <c:pt idx="45">
                  <c:v>-3.3060000000000005</c:v>
                </c:pt>
                <c:pt idx="46">
                  <c:v>-5.19</c:v>
                </c:pt>
                <c:pt idx="47">
                  <c:v>-6.984</c:v>
                </c:pt>
                <c:pt idx="48">
                  <c:v>-6.915</c:v>
                </c:pt>
                <c:pt idx="49">
                  <c:v>-5.5760000000000005</c:v>
                </c:pt>
                <c:pt idx="50">
                  <c:v>-6.1579999999999995</c:v>
                </c:pt>
                <c:pt idx="51">
                  <c:v>-3.8010000000000002</c:v>
                </c:pt>
                <c:pt idx="52">
                  <c:v>-3.8680000000000003</c:v>
                </c:pt>
                <c:pt idx="53">
                  <c:v>-4.0750000000000002</c:v>
                </c:pt>
                <c:pt idx="54">
                  <c:v>-4.6029999999999998</c:v>
                </c:pt>
                <c:pt idx="55">
                  <c:v>-7.06</c:v>
                </c:pt>
                <c:pt idx="56">
                  <c:v>-4.9550000000000001</c:v>
                </c:pt>
                <c:pt idx="57">
                  <c:v>-5.202</c:v>
                </c:pt>
                <c:pt idx="58">
                  <c:v>-4.6330000000000009</c:v>
                </c:pt>
                <c:pt idx="59">
                  <c:v>-4.3735999999999997</c:v>
                </c:pt>
                <c:pt idx="60">
                  <c:v>-4.2276000000000007</c:v>
                </c:pt>
                <c:pt idx="61">
                  <c:v>-4.3436000000000003</c:v>
                </c:pt>
                <c:pt idx="62">
                  <c:v>-4.5386000000000006</c:v>
                </c:pt>
                <c:pt idx="63">
                  <c:v>-4.2675999999999998</c:v>
                </c:pt>
                <c:pt idx="64">
                  <c:v>-3.9396</c:v>
                </c:pt>
                <c:pt idx="65">
                  <c:v>-4.1015999999999995</c:v>
                </c:pt>
                <c:pt idx="66">
                  <c:v>-4.1346000000000007</c:v>
                </c:pt>
                <c:pt idx="67">
                  <c:v>-4.0296000000000003</c:v>
                </c:pt>
                <c:pt idx="68">
                  <c:v>-4.0546000000000006</c:v>
                </c:pt>
                <c:pt idx="69">
                  <c:v>-4.3095999999999997</c:v>
                </c:pt>
                <c:pt idx="70">
                  <c:v>-5.2455999999999996</c:v>
                </c:pt>
                <c:pt idx="71">
                  <c:v>-4.6796000000000006</c:v>
                </c:pt>
                <c:pt idx="72">
                  <c:v>-4.5055999999999994</c:v>
                </c:pt>
                <c:pt idx="73">
                  <c:v>-4.4166000000000007</c:v>
                </c:pt>
                <c:pt idx="74">
                  <c:v>-3.9186000000000001</c:v>
                </c:pt>
                <c:pt idx="75">
                  <c:v>7.7113999999999994</c:v>
                </c:pt>
                <c:pt idx="76">
                  <c:v>7.4474</c:v>
                </c:pt>
                <c:pt idx="77">
                  <c:v>9.3553999999999995</c:v>
                </c:pt>
                <c:pt idx="78">
                  <c:v>7.997399999999999</c:v>
                </c:pt>
                <c:pt idx="79">
                  <c:v>10.368399999999999</c:v>
                </c:pt>
                <c:pt idx="80">
                  <c:v>9.0754000000000001</c:v>
                </c:pt>
                <c:pt idx="81">
                  <c:v>9.0323999999999991</c:v>
                </c:pt>
                <c:pt idx="82">
                  <c:v>8.7904</c:v>
                </c:pt>
                <c:pt idx="83">
                  <c:v>8.4824000000000002</c:v>
                </c:pt>
                <c:pt idx="84">
                  <c:v>9.1554000000000002</c:v>
                </c:pt>
                <c:pt idx="85">
                  <c:v>9.8523999999999994</c:v>
                </c:pt>
                <c:pt idx="86">
                  <c:v>8.8473999999999986</c:v>
                </c:pt>
                <c:pt idx="87">
                  <c:v>8.4423999999999992</c:v>
                </c:pt>
                <c:pt idx="88">
                  <c:v>9.1554000000000002</c:v>
                </c:pt>
                <c:pt idx="89">
                  <c:v>9.8023999999999987</c:v>
                </c:pt>
                <c:pt idx="90">
                  <c:v>10.102399999999999</c:v>
                </c:pt>
                <c:pt idx="91">
                  <c:v>5.4873999999999992</c:v>
                </c:pt>
                <c:pt idx="92">
                  <c:v>5.7113999999999994</c:v>
                </c:pt>
                <c:pt idx="93">
                  <c:v>5.5844000000000005</c:v>
                </c:pt>
                <c:pt idx="94">
                  <c:v>6.0053999999999998</c:v>
                </c:pt>
                <c:pt idx="95">
                  <c:v>6.2544000000000004</c:v>
                </c:pt>
                <c:pt idx="96">
                  <c:v>6.7083999999999993</c:v>
                </c:pt>
                <c:pt idx="97">
                  <c:v>6.4133999999999993</c:v>
                </c:pt>
                <c:pt idx="98">
                  <c:v>5.2433999999999994</c:v>
                </c:pt>
                <c:pt idx="99">
                  <c:v>5.5053999999999998</c:v>
                </c:pt>
                <c:pt idx="100">
                  <c:v>3.9403999999999999</c:v>
                </c:pt>
                <c:pt idx="101">
                  <c:v>-3.3069999999999995</c:v>
                </c:pt>
                <c:pt idx="102">
                  <c:v>-3.2739999999999996</c:v>
                </c:pt>
                <c:pt idx="103">
                  <c:v>-2.8519999999999994</c:v>
                </c:pt>
                <c:pt idx="104">
                  <c:v>-2.9209999999999998</c:v>
                </c:pt>
                <c:pt idx="105">
                  <c:v>-2.6079999999999997</c:v>
                </c:pt>
                <c:pt idx="106">
                  <c:v>-0.90299999999999958</c:v>
                </c:pt>
                <c:pt idx="107">
                  <c:v>-2.98</c:v>
                </c:pt>
                <c:pt idx="108">
                  <c:v>-3.11</c:v>
                </c:pt>
                <c:pt idx="109">
                  <c:v>-0.83799999999999963</c:v>
                </c:pt>
                <c:pt idx="110">
                  <c:v>-1.6619999999999997</c:v>
                </c:pt>
                <c:pt idx="111">
                  <c:v>-1.5229999999999997</c:v>
                </c:pt>
                <c:pt idx="112">
                  <c:v>-1.2709999999999997</c:v>
                </c:pt>
                <c:pt idx="113">
                  <c:v>-1.05</c:v>
                </c:pt>
                <c:pt idx="114">
                  <c:v>-3.6</c:v>
                </c:pt>
                <c:pt idx="115">
                  <c:v>-0.93899999999999961</c:v>
                </c:pt>
                <c:pt idx="116">
                  <c:v>-2.1150000000000002</c:v>
                </c:pt>
                <c:pt idx="117">
                  <c:v>-1.7689999999999997</c:v>
                </c:pt>
                <c:pt idx="118">
                  <c:v>-2.1959999999999997</c:v>
                </c:pt>
                <c:pt idx="119">
                  <c:v>-2.1279999999999997</c:v>
                </c:pt>
                <c:pt idx="120">
                  <c:v>-2.0529999999999999</c:v>
                </c:pt>
                <c:pt idx="121">
                  <c:v>-2.0939999999999994</c:v>
                </c:pt>
                <c:pt idx="122">
                  <c:v>-7.4740000000000002</c:v>
                </c:pt>
                <c:pt idx="123">
                  <c:v>-4.9290000000000003</c:v>
                </c:pt>
                <c:pt idx="124">
                  <c:v>-8.3929999999999989</c:v>
                </c:pt>
                <c:pt idx="125">
                  <c:v>-8.0919999999999987</c:v>
                </c:pt>
                <c:pt idx="126">
                  <c:v>-8.8229999999999986</c:v>
                </c:pt>
                <c:pt idx="127">
                  <c:v>-10.286</c:v>
                </c:pt>
                <c:pt idx="128">
                  <c:v>-3.9029999999999996</c:v>
                </c:pt>
                <c:pt idx="129">
                  <c:v>2.4550000000000001</c:v>
                </c:pt>
                <c:pt idx="130">
                  <c:v>-2.82</c:v>
                </c:pt>
                <c:pt idx="131">
                  <c:v>-13.056999999999999</c:v>
                </c:pt>
                <c:pt idx="132">
                  <c:v>-13.02</c:v>
                </c:pt>
                <c:pt idx="133">
                  <c:v>-12.058999999999999</c:v>
                </c:pt>
                <c:pt idx="134">
                  <c:v>-2.19</c:v>
                </c:pt>
                <c:pt idx="135">
                  <c:v>-1.9129999999999996</c:v>
                </c:pt>
                <c:pt idx="136">
                  <c:v>-2.8679999999999994</c:v>
                </c:pt>
                <c:pt idx="137">
                  <c:v>-2.8629999999999995</c:v>
                </c:pt>
                <c:pt idx="138">
                  <c:v>-2.9439999999999995</c:v>
                </c:pt>
                <c:pt idx="139">
                  <c:v>-2.6789999999999998</c:v>
                </c:pt>
                <c:pt idx="140">
                  <c:v>-2.4289999999999998</c:v>
                </c:pt>
                <c:pt idx="141">
                  <c:v>-2.7069999999999999</c:v>
                </c:pt>
                <c:pt idx="142">
                  <c:v>-2.6739999999999995</c:v>
                </c:pt>
                <c:pt idx="143">
                  <c:v>-2.6579999999999995</c:v>
                </c:pt>
                <c:pt idx="144">
                  <c:v>-2.5509999999999997</c:v>
                </c:pt>
                <c:pt idx="145">
                  <c:v>-2.2069999999999999</c:v>
                </c:pt>
                <c:pt idx="146">
                  <c:v>-2.4209999999999998</c:v>
                </c:pt>
                <c:pt idx="147">
                  <c:v>-2.74</c:v>
                </c:pt>
                <c:pt idx="148">
                  <c:v>-2.9959999999999996</c:v>
                </c:pt>
                <c:pt idx="149">
                  <c:v>-3.3419999999999996</c:v>
                </c:pt>
                <c:pt idx="150">
                  <c:v>-3.3509999999999995</c:v>
                </c:pt>
                <c:pt idx="151">
                  <c:v>-3.4029999999999996</c:v>
                </c:pt>
                <c:pt idx="152">
                  <c:v>-3.4689999999999994</c:v>
                </c:pt>
                <c:pt idx="153">
                  <c:v>-3.4279999999999995</c:v>
                </c:pt>
                <c:pt idx="154">
                  <c:v>-3.5186000000000002</c:v>
                </c:pt>
                <c:pt idx="155">
                  <c:v>-3.6796000000000002</c:v>
                </c:pt>
                <c:pt idx="156">
                  <c:v>-3.7976000000000001</c:v>
                </c:pt>
                <c:pt idx="157">
                  <c:v>-3.6536000000000004</c:v>
                </c:pt>
                <c:pt idx="158">
                  <c:v>-3.7656000000000001</c:v>
                </c:pt>
                <c:pt idx="159">
                  <c:v>-3.7656000000000001</c:v>
                </c:pt>
                <c:pt idx="160">
                  <c:v>-4.0926000000000009</c:v>
                </c:pt>
                <c:pt idx="161">
                  <c:v>-4.3916000000000004</c:v>
                </c:pt>
                <c:pt idx="162">
                  <c:v>-4.345600000000001</c:v>
                </c:pt>
                <c:pt idx="163">
                  <c:v>-4.9725999999999999</c:v>
                </c:pt>
                <c:pt idx="164">
                  <c:v>-4.7265999999999995</c:v>
                </c:pt>
                <c:pt idx="165">
                  <c:v>-4.9185999999999996</c:v>
                </c:pt>
                <c:pt idx="166">
                  <c:v>-4.7385999999999999</c:v>
                </c:pt>
                <c:pt idx="167">
                  <c:v>-4.8445999999999998</c:v>
                </c:pt>
                <c:pt idx="168">
                  <c:v>-4.6756000000000011</c:v>
                </c:pt>
                <c:pt idx="169">
                  <c:v>-4.1465999999999994</c:v>
                </c:pt>
                <c:pt idx="170">
                  <c:v>-4.0256000000000007</c:v>
                </c:pt>
                <c:pt idx="171">
                  <c:v>-4.5755999999999997</c:v>
                </c:pt>
                <c:pt idx="172">
                  <c:v>-4.5036000000000005</c:v>
                </c:pt>
                <c:pt idx="173">
                  <c:v>-4.8496000000000006</c:v>
                </c:pt>
                <c:pt idx="174">
                  <c:v>-5.4786000000000001</c:v>
                </c:pt>
                <c:pt idx="175">
                  <c:v>-4.5386000000000006</c:v>
                </c:pt>
                <c:pt idx="176">
                  <c:v>-4.7706</c:v>
                </c:pt>
                <c:pt idx="177">
                  <c:v>-5.1905999999999999</c:v>
                </c:pt>
                <c:pt idx="178">
                  <c:v>-4.9795999999999996</c:v>
                </c:pt>
                <c:pt idx="179">
                  <c:v>-4.3735999999999997</c:v>
                </c:pt>
                <c:pt idx="180">
                  <c:v>-2.6956000000000002</c:v>
                </c:pt>
                <c:pt idx="181">
                  <c:v>-1.5386000000000002</c:v>
                </c:pt>
              </c:numCache>
            </c:numRef>
          </c:xVal>
          <c:yVal>
            <c:numRef>
              <c:f>'S1-C&amp;Oisotopes'!$G$1150:$G$1331</c:f>
              <c:numCache>
                <c:formatCode>0.00</c:formatCode>
                <c:ptCount val="182"/>
                <c:pt idx="0">
                  <c:v>-7.0173174956693734</c:v>
                </c:pt>
                <c:pt idx="1">
                  <c:v>-7.7201138332096084</c:v>
                </c:pt>
                <c:pt idx="2">
                  <c:v>-7.8804701806483868</c:v>
                </c:pt>
                <c:pt idx="3">
                  <c:v>-7.1984607770353355</c:v>
                </c:pt>
                <c:pt idx="4">
                  <c:v>-7.8369166048008188</c:v>
                </c:pt>
                <c:pt idx="5">
                  <c:v>-7.6191487255629786</c:v>
                </c:pt>
                <c:pt idx="6">
                  <c:v>-7.9764860183122996</c:v>
                </c:pt>
                <c:pt idx="7">
                  <c:v>-8.0517149220490296</c:v>
                </c:pt>
                <c:pt idx="8">
                  <c:v>-8.0418163820837094</c:v>
                </c:pt>
                <c:pt idx="9">
                  <c:v>-8.2358277654045082</c:v>
                </c:pt>
                <c:pt idx="10">
                  <c:v>-8.329863895075448</c:v>
                </c:pt>
                <c:pt idx="11">
                  <c:v>-8.0675525859934965</c:v>
                </c:pt>
                <c:pt idx="12">
                  <c:v>-8.1972234595396571</c:v>
                </c:pt>
                <c:pt idx="13">
                  <c:v>-7.682499381341187</c:v>
                </c:pt>
                <c:pt idx="14">
                  <c:v>-8.4951695124969433</c:v>
                </c:pt>
                <c:pt idx="15">
                  <c:v>-7.6231081415491522</c:v>
                </c:pt>
                <c:pt idx="16">
                  <c:v>-9.9522345953971012</c:v>
                </c:pt>
                <c:pt idx="17">
                  <c:v>-10.372922543924858</c:v>
                </c:pt>
                <c:pt idx="18">
                  <c:v>-11.929962880475102</c:v>
                </c:pt>
                <c:pt idx="19">
                  <c:v>-12.341742143033855</c:v>
                </c:pt>
                <c:pt idx="20">
                  <c:v>-12.223949517446101</c:v>
                </c:pt>
                <c:pt idx="21">
                  <c:v>-8.8604256372184977</c:v>
                </c:pt>
                <c:pt idx="22">
                  <c:v>-9.5018510269734975</c:v>
                </c:pt>
                <c:pt idx="23">
                  <c:v>-11.650604085897399</c:v>
                </c:pt>
                <c:pt idx="24">
                  <c:v>-11.768396711485153</c:v>
                </c:pt>
                <c:pt idx="25">
                  <c:v>-11.78621408342282</c:v>
                </c:pt>
                <c:pt idx="26">
                  <c:v>-6.8527817646897953</c:v>
                </c:pt>
                <c:pt idx="27">
                  <c:v>-6.0331826555583499</c:v>
                </c:pt>
                <c:pt idx="28">
                  <c:v>-5.5570628832248454</c:v>
                </c:pt>
                <c:pt idx="29">
                  <c:v>-6.9349396464022144</c:v>
                </c:pt>
                <c:pt idx="30">
                  <c:v>-7.3397899309851633</c:v>
                </c:pt>
                <c:pt idx="31">
                  <c:v>-7.7921532074019675</c:v>
                </c:pt>
                <c:pt idx="32">
                  <c:v>-8.8354593197503988</c:v>
                </c:pt>
                <c:pt idx="33">
                  <c:v>-5.697622150732756</c:v>
                </c:pt>
                <c:pt idx="34">
                  <c:v>-5.8827248480848917</c:v>
                </c:pt>
                <c:pt idx="35">
                  <c:v>-5.8263031702823733</c:v>
                </c:pt>
                <c:pt idx="36">
                  <c:v>-5.3303863180181148</c:v>
                </c:pt>
                <c:pt idx="37">
                  <c:v>-6.9270208144298673</c:v>
                </c:pt>
                <c:pt idx="38">
                  <c:v>-6.4489213341032761</c:v>
                </c:pt>
                <c:pt idx="39">
                  <c:v>-6.8607005966620287</c:v>
                </c:pt>
                <c:pt idx="40">
                  <c:v>-7.1843828535292156</c:v>
                </c:pt>
                <c:pt idx="41">
                  <c:v>-6.6627297973549426</c:v>
                </c:pt>
                <c:pt idx="42">
                  <c:v>-7.3843333608293884</c:v>
                </c:pt>
                <c:pt idx="43">
                  <c:v>-6.2984635266298179</c:v>
                </c:pt>
                <c:pt idx="44">
                  <c:v>-6.373692430366547</c:v>
                </c:pt>
                <c:pt idx="45">
                  <c:v>-5.912420467980966</c:v>
                </c:pt>
                <c:pt idx="46">
                  <c:v>-8.8008144298716076</c:v>
                </c:pt>
                <c:pt idx="47">
                  <c:v>-9.2452588743160646</c:v>
                </c:pt>
                <c:pt idx="48">
                  <c:v>-7.812940141329265</c:v>
                </c:pt>
                <c:pt idx="49">
                  <c:v>-5.2719849322225096</c:v>
                </c:pt>
                <c:pt idx="50">
                  <c:v>-8.6622348703566701</c:v>
                </c:pt>
                <c:pt idx="51">
                  <c:v>-6.7438978250708184</c:v>
                </c:pt>
                <c:pt idx="52">
                  <c:v>-7.6387258379388792</c:v>
                </c:pt>
                <c:pt idx="53">
                  <c:v>-7.2259567213835831</c:v>
                </c:pt>
                <c:pt idx="54">
                  <c:v>-7.2982160631306821</c:v>
                </c:pt>
                <c:pt idx="55">
                  <c:v>-7.5763650361572141</c:v>
                </c:pt>
                <c:pt idx="56">
                  <c:v>-6.5686936676840029</c:v>
                </c:pt>
                <c:pt idx="57">
                  <c:v>-6.5637443977013996</c:v>
                </c:pt>
                <c:pt idx="58">
                  <c:v>-8.3731975033682744</c:v>
                </c:pt>
                <c:pt idx="59">
                  <c:v>-7.9562929967829685</c:v>
                </c:pt>
                <c:pt idx="60">
                  <c:v>-9.1094729027468073</c:v>
                </c:pt>
                <c:pt idx="61">
                  <c:v>-7.6880425637218703</c:v>
                </c:pt>
                <c:pt idx="62">
                  <c:v>-7.1406533036376967</c:v>
                </c:pt>
                <c:pt idx="63">
                  <c:v>-6.3151150705271046</c:v>
                </c:pt>
                <c:pt idx="64">
                  <c:v>-8.4937837169017083</c:v>
                </c:pt>
                <c:pt idx="65">
                  <c:v>-8.3146201435288329</c:v>
                </c:pt>
                <c:pt idx="66">
                  <c:v>-7.3415936649344129</c:v>
                </c:pt>
                <c:pt idx="67">
                  <c:v>-8.4828953229398447</c:v>
                </c:pt>
                <c:pt idx="68">
                  <c:v>-6.8506260826528713</c:v>
                </c:pt>
                <c:pt idx="69">
                  <c:v>-6.6130611234842771</c:v>
                </c:pt>
                <c:pt idx="70">
                  <c:v>-7.3188270230141423</c:v>
                </c:pt>
                <c:pt idx="71">
                  <c:v>-8.1196189062112634</c:v>
                </c:pt>
                <c:pt idx="72">
                  <c:v>-7.324766146993289</c:v>
                </c:pt>
                <c:pt idx="73">
                  <c:v>-7.2198416233604856</c:v>
                </c:pt>
                <c:pt idx="74">
                  <c:v>-7.2881415491215247</c:v>
                </c:pt>
                <c:pt idx="75">
                  <c:v>-10.754610244988845</c:v>
                </c:pt>
                <c:pt idx="76">
                  <c:v>-9.5558970551843512</c:v>
                </c:pt>
                <c:pt idx="77">
                  <c:v>-8.346295471417994</c:v>
                </c:pt>
                <c:pt idx="78">
                  <c:v>-10.68532046523149</c:v>
                </c:pt>
                <c:pt idx="79">
                  <c:v>-8.1879188319723024</c:v>
                </c:pt>
                <c:pt idx="80">
                  <c:v>-9.9805444196981679</c:v>
                </c:pt>
                <c:pt idx="81">
                  <c:v>-10.334912150457859</c:v>
                </c:pt>
                <c:pt idx="82">
                  <c:v>-9.4925463994061428</c:v>
                </c:pt>
                <c:pt idx="83">
                  <c:v>-10.521004701806538</c:v>
                </c:pt>
                <c:pt idx="84">
                  <c:v>-10.300267260579067</c:v>
                </c:pt>
                <c:pt idx="85">
                  <c:v>-9.6212274189557601</c:v>
                </c:pt>
                <c:pt idx="86">
                  <c:v>-9.9508487998019799</c:v>
                </c:pt>
                <c:pt idx="87">
                  <c:v>-10.80311309081913</c:v>
                </c:pt>
                <c:pt idx="88">
                  <c:v>-10.008260331601042</c:v>
                </c:pt>
                <c:pt idx="89">
                  <c:v>-10.787275426874549</c:v>
                </c:pt>
                <c:pt idx="90">
                  <c:v>-10.450725068052412</c:v>
                </c:pt>
                <c:pt idx="91">
                  <c:v>-10.874382578569685</c:v>
                </c:pt>
                <c:pt idx="92">
                  <c:v>-10.93278396436529</c:v>
                </c:pt>
                <c:pt idx="93">
                  <c:v>-11.105018559762476</c:v>
                </c:pt>
                <c:pt idx="94">
                  <c:v>-10.859534768621648</c:v>
                </c:pt>
                <c:pt idx="95">
                  <c:v>-8.0087552585993134</c:v>
                </c:pt>
                <c:pt idx="96">
                  <c:v>-6.321054194506365</c:v>
                </c:pt>
                <c:pt idx="97">
                  <c:v>-11.060475129918251</c:v>
                </c:pt>
                <c:pt idx="98">
                  <c:v>-11.24260826528087</c:v>
                </c:pt>
                <c:pt idx="99">
                  <c:v>-8.4195446671616363</c:v>
                </c:pt>
                <c:pt idx="100">
                  <c:v>-11.544513734224216</c:v>
                </c:pt>
                <c:pt idx="101">
                  <c:v>-6.5821116885259974</c:v>
                </c:pt>
                <c:pt idx="102">
                  <c:v>-8.3737474222552066</c:v>
                </c:pt>
                <c:pt idx="103">
                  <c:v>-7.2373950342324909</c:v>
                </c:pt>
                <c:pt idx="104">
                  <c:v>-6.5019335148065514</c:v>
                </c:pt>
                <c:pt idx="105">
                  <c:v>-7.688768456652638</c:v>
                </c:pt>
                <c:pt idx="106">
                  <c:v>-7.5323715252000332</c:v>
                </c:pt>
                <c:pt idx="107">
                  <c:v>-7.4789194093870313</c:v>
                </c:pt>
                <c:pt idx="108">
                  <c:v>-8.8686744205229218</c:v>
                </c:pt>
                <c:pt idx="109">
                  <c:v>-8.4311589540542684</c:v>
                </c:pt>
                <c:pt idx="110">
                  <c:v>-8.0431361874123297</c:v>
                </c:pt>
                <c:pt idx="111">
                  <c:v>-8.4628342819434295</c:v>
                </c:pt>
                <c:pt idx="112">
                  <c:v>-8.2856504165635272</c:v>
                </c:pt>
                <c:pt idx="113">
                  <c:v>-8.2213099067886617</c:v>
                </c:pt>
                <c:pt idx="114">
                  <c:v>-8.7063383650911703</c:v>
                </c:pt>
                <c:pt idx="115">
                  <c:v>-8.3272242844181221</c:v>
                </c:pt>
                <c:pt idx="116">
                  <c:v>-8.8666947125299487</c:v>
                </c:pt>
                <c:pt idx="117">
                  <c:v>-7.7837944403200074</c:v>
                </c:pt>
                <c:pt idx="118">
                  <c:v>-7.172064670461082</c:v>
                </c:pt>
                <c:pt idx="119">
                  <c:v>-7.1295009486100573</c:v>
                </c:pt>
                <c:pt idx="120">
                  <c:v>-6.7503868679368955</c:v>
                </c:pt>
                <c:pt idx="121">
                  <c:v>-6.643482636311119</c:v>
                </c:pt>
                <c:pt idx="122">
                  <c:v>-5.6892633836509097</c:v>
                </c:pt>
                <c:pt idx="123">
                  <c:v>-5.2903522230471074</c:v>
                </c:pt>
                <c:pt idx="124">
                  <c:v>-8.5489515796420221</c:v>
                </c:pt>
                <c:pt idx="125">
                  <c:v>-8.2193301987956886</c:v>
                </c:pt>
                <c:pt idx="126">
                  <c:v>-4.9181671203497492</c:v>
                </c:pt>
                <c:pt idx="127">
                  <c:v>-4.5667689515795749</c:v>
                </c:pt>
                <c:pt idx="128">
                  <c:v>-1.840711045120911</c:v>
                </c:pt>
                <c:pt idx="129">
                  <c:v>-1.4041854326486873</c:v>
                </c:pt>
                <c:pt idx="130">
                  <c:v>-7.9728565536583167</c:v>
                </c:pt>
                <c:pt idx="131">
                  <c:v>-4.249025818691762</c:v>
                </c:pt>
                <c:pt idx="132">
                  <c:v>-4.6271500453682668</c:v>
                </c:pt>
                <c:pt idx="133">
                  <c:v>-7.6125496989193655</c:v>
                </c:pt>
                <c:pt idx="134">
                  <c:v>-7.8709015920152572</c:v>
                </c:pt>
                <c:pt idx="135">
                  <c:v>-7.8679320300255133</c:v>
                </c:pt>
                <c:pt idx="136">
                  <c:v>-8.2787214385877235</c:v>
                </c:pt>
                <c:pt idx="137">
                  <c:v>-7.7085655365833921</c:v>
                </c:pt>
                <c:pt idx="138">
                  <c:v>-7.5214831312380559</c:v>
                </c:pt>
                <c:pt idx="139">
                  <c:v>-7.2779790480904287</c:v>
                </c:pt>
                <c:pt idx="140">
                  <c:v>-5.8139849872144671</c:v>
                </c:pt>
                <c:pt idx="141">
                  <c:v>-6.119849872143873</c:v>
                </c:pt>
                <c:pt idx="142">
                  <c:v>-5.9159399488575266</c:v>
                </c:pt>
                <c:pt idx="143">
                  <c:v>-5.7239082735297009</c:v>
                </c:pt>
                <c:pt idx="144">
                  <c:v>-6.6662492782315033</c:v>
                </c:pt>
                <c:pt idx="145">
                  <c:v>-7.3373702878825773</c:v>
                </c:pt>
                <c:pt idx="146">
                  <c:v>-7.3551876598201309</c:v>
                </c:pt>
                <c:pt idx="147">
                  <c:v>-7.1393994885753775</c:v>
                </c:pt>
                <c:pt idx="148">
                  <c:v>-7.3829035717231184</c:v>
                </c:pt>
                <c:pt idx="149">
                  <c:v>-6.6761478181968235</c:v>
                </c:pt>
                <c:pt idx="150">
                  <c:v>-6.8800577414831698</c:v>
                </c:pt>
                <c:pt idx="151">
                  <c:v>-6.7850317578158004</c:v>
                </c:pt>
                <c:pt idx="152">
                  <c:v>-6.7939404437844635</c:v>
                </c:pt>
                <c:pt idx="153">
                  <c:v>-6.9305402953064279</c:v>
                </c:pt>
                <c:pt idx="154">
                  <c:v>-7.1087800049492493</c:v>
                </c:pt>
                <c:pt idx="155">
                  <c:v>-6.8761643157633721</c:v>
                </c:pt>
                <c:pt idx="156">
                  <c:v>-6.4228111853501382</c:v>
                </c:pt>
                <c:pt idx="157">
                  <c:v>-7.0810640930462618</c:v>
                </c:pt>
                <c:pt idx="158">
                  <c:v>-7.2671566443948272</c:v>
                </c:pt>
                <c:pt idx="159">
                  <c:v>-7.1958871566442717</c:v>
                </c:pt>
                <c:pt idx="160">
                  <c:v>-7.8392922543924719</c:v>
                </c:pt>
                <c:pt idx="161">
                  <c:v>-8.2530512249443113</c:v>
                </c:pt>
                <c:pt idx="162">
                  <c:v>-8.6103885176936323</c:v>
                </c:pt>
                <c:pt idx="163">
                  <c:v>-9.0795793120514467</c:v>
                </c:pt>
                <c:pt idx="164">
                  <c:v>-8.517342242019236</c:v>
                </c:pt>
                <c:pt idx="165">
                  <c:v>-7.8402821083890153</c:v>
                </c:pt>
                <c:pt idx="166">
                  <c:v>-7.9184805741152609</c:v>
                </c:pt>
                <c:pt idx="167">
                  <c:v>-8.2669091808956914</c:v>
                </c:pt>
                <c:pt idx="168">
                  <c:v>-8.099623855481223</c:v>
                </c:pt>
                <c:pt idx="169">
                  <c:v>-7.1008611729769022</c:v>
                </c:pt>
                <c:pt idx="170">
                  <c:v>-7.0949220489977556</c:v>
                </c:pt>
                <c:pt idx="171">
                  <c:v>-7.8402821083890153</c:v>
                </c:pt>
                <c:pt idx="172">
                  <c:v>-6.8078643900024467</c:v>
                </c:pt>
                <c:pt idx="173">
                  <c:v>-8.1105122494432003</c:v>
                </c:pt>
                <c:pt idx="174">
                  <c:v>-8.8776490967581871</c:v>
                </c:pt>
                <c:pt idx="175">
                  <c:v>-9.1112546399406078</c:v>
                </c:pt>
                <c:pt idx="176">
                  <c:v>-8.6658203414996073</c:v>
                </c:pt>
                <c:pt idx="177">
                  <c:v>-9.8190002474635598</c:v>
                </c:pt>
                <c:pt idx="178">
                  <c:v>-8.6727493194754111</c:v>
                </c:pt>
                <c:pt idx="179">
                  <c:v>-9.7358525117544836</c:v>
                </c:pt>
                <c:pt idx="180">
                  <c:v>-9.0300866122247321</c:v>
                </c:pt>
                <c:pt idx="181">
                  <c:v>-7.183019054689435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3E-4288-9F89-255C0825FC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3465144"/>
        <c:axId val="571403176"/>
      </c:scatterChart>
      <c:valAx>
        <c:axId val="593465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d13C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crossAx val="571403176"/>
        <c:crosses val="autoZero"/>
        <c:crossBetween val="midCat"/>
      </c:valAx>
      <c:valAx>
        <c:axId val="5714031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d18O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crossAx val="5934651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Coal</a:t>
            </a:r>
            <a:r>
              <a:rPr lang="en-US" baseline="0"/>
              <a:t> Creek (all data)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og"/>
            <c:dispRSqr val="0"/>
            <c:dispEq val="0"/>
          </c:trendline>
          <c:xVal>
            <c:numRef>
              <c:f>'S1-C&amp;Oisotopes'!$F$1487:$F$1723</c:f>
              <c:numCache>
                <c:formatCode>0.00</c:formatCode>
                <c:ptCount val="237"/>
                <c:pt idx="0">
                  <c:v>-0.96311111111111114</c:v>
                </c:pt>
                <c:pt idx="1">
                  <c:v>-1.2441111111111112</c:v>
                </c:pt>
                <c:pt idx="2">
                  <c:v>-0.70911111111111114</c:v>
                </c:pt>
                <c:pt idx="3">
                  <c:v>-2.6501111111111113</c:v>
                </c:pt>
                <c:pt idx="4">
                  <c:v>4.4498888888888892</c:v>
                </c:pt>
                <c:pt idx="5">
                  <c:v>1.6888888888888889</c:v>
                </c:pt>
                <c:pt idx="6">
                  <c:v>2.8778888888888887</c:v>
                </c:pt>
                <c:pt idx="7">
                  <c:v>-3.9341111111111111</c:v>
                </c:pt>
                <c:pt idx="8">
                  <c:v>-3.762111111111111</c:v>
                </c:pt>
                <c:pt idx="9">
                  <c:v>-3.5151111111111111</c:v>
                </c:pt>
                <c:pt idx="10">
                  <c:v>-3.5951111111111111</c:v>
                </c:pt>
                <c:pt idx="11">
                  <c:v>0.17988888888888888</c:v>
                </c:pt>
                <c:pt idx="12">
                  <c:v>-3.811111111111113E-2</c:v>
                </c:pt>
                <c:pt idx="13">
                  <c:v>3.7128888888888887</c:v>
                </c:pt>
                <c:pt idx="14">
                  <c:v>4.9928888888888885</c:v>
                </c:pt>
                <c:pt idx="15">
                  <c:v>9.270888888888889</c:v>
                </c:pt>
                <c:pt idx="16">
                  <c:v>-3.0071111111111111</c:v>
                </c:pt>
                <c:pt idx="17">
                  <c:v>-3.0661111111111112</c:v>
                </c:pt>
                <c:pt idx="18">
                  <c:v>-1.594111111111111</c:v>
                </c:pt>
                <c:pt idx="19">
                  <c:v>-2.7461111111111109</c:v>
                </c:pt>
                <c:pt idx="20">
                  <c:v>-0.60011111111111115</c:v>
                </c:pt>
                <c:pt idx="21">
                  <c:v>-5.4341111111111111</c:v>
                </c:pt>
                <c:pt idx="22">
                  <c:v>-5.6111111111111107</c:v>
                </c:pt>
                <c:pt idx="23">
                  <c:v>-5.3231111111111113</c:v>
                </c:pt>
                <c:pt idx="24">
                  <c:v>-6.049142857142856</c:v>
                </c:pt>
                <c:pt idx="25">
                  <c:v>-6.1351428571428563</c:v>
                </c:pt>
                <c:pt idx="26">
                  <c:v>-4.8471428571428561</c:v>
                </c:pt>
                <c:pt idx="27">
                  <c:v>-5.0271428571428576</c:v>
                </c:pt>
                <c:pt idx="28">
                  <c:v>-6.8931428571428572</c:v>
                </c:pt>
                <c:pt idx="29">
                  <c:v>-7.2871428571428574</c:v>
                </c:pt>
                <c:pt idx="30">
                  <c:v>-5.4091428571428573</c:v>
                </c:pt>
                <c:pt idx="31">
                  <c:v>-6.9521428571428565</c:v>
                </c:pt>
                <c:pt idx="32">
                  <c:v>-6.9231428571428566</c:v>
                </c:pt>
                <c:pt idx="33">
                  <c:v>-5.9591428571428562</c:v>
                </c:pt>
                <c:pt idx="34">
                  <c:v>-6.9721428571428561</c:v>
                </c:pt>
                <c:pt idx="35">
                  <c:v>-6.7581428571428575</c:v>
                </c:pt>
                <c:pt idx="36">
                  <c:v>-6.4261428571428567</c:v>
                </c:pt>
                <c:pt idx="37">
                  <c:v>-6.6571428571428566</c:v>
                </c:pt>
                <c:pt idx="38">
                  <c:v>-5.9591428571428562</c:v>
                </c:pt>
                <c:pt idx="39">
                  <c:v>-5.4841428571428565</c:v>
                </c:pt>
                <c:pt idx="40">
                  <c:v>-7.1431428571428572</c:v>
                </c:pt>
                <c:pt idx="41">
                  <c:v>-6.6201428571428576</c:v>
                </c:pt>
                <c:pt idx="42">
                  <c:v>-7.2161428571428576</c:v>
                </c:pt>
                <c:pt idx="43">
                  <c:v>-7.996142857142857</c:v>
                </c:pt>
                <c:pt idx="44">
                  <c:v>-8.4771428571428569</c:v>
                </c:pt>
                <c:pt idx="45">
                  <c:v>-7.5761428571428571</c:v>
                </c:pt>
                <c:pt idx="46">
                  <c:v>-6.9601428571428574</c:v>
                </c:pt>
                <c:pt idx="47">
                  <c:v>-7.3451428571428572</c:v>
                </c:pt>
                <c:pt idx="48">
                  <c:v>-7.7201428571428572</c:v>
                </c:pt>
                <c:pt idx="49">
                  <c:v>-8.366142857142858</c:v>
                </c:pt>
                <c:pt idx="50">
                  <c:v>-7.2311428571428564</c:v>
                </c:pt>
                <c:pt idx="51">
                  <c:v>-7.1191428571428563</c:v>
                </c:pt>
                <c:pt idx="52">
                  <c:v>-8.2361428571428572</c:v>
                </c:pt>
                <c:pt idx="53">
                  <c:v>-8.180142857142858</c:v>
                </c:pt>
                <c:pt idx="54">
                  <c:v>-8.2231428571428573</c:v>
                </c:pt>
                <c:pt idx="55">
                  <c:v>-7.5761428571428571</c:v>
                </c:pt>
                <c:pt idx="56">
                  <c:v>-7.3301428571428566</c:v>
                </c:pt>
                <c:pt idx="57">
                  <c:v>-7.8891428571428577</c:v>
                </c:pt>
                <c:pt idx="58">
                  <c:v>-7.8141428571428566</c:v>
                </c:pt>
                <c:pt idx="59">
                  <c:v>-6.4111428571428561</c:v>
                </c:pt>
                <c:pt idx="60">
                  <c:v>-7.1561428571428571</c:v>
                </c:pt>
                <c:pt idx="61">
                  <c:v>-7.3451428571428572</c:v>
                </c:pt>
                <c:pt idx="62">
                  <c:v>-7.5401428571428575</c:v>
                </c:pt>
                <c:pt idx="63">
                  <c:v>-7.0311428571428571</c:v>
                </c:pt>
                <c:pt idx="64">
                  <c:v>-7.105142857142857</c:v>
                </c:pt>
                <c:pt idx="65">
                  <c:v>-6.996142857142857</c:v>
                </c:pt>
                <c:pt idx="66">
                  <c:v>-7.2611428571428576</c:v>
                </c:pt>
                <c:pt idx="67">
                  <c:v>-6.9711428571428566</c:v>
                </c:pt>
                <c:pt idx="68">
                  <c:v>-7.5961428571428566</c:v>
                </c:pt>
                <c:pt idx="69">
                  <c:v>-6.2891428571428563</c:v>
                </c:pt>
                <c:pt idx="70">
                  <c:v>-6.9491428571428564</c:v>
                </c:pt>
                <c:pt idx="71">
                  <c:v>-6.7771428571428576</c:v>
                </c:pt>
                <c:pt idx="72">
                  <c:v>-7.3791428571428561</c:v>
                </c:pt>
                <c:pt idx="73">
                  <c:v>-7.2251428571428562</c:v>
                </c:pt>
                <c:pt idx="74">
                  <c:v>-7.2161428571428576</c:v>
                </c:pt>
                <c:pt idx="75">
                  <c:v>-7.2571428571428562</c:v>
                </c:pt>
                <c:pt idx="76">
                  <c:v>-6.6221428571428564</c:v>
                </c:pt>
                <c:pt idx="77">
                  <c:v>-6.7834285714285727</c:v>
                </c:pt>
                <c:pt idx="78">
                  <c:v>-6.738428571428571</c:v>
                </c:pt>
                <c:pt idx="79">
                  <c:v>-5.5994285714285716</c:v>
                </c:pt>
                <c:pt idx="80">
                  <c:v>-4.922428571428572</c:v>
                </c:pt>
                <c:pt idx="81">
                  <c:v>3.1205714285714281</c:v>
                </c:pt>
                <c:pt idx="82">
                  <c:v>2.1725714285714282</c:v>
                </c:pt>
                <c:pt idx="83">
                  <c:v>2.3975714285714282</c:v>
                </c:pt>
                <c:pt idx="84">
                  <c:v>3.363571428571428</c:v>
                </c:pt>
                <c:pt idx="85">
                  <c:v>3.1185714285714283</c:v>
                </c:pt>
                <c:pt idx="86">
                  <c:v>2.5585714285714283</c:v>
                </c:pt>
                <c:pt idx="87">
                  <c:v>3.4085714285714284</c:v>
                </c:pt>
                <c:pt idx="88">
                  <c:v>2.9535714285714283</c:v>
                </c:pt>
                <c:pt idx="89">
                  <c:v>2.7595714285714283</c:v>
                </c:pt>
                <c:pt idx="90">
                  <c:v>3.5985714285714283</c:v>
                </c:pt>
                <c:pt idx="91">
                  <c:v>4.3505714285714276</c:v>
                </c:pt>
                <c:pt idx="92">
                  <c:v>4.3255714285714273</c:v>
                </c:pt>
                <c:pt idx="93">
                  <c:v>5.2545714285714276</c:v>
                </c:pt>
                <c:pt idx="94">
                  <c:v>5.3095714285714273</c:v>
                </c:pt>
                <c:pt idx="95">
                  <c:v>5.2525714285714287</c:v>
                </c:pt>
                <c:pt idx="96">
                  <c:v>4.1475714285714282</c:v>
                </c:pt>
                <c:pt idx="97">
                  <c:v>5.0025714285714287</c:v>
                </c:pt>
                <c:pt idx="98">
                  <c:v>4.7815714285714286</c:v>
                </c:pt>
                <c:pt idx="99">
                  <c:v>4.6005714285714276</c:v>
                </c:pt>
                <c:pt idx="100">
                  <c:v>3.5225714285714282</c:v>
                </c:pt>
                <c:pt idx="101">
                  <c:v>0.56357142857142817</c:v>
                </c:pt>
                <c:pt idx="102">
                  <c:v>-2.6754285714285717</c:v>
                </c:pt>
                <c:pt idx="103">
                  <c:v>-2.96</c:v>
                </c:pt>
                <c:pt idx="104">
                  <c:v>-2.8</c:v>
                </c:pt>
                <c:pt idx="105">
                  <c:v>-2.88</c:v>
                </c:pt>
                <c:pt idx="106">
                  <c:v>-2.71</c:v>
                </c:pt>
                <c:pt idx="107">
                  <c:v>-3.07</c:v>
                </c:pt>
                <c:pt idx="108">
                  <c:v>-3.13</c:v>
                </c:pt>
                <c:pt idx="109">
                  <c:v>-2.5499999999999998</c:v>
                </c:pt>
                <c:pt idx="110">
                  <c:v>-2.78</c:v>
                </c:pt>
                <c:pt idx="111">
                  <c:v>-2.447428571428572</c:v>
                </c:pt>
                <c:pt idx="112">
                  <c:v>-2.4584285714285716</c:v>
                </c:pt>
                <c:pt idx="113">
                  <c:v>-2.5224285714285717</c:v>
                </c:pt>
                <c:pt idx="114">
                  <c:v>-2.551428571428572</c:v>
                </c:pt>
                <c:pt idx="115">
                  <c:v>-2.3194285714285718</c:v>
                </c:pt>
                <c:pt idx="116">
                  <c:v>-2.600428571428572</c:v>
                </c:pt>
                <c:pt idx="117">
                  <c:v>-2.9814285714285718</c:v>
                </c:pt>
                <c:pt idx="118">
                  <c:v>-3.2084285714285716</c:v>
                </c:pt>
                <c:pt idx="119">
                  <c:v>-3.305428571428572</c:v>
                </c:pt>
                <c:pt idx="120">
                  <c:v>-3.5734285714285718</c:v>
                </c:pt>
                <c:pt idx="121">
                  <c:v>-1.5464285714285719</c:v>
                </c:pt>
                <c:pt idx="122">
                  <c:v>-0.73942857142857188</c:v>
                </c:pt>
                <c:pt idx="123">
                  <c:v>0.28757142857142814</c:v>
                </c:pt>
                <c:pt idx="124">
                  <c:v>2.2115714285714283</c:v>
                </c:pt>
                <c:pt idx="125">
                  <c:v>0.98857142857142821</c:v>
                </c:pt>
                <c:pt idx="126">
                  <c:v>-0.14542857142857185</c:v>
                </c:pt>
                <c:pt idx="127">
                  <c:v>8.0571428571428155E-2</c:v>
                </c:pt>
                <c:pt idx="128">
                  <c:v>-0.35842857142857187</c:v>
                </c:pt>
                <c:pt idx="129">
                  <c:v>-0.46783333333333332</c:v>
                </c:pt>
                <c:pt idx="130">
                  <c:v>0.71616666666666662</c:v>
                </c:pt>
                <c:pt idx="131">
                  <c:v>1.1481666666666666</c:v>
                </c:pt>
                <c:pt idx="132">
                  <c:v>1.2671666666666666</c:v>
                </c:pt>
                <c:pt idx="133">
                  <c:v>0.21716666666666667</c:v>
                </c:pt>
                <c:pt idx="134">
                  <c:v>-1.3698333333333332</c:v>
                </c:pt>
                <c:pt idx="135">
                  <c:v>0.24216666666666664</c:v>
                </c:pt>
                <c:pt idx="136">
                  <c:v>1.9071666666666665</c:v>
                </c:pt>
                <c:pt idx="137">
                  <c:v>-0.16283333333333333</c:v>
                </c:pt>
                <c:pt idx="138">
                  <c:v>1.6011666666666666</c:v>
                </c:pt>
                <c:pt idx="139">
                  <c:v>0.70816666666666661</c:v>
                </c:pt>
                <c:pt idx="140">
                  <c:v>0.36716666666666664</c:v>
                </c:pt>
                <c:pt idx="141">
                  <c:v>-0.42283333333333334</c:v>
                </c:pt>
                <c:pt idx="142">
                  <c:v>1.1111666666666666</c:v>
                </c:pt>
                <c:pt idx="143">
                  <c:v>-0.15683333333333335</c:v>
                </c:pt>
                <c:pt idx="144">
                  <c:v>1.3251666666666666</c:v>
                </c:pt>
                <c:pt idx="145">
                  <c:v>0.87016666666666664</c:v>
                </c:pt>
                <c:pt idx="146">
                  <c:v>1.8241666666666667</c:v>
                </c:pt>
                <c:pt idx="147">
                  <c:v>0.12816666666666665</c:v>
                </c:pt>
                <c:pt idx="148">
                  <c:v>1.0281666666666667</c:v>
                </c:pt>
                <c:pt idx="149">
                  <c:v>0.95816666666666661</c:v>
                </c:pt>
                <c:pt idx="150">
                  <c:v>1.2561666666666667</c:v>
                </c:pt>
                <c:pt idx="151">
                  <c:v>-2.9848333333333334</c:v>
                </c:pt>
                <c:pt idx="152">
                  <c:v>-5.2968333333333337</c:v>
                </c:pt>
                <c:pt idx="153">
                  <c:v>-5.2098333333333331</c:v>
                </c:pt>
                <c:pt idx="154">
                  <c:v>-5.5538333333333334</c:v>
                </c:pt>
                <c:pt idx="155">
                  <c:v>-5.7288333333333332</c:v>
                </c:pt>
                <c:pt idx="156">
                  <c:v>-5.9748333333333337</c:v>
                </c:pt>
                <c:pt idx="157">
                  <c:v>-6.1608333333333336</c:v>
                </c:pt>
                <c:pt idx="158">
                  <c:v>-7.3768333333333329</c:v>
                </c:pt>
                <c:pt idx="159">
                  <c:v>-6.7188333333333334</c:v>
                </c:pt>
                <c:pt idx="160">
                  <c:v>-5.0328333333333335</c:v>
                </c:pt>
                <c:pt idx="161">
                  <c:v>-6.4448333333333334</c:v>
                </c:pt>
                <c:pt idx="162">
                  <c:v>-6.3068333333333335</c:v>
                </c:pt>
                <c:pt idx="163">
                  <c:v>-5.8188333333333331</c:v>
                </c:pt>
                <c:pt idx="164">
                  <c:v>-4.5858333333333334</c:v>
                </c:pt>
                <c:pt idx="165">
                  <c:v>-6.7658333333333331</c:v>
                </c:pt>
                <c:pt idx="166">
                  <c:v>-4.8928333333333329</c:v>
                </c:pt>
                <c:pt idx="167">
                  <c:v>-5.1158333333333337</c:v>
                </c:pt>
                <c:pt idx="168">
                  <c:v>-5.4398333333333335</c:v>
                </c:pt>
                <c:pt idx="169">
                  <c:v>-6.2688333333333333</c:v>
                </c:pt>
                <c:pt idx="170">
                  <c:v>-6.1958333333333337</c:v>
                </c:pt>
                <c:pt idx="171">
                  <c:v>-5.3868333333333336</c:v>
                </c:pt>
                <c:pt idx="172">
                  <c:v>-6.7038333333333338</c:v>
                </c:pt>
                <c:pt idx="173">
                  <c:v>-6.7378333333333336</c:v>
                </c:pt>
                <c:pt idx="174">
                  <c:v>-6.6688333333333336</c:v>
                </c:pt>
                <c:pt idx="175">
                  <c:v>-7.0548333333333337</c:v>
                </c:pt>
                <c:pt idx="176">
                  <c:v>-6.6978333333333335</c:v>
                </c:pt>
                <c:pt idx="177">
                  <c:v>-6.3538333333333332</c:v>
                </c:pt>
                <c:pt idx="178">
                  <c:v>-7.2928333333333333</c:v>
                </c:pt>
                <c:pt idx="179">
                  <c:v>-6.7908333333333335</c:v>
                </c:pt>
                <c:pt idx="180">
                  <c:v>-7.1518333333333333</c:v>
                </c:pt>
                <c:pt idx="181">
                  <c:v>-7.5968333333333335</c:v>
                </c:pt>
                <c:pt idx="182">
                  <c:v>-5.9534285714285717</c:v>
                </c:pt>
                <c:pt idx="183">
                  <c:v>-4.7834285714285709</c:v>
                </c:pt>
                <c:pt idx="184">
                  <c:v>-0.39442857142857135</c:v>
                </c:pt>
                <c:pt idx="185">
                  <c:v>3.7305714285714284</c:v>
                </c:pt>
                <c:pt idx="186">
                  <c:v>3.7995714285714288</c:v>
                </c:pt>
                <c:pt idx="187">
                  <c:v>0.99857142857142867</c:v>
                </c:pt>
                <c:pt idx="188">
                  <c:v>-2.9914285714285715</c:v>
                </c:pt>
                <c:pt idx="189">
                  <c:v>-0.13742857142857134</c:v>
                </c:pt>
                <c:pt idx="190">
                  <c:v>-0.25342857142857134</c:v>
                </c:pt>
                <c:pt idx="191">
                  <c:v>-2.2504285714285714</c:v>
                </c:pt>
                <c:pt idx="192">
                  <c:v>-2.6704285714285714</c:v>
                </c:pt>
                <c:pt idx="193">
                  <c:v>0.95619999999999972</c:v>
                </c:pt>
                <c:pt idx="194">
                  <c:v>0.33719999999999978</c:v>
                </c:pt>
                <c:pt idx="195">
                  <c:v>0.4241999999999998</c:v>
                </c:pt>
                <c:pt idx="196">
                  <c:v>-0.14880000000000021</c:v>
                </c:pt>
                <c:pt idx="197">
                  <c:v>0.25019999999999976</c:v>
                </c:pt>
                <c:pt idx="198">
                  <c:v>0.59019999999999984</c:v>
                </c:pt>
                <c:pt idx="199">
                  <c:v>0.53519999999999979</c:v>
                </c:pt>
                <c:pt idx="200">
                  <c:v>-0.16380000000000022</c:v>
                </c:pt>
                <c:pt idx="201">
                  <c:v>4.1999999999997872E-3</c:v>
                </c:pt>
                <c:pt idx="202">
                  <c:v>0.44219999999999982</c:v>
                </c:pt>
                <c:pt idx="203">
                  <c:v>0.27819999999999978</c:v>
                </c:pt>
                <c:pt idx="204">
                  <c:v>0.4271999999999998</c:v>
                </c:pt>
                <c:pt idx="205">
                  <c:v>0.77419999999999978</c:v>
                </c:pt>
                <c:pt idx="206">
                  <c:v>8.2199999999999773E-2</c:v>
                </c:pt>
                <c:pt idx="207">
                  <c:v>0.26219999999999977</c:v>
                </c:pt>
                <c:pt idx="208">
                  <c:v>0.4191999999999998</c:v>
                </c:pt>
                <c:pt idx="209">
                  <c:v>-0.19580000000000022</c:v>
                </c:pt>
                <c:pt idx="210">
                  <c:v>-2.7828000000000004</c:v>
                </c:pt>
                <c:pt idx="211">
                  <c:v>-6.8538000000000006</c:v>
                </c:pt>
                <c:pt idx="212">
                  <c:v>-8.0558000000000014</c:v>
                </c:pt>
                <c:pt idx="213">
                  <c:v>-7.3798000000000004</c:v>
                </c:pt>
                <c:pt idx="214">
                  <c:v>-8.1087999999999987</c:v>
                </c:pt>
                <c:pt idx="215">
                  <c:v>-7.0488</c:v>
                </c:pt>
                <c:pt idx="216">
                  <c:v>-7.0738000000000003</c:v>
                </c:pt>
                <c:pt idx="217">
                  <c:v>-7.8338000000000001</c:v>
                </c:pt>
                <c:pt idx="218">
                  <c:v>-7.6778000000000004</c:v>
                </c:pt>
                <c:pt idx="219">
                  <c:v>-7.0398000000000005</c:v>
                </c:pt>
                <c:pt idx="220">
                  <c:v>-6.8458000000000006</c:v>
                </c:pt>
                <c:pt idx="221">
                  <c:v>-7.1678000000000006</c:v>
                </c:pt>
                <c:pt idx="222">
                  <c:v>-6.8928000000000003</c:v>
                </c:pt>
                <c:pt idx="223">
                  <c:v>-7.4218000000000002</c:v>
                </c:pt>
                <c:pt idx="224">
                  <c:v>-7.7118000000000002</c:v>
                </c:pt>
                <c:pt idx="225">
                  <c:v>-7.7128000000000005</c:v>
                </c:pt>
                <c:pt idx="226">
                  <c:v>-7.0018000000000002</c:v>
                </c:pt>
                <c:pt idx="227">
                  <c:v>-6.3798000000000004</c:v>
                </c:pt>
                <c:pt idx="228">
                  <c:v>-7.7218</c:v>
                </c:pt>
                <c:pt idx="229">
                  <c:v>-7.4498000000000006</c:v>
                </c:pt>
                <c:pt idx="230">
                  <c:v>-7.4788000000000006</c:v>
                </c:pt>
                <c:pt idx="231">
                  <c:v>-7.2458</c:v>
                </c:pt>
                <c:pt idx="232">
                  <c:v>-5.8478000000000003</c:v>
                </c:pt>
                <c:pt idx="233">
                  <c:v>-7.1017999999999999</c:v>
                </c:pt>
                <c:pt idx="234">
                  <c:v>-6.7088000000000001</c:v>
                </c:pt>
                <c:pt idx="235">
                  <c:v>-6.5918000000000001</c:v>
                </c:pt>
                <c:pt idx="236">
                  <c:v>-6.1738</c:v>
                </c:pt>
              </c:numCache>
            </c:numRef>
          </c:xVal>
          <c:yVal>
            <c:numRef>
              <c:f>'S1-C&amp;Oisotopes'!$G$1487:$G$1723</c:f>
              <c:numCache>
                <c:formatCode>0.00</c:formatCode>
                <c:ptCount val="237"/>
                <c:pt idx="0">
                  <c:v>-6.3879903214275524</c:v>
                </c:pt>
                <c:pt idx="1">
                  <c:v>-6.4038279853721329</c:v>
                </c:pt>
                <c:pt idx="2">
                  <c:v>-5.7732909895789968</c:v>
                </c:pt>
                <c:pt idx="3">
                  <c:v>-7.383783441942243</c:v>
                </c:pt>
                <c:pt idx="4">
                  <c:v>-7.8282278863868138</c:v>
                </c:pt>
                <c:pt idx="5">
                  <c:v>-4.6834617393934792</c:v>
                </c:pt>
                <c:pt idx="6">
                  <c:v>-1.2724248673320206</c:v>
                </c:pt>
                <c:pt idx="7">
                  <c:v>-7.5857136572356163</c:v>
                </c:pt>
                <c:pt idx="8">
                  <c:v>-4.6042734196705766</c:v>
                </c:pt>
                <c:pt idx="9">
                  <c:v>-6.1593340482278487</c:v>
                </c:pt>
                <c:pt idx="10">
                  <c:v>-6.6047683466688492</c:v>
                </c:pt>
                <c:pt idx="11">
                  <c:v>-7.845055404327824</c:v>
                </c:pt>
                <c:pt idx="12">
                  <c:v>-8.1707173691880968</c:v>
                </c:pt>
                <c:pt idx="13">
                  <c:v>-8.4419373642388251</c:v>
                </c:pt>
                <c:pt idx="14">
                  <c:v>-9.3961566168989208</c:v>
                </c:pt>
                <c:pt idx="15">
                  <c:v>-10.755226154142306</c:v>
                </c:pt>
                <c:pt idx="16">
                  <c:v>-6.3929395914102694</c:v>
                </c:pt>
                <c:pt idx="17">
                  <c:v>-8.187544887129107</c:v>
                </c:pt>
                <c:pt idx="18">
                  <c:v>-3.6589628529792577</c:v>
                </c:pt>
                <c:pt idx="19">
                  <c:v>-6.9967505292969614</c:v>
                </c:pt>
                <c:pt idx="20">
                  <c:v>-7.8440655503312806</c:v>
                </c:pt>
                <c:pt idx="21">
                  <c:v>-5.9752212048722564</c:v>
                </c:pt>
                <c:pt idx="22">
                  <c:v>-5.5485941323654666</c:v>
                </c:pt>
                <c:pt idx="23">
                  <c:v>-5.3248871291484798</c:v>
                </c:pt>
                <c:pt idx="24">
                  <c:v>-5.8597539505780052</c:v>
                </c:pt>
                <c:pt idx="25">
                  <c:v>-5.5964527874995103</c:v>
                </c:pt>
                <c:pt idx="26">
                  <c:v>-4.581852441050609</c:v>
                </c:pt>
                <c:pt idx="27">
                  <c:v>-4.5343394492169811</c:v>
                </c:pt>
                <c:pt idx="28">
                  <c:v>-5.9132060663908934</c:v>
                </c:pt>
                <c:pt idx="29">
                  <c:v>-6.1289942376356468</c:v>
                </c:pt>
                <c:pt idx="30">
                  <c:v>-4.7372595185067841</c:v>
                </c:pt>
                <c:pt idx="31">
                  <c:v>-5.7498801569624849</c:v>
                </c:pt>
                <c:pt idx="32">
                  <c:v>-5.8280786226888441</c:v>
                </c:pt>
                <c:pt idx="33">
                  <c:v>-5.2440647647329062</c:v>
                </c:pt>
                <c:pt idx="34">
                  <c:v>-6.0191204440202402</c:v>
                </c:pt>
                <c:pt idx="35">
                  <c:v>-5.7122657050942909</c:v>
                </c:pt>
                <c:pt idx="36">
                  <c:v>-5.8884597164775361</c:v>
                </c:pt>
                <c:pt idx="37">
                  <c:v>-5.6894990631739066</c:v>
                </c:pt>
                <c:pt idx="38">
                  <c:v>-6.4467373705235733</c:v>
                </c:pt>
                <c:pt idx="39">
                  <c:v>-5.9458712482765979</c:v>
                </c:pt>
                <c:pt idx="40">
                  <c:v>-6.9060296249159538</c:v>
                </c:pt>
                <c:pt idx="41">
                  <c:v>-5.5964527874995103</c:v>
                </c:pt>
                <c:pt idx="42">
                  <c:v>-7.7246388800508559</c:v>
                </c:pt>
                <c:pt idx="43">
                  <c:v>-9.6211991374129813</c:v>
                </c:pt>
                <c:pt idx="44">
                  <c:v>-9.8765814685191291</c:v>
                </c:pt>
                <c:pt idx="45">
                  <c:v>-8.3947700357053865</c:v>
                </c:pt>
                <c:pt idx="46">
                  <c:v>-6.6427284618375726</c:v>
                </c:pt>
                <c:pt idx="47">
                  <c:v>-8.6847972566903255</c:v>
                </c:pt>
                <c:pt idx="48">
                  <c:v>-9.0163983455297458</c:v>
                </c:pt>
                <c:pt idx="49">
                  <c:v>-10.362599780818067</c:v>
                </c:pt>
                <c:pt idx="50">
                  <c:v>-8.9629462297168576</c:v>
                </c:pt>
                <c:pt idx="51">
                  <c:v>-6.7169675115777583</c:v>
                </c:pt>
                <c:pt idx="52">
                  <c:v>-10.319046204970499</c:v>
                </c:pt>
                <c:pt idx="53">
                  <c:v>-10.266583943154155</c:v>
                </c:pt>
                <c:pt idx="54">
                  <c:v>-10.384376568741795</c:v>
                </c:pt>
                <c:pt idx="55">
                  <c:v>-9.4370862940572753</c:v>
                </c:pt>
                <c:pt idx="56">
                  <c:v>-9.2064503128645985</c:v>
                </c:pt>
                <c:pt idx="57">
                  <c:v>-9.9785364301623023</c:v>
                </c:pt>
                <c:pt idx="58">
                  <c:v>-9.6023919114787706</c:v>
                </c:pt>
                <c:pt idx="59">
                  <c:v>-6.2774723371159045</c:v>
                </c:pt>
                <c:pt idx="60">
                  <c:v>-8.7451783504790175</c:v>
                </c:pt>
                <c:pt idx="61">
                  <c:v>-8.6541117827978216</c:v>
                </c:pt>
                <c:pt idx="62">
                  <c:v>-9.3974921341958808</c:v>
                </c:pt>
                <c:pt idx="63">
                  <c:v>-8.1324587266235486</c:v>
                </c:pt>
                <c:pt idx="64">
                  <c:v>-7.7731417258811408</c:v>
                </c:pt>
                <c:pt idx="65">
                  <c:v>-7.5682419485983647</c:v>
                </c:pt>
                <c:pt idx="66">
                  <c:v>-8.8421840421394737</c:v>
                </c:pt>
                <c:pt idx="67">
                  <c:v>-8.1225601866582284</c:v>
                </c:pt>
                <c:pt idx="68">
                  <c:v>-9.5420108176900786</c:v>
                </c:pt>
                <c:pt idx="69">
                  <c:v>-6.0517856259059446</c:v>
                </c:pt>
                <c:pt idx="70">
                  <c:v>-8.2680687241489697</c:v>
                </c:pt>
                <c:pt idx="71">
                  <c:v>-8.0453515749284126</c:v>
                </c:pt>
                <c:pt idx="72">
                  <c:v>-9.1876430869303878</c:v>
                </c:pt>
                <c:pt idx="73">
                  <c:v>-8.8065492982642528</c:v>
                </c:pt>
                <c:pt idx="74">
                  <c:v>-9.3242429384523522</c:v>
                </c:pt>
                <c:pt idx="75">
                  <c:v>-9.351958850355226</c:v>
                </c:pt>
                <c:pt idx="76">
                  <c:v>-7.5345869127160032</c:v>
                </c:pt>
                <c:pt idx="77">
                  <c:v>-8.8000445434298413</c:v>
                </c:pt>
                <c:pt idx="78">
                  <c:v>-8.0467656520662345</c:v>
                </c:pt>
                <c:pt idx="79">
                  <c:v>-7.3271417965849892</c:v>
                </c:pt>
                <c:pt idx="80">
                  <c:v>-6.0858648849293573</c:v>
                </c:pt>
                <c:pt idx="81">
                  <c:v>-6.9153625340262366</c:v>
                </c:pt>
                <c:pt idx="82">
                  <c:v>-5.5206582529077437</c:v>
                </c:pt>
                <c:pt idx="83">
                  <c:v>-6.7866815144766193</c:v>
                </c:pt>
                <c:pt idx="84">
                  <c:v>-7.0301855976243601</c:v>
                </c:pt>
                <c:pt idx="85">
                  <c:v>-6.5065528334570004</c:v>
                </c:pt>
                <c:pt idx="86">
                  <c:v>-6.634243999010188</c:v>
                </c:pt>
                <c:pt idx="87">
                  <c:v>-5.4058351893096201</c:v>
                </c:pt>
                <c:pt idx="88">
                  <c:v>-5.8532491957435937</c:v>
                </c:pt>
                <c:pt idx="89">
                  <c:v>-5.9314476614698393</c:v>
                </c:pt>
                <c:pt idx="90">
                  <c:v>-5.1435238802275549</c:v>
                </c:pt>
                <c:pt idx="91">
                  <c:v>-5.1603513981686788</c:v>
                </c:pt>
                <c:pt idx="92">
                  <c:v>-6.240282108388989</c:v>
                </c:pt>
                <c:pt idx="93">
                  <c:v>-7.0450334075723973</c:v>
                </c:pt>
                <c:pt idx="94">
                  <c:v>-6.9688146498391248</c:v>
                </c:pt>
                <c:pt idx="95">
                  <c:v>-6.8569611482305177</c:v>
                </c:pt>
                <c:pt idx="96">
                  <c:v>-7.5112546399405815</c:v>
                </c:pt>
                <c:pt idx="97">
                  <c:v>-6.9608958178667777</c:v>
                </c:pt>
                <c:pt idx="98">
                  <c:v>-3.1360999752537069</c:v>
                </c:pt>
                <c:pt idx="99">
                  <c:v>-8.2882900272208886</c:v>
                </c:pt>
                <c:pt idx="100">
                  <c:v>-11.107394209354176</c:v>
                </c:pt>
                <c:pt idx="101">
                  <c:v>-5.815634743875286</c:v>
                </c:pt>
                <c:pt idx="102">
                  <c:v>-8.9069487750556178</c:v>
                </c:pt>
                <c:pt idx="103">
                  <c:v>-5.96</c:v>
                </c:pt>
                <c:pt idx="104">
                  <c:v>-5.84</c:v>
                </c:pt>
                <c:pt idx="105">
                  <c:v>-5.6</c:v>
                </c:pt>
                <c:pt idx="106">
                  <c:v>-6.09</c:v>
                </c:pt>
                <c:pt idx="107">
                  <c:v>-5.68</c:v>
                </c:pt>
                <c:pt idx="108">
                  <c:v>-5.65</c:v>
                </c:pt>
                <c:pt idx="109">
                  <c:v>-5.22</c:v>
                </c:pt>
                <c:pt idx="110">
                  <c:v>-7.56</c:v>
                </c:pt>
                <c:pt idx="111">
                  <c:v>-5.3504033655035315</c:v>
                </c:pt>
                <c:pt idx="112">
                  <c:v>-5.2999208116801597</c:v>
                </c:pt>
                <c:pt idx="113">
                  <c:v>-5.2573570898291351</c:v>
                </c:pt>
                <c:pt idx="114">
                  <c:v>-5.2811135857460627</c:v>
                </c:pt>
                <c:pt idx="115">
                  <c:v>-4.7327344716653457</c:v>
                </c:pt>
                <c:pt idx="116">
                  <c:v>-5.5285770848798634</c:v>
                </c:pt>
                <c:pt idx="117">
                  <c:v>-5.6770551843603485</c:v>
                </c:pt>
                <c:pt idx="118">
                  <c:v>-6.2868052462261872</c:v>
                </c:pt>
                <c:pt idx="119">
                  <c:v>-6.0027171492205085</c:v>
                </c:pt>
                <c:pt idx="120">
                  <c:v>-5.6236030685473466</c:v>
                </c:pt>
                <c:pt idx="121">
                  <c:v>-4.639688195991063</c:v>
                </c:pt>
                <c:pt idx="122">
                  <c:v>-4.062603316010815</c:v>
                </c:pt>
                <c:pt idx="123">
                  <c:v>-3.2697302647859274</c:v>
                </c:pt>
                <c:pt idx="124">
                  <c:v>-0.87032417718373956</c:v>
                </c:pt>
                <c:pt idx="125">
                  <c:v>-1.9067013115564817</c:v>
                </c:pt>
                <c:pt idx="126">
                  <c:v>-2.5748527592180395</c:v>
                </c:pt>
                <c:pt idx="127">
                  <c:v>-1.5968770106409023</c:v>
                </c:pt>
                <c:pt idx="128">
                  <c:v>-3.3459490225191999</c:v>
                </c:pt>
                <c:pt idx="129">
                  <c:v>-4.9539668398910797</c:v>
                </c:pt>
                <c:pt idx="130">
                  <c:v>-5.2954664686958202</c:v>
                </c:pt>
                <c:pt idx="131">
                  <c:v>-3.9512447414005849</c:v>
                </c:pt>
                <c:pt idx="132">
                  <c:v>-3.6780450383567698</c:v>
                </c:pt>
                <c:pt idx="133">
                  <c:v>-3.6216233605542514</c:v>
                </c:pt>
                <c:pt idx="134">
                  <c:v>-4.3491660480078442</c:v>
                </c:pt>
                <c:pt idx="135">
                  <c:v>-1.8923484286068217</c:v>
                </c:pt>
                <c:pt idx="136">
                  <c:v>-1.2271665429348944</c:v>
                </c:pt>
                <c:pt idx="137">
                  <c:v>-2.8435981192772872</c:v>
                </c:pt>
                <c:pt idx="138">
                  <c:v>-1.4330561742142138</c:v>
                </c:pt>
                <c:pt idx="139">
                  <c:v>-3.5780697847066834</c:v>
                </c:pt>
                <c:pt idx="140">
                  <c:v>-2.9821776787923384</c:v>
                </c:pt>
                <c:pt idx="141">
                  <c:v>-3.0831427864389682</c:v>
                </c:pt>
                <c:pt idx="142">
                  <c:v>-2.4219203167532144</c:v>
                </c:pt>
                <c:pt idx="143">
                  <c:v>-2.1744568176194137</c:v>
                </c:pt>
                <c:pt idx="144">
                  <c:v>-1.5676763177430915</c:v>
                </c:pt>
                <c:pt idx="145">
                  <c:v>-2.6317693640187074</c:v>
                </c:pt>
                <c:pt idx="146">
                  <c:v>-1.5617371937638311</c:v>
                </c:pt>
                <c:pt idx="147">
                  <c:v>-2.6317693640187074</c:v>
                </c:pt>
                <c:pt idx="148">
                  <c:v>-2.2684929472902398</c:v>
                </c:pt>
                <c:pt idx="149">
                  <c:v>-2.703038851769263</c:v>
                </c:pt>
                <c:pt idx="150">
                  <c:v>-1.1321405592675249</c:v>
                </c:pt>
                <c:pt idx="151">
                  <c:v>-4.8351843603067826</c:v>
                </c:pt>
                <c:pt idx="152">
                  <c:v>-5.329121504578068</c:v>
                </c:pt>
                <c:pt idx="153">
                  <c:v>-5.2331056669141551</c:v>
                </c:pt>
                <c:pt idx="154">
                  <c:v>-5.3132838406333738</c:v>
                </c:pt>
                <c:pt idx="155">
                  <c:v>-5.379604058401326</c:v>
                </c:pt>
                <c:pt idx="156">
                  <c:v>-5.4201880722592639</c:v>
                </c:pt>
                <c:pt idx="157">
                  <c:v>-5.4657213560999187</c:v>
                </c:pt>
                <c:pt idx="158">
                  <c:v>-6.2051422915119181</c:v>
                </c:pt>
                <c:pt idx="159">
                  <c:v>-5.9368918584508199</c:v>
                </c:pt>
                <c:pt idx="160">
                  <c:v>-4.8361742143033259</c:v>
                </c:pt>
                <c:pt idx="161">
                  <c:v>-5.7379312051471905</c:v>
                </c:pt>
                <c:pt idx="162">
                  <c:v>-5.4696807720859786</c:v>
                </c:pt>
                <c:pt idx="163">
                  <c:v>-5.2816085127443264</c:v>
                </c:pt>
                <c:pt idx="164">
                  <c:v>-4.8609205642166833</c:v>
                </c:pt>
                <c:pt idx="165">
                  <c:v>-5.9368918584508199</c:v>
                </c:pt>
                <c:pt idx="166">
                  <c:v>-4.203657510517103</c:v>
                </c:pt>
                <c:pt idx="167">
                  <c:v>-4.3848007918830652</c:v>
                </c:pt>
                <c:pt idx="168">
                  <c:v>-4.9401088839395859</c:v>
                </c:pt>
                <c:pt idx="169">
                  <c:v>-5.3558475624843984</c:v>
                </c:pt>
                <c:pt idx="170">
                  <c:v>-5.5518386537985114</c:v>
                </c:pt>
                <c:pt idx="171">
                  <c:v>-6.0249888641424993</c:v>
                </c:pt>
                <c:pt idx="172">
                  <c:v>-6.5327839643652785</c:v>
                </c:pt>
                <c:pt idx="173">
                  <c:v>-6.3654986389506965</c:v>
                </c:pt>
                <c:pt idx="174">
                  <c:v>-6.221969809453042</c:v>
                </c:pt>
                <c:pt idx="175">
                  <c:v>-8.0650779510021664</c:v>
                </c:pt>
                <c:pt idx="176">
                  <c:v>-7.1771789161097947</c:v>
                </c:pt>
                <c:pt idx="177">
                  <c:v>-5.7428804751299074</c:v>
                </c:pt>
                <c:pt idx="178">
                  <c:v>-9.1341202672604993</c:v>
                </c:pt>
                <c:pt idx="179">
                  <c:v>-8.0779460529571168</c:v>
                </c:pt>
                <c:pt idx="180">
                  <c:v>-9.2103390249937718</c:v>
                </c:pt>
                <c:pt idx="181">
                  <c:v>-9.5993516456322538</c:v>
                </c:pt>
                <c:pt idx="182">
                  <c:v>-4.4684434545905187</c:v>
                </c:pt>
                <c:pt idx="183">
                  <c:v>-4.0596337540212826</c:v>
                </c:pt>
                <c:pt idx="184">
                  <c:v>-5.2741846077703567</c:v>
                </c:pt>
                <c:pt idx="185">
                  <c:v>-5.5988567186339733</c:v>
                </c:pt>
                <c:pt idx="186">
                  <c:v>-7.2142984409799364</c:v>
                </c:pt>
                <c:pt idx="187">
                  <c:v>-8.0418163820836153</c:v>
                </c:pt>
                <c:pt idx="188">
                  <c:v>-4.7416431576342202</c:v>
                </c:pt>
                <c:pt idx="189">
                  <c:v>-5.4879930710220233</c:v>
                </c:pt>
                <c:pt idx="190">
                  <c:v>-5.3820786933927902</c:v>
                </c:pt>
                <c:pt idx="191">
                  <c:v>-5.3909873793614533</c:v>
                </c:pt>
                <c:pt idx="192">
                  <c:v>-10.991581291759379</c:v>
                </c:pt>
                <c:pt idx="193">
                  <c:v>-4.2356297946052157</c:v>
                </c:pt>
                <c:pt idx="194">
                  <c:v>-5.1987577332343156</c:v>
                </c:pt>
                <c:pt idx="195">
                  <c:v>-5.8441425389754889</c:v>
                </c:pt>
                <c:pt idx="196">
                  <c:v>-6.0777480821579095</c:v>
                </c:pt>
                <c:pt idx="197">
                  <c:v>-5.6897253155159708</c:v>
                </c:pt>
                <c:pt idx="198">
                  <c:v>-5.5828210838901944</c:v>
                </c:pt>
                <c:pt idx="199">
                  <c:v>-5.5917297698588575</c:v>
                </c:pt>
                <c:pt idx="200">
                  <c:v>-5.7392180153426855</c:v>
                </c:pt>
                <c:pt idx="201">
                  <c:v>-6.0450829002722051</c:v>
                </c:pt>
                <c:pt idx="202">
                  <c:v>-5.4521603563473766</c:v>
                </c:pt>
                <c:pt idx="203">
                  <c:v>-5.5848007918831675</c:v>
                </c:pt>
                <c:pt idx="204">
                  <c:v>-5.0878940856223656</c:v>
                </c:pt>
                <c:pt idx="205">
                  <c:v>-4.924568176193957</c:v>
                </c:pt>
                <c:pt idx="206">
                  <c:v>-5.4254342984409325</c:v>
                </c:pt>
                <c:pt idx="207">
                  <c:v>-5.2076664192032061</c:v>
                </c:pt>
                <c:pt idx="208">
                  <c:v>-3.82879980202918</c:v>
                </c:pt>
                <c:pt idx="209">
                  <c:v>-6.4410244988863772</c:v>
                </c:pt>
                <c:pt idx="210">
                  <c:v>-5.890665676812687</c:v>
                </c:pt>
                <c:pt idx="211">
                  <c:v>-6.2866072754268592</c:v>
                </c:pt>
                <c:pt idx="212">
                  <c:v>-9.0275129918336745</c:v>
                </c:pt>
                <c:pt idx="213">
                  <c:v>-6.5469388765157239</c:v>
                </c:pt>
                <c:pt idx="214">
                  <c:v>-9.3294184607770205</c:v>
                </c:pt>
                <c:pt idx="215">
                  <c:v>-6.5202128186091661</c:v>
                </c:pt>
                <c:pt idx="216">
                  <c:v>-6.2430536995792911</c:v>
                </c:pt>
                <c:pt idx="217">
                  <c:v>-8.87705518436033</c:v>
                </c:pt>
                <c:pt idx="218">
                  <c:v>-8.7434248948279958</c:v>
                </c:pt>
                <c:pt idx="219">
                  <c:v>-8.9037812422666605</c:v>
                </c:pt>
                <c:pt idx="220">
                  <c:v>-7.176486018312203</c:v>
                </c:pt>
                <c:pt idx="221">
                  <c:v>-6.8379559514970927</c:v>
                </c:pt>
                <c:pt idx="222">
                  <c:v>-7.5417421430338711</c:v>
                </c:pt>
                <c:pt idx="223">
                  <c:v>-9.6095471417966394</c:v>
                </c:pt>
                <c:pt idx="224">
                  <c:v>-10.411328878990304</c:v>
                </c:pt>
                <c:pt idx="225">
                  <c:v>-10.515263548626564</c:v>
                </c:pt>
                <c:pt idx="226">
                  <c:v>-9.3858401385795389</c:v>
                </c:pt>
                <c:pt idx="227">
                  <c:v>-5.7451571393219458</c:v>
                </c:pt>
                <c:pt idx="228">
                  <c:v>-10.516253402623107</c:v>
                </c:pt>
                <c:pt idx="229">
                  <c:v>-10.027265528334539</c:v>
                </c:pt>
                <c:pt idx="230">
                  <c:v>-10.613259094283677</c:v>
                </c:pt>
                <c:pt idx="231">
                  <c:v>-10.366785449146306</c:v>
                </c:pt>
                <c:pt idx="232">
                  <c:v>-7.6367681267012406</c:v>
                </c:pt>
                <c:pt idx="233">
                  <c:v>-9.9797525365007971</c:v>
                </c:pt>
                <c:pt idx="234">
                  <c:v>-9.9243207126949358</c:v>
                </c:pt>
                <c:pt idx="235">
                  <c:v>-7.8238505320464631</c:v>
                </c:pt>
                <c:pt idx="236">
                  <c:v>-6.6686909180896512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D6-4A61-8EBF-CC973C7430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3723000"/>
        <c:axId val="591973496"/>
      </c:scatterChart>
      <c:valAx>
        <c:axId val="583723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d13C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crossAx val="591973496"/>
        <c:crosses val="autoZero"/>
        <c:crossBetween val="midCat"/>
      </c:valAx>
      <c:valAx>
        <c:axId val="5919734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d18O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crossAx val="5837230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Gametrail,</a:t>
            </a:r>
            <a:r>
              <a:rPr lang="en-US" baseline="0"/>
              <a:t> Goz Creek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W15</c:v>
          </c:tx>
          <c:spPr>
            <a:ln w="47625">
              <a:noFill/>
            </a:ln>
          </c:spPr>
          <c:trendline>
            <c:trendlineType val="linear"/>
            <c:dispRSqr val="1"/>
            <c:dispEq val="0"/>
            <c:trendlineLbl>
              <c:layout>
                <c:manualLayout>
                  <c:x val="0.55329088648607905"/>
                  <c:y val="6.3224144545736896E-2"/>
                </c:manualLayout>
              </c:layout>
              <c:numFmt formatCode="General" sourceLinked="0"/>
            </c:trendlineLbl>
          </c:trendline>
          <c:xVal>
            <c:numRef>
              <c:f>'S1-C&amp;Oisotopes'!$F$1176:$F$1224</c:f>
              <c:numCache>
                <c:formatCode>0.00</c:formatCode>
                <c:ptCount val="49"/>
                <c:pt idx="0">
                  <c:v>-2.5270000000000001</c:v>
                </c:pt>
                <c:pt idx="1">
                  <c:v>-5.6940000000000008</c:v>
                </c:pt>
                <c:pt idx="2">
                  <c:v>-4.8460000000000001</c:v>
                </c:pt>
                <c:pt idx="3">
                  <c:v>-6.6630000000000003</c:v>
                </c:pt>
                <c:pt idx="4">
                  <c:v>-8.0410000000000004</c:v>
                </c:pt>
                <c:pt idx="5">
                  <c:v>-6.947000000000001</c:v>
                </c:pt>
                <c:pt idx="6">
                  <c:v>-7.4079999999999995</c:v>
                </c:pt>
                <c:pt idx="7">
                  <c:v>-5.4109999999999996</c:v>
                </c:pt>
                <c:pt idx="8">
                  <c:v>-4.8529999999999998</c:v>
                </c:pt>
                <c:pt idx="9">
                  <c:v>-4.6870000000000012</c:v>
                </c:pt>
                <c:pt idx="10">
                  <c:v>-4.9400000000000004</c:v>
                </c:pt>
                <c:pt idx="11">
                  <c:v>-4.6280000000000001</c:v>
                </c:pt>
                <c:pt idx="12">
                  <c:v>-4.1769999999999996</c:v>
                </c:pt>
                <c:pt idx="13">
                  <c:v>-4.3520000000000003</c:v>
                </c:pt>
                <c:pt idx="14">
                  <c:v>-4.016</c:v>
                </c:pt>
                <c:pt idx="15">
                  <c:v>-4.3740000000000006</c:v>
                </c:pt>
                <c:pt idx="16">
                  <c:v>-3.7349999999999999</c:v>
                </c:pt>
                <c:pt idx="17">
                  <c:v>-4.2059999999999995</c:v>
                </c:pt>
                <c:pt idx="18">
                  <c:v>-3.9240000000000004</c:v>
                </c:pt>
                <c:pt idx="19">
                  <c:v>-3.3060000000000005</c:v>
                </c:pt>
                <c:pt idx="20">
                  <c:v>-5.19</c:v>
                </c:pt>
                <c:pt idx="21">
                  <c:v>-6.984</c:v>
                </c:pt>
                <c:pt idx="22">
                  <c:v>-6.915</c:v>
                </c:pt>
                <c:pt idx="23">
                  <c:v>-5.5760000000000005</c:v>
                </c:pt>
                <c:pt idx="24">
                  <c:v>-6.1579999999999995</c:v>
                </c:pt>
                <c:pt idx="25">
                  <c:v>-3.8010000000000002</c:v>
                </c:pt>
                <c:pt idx="26">
                  <c:v>-3.8680000000000003</c:v>
                </c:pt>
                <c:pt idx="27">
                  <c:v>-4.0750000000000002</c:v>
                </c:pt>
                <c:pt idx="28">
                  <c:v>-4.6029999999999998</c:v>
                </c:pt>
                <c:pt idx="29">
                  <c:v>-7.06</c:v>
                </c:pt>
                <c:pt idx="30">
                  <c:v>-4.9550000000000001</c:v>
                </c:pt>
                <c:pt idx="31">
                  <c:v>-5.202</c:v>
                </c:pt>
                <c:pt idx="32">
                  <c:v>-4.6330000000000009</c:v>
                </c:pt>
                <c:pt idx="33">
                  <c:v>-4.3735999999999997</c:v>
                </c:pt>
                <c:pt idx="34">
                  <c:v>-4.2276000000000007</c:v>
                </c:pt>
                <c:pt idx="35">
                  <c:v>-4.3436000000000003</c:v>
                </c:pt>
                <c:pt idx="36">
                  <c:v>-4.5386000000000006</c:v>
                </c:pt>
                <c:pt idx="37">
                  <c:v>-4.2675999999999998</c:v>
                </c:pt>
                <c:pt idx="38">
                  <c:v>-3.9396</c:v>
                </c:pt>
                <c:pt idx="39">
                  <c:v>-4.1015999999999995</c:v>
                </c:pt>
                <c:pt idx="40">
                  <c:v>-4.1346000000000007</c:v>
                </c:pt>
                <c:pt idx="41">
                  <c:v>-4.0296000000000003</c:v>
                </c:pt>
                <c:pt idx="42">
                  <c:v>-4.0546000000000006</c:v>
                </c:pt>
                <c:pt idx="43">
                  <c:v>-4.3095999999999997</c:v>
                </c:pt>
                <c:pt idx="44">
                  <c:v>-5.2455999999999996</c:v>
                </c:pt>
                <c:pt idx="45">
                  <c:v>-4.6796000000000006</c:v>
                </c:pt>
                <c:pt idx="46">
                  <c:v>-4.5055999999999994</c:v>
                </c:pt>
                <c:pt idx="47">
                  <c:v>-4.4166000000000007</c:v>
                </c:pt>
                <c:pt idx="48">
                  <c:v>-3.9186000000000001</c:v>
                </c:pt>
              </c:numCache>
            </c:numRef>
          </c:xVal>
          <c:yVal>
            <c:numRef>
              <c:f>'S1-C&amp;Oisotopes'!$G$1176:$G$1224</c:f>
              <c:numCache>
                <c:formatCode>0.00</c:formatCode>
                <c:ptCount val="49"/>
                <c:pt idx="0">
                  <c:v>-6.8527817646897953</c:v>
                </c:pt>
                <c:pt idx="1">
                  <c:v>-6.0331826555583499</c:v>
                </c:pt>
                <c:pt idx="2">
                  <c:v>-5.5570628832248454</c:v>
                </c:pt>
                <c:pt idx="3">
                  <c:v>-6.9349396464022144</c:v>
                </c:pt>
                <c:pt idx="4">
                  <c:v>-7.3397899309851633</c:v>
                </c:pt>
                <c:pt idx="5">
                  <c:v>-7.7921532074019675</c:v>
                </c:pt>
                <c:pt idx="6">
                  <c:v>-8.8354593197503988</c:v>
                </c:pt>
                <c:pt idx="7">
                  <c:v>-5.697622150732756</c:v>
                </c:pt>
                <c:pt idx="8">
                  <c:v>-5.8827248480848917</c:v>
                </c:pt>
                <c:pt idx="9">
                  <c:v>-5.8263031702823733</c:v>
                </c:pt>
                <c:pt idx="10">
                  <c:v>-5.3303863180181148</c:v>
                </c:pt>
                <c:pt idx="11">
                  <c:v>-6.9270208144298673</c:v>
                </c:pt>
                <c:pt idx="12">
                  <c:v>-6.4489213341032761</c:v>
                </c:pt>
                <c:pt idx="13">
                  <c:v>-6.8607005966620287</c:v>
                </c:pt>
                <c:pt idx="14">
                  <c:v>-7.1843828535292156</c:v>
                </c:pt>
                <c:pt idx="15">
                  <c:v>-6.6627297973549426</c:v>
                </c:pt>
                <c:pt idx="16">
                  <c:v>-7.3843333608293884</c:v>
                </c:pt>
                <c:pt idx="17">
                  <c:v>-6.2984635266298179</c:v>
                </c:pt>
                <c:pt idx="18">
                  <c:v>-6.373692430366547</c:v>
                </c:pt>
                <c:pt idx="19">
                  <c:v>-5.912420467980966</c:v>
                </c:pt>
                <c:pt idx="20">
                  <c:v>-8.8008144298716076</c:v>
                </c:pt>
                <c:pt idx="21">
                  <c:v>-9.2452588743160646</c:v>
                </c:pt>
                <c:pt idx="22">
                  <c:v>-7.812940141329265</c:v>
                </c:pt>
                <c:pt idx="23">
                  <c:v>-5.2719849322225096</c:v>
                </c:pt>
                <c:pt idx="24">
                  <c:v>-8.6622348703566701</c:v>
                </c:pt>
                <c:pt idx="25">
                  <c:v>-6.7438978250708184</c:v>
                </c:pt>
                <c:pt idx="26">
                  <c:v>-7.6387258379388792</c:v>
                </c:pt>
                <c:pt idx="27">
                  <c:v>-7.2259567213835831</c:v>
                </c:pt>
                <c:pt idx="28">
                  <c:v>-7.2982160631306821</c:v>
                </c:pt>
                <c:pt idx="29">
                  <c:v>-7.5763650361572141</c:v>
                </c:pt>
                <c:pt idx="30">
                  <c:v>-6.5686936676840029</c:v>
                </c:pt>
                <c:pt idx="31">
                  <c:v>-6.5637443977013996</c:v>
                </c:pt>
                <c:pt idx="32">
                  <c:v>-8.3731975033682744</c:v>
                </c:pt>
                <c:pt idx="33">
                  <c:v>-7.9562929967829685</c:v>
                </c:pt>
                <c:pt idx="34">
                  <c:v>-9.1094729027468073</c:v>
                </c:pt>
                <c:pt idx="35">
                  <c:v>-7.6880425637218703</c:v>
                </c:pt>
                <c:pt idx="36">
                  <c:v>-7.1406533036376967</c:v>
                </c:pt>
                <c:pt idx="37">
                  <c:v>-6.3151150705271046</c:v>
                </c:pt>
                <c:pt idx="38">
                  <c:v>-8.4937837169017083</c:v>
                </c:pt>
                <c:pt idx="39">
                  <c:v>-8.3146201435288329</c:v>
                </c:pt>
                <c:pt idx="40">
                  <c:v>-7.3415936649344129</c:v>
                </c:pt>
                <c:pt idx="41">
                  <c:v>-8.4828953229398447</c:v>
                </c:pt>
                <c:pt idx="42">
                  <c:v>-6.8506260826528713</c:v>
                </c:pt>
                <c:pt idx="43">
                  <c:v>-6.6130611234842771</c:v>
                </c:pt>
                <c:pt idx="44">
                  <c:v>-7.3188270230141423</c:v>
                </c:pt>
                <c:pt idx="45">
                  <c:v>-8.1196189062112634</c:v>
                </c:pt>
                <c:pt idx="46">
                  <c:v>-7.324766146993289</c:v>
                </c:pt>
                <c:pt idx="47">
                  <c:v>-7.2198416233604856</c:v>
                </c:pt>
                <c:pt idx="48">
                  <c:v>-7.2881415491215247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49-47BA-9BDE-DF4BB8DBE211}"/>
            </c:ext>
          </c:extLst>
        </c:ser>
        <c:ser>
          <c:idx val="1"/>
          <c:order val="1"/>
          <c:tx>
            <c:v>F850</c:v>
          </c:tx>
          <c:spPr>
            <a:ln w="47625">
              <a:noFill/>
            </a:ln>
          </c:spPr>
          <c:trendline>
            <c:trendlineType val="linear"/>
            <c:dispRSqr val="1"/>
            <c:dispEq val="0"/>
            <c:trendlineLbl>
              <c:layout>
                <c:manualLayout>
                  <c:x val="0.338050898541988"/>
                  <c:y val="0.316620750132452"/>
                </c:manualLayout>
              </c:layout>
              <c:numFmt formatCode="General" sourceLinked="0"/>
            </c:trendlineLbl>
          </c:trendline>
          <c:xVal>
            <c:numRef>
              <c:f>'S1-C&amp;Oisotopes'!$F$1027:$F$1080</c:f>
              <c:numCache>
                <c:formatCode>0.00</c:formatCode>
                <c:ptCount val="54"/>
                <c:pt idx="0">
                  <c:v>1.5024999999999999</c:v>
                </c:pt>
                <c:pt idx="1">
                  <c:v>1.9975000000000001</c:v>
                </c:pt>
                <c:pt idx="2">
                  <c:v>0.72549999999999992</c:v>
                </c:pt>
                <c:pt idx="3">
                  <c:v>-0.1805000000000001</c:v>
                </c:pt>
                <c:pt idx="4">
                  <c:v>-1.1715000000000002</c:v>
                </c:pt>
                <c:pt idx="5">
                  <c:v>-2.3445</c:v>
                </c:pt>
                <c:pt idx="6">
                  <c:v>-2.0535000000000001</c:v>
                </c:pt>
                <c:pt idx="7">
                  <c:v>-2.5685000000000002</c:v>
                </c:pt>
                <c:pt idx="8">
                  <c:v>-3.1745000000000001</c:v>
                </c:pt>
                <c:pt idx="9">
                  <c:v>-2.7105000000000001</c:v>
                </c:pt>
                <c:pt idx="10">
                  <c:v>-3.3534999999999999</c:v>
                </c:pt>
                <c:pt idx="11">
                  <c:v>0.15849999999999989</c:v>
                </c:pt>
                <c:pt idx="12">
                  <c:v>-3.8214999999999999</c:v>
                </c:pt>
                <c:pt idx="13">
                  <c:v>-3.4355000000000002</c:v>
                </c:pt>
                <c:pt idx="14">
                  <c:v>-3.9615</c:v>
                </c:pt>
                <c:pt idx="15">
                  <c:v>-4.6135000000000002</c:v>
                </c:pt>
                <c:pt idx="16">
                  <c:v>-5.5354999999999999</c:v>
                </c:pt>
                <c:pt idx="17">
                  <c:v>-5.3654999999999999</c:v>
                </c:pt>
                <c:pt idx="18">
                  <c:v>-4.5135000000000005</c:v>
                </c:pt>
                <c:pt idx="19">
                  <c:v>-4.1385000000000005</c:v>
                </c:pt>
                <c:pt idx="20">
                  <c:v>-5.1985000000000001</c:v>
                </c:pt>
                <c:pt idx="21">
                  <c:v>-3.6339999999999999</c:v>
                </c:pt>
                <c:pt idx="22">
                  <c:v>-3.4670000000000001</c:v>
                </c:pt>
                <c:pt idx="23">
                  <c:v>-4.8499999999999996</c:v>
                </c:pt>
                <c:pt idx="24">
                  <c:v>-4.0579999999999998</c:v>
                </c:pt>
                <c:pt idx="25">
                  <c:v>-4.0309999999999997</c:v>
                </c:pt>
                <c:pt idx="26">
                  <c:v>-3.573</c:v>
                </c:pt>
                <c:pt idx="27">
                  <c:v>-3.6850000000000001</c:v>
                </c:pt>
                <c:pt idx="28">
                  <c:v>-2.69</c:v>
                </c:pt>
                <c:pt idx="29">
                  <c:v>-3.72</c:v>
                </c:pt>
                <c:pt idx="30">
                  <c:v>-3.4870000000000001</c:v>
                </c:pt>
                <c:pt idx="31">
                  <c:v>-3.206</c:v>
                </c:pt>
                <c:pt idx="32">
                  <c:v>-0.90200000000000002</c:v>
                </c:pt>
                <c:pt idx="33">
                  <c:v>-1.115</c:v>
                </c:pt>
                <c:pt idx="34">
                  <c:v>-1.0129999999999999</c:v>
                </c:pt>
                <c:pt idx="35">
                  <c:v>-2.8029999999999999</c:v>
                </c:pt>
                <c:pt idx="36">
                  <c:v>-2.9039999999999999</c:v>
                </c:pt>
                <c:pt idx="37">
                  <c:v>-1.9550000000000001</c:v>
                </c:pt>
                <c:pt idx="38">
                  <c:v>-1.085</c:v>
                </c:pt>
                <c:pt idx="39">
                  <c:v>-0.20499999999999999</c:v>
                </c:pt>
                <c:pt idx="40">
                  <c:v>-0.998</c:v>
                </c:pt>
                <c:pt idx="41">
                  <c:v>-0.249</c:v>
                </c:pt>
                <c:pt idx="42">
                  <c:v>-0.33500000000000002</c:v>
                </c:pt>
                <c:pt idx="43">
                  <c:v>-0.91900000000000004</c:v>
                </c:pt>
                <c:pt idx="44">
                  <c:v>-0.53600000000000003</c:v>
                </c:pt>
                <c:pt idx="45">
                  <c:v>0.69699999999999995</c:v>
                </c:pt>
                <c:pt idx="46">
                  <c:v>-0.59299999999999997</c:v>
                </c:pt>
                <c:pt idx="47">
                  <c:v>-0.755</c:v>
                </c:pt>
                <c:pt idx="48">
                  <c:v>-0.91300000000000003</c:v>
                </c:pt>
                <c:pt idx="49">
                  <c:v>-0.26900000000000002</c:v>
                </c:pt>
                <c:pt idx="50">
                  <c:v>-0.46899999999999997</c:v>
                </c:pt>
                <c:pt idx="51">
                  <c:v>-0.16600000000000001</c:v>
                </c:pt>
                <c:pt idx="52">
                  <c:v>-1.1000000000000001</c:v>
                </c:pt>
                <c:pt idx="53">
                  <c:v>-0.433</c:v>
                </c:pt>
              </c:numCache>
            </c:numRef>
          </c:xVal>
          <c:yVal>
            <c:numRef>
              <c:f>'S1-C&amp;Oisotopes'!$G$1027:$G$1080</c:f>
              <c:numCache>
                <c:formatCode>0.00</c:formatCode>
                <c:ptCount val="54"/>
                <c:pt idx="0">
                  <c:v>-4.3521356099974744</c:v>
                </c:pt>
                <c:pt idx="1">
                  <c:v>-4.356095025983648</c:v>
                </c:pt>
                <c:pt idx="2">
                  <c:v>-6.6109824300915241</c:v>
                </c:pt>
                <c:pt idx="3">
                  <c:v>-4.5867310071764384</c:v>
                </c:pt>
                <c:pt idx="4">
                  <c:v>-5.5399604058401044</c:v>
                </c:pt>
                <c:pt idx="5">
                  <c:v>-4.20860678049982</c:v>
                </c:pt>
                <c:pt idx="6">
                  <c:v>-4.0294432071269446</c:v>
                </c:pt>
                <c:pt idx="7">
                  <c:v>-4.9846523137836973</c:v>
                </c:pt>
                <c:pt idx="8">
                  <c:v>-4.3313486760702906</c:v>
                </c:pt>
                <c:pt idx="9">
                  <c:v>-6.2071219995050049</c:v>
                </c:pt>
                <c:pt idx="10">
                  <c:v>-5.7092254392477733</c:v>
                </c:pt>
                <c:pt idx="11">
                  <c:v>-6.6872011878247966</c:v>
                </c:pt>
                <c:pt idx="12">
                  <c:v>-6.5852462261816234</c:v>
                </c:pt>
                <c:pt idx="13">
                  <c:v>-5.802271714922056</c:v>
                </c:pt>
                <c:pt idx="14">
                  <c:v>-6.3615392229646366</c:v>
                </c:pt>
                <c:pt idx="15">
                  <c:v>-5.5934125216529926</c:v>
                </c:pt>
                <c:pt idx="16">
                  <c:v>-6.2368176194011928</c:v>
                </c:pt>
                <c:pt idx="17">
                  <c:v>-5.7943528829498225</c:v>
                </c:pt>
                <c:pt idx="18">
                  <c:v>-5.9250136104924129</c:v>
                </c:pt>
                <c:pt idx="19">
                  <c:v>-6.0814105419450177</c:v>
                </c:pt>
                <c:pt idx="20">
                  <c:v>-6.2605741153180068</c:v>
                </c:pt>
                <c:pt idx="21">
                  <c:v>-6.1669999999999998</c:v>
                </c:pt>
                <c:pt idx="22">
                  <c:v>3.0000000000000001E-3</c:v>
                </c:pt>
                <c:pt idx="23">
                  <c:v>-7.03</c:v>
                </c:pt>
                <c:pt idx="24">
                  <c:v>-6.702</c:v>
                </c:pt>
                <c:pt idx="25">
                  <c:v>-7.2060000000000004</c:v>
                </c:pt>
                <c:pt idx="26">
                  <c:v>-6.0380000000000003</c:v>
                </c:pt>
                <c:pt idx="27">
                  <c:v>-6.5629999999999997</c:v>
                </c:pt>
                <c:pt idx="28">
                  <c:v>-8.7609999999999992</c:v>
                </c:pt>
                <c:pt idx="29">
                  <c:v>-7.016</c:v>
                </c:pt>
                <c:pt idx="30">
                  <c:v>-6.9020000000000001</c:v>
                </c:pt>
                <c:pt idx="31">
                  <c:v>-6.61</c:v>
                </c:pt>
                <c:pt idx="32">
                  <c:v>-7.04</c:v>
                </c:pt>
                <c:pt idx="33">
                  <c:v>-9.1769999999999996</c:v>
                </c:pt>
                <c:pt idx="34">
                  <c:v>-8.1560000000000006</c:v>
                </c:pt>
                <c:pt idx="35">
                  <c:v>-7.4329999999999998</c:v>
                </c:pt>
                <c:pt idx="36">
                  <c:v>-7.9669999999999996</c:v>
                </c:pt>
                <c:pt idx="37">
                  <c:v>-7.181</c:v>
                </c:pt>
                <c:pt idx="38">
                  <c:v>-4.0529999999999999</c:v>
                </c:pt>
                <c:pt idx="39">
                  <c:v>-2.1560000000000001</c:v>
                </c:pt>
                <c:pt idx="40">
                  <c:v>-1.319</c:v>
                </c:pt>
                <c:pt idx="41">
                  <c:v>0.34899999999999998</c:v>
                </c:pt>
                <c:pt idx="42">
                  <c:v>0.44700000000000001</c:v>
                </c:pt>
                <c:pt idx="43">
                  <c:v>-2.6019999999999999</c:v>
                </c:pt>
                <c:pt idx="44">
                  <c:v>0.55500000000000005</c:v>
                </c:pt>
                <c:pt idx="45">
                  <c:v>-0.373</c:v>
                </c:pt>
                <c:pt idx="46">
                  <c:v>-4.7460000000000004</c:v>
                </c:pt>
                <c:pt idx="47">
                  <c:v>-6.2510000000000003</c:v>
                </c:pt>
                <c:pt idx="48">
                  <c:v>-3.9020000000000001</c:v>
                </c:pt>
                <c:pt idx="49">
                  <c:v>-1.8029999999999999</c:v>
                </c:pt>
                <c:pt idx="50">
                  <c:v>-1.651</c:v>
                </c:pt>
                <c:pt idx="51">
                  <c:v>-2.3069999999999999</c:v>
                </c:pt>
                <c:pt idx="52">
                  <c:v>-3.81</c:v>
                </c:pt>
                <c:pt idx="53">
                  <c:v>-1.3230833950000001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149-47BA-9BDE-DF4BB8DBE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485032"/>
        <c:axId val="650067496"/>
      </c:scatterChart>
      <c:valAx>
        <c:axId val="588485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d13C</a:t>
                </a:r>
              </a:p>
            </c:rich>
          </c:tx>
          <c:layout>
            <c:manualLayout>
              <c:xMode val="edge"/>
              <c:yMode val="edge"/>
              <c:x val="0.51810552688091005"/>
              <c:y val="0.94895591647331801"/>
            </c:manualLayout>
          </c:layout>
          <c:overlay val="0"/>
        </c:title>
        <c:numFmt formatCode="0.00" sourceLinked="1"/>
        <c:majorTickMark val="none"/>
        <c:minorTickMark val="none"/>
        <c:tickLblPos val="nextTo"/>
        <c:crossAx val="650067496"/>
        <c:crosses val="autoZero"/>
        <c:crossBetween val="midCat"/>
      </c:valAx>
      <c:valAx>
        <c:axId val="6500674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d18O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crossAx val="5884850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Risky,</a:t>
            </a:r>
            <a:r>
              <a:rPr lang="en-US" baseline="0"/>
              <a:t> Goz Creek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W15</c:v>
          </c:tx>
          <c:spPr>
            <a:ln w="47625">
              <a:noFill/>
            </a:ln>
          </c:spPr>
          <c:trendline>
            <c:trendlineType val="linear"/>
            <c:dispRSqr val="1"/>
            <c:dispEq val="0"/>
            <c:trendlineLbl>
              <c:numFmt formatCode="General" sourceLinked="0"/>
            </c:trendlineLbl>
          </c:trendline>
          <c:xVal>
            <c:numRef>
              <c:f>'S1-C&amp;Oisotopes'!$F$1284:$F$1331</c:f>
              <c:numCache>
                <c:formatCode>0.00</c:formatCode>
                <c:ptCount val="48"/>
                <c:pt idx="0">
                  <c:v>-2.19</c:v>
                </c:pt>
                <c:pt idx="1">
                  <c:v>-1.9129999999999996</c:v>
                </c:pt>
                <c:pt idx="2">
                  <c:v>-2.8679999999999994</c:v>
                </c:pt>
                <c:pt idx="3">
                  <c:v>-2.8629999999999995</c:v>
                </c:pt>
                <c:pt idx="4">
                  <c:v>-2.9439999999999995</c:v>
                </c:pt>
                <c:pt idx="5">
                  <c:v>-2.6789999999999998</c:v>
                </c:pt>
                <c:pt idx="6">
                  <c:v>-2.4289999999999998</c:v>
                </c:pt>
                <c:pt idx="7">
                  <c:v>-2.7069999999999999</c:v>
                </c:pt>
                <c:pt idx="8">
                  <c:v>-2.6739999999999995</c:v>
                </c:pt>
                <c:pt idx="9">
                  <c:v>-2.6579999999999995</c:v>
                </c:pt>
                <c:pt idx="10">
                  <c:v>-2.5509999999999997</c:v>
                </c:pt>
                <c:pt idx="11">
                  <c:v>-2.2069999999999999</c:v>
                </c:pt>
                <c:pt idx="12">
                  <c:v>-2.4209999999999998</c:v>
                </c:pt>
                <c:pt idx="13">
                  <c:v>-2.74</c:v>
                </c:pt>
                <c:pt idx="14">
                  <c:v>-2.9959999999999996</c:v>
                </c:pt>
                <c:pt idx="15">
                  <c:v>-3.3419999999999996</c:v>
                </c:pt>
                <c:pt idx="16">
                  <c:v>-3.3509999999999995</c:v>
                </c:pt>
                <c:pt idx="17">
                  <c:v>-3.4029999999999996</c:v>
                </c:pt>
                <c:pt idx="18">
                  <c:v>-3.4689999999999994</c:v>
                </c:pt>
                <c:pt idx="19">
                  <c:v>-3.4279999999999995</c:v>
                </c:pt>
                <c:pt idx="20">
                  <c:v>-3.5186000000000002</c:v>
                </c:pt>
                <c:pt idx="21">
                  <c:v>-3.6796000000000002</c:v>
                </c:pt>
                <c:pt idx="22">
                  <c:v>-3.7976000000000001</c:v>
                </c:pt>
                <c:pt idx="23">
                  <c:v>-3.6536000000000004</c:v>
                </c:pt>
                <c:pt idx="24">
                  <c:v>-3.7656000000000001</c:v>
                </c:pt>
                <c:pt idx="25">
                  <c:v>-3.7656000000000001</c:v>
                </c:pt>
                <c:pt idx="26">
                  <c:v>-4.0926000000000009</c:v>
                </c:pt>
                <c:pt idx="27">
                  <c:v>-4.3916000000000004</c:v>
                </c:pt>
                <c:pt idx="28">
                  <c:v>-4.345600000000001</c:v>
                </c:pt>
                <c:pt idx="29">
                  <c:v>-4.9725999999999999</c:v>
                </c:pt>
                <c:pt idx="30">
                  <c:v>-4.7265999999999995</c:v>
                </c:pt>
                <c:pt idx="31">
                  <c:v>-4.9185999999999996</c:v>
                </c:pt>
                <c:pt idx="32">
                  <c:v>-4.7385999999999999</c:v>
                </c:pt>
                <c:pt idx="33">
                  <c:v>-4.8445999999999998</c:v>
                </c:pt>
                <c:pt idx="34">
                  <c:v>-4.6756000000000011</c:v>
                </c:pt>
                <c:pt idx="35">
                  <c:v>-4.1465999999999994</c:v>
                </c:pt>
                <c:pt idx="36">
                  <c:v>-4.0256000000000007</c:v>
                </c:pt>
                <c:pt idx="37">
                  <c:v>-4.5755999999999997</c:v>
                </c:pt>
                <c:pt idx="38">
                  <c:v>-4.5036000000000005</c:v>
                </c:pt>
                <c:pt idx="39">
                  <c:v>-4.8496000000000006</c:v>
                </c:pt>
                <c:pt idx="40">
                  <c:v>-5.4786000000000001</c:v>
                </c:pt>
                <c:pt idx="41">
                  <c:v>-4.5386000000000006</c:v>
                </c:pt>
                <c:pt idx="42">
                  <c:v>-4.7706</c:v>
                </c:pt>
                <c:pt idx="43">
                  <c:v>-5.1905999999999999</c:v>
                </c:pt>
                <c:pt idx="44">
                  <c:v>-4.9795999999999996</c:v>
                </c:pt>
                <c:pt idx="45">
                  <c:v>-4.3735999999999997</c:v>
                </c:pt>
                <c:pt idx="46">
                  <c:v>-2.6956000000000002</c:v>
                </c:pt>
                <c:pt idx="47">
                  <c:v>-1.5386000000000002</c:v>
                </c:pt>
              </c:numCache>
            </c:numRef>
          </c:xVal>
          <c:yVal>
            <c:numRef>
              <c:f>'S1-C&amp;Oisotopes'!$G$1284:$G$1331</c:f>
              <c:numCache>
                <c:formatCode>0.00</c:formatCode>
                <c:ptCount val="48"/>
                <c:pt idx="0">
                  <c:v>-7.8709015920152572</c:v>
                </c:pt>
                <c:pt idx="1">
                  <c:v>-7.8679320300255133</c:v>
                </c:pt>
                <c:pt idx="2">
                  <c:v>-8.2787214385877235</c:v>
                </c:pt>
                <c:pt idx="3">
                  <c:v>-7.7085655365833921</c:v>
                </c:pt>
                <c:pt idx="4">
                  <c:v>-7.5214831312380559</c:v>
                </c:pt>
                <c:pt idx="5">
                  <c:v>-7.2779790480904287</c:v>
                </c:pt>
                <c:pt idx="6">
                  <c:v>-5.8139849872144671</c:v>
                </c:pt>
                <c:pt idx="7">
                  <c:v>-6.119849872143873</c:v>
                </c:pt>
                <c:pt idx="8">
                  <c:v>-5.9159399488575266</c:v>
                </c:pt>
                <c:pt idx="9">
                  <c:v>-5.7239082735297009</c:v>
                </c:pt>
                <c:pt idx="10">
                  <c:v>-6.6662492782315033</c:v>
                </c:pt>
                <c:pt idx="11">
                  <c:v>-7.3373702878825773</c:v>
                </c:pt>
                <c:pt idx="12">
                  <c:v>-7.3551876598201309</c:v>
                </c:pt>
                <c:pt idx="13">
                  <c:v>-7.1393994885753775</c:v>
                </c:pt>
                <c:pt idx="14">
                  <c:v>-7.3829035717231184</c:v>
                </c:pt>
                <c:pt idx="15">
                  <c:v>-6.6761478181968235</c:v>
                </c:pt>
                <c:pt idx="16">
                  <c:v>-6.8800577414831698</c:v>
                </c:pt>
                <c:pt idx="17">
                  <c:v>-6.7850317578158004</c:v>
                </c:pt>
                <c:pt idx="18">
                  <c:v>-6.7939404437844635</c:v>
                </c:pt>
                <c:pt idx="19">
                  <c:v>-6.9305402953064279</c:v>
                </c:pt>
                <c:pt idx="20">
                  <c:v>-7.1087800049492493</c:v>
                </c:pt>
                <c:pt idx="21">
                  <c:v>-6.8761643157633721</c:v>
                </c:pt>
                <c:pt idx="22">
                  <c:v>-6.4228111853501382</c:v>
                </c:pt>
                <c:pt idx="23">
                  <c:v>-7.0810640930462618</c:v>
                </c:pt>
                <c:pt idx="24">
                  <c:v>-7.2671566443948272</c:v>
                </c:pt>
                <c:pt idx="25">
                  <c:v>-7.1958871566442717</c:v>
                </c:pt>
                <c:pt idx="26">
                  <c:v>-7.8392922543924719</c:v>
                </c:pt>
                <c:pt idx="27">
                  <c:v>-8.2530512249443113</c:v>
                </c:pt>
                <c:pt idx="28">
                  <c:v>-8.6103885176936323</c:v>
                </c:pt>
                <c:pt idx="29">
                  <c:v>-9.0795793120514467</c:v>
                </c:pt>
                <c:pt idx="30">
                  <c:v>-8.517342242019236</c:v>
                </c:pt>
                <c:pt idx="31">
                  <c:v>-7.8402821083890153</c:v>
                </c:pt>
                <c:pt idx="32">
                  <c:v>-7.9184805741152609</c:v>
                </c:pt>
                <c:pt idx="33">
                  <c:v>-8.2669091808956914</c:v>
                </c:pt>
                <c:pt idx="34">
                  <c:v>-8.099623855481223</c:v>
                </c:pt>
                <c:pt idx="35">
                  <c:v>-7.1008611729769022</c:v>
                </c:pt>
                <c:pt idx="36">
                  <c:v>-7.0949220489977556</c:v>
                </c:pt>
                <c:pt idx="37">
                  <c:v>-7.8402821083890153</c:v>
                </c:pt>
                <c:pt idx="38">
                  <c:v>-6.8078643900024467</c:v>
                </c:pt>
                <c:pt idx="39">
                  <c:v>-8.1105122494432003</c:v>
                </c:pt>
                <c:pt idx="40">
                  <c:v>-8.8776490967581871</c:v>
                </c:pt>
                <c:pt idx="41">
                  <c:v>-9.1112546399406078</c:v>
                </c:pt>
                <c:pt idx="42">
                  <c:v>-8.6658203414996073</c:v>
                </c:pt>
                <c:pt idx="43">
                  <c:v>-9.8190002474635598</c:v>
                </c:pt>
                <c:pt idx="44">
                  <c:v>-8.6727493194754111</c:v>
                </c:pt>
                <c:pt idx="45">
                  <c:v>-9.7358525117544836</c:v>
                </c:pt>
                <c:pt idx="46">
                  <c:v>-9.0300866122247321</c:v>
                </c:pt>
                <c:pt idx="47">
                  <c:v>-7.183019054689435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0D-475C-B097-2767E16D2E4F}"/>
            </c:ext>
          </c:extLst>
        </c:ser>
        <c:ser>
          <c:idx val="1"/>
          <c:order val="1"/>
          <c:tx>
            <c:v>F850</c:v>
          </c:tx>
          <c:spPr>
            <a:ln w="47625">
              <a:noFill/>
            </a:ln>
          </c:spPr>
          <c:xVal>
            <c:numRef>
              <c:f>'S1-C&amp;Oisotopes'!$F$1113:$F$1145</c:f>
              <c:numCache>
                <c:formatCode>0.00</c:formatCode>
                <c:ptCount val="33"/>
                <c:pt idx="0">
                  <c:v>-2.6850000000000001</c:v>
                </c:pt>
                <c:pt idx="1">
                  <c:v>-2.504</c:v>
                </c:pt>
                <c:pt idx="2">
                  <c:v>-2.73</c:v>
                </c:pt>
                <c:pt idx="3">
                  <c:v>-3.1150000000000002</c:v>
                </c:pt>
                <c:pt idx="4">
                  <c:v>-2.2320000000000002</c:v>
                </c:pt>
                <c:pt idx="5">
                  <c:v>-2.4009999999999998</c:v>
                </c:pt>
                <c:pt idx="6">
                  <c:v>-2.6960000000000002</c:v>
                </c:pt>
                <c:pt idx="7">
                  <c:v>-2.1819999999999999</c:v>
                </c:pt>
                <c:pt idx="8">
                  <c:v>-2.2490000000000001</c:v>
                </c:pt>
                <c:pt idx="9">
                  <c:v>-3.0059999999999998</c:v>
                </c:pt>
                <c:pt idx="10">
                  <c:v>-2.9329999999999998</c:v>
                </c:pt>
                <c:pt idx="11">
                  <c:v>-3.1760000000000002</c:v>
                </c:pt>
                <c:pt idx="12">
                  <c:v>-3.3570000000000002</c:v>
                </c:pt>
                <c:pt idx="13">
                  <c:v>-3.8980000000000001</c:v>
                </c:pt>
                <c:pt idx="14">
                  <c:v>-3.4020000000000001</c:v>
                </c:pt>
                <c:pt idx="15">
                  <c:v>-3.5110000000000001</c:v>
                </c:pt>
                <c:pt idx="16">
                  <c:v>-3.9239999999999999</c:v>
                </c:pt>
                <c:pt idx="17">
                  <c:v>-4.1219999999999999</c:v>
                </c:pt>
                <c:pt idx="18">
                  <c:v>-3.552</c:v>
                </c:pt>
                <c:pt idx="19">
                  <c:v>-4.9749999999999996</c:v>
                </c:pt>
                <c:pt idx="20">
                  <c:v>-5.4589999999999996</c:v>
                </c:pt>
                <c:pt idx="21">
                  <c:v>-5.3559999999999999</c:v>
                </c:pt>
                <c:pt idx="22">
                  <c:v>-4.327</c:v>
                </c:pt>
                <c:pt idx="23">
                  <c:v>-4.7690000000000001</c:v>
                </c:pt>
                <c:pt idx="24">
                  <c:v>-4.6959999999999997</c:v>
                </c:pt>
                <c:pt idx="25">
                  <c:v>-5.1459999999999999</c:v>
                </c:pt>
                <c:pt idx="27">
                  <c:v>-4.7569999999999997</c:v>
                </c:pt>
                <c:pt idx="28">
                  <c:v>-4.9429999999999996</c:v>
                </c:pt>
                <c:pt idx="29">
                  <c:v>-4.47</c:v>
                </c:pt>
                <c:pt idx="30">
                  <c:v>-6.3550000000000004</c:v>
                </c:pt>
                <c:pt idx="31">
                  <c:v>-6.8650000000000002</c:v>
                </c:pt>
                <c:pt idx="32">
                  <c:v>-6.5679999999999996</c:v>
                </c:pt>
              </c:numCache>
            </c:numRef>
          </c:xVal>
          <c:yVal>
            <c:numRef>
              <c:f>'S1-C&amp;Oisotopes'!$G$1113:$G$1145</c:f>
              <c:numCache>
                <c:formatCode>0.00</c:formatCode>
                <c:ptCount val="33"/>
                <c:pt idx="0">
                  <c:v>-7.766</c:v>
                </c:pt>
                <c:pt idx="1">
                  <c:v>-7.5250000000000004</c:v>
                </c:pt>
                <c:pt idx="2">
                  <c:v>-7.5209999999999999</c:v>
                </c:pt>
                <c:pt idx="3">
                  <c:v>-6.6669999999999998</c:v>
                </c:pt>
                <c:pt idx="4">
                  <c:v>-7.43</c:v>
                </c:pt>
                <c:pt idx="5">
                  <c:v>-7.6029999999999998</c:v>
                </c:pt>
                <c:pt idx="6">
                  <c:v>-7.7290000000000001</c:v>
                </c:pt>
                <c:pt idx="7">
                  <c:v>-7.7290000000000001</c:v>
                </c:pt>
                <c:pt idx="8">
                  <c:v>-7.4779999999999998</c:v>
                </c:pt>
                <c:pt idx="9">
                  <c:v>-6.383</c:v>
                </c:pt>
                <c:pt idx="10">
                  <c:v>-6.5019999999999998</c:v>
                </c:pt>
                <c:pt idx="11">
                  <c:v>-6.7249999999999996</c:v>
                </c:pt>
                <c:pt idx="12">
                  <c:v>-7.1669999999999998</c:v>
                </c:pt>
                <c:pt idx="13">
                  <c:v>-6.9459999999999997</c:v>
                </c:pt>
                <c:pt idx="14">
                  <c:v>-6.5919999999999996</c:v>
                </c:pt>
                <c:pt idx="15">
                  <c:v>-6.8479999999999999</c:v>
                </c:pt>
                <c:pt idx="16">
                  <c:v>-6.4390000000000001</c:v>
                </c:pt>
                <c:pt idx="17">
                  <c:v>-6.4390000000000001</c:v>
                </c:pt>
                <c:pt idx="18">
                  <c:v>-7.141</c:v>
                </c:pt>
                <c:pt idx="19">
                  <c:v>-6.9889999999999999</c:v>
                </c:pt>
                <c:pt idx="20">
                  <c:v>-6.5490000000000004</c:v>
                </c:pt>
                <c:pt idx="21">
                  <c:v>-7.0720000000000001</c:v>
                </c:pt>
                <c:pt idx="22">
                  <c:v>-6.5570000000000004</c:v>
                </c:pt>
                <c:pt idx="23">
                  <c:v>-6.9370000000000003</c:v>
                </c:pt>
                <c:pt idx="24">
                  <c:v>-7.02</c:v>
                </c:pt>
                <c:pt idx="25">
                  <c:v>-5.2729999999999997</c:v>
                </c:pt>
                <c:pt idx="27">
                  <c:v>-6.2320000000000002</c:v>
                </c:pt>
                <c:pt idx="28">
                  <c:v>-7.1870000000000003</c:v>
                </c:pt>
                <c:pt idx="29">
                  <c:v>-7.093</c:v>
                </c:pt>
                <c:pt idx="30">
                  <c:v>-6.9370000000000003</c:v>
                </c:pt>
                <c:pt idx="31">
                  <c:v>-6.9580000000000002</c:v>
                </c:pt>
                <c:pt idx="32">
                  <c:v>-7.3860000000000001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20D-475C-B097-2767E16D2E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890680"/>
        <c:axId val="588446600"/>
      </c:scatterChart>
      <c:valAx>
        <c:axId val="592890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d18O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crossAx val="588446600"/>
        <c:crosses val="autoZero"/>
        <c:crossBetween val="midCat"/>
      </c:valAx>
      <c:valAx>
        <c:axId val="588446600"/>
        <c:scaling>
          <c:orientation val="minMax"/>
          <c:max val="-4"/>
          <c:min val="-1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d18O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crossAx val="5928906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Risky,</a:t>
            </a:r>
            <a:r>
              <a:rPr lang="en-US" baseline="0"/>
              <a:t> Sekwi Brook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1"/>
            <c:dispEq val="0"/>
            <c:trendlineLbl>
              <c:numFmt formatCode="General" sourceLinked="0"/>
            </c:trendlineLbl>
          </c:trendline>
          <c:xVal>
            <c:numRef>
              <c:f>'S1-C&amp;Oisotopes'!$F$626:$F$655</c:f>
              <c:numCache>
                <c:formatCode>0.00</c:formatCode>
                <c:ptCount val="30"/>
                <c:pt idx="0">
                  <c:v>1.7718571428571399</c:v>
                </c:pt>
                <c:pt idx="1">
                  <c:v>2.63585714285714</c:v>
                </c:pt>
                <c:pt idx="2">
                  <c:v>1.8588571428571401</c:v>
                </c:pt>
                <c:pt idx="3">
                  <c:v>1.11585714285714</c:v>
                </c:pt>
                <c:pt idx="4">
                  <c:v>1.5278571428571399</c:v>
                </c:pt>
                <c:pt idx="5">
                  <c:v>1.3448571428571401</c:v>
                </c:pt>
                <c:pt idx="6">
                  <c:v>0.94785714285714295</c:v>
                </c:pt>
                <c:pt idx="7">
                  <c:v>0.78885714285714303</c:v>
                </c:pt>
                <c:pt idx="8">
                  <c:v>1.0548571428571401</c:v>
                </c:pt>
                <c:pt idx="9">
                  <c:v>0.67385714285714304</c:v>
                </c:pt>
                <c:pt idx="10">
                  <c:v>1.10585714285714</c:v>
                </c:pt>
                <c:pt idx="11">
                  <c:v>0.50885714285714301</c:v>
                </c:pt>
                <c:pt idx="12">
                  <c:v>0.72085714285714297</c:v>
                </c:pt>
                <c:pt idx="13">
                  <c:v>0.53685714285714303</c:v>
                </c:pt>
                <c:pt idx="14">
                  <c:v>1.0618571428571399</c:v>
                </c:pt>
                <c:pt idx="15">
                  <c:v>0.57585714285714296</c:v>
                </c:pt>
                <c:pt idx="16">
                  <c:v>1.1748571428571399</c:v>
                </c:pt>
                <c:pt idx="17">
                  <c:v>0.94985714285714296</c:v>
                </c:pt>
                <c:pt idx="18">
                  <c:v>0.79885714285714304</c:v>
                </c:pt>
                <c:pt idx="19">
                  <c:v>0.33985714285714302</c:v>
                </c:pt>
                <c:pt idx="20">
                  <c:v>0.72185714285714297</c:v>
                </c:pt>
                <c:pt idx="21">
                  <c:v>-8.2142857142856907E-2</c:v>
                </c:pt>
                <c:pt idx="22">
                  <c:v>0.26985714285714302</c:v>
                </c:pt>
                <c:pt idx="23">
                  <c:v>0.29485714285714298</c:v>
                </c:pt>
                <c:pt idx="24">
                  <c:v>0.186857142857143</c:v>
                </c:pt>
                <c:pt idx="25">
                  <c:v>0.20985714285714299</c:v>
                </c:pt>
                <c:pt idx="26">
                  <c:v>2.68571428571431E-2</c:v>
                </c:pt>
                <c:pt idx="27">
                  <c:v>-0.47414285714285698</c:v>
                </c:pt>
                <c:pt idx="28">
                  <c:v>-0.26914285714285702</c:v>
                </c:pt>
                <c:pt idx="29">
                  <c:v>0.108857142857143</c:v>
                </c:pt>
              </c:numCache>
            </c:numRef>
          </c:xVal>
          <c:yVal>
            <c:numRef>
              <c:f>'S1-C&amp;Oisotopes'!$G$626:$G$655</c:f>
              <c:numCache>
                <c:formatCode>0.00</c:formatCode>
                <c:ptCount val="30"/>
                <c:pt idx="0">
                  <c:v>-5.8999137412945304</c:v>
                </c:pt>
                <c:pt idx="1">
                  <c:v>-3.3421310142467702</c:v>
                </c:pt>
                <c:pt idx="2">
                  <c:v>-5.6306734542368897</c:v>
                </c:pt>
                <c:pt idx="3">
                  <c:v>-7.7865754586912299</c:v>
                </c:pt>
                <c:pt idx="4">
                  <c:v>-7.29659773040611</c:v>
                </c:pt>
                <c:pt idx="5">
                  <c:v>-7.1847442287976202</c:v>
                </c:pt>
                <c:pt idx="6">
                  <c:v>-7.8855608583447703</c:v>
                </c:pt>
                <c:pt idx="7">
                  <c:v>-7.6321582352317101</c:v>
                </c:pt>
                <c:pt idx="8">
                  <c:v>-7.3688570721533297</c:v>
                </c:pt>
                <c:pt idx="9">
                  <c:v>-8.3953356665605199</c:v>
                </c:pt>
                <c:pt idx="10">
                  <c:v>-7.4985279456993696</c:v>
                </c:pt>
                <c:pt idx="11">
                  <c:v>-8.3656400466645593</c:v>
                </c:pt>
                <c:pt idx="12">
                  <c:v>-7.8004334146427201</c:v>
                </c:pt>
                <c:pt idx="13">
                  <c:v>-8.11916640152719</c:v>
                </c:pt>
                <c:pt idx="14">
                  <c:v>-7.2599731325343502</c:v>
                </c:pt>
                <c:pt idx="15">
                  <c:v>-7.4727917417894698</c:v>
                </c:pt>
                <c:pt idx="16">
                  <c:v>-7.7737073567362804</c:v>
                </c:pt>
                <c:pt idx="17">
                  <c:v>-6.7244621204085799</c:v>
                </c:pt>
                <c:pt idx="18">
                  <c:v>-7.9459419521334604</c:v>
                </c:pt>
                <c:pt idx="19">
                  <c:v>-8.5754890939300505</c:v>
                </c:pt>
                <c:pt idx="20">
                  <c:v>-7.0164690493867203</c:v>
                </c:pt>
                <c:pt idx="21">
                  <c:v>-8.2844720189485699</c:v>
                </c:pt>
                <c:pt idx="22">
                  <c:v>-8.2359691731184004</c:v>
                </c:pt>
                <c:pt idx="23">
                  <c:v>-7.9993940679463504</c:v>
                </c:pt>
                <c:pt idx="24">
                  <c:v>-7.6103814473078701</c:v>
                </c:pt>
                <c:pt idx="25">
                  <c:v>-7.6578944391416099</c:v>
                </c:pt>
                <c:pt idx="26">
                  <c:v>-7.8618043624279599</c:v>
                </c:pt>
                <c:pt idx="27">
                  <c:v>-8.2458677130837206</c:v>
                </c:pt>
                <c:pt idx="28">
                  <c:v>-7.0758602891787596</c:v>
                </c:pt>
                <c:pt idx="29">
                  <c:v>-7.2124601407007196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7A-424B-9A68-A309D2948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495592"/>
        <c:axId val="570463480"/>
      </c:scatterChart>
      <c:valAx>
        <c:axId val="570495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d13C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crossAx val="570463480"/>
        <c:crosses val="autoZero"/>
        <c:crossBetween val="midCat"/>
      </c:valAx>
      <c:valAx>
        <c:axId val="5704634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d18O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crossAx val="5704955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Ravensthroat,</a:t>
            </a:r>
            <a:r>
              <a:rPr lang="en-US" baseline="0"/>
              <a:t> Sheepbed, Goz Creek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1"/>
            <c:dispEq val="0"/>
            <c:trendlineLbl>
              <c:layout>
                <c:manualLayout>
                  <c:x val="0.33399715660542401"/>
                  <c:y val="0.31268638920135"/>
                </c:manualLayout>
              </c:layout>
              <c:numFmt formatCode="General" sourceLinked="0"/>
            </c:trendlineLbl>
          </c:trendline>
          <c:xVal>
            <c:numRef>
              <c:f>'S1-C&amp;Oisotopes'!$F$793:$F$1026</c:f>
              <c:numCache>
                <c:formatCode>0.00</c:formatCode>
                <c:ptCount val="234"/>
                <c:pt idx="0">
                  <c:v>-6.2450000000000001</c:v>
                </c:pt>
                <c:pt idx="1">
                  <c:v>-5.7880000000000003</c:v>
                </c:pt>
                <c:pt idx="2">
                  <c:v>-5.29</c:v>
                </c:pt>
                <c:pt idx="3">
                  <c:v>-5.9359999999999999</c:v>
                </c:pt>
                <c:pt idx="4">
                  <c:v>-5.5430000000000001</c:v>
                </c:pt>
                <c:pt idx="5">
                  <c:v>-6.1760000000000002</c:v>
                </c:pt>
                <c:pt idx="6">
                  <c:v>-5.0069999999999997</c:v>
                </c:pt>
                <c:pt idx="7">
                  <c:v>-5</c:v>
                </c:pt>
                <c:pt idx="8">
                  <c:v>-4.8879999999999999</c:v>
                </c:pt>
                <c:pt idx="9">
                  <c:v>-4.9429999999999996</c:v>
                </c:pt>
                <c:pt idx="10">
                  <c:v>-5.3220000000000001</c:v>
                </c:pt>
                <c:pt idx="11">
                  <c:v>-6.4139999999999997</c:v>
                </c:pt>
                <c:pt idx="12">
                  <c:v>-5.8387142857142855</c:v>
                </c:pt>
                <c:pt idx="13">
                  <c:v>-6.3437142857142863</c:v>
                </c:pt>
                <c:pt idx="14">
                  <c:v>-6.0917142857142856</c:v>
                </c:pt>
                <c:pt idx="15">
                  <c:v>-4.6197142857142861</c:v>
                </c:pt>
                <c:pt idx="16">
                  <c:v>-5.8917142857142863</c:v>
                </c:pt>
                <c:pt idx="17">
                  <c:v>-5.7977142857142852</c:v>
                </c:pt>
                <c:pt idx="18">
                  <c:v>-5.8677142857142854</c:v>
                </c:pt>
                <c:pt idx="19">
                  <c:v>-5.9087142857142858</c:v>
                </c:pt>
                <c:pt idx="20">
                  <c:v>-5.7127142857142861</c:v>
                </c:pt>
                <c:pt idx="21">
                  <c:v>-5.8447142857142858</c:v>
                </c:pt>
                <c:pt idx="22">
                  <c:v>-5.762714285714285</c:v>
                </c:pt>
                <c:pt idx="23">
                  <c:v>-5.8197142857142854</c:v>
                </c:pt>
                <c:pt idx="24">
                  <c:v>-5.6207142857142856</c:v>
                </c:pt>
                <c:pt idx="25">
                  <c:v>-5.6627142857142854</c:v>
                </c:pt>
                <c:pt idx="26">
                  <c:v>-6.6917142857142853</c:v>
                </c:pt>
                <c:pt idx="27">
                  <c:v>-6.4697142857142858</c:v>
                </c:pt>
                <c:pt idx="28">
                  <c:v>-5.4187142857142856</c:v>
                </c:pt>
                <c:pt idx="29">
                  <c:v>-5.3437142857142863</c:v>
                </c:pt>
                <c:pt idx="30">
                  <c:v>-5.6627142857142854</c:v>
                </c:pt>
                <c:pt idx="31">
                  <c:v>-9.5577142857142849</c:v>
                </c:pt>
                <c:pt idx="32">
                  <c:v>-6.3327142857142853</c:v>
                </c:pt>
                <c:pt idx="33">
                  <c:v>-6.4957142857142856</c:v>
                </c:pt>
                <c:pt idx="34">
                  <c:v>-6.5057142857142853</c:v>
                </c:pt>
                <c:pt idx="35">
                  <c:v>-7.2767142857142861</c:v>
                </c:pt>
                <c:pt idx="36">
                  <c:v>-4.4987142857142857</c:v>
                </c:pt>
                <c:pt idx="37">
                  <c:v>-8.4847142857142845</c:v>
                </c:pt>
                <c:pt idx="38">
                  <c:v>-8.0387142857142848</c:v>
                </c:pt>
                <c:pt idx="39">
                  <c:v>-9.1567142857142851</c:v>
                </c:pt>
                <c:pt idx="40">
                  <c:v>-5.3337142857142865</c:v>
                </c:pt>
                <c:pt idx="41">
                  <c:v>-5.2907142857142855</c:v>
                </c:pt>
                <c:pt idx="42">
                  <c:v>-3.9727142857142859</c:v>
                </c:pt>
                <c:pt idx="43">
                  <c:v>-3.2807142857142857</c:v>
                </c:pt>
                <c:pt idx="44">
                  <c:v>-3.5557142857142856</c:v>
                </c:pt>
                <c:pt idx="45">
                  <c:v>-4.7267142857142854</c:v>
                </c:pt>
                <c:pt idx="46">
                  <c:v>-4.0457142857142863</c:v>
                </c:pt>
                <c:pt idx="47">
                  <c:v>-4.3677142857142854</c:v>
                </c:pt>
                <c:pt idx="48">
                  <c:v>-4.0627142857142857</c:v>
                </c:pt>
                <c:pt idx="49">
                  <c:v>-2.8077142857142858</c:v>
                </c:pt>
                <c:pt idx="50">
                  <c:v>-1.7817142857142856</c:v>
                </c:pt>
                <c:pt idx="51">
                  <c:v>-2.8497142857142856</c:v>
                </c:pt>
                <c:pt idx="52">
                  <c:v>-1.4447142857142856</c:v>
                </c:pt>
                <c:pt idx="53">
                  <c:v>-1.2197142857142858</c:v>
                </c:pt>
                <c:pt idx="54">
                  <c:v>0.38228571428571434</c:v>
                </c:pt>
                <c:pt idx="55">
                  <c:v>0.78828571428571437</c:v>
                </c:pt>
                <c:pt idx="56">
                  <c:v>1.1092857142857142</c:v>
                </c:pt>
                <c:pt idx="57">
                  <c:v>0.79228571428571437</c:v>
                </c:pt>
                <c:pt idx="58">
                  <c:v>0.98528571428571432</c:v>
                </c:pt>
                <c:pt idx="59">
                  <c:v>1.8632857142857144</c:v>
                </c:pt>
                <c:pt idx="60">
                  <c:v>0.97128571428571431</c:v>
                </c:pt>
                <c:pt idx="61">
                  <c:v>-6.4707142857142852</c:v>
                </c:pt>
                <c:pt idx="62">
                  <c:v>-3.0887142857142855</c:v>
                </c:pt>
                <c:pt idx="63">
                  <c:v>-0.75371428571428567</c:v>
                </c:pt>
                <c:pt idx="64">
                  <c:v>-0.93171428571428572</c:v>
                </c:pt>
                <c:pt idx="65">
                  <c:v>-0.66240000000000021</c:v>
                </c:pt>
                <c:pt idx="66">
                  <c:v>1.1345999999999998</c:v>
                </c:pt>
                <c:pt idx="67">
                  <c:v>1.1695999999999998</c:v>
                </c:pt>
                <c:pt idx="68">
                  <c:v>2.2615999999999996</c:v>
                </c:pt>
                <c:pt idx="69">
                  <c:v>0.78859999999999975</c:v>
                </c:pt>
                <c:pt idx="70">
                  <c:v>0.9825999999999997</c:v>
                </c:pt>
                <c:pt idx="71">
                  <c:v>1.7635999999999998</c:v>
                </c:pt>
                <c:pt idx="72">
                  <c:v>2.4005999999999998</c:v>
                </c:pt>
                <c:pt idx="73">
                  <c:v>2.2305999999999999</c:v>
                </c:pt>
                <c:pt idx="74">
                  <c:v>3.1475999999999997</c:v>
                </c:pt>
                <c:pt idx="75">
                  <c:v>3.4345999999999997</c:v>
                </c:pt>
                <c:pt idx="76">
                  <c:v>5.5446</c:v>
                </c:pt>
                <c:pt idx="77">
                  <c:v>5.1985999999999999</c:v>
                </c:pt>
                <c:pt idx="78">
                  <c:v>5.8506</c:v>
                </c:pt>
                <c:pt idx="79">
                  <c:v>5.4706000000000001</c:v>
                </c:pt>
                <c:pt idx="80">
                  <c:v>6.3315999999999999</c:v>
                </c:pt>
                <c:pt idx="81">
                  <c:v>5.9345999999999997</c:v>
                </c:pt>
                <c:pt idx="82">
                  <c:v>2.0785999999999998</c:v>
                </c:pt>
                <c:pt idx="83">
                  <c:v>4.8195999999999994</c:v>
                </c:pt>
                <c:pt idx="84">
                  <c:v>4.6536</c:v>
                </c:pt>
                <c:pt idx="85">
                  <c:v>3.6395999999999997</c:v>
                </c:pt>
                <c:pt idx="86">
                  <c:v>4.1795999999999998</c:v>
                </c:pt>
                <c:pt idx="87">
                  <c:v>3.9626000000000001</c:v>
                </c:pt>
                <c:pt idx="88">
                  <c:v>3.1825999999999999</c:v>
                </c:pt>
                <c:pt idx="89">
                  <c:v>4.5045999999999999</c:v>
                </c:pt>
                <c:pt idx="90">
                  <c:v>4.4749999999999996</c:v>
                </c:pt>
                <c:pt idx="91">
                  <c:v>3.9620000000000002</c:v>
                </c:pt>
                <c:pt idx="92">
                  <c:v>3.5289999999999999</c:v>
                </c:pt>
                <c:pt idx="93">
                  <c:v>4.0999999999999996</c:v>
                </c:pt>
                <c:pt idx="94">
                  <c:v>4.3659999999999997</c:v>
                </c:pt>
                <c:pt idx="95">
                  <c:v>4.4889999999999999</c:v>
                </c:pt>
                <c:pt idx="96">
                  <c:v>5.0620000000000003</c:v>
                </c:pt>
                <c:pt idx="97">
                  <c:v>5.1849999999999996</c:v>
                </c:pt>
                <c:pt idx="98">
                  <c:v>5.9269999999999996</c:v>
                </c:pt>
                <c:pt idx="99">
                  <c:v>5.5209999999999999</c:v>
                </c:pt>
                <c:pt idx="100">
                  <c:v>5.99</c:v>
                </c:pt>
                <c:pt idx="101">
                  <c:v>4.1340000000000003</c:v>
                </c:pt>
                <c:pt idx="102">
                  <c:v>5.3620000000000001</c:v>
                </c:pt>
                <c:pt idx="103">
                  <c:v>5.0289999999999999</c:v>
                </c:pt>
                <c:pt idx="104">
                  <c:v>5.4420000000000002</c:v>
                </c:pt>
                <c:pt idx="105">
                  <c:v>5.5679999999999996</c:v>
                </c:pt>
                <c:pt idx="106">
                  <c:v>5.4050000000000002</c:v>
                </c:pt>
                <c:pt idx="107">
                  <c:v>5.8369999999999997</c:v>
                </c:pt>
                <c:pt idx="108">
                  <c:v>5.3840000000000003</c:v>
                </c:pt>
                <c:pt idx="109">
                  <c:v>0.83199999999999996</c:v>
                </c:pt>
                <c:pt idx="110">
                  <c:v>1.2290000000000001</c:v>
                </c:pt>
                <c:pt idx="111">
                  <c:v>2.86</c:v>
                </c:pt>
                <c:pt idx="112">
                  <c:v>5.5439999999999996</c:v>
                </c:pt>
                <c:pt idx="113">
                  <c:v>4.3929999999999998</c:v>
                </c:pt>
                <c:pt idx="114">
                  <c:v>3.879</c:v>
                </c:pt>
                <c:pt idx="115">
                  <c:v>6.1120000000000001</c:v>
                </c:pt>
                <c:pt idx="116">
                  <c:v>5.56</c:v>
                </c:pt>
                <c:pt idx="117">
                  <c:v>5.4480000000000004</c:v>
                </c:pt>
                <c:pt idx="118">
                  <c:v>6.1029999999999998</c:v>
                </c:pt>
                <c:pt idx="119">
                  <c:v>5.6849999999999996</c:v>
                </c:pt>
                <c:pt idx="120">
                  <c:v>5.673</c:v>
                </c:pt>
                <c:pt idx="121">
                  <c:v>5.7229999999999999</c:v>
                </c:pt>
                <c:pt idx="122">
                  <c:v>5.383</c:v>
                </c:pt>
                <c:pt idx="123">
                  <c:v>3.5950000000000002</c:v>
                </c:pt>
                <c:pt idx="124">
                  <c:v>4.5069999999999997</c:v>
                </c:pt>
                <c:pt idx="125">
                  <c:v>5.3369999999999997</c:v>
                </c:pt>
                <c:pt idx="126">
                  <c:v>5.3559999999999999</c:v>
                </c:pt>
                <c:pt idx="127">
                  <c:v>5.4850000000000003</c:v>
                </c:pt>
                <c:pt idx="128">
                  <c:v>4.4039999999999999</c:v>
                </c:pt>
                <c:pt idx="129">
                  <c:v>5.3879999999999999</c:v>
                </c:pt>
                <c:pt idx="130">
                  <c:v>5.6820000000000004</c:v>
                </c:pt>
                <c:pt idx="131">
                  <c:v>5.8559999999999999</c:v>
                </c:pt>
                <c:pt idx="132">
                  <c:v>5.2960000000000003</c:v>
                </c:pt>
                <c:pt idx="133">
                  <c:v>3.76</c:v>
                </c:pt>
                <c:pt idx="134">
                  <c:v>3.7679999999999998</c:v>
                </c:pt>
                <c:pt idx="135">
                  <c:v>4.2119999999999997</c:v>
                </c:pt>
                <c:pt idx="136">
                  <c:v>3.581</c:v>
                </c:pt>
                <c:pt idx="137">
                  <c:v>3.5339999999999998</c:v>
                </c:pt>
                <c:pt idx="138">
                  <c:v>4.0609999999999999</c:v>
                </c:pt>
                <c:pt idx="139">
                  <c:v>5.407</c:v>
                </c:pt>
                <c:pt idx="140">
                  <c:v>4.3419999999999996</c:v>
                </c:pt>
                <c:pt idx="141">
                  <c:v>5.4219999999999997</c:v>
                </c:pt>
                <c:pt idx="142">
                  <c:v>4.6529999999999996</c:v>
                </c:pt>
                <c:pt idx="143">
                  <c:v>5.5449999999999999</c:v>
                </c:pt>
                <c:pt idx="144">
                  <c:v>4.5609999999999999</c:v>
                </c:pt>
                <c:pt idx="145">
                  <c:v>6.367</c:v>
                </c:pt>
                <c:pt idx="146">
                  <c:v>5.4560000000000004</c:v>
                </c:pt>
                <c:pt idx="147">
                  <c:v>4.758</c:v>
                </c:pt>
                <c:pt idx="148">
                  <c:v>5.7729999999999997</c:v>
                </c:pt>
                <c:pt idx="149">
                  <c:v>5.5519999999999996</c:v>
                </c:pt>
                <c:pt idx="150">
                  <c:v>4.4660000000000002</c:v>
                </c:pt>
                <c:pt idx="151">
                  <c:v>6.1689999999999996</c:v>
                </c:pt>
                <c:pt idx="152">
                  <c:v>6.4119999999999999</c:v>
                </c:pt>
                <c:pt idx="153">
                  <c:v>5.8819999999999997</c:v>
                </c:pt>
                <c:pt idx="154">
                  <c:v>5.9809999999999999</c:v>
                </c:pt>
                <c:pt idx="155">
                  <c:v>5.1260000000000003</c:v>
                </c:pt>
                <c:pt idx="156">
                  <c:v>6.0659999999999998</c:v>
                </c:pt>
                <c:pt idx="157">
                  <c:v>4.0339999999999998</c:v>
                </c:pt>
                <c:pt idx="158">
                  <c:v>5.5330000000000004</c:v>
                </c:pt>
                <c:pt idx="159">
                  <c:v>3.4750000000000001</c:v>
                </c:pt>
                <c:pt idx="160">
                  <c:v>3.5329999999999999</c:v>
                </c:pt>
                <c:pt idx="161">
                  <c:v>4.2880000000000003</c:v>
                </c:pt>
                <c:pt idx="162">
                  <c:v>3.339</c:v>
                </c:pt>
                <c:pt idx="163">
                  <c:v>5.875</c:v>
                </c:pt>
                <c:pt idx="164">
                  <c:v>4.5179999999999998</c:v>
                </c:pt>
                <c:pt idx="165">
                  <c:v>4.266</c:v>
                </c:pt>
                <c:pt idx="166">
                  <c:v>4.2750000000000004</c:v>
                </c:pt>
                <c:pt idx="167">
                  <c:v>5.0640000000000001</c:v>
                </c:pt>
                <c:pt idx="168">
                  <c:v>4.8099999999999996</c:v>
                </c:pt>
                <c:pt idx="169">
                  <c:v>4.5119999999999996</c:v>
                </c:pt>
                <c:pt idx="170">
                  <c:v>4.7839999999999998</c:v>
                </c:pt>
                <c:pt idx="171">
                  <c:v>5.82</c:v>
                </c:pt>
                <c:pt idx="172">
                  <c:v>5.7350000000000003</c:v>
                </c:pt>
                <c:pt idx="173">
                  <c:v>5.157</c:v>
                </c:pt>
                <c:pt idx="174">
                  <c:v>4.4489999999999998</c:v>
                </c:pt>
                <c:pt idx="175">
                  <c:v>4.4690000000000003</c:v>
                </c:pt>
                <c:pt idx="176">
                  <c:v>4.3940000000000001</c:v>
                </c:pt>
                <c:pt idx="177">
                  <c:v>4.2889999999999997</c:v>
                </c:pt>
                <c:pt idx="178">
                  <c:v>4.13</c:v>
                </c:pt>
                <c:pt idx="179">
                  <c:v>2.7919999999999998</c:v>
                </c:pt>
                <c:pt idx="180">
                  <c:v>6.2830000000000004</c:v>
                </c:pt>
                <c:pt idx="181">
                  <c:v>6.14</c:v>
                </c:pt>
                <c:pt idx="182">
                  <c:v>5.9790000000000001</c:v>
                </c:pt>
                <c:pt idx="183">
                  <c:v>6.8360000000000003</c:v>
                </c:pt>
                <c:pt idx="184">
                  <c:v>4.7169999999999996</c:v>
                </c:pt>
                <c:pt idx="185">
                  <c:v>3.774</c:v>
                </c:pt>
                <c:pt idx="186">
                  <c:v>5.1749999999999998</c:v>
                </c:pt>
                <c:pt idx="187">
                  <c:v>5.5060000000000002</c:v>
                </c:pt>
                <c:pt idx="188">
                  <c:v>3.331</c:v>
                </c:pt>
                <c:pt idx="189">
                  <c:v>2.5129999999999999</c:v>
                </c:pt>
                <c:pt idx="190">
                  <c:v>4.0369999999999999</c:v>
                </c:pt>
                <c:pt idx="191">
                  <c:v>3.964</c:v>
                </c:pt>
                <c:pt idx="192">
                  <c:v>5.556</c:v>
                </c:pt>
                <c:pt idx="193">
                  <c:v>5.0940000000000003</c:v>
                </c:pt>
                <c:pt idx="194">
                  <c:v>6.5960000000000001</c:v>
                </c:pt>
                <c:pt idx="195">
                  <c:v>4.6500000000000004</c:v>
                </c:pt>
                <c:pt idx="196">
                  <c:v>5.008</c:v>
                </c:pt>
                <c:pt idx="197">
                  <c:v>5.7050000000000001</c:v>
                </c:pt>
                <c:pt idx="198">
                  <c:v>5.1719999999999997</c:v>
                </c:pt>
                <c:pt idx="199">
                  <c:v>5.9980000000000002</c:v>
                </c:pt>
                <c:pt idx="200">
                  <c:v>5.3940000000000001</c:v>
                </c:pt>
                <c:pt idx="201">
                  <c:v>5.7140000000000004</c:v>
                </c:pt>
                <c:pt idx="202">
                  <c:v>4.9550000000000001</c:v>
                </c:pt>
                <c:pt idx="203">
                  <c:v>3.7770000000000001</c:v>
                </c:pt>
                <c:pt idx="204">
                  <c:v>5.109</c:v>
                </c:pt>
                <c:pt idx="205">
                  <c:v>5.3869999999999996</c:v>
                </c:pt>
                <c:pt idx="206">
                  <c:v>4.2279999999999998</c:v>
                </c:pt>
                <c:pt idx="207">
                  <c:v>4.5199999999999996</c:v>
                </c:pt>
                <c:pt idx="208">
                  <c:v>5.5519999999999996</c:v>
                </c:pt>
                <c:pt idx="209">
                  <c:v>5.1340000000000003</c:v>
                </c:pt>
                <c:pt idx="210">
                  <c:v>2.7749999999999999</c:v>
                </c:pt>
                <c:pt idx="211">
                  <c:v>5.9420000000000002</c:v>
                </c:pt>
                <c:pt idx="212">
                  <c:v>3.8839999999999999</c:v>
                </c:pt>
                <c:pt idx="213">
                  <c:v>6.5510000000000002</c:v>
                </c:pt>
                <c:pt idx="214">
                  <c:v>6.7130000000000001</c:v>
                </c:pt>
                <c:pt idx="215">
                  <c:v>6.9669999999999996</c:v>
                </c:pt>
                <c:pt idx="216">
                  <c:v>-2.1509999999999998</c:v>
                </c:pt>
                <c:pt idx="217">
                  <c:v>2.0659999999999998</c:v>
                </c:pt>
                <c:pt idx="218">
                  <c:v>2.2629999999999999</c:v>
                </c:pt>
                <c:pt idx="219">
                  <c:v>6.07</c:v>
                </c:pt>
                <c:pt idx="220">
                  <c:v>4.484</c:v>
                </c:pt>
                <c:pt idx="221">
                  <c:v>5.6840000000000002</c:v>
                </c:pt>
                <c:pt idx="222">
                  <c:v>5.3620000000000001</c:v>
                </c:pt>
                <c:pt idx="223">
                  <c:v>7.0030000000000001</c:v>
                </c:pt>
                <c:pt idx="224">
                  <c:v>6.8179999999999996</c:v>
                </c:pt>
                <c:pt idx="225">
                  <c:v>5.77</c:v>
                </c:pt>
                <c:pt idx="226">
                  <c:v>4.7960000000000003</c:v>
                </c:pt>
                <c:pt idx="227">
                  <c:v>1.3720000000000001</c:v>
                </c:pt>
                <c:pt idx="228">
                  <c:v>4.2119999999999997</c:v>
                </c:pt>
                <c:pt idx="229">
                  <c:v>6.1459999999999999</c:v>
                </c:pt>
                <c:pt idx="230">
                  <c:v>6.2204999999999995</c:v>
                </c:pt>
                <c:pt idx="231">
                  <c:v>2.3885000000000001</c:v>
                </c:pt>
                <c:pt idx="232">
                  <c:v>1.1824999999999999</c:v>
                </c:pt>
                <c:pt idx="233">
                  <c:v>1.3534999999999999</c:v>
                </c:pt>
              </c:numCache>
            </c:numRef>
          </c:xVal>
          <c:yVal>
            <c:numRef>
              <c:f>'S1-C&amp;Oisotopes'!$G$793:$G$1026</c:f>
              <c:numCache>
                <c:formatCode>0.00</c:formatCode>
                <c:ptCount val="234"/>
                <c:pt idx="0">
                  <c:v>-11.593836744794425</c:v>
                </c:pt>
                <c:pt idx="1">
                  <c:v>-11.420612295400696</c:v>
                </c:pt>
                <c:pt idx="2">
                  <c:v>-10.662384134054486</c:v>
                </c:pt>
                <c:pt idx="3">
                  <c:v>-12.29366352034503</c:v>
                </c:pt>
                <c:pt idx="4">
                  <c:v>-11.199874854173226</c:v>
                </c:pt>
                <c:pt idx="5">
                  <c:v>-12.022443525294301</c:v>
                </c:pt>
                <c:pt idx="6">
                  <c:v>-10.253574433485364</c:v>
                </c:pt>
                <c:pt idx="7">
                  <c:v>-10.430758298865266</c:v>
                </c:pt>
                <c:pt idx="8">
                  <c:v>-10.433727860854782</c:v>
                </c:pt>
                <c:pt idx="9">
                  <c:v>-10.484210414678154</c:v>
                </c:pt>
                <c:pt idx="10">
                  <c:v>-10.005121080354906</c:v>
                </c:pt>
                <c:pt idx="11">
                  <c:v>-12.031352211263078</c:v>
                </c:pt>
                <c:pt idx="12">
                  <c:v>-10.809306748683131</c:v>
                </c:pt>
                <c:pt idx="13">
                  <c:v>-11.31809170290234</c:v>
                </c:pt>
                <c:pt idx="14">
                  <c:v>-11.328980096864317</c:v>
                </c:pt>
                <c:pt idx="15">
                  <c:v>-9.4769632693463031</c:v>
                </c:pt>
                <c:pt idx="16">
                  <c:v>-11.351746738784588</c:v>
                </c:pt>
                <c:pt idx="17">
                  <c:v>-11.438853890479724</c:v>
                </c:pt>
                <c:pt idx="18">
                  <c:v>-11.630885565807663</c:v>
                </c:pt>
                <c:pt idx="19">
                  <c:v>-11.62989571181112</c:v>
                </c:pt>
                <c:pt idx="20">
                  <c:v>-11.591291405946269</c:v>
                </c:pt>
                <c:pt idx="21">
                  <c:v>-11.473498780358515</c:v>
                </c:pt>
                <c:pt idx="22">
                  <c:v>-11.351746738784588</c:v>
                </c:pt>
                <c:pt idx="23">
                  <c:v>-11.531900166154006</c:v>
                </c:pt>
                <c:pt idx="24">
                  <c:v>-11.174562873404685</c:v>
                </c:pt>
                <c:pt idx="25">
                  <c:v>-11.75956658535728</c:v>
                </c:pt>
                <c:pt idx="26">
                  <c:v>-11.195349807332097</c:v>
                </c:pt>
                <c:pt idx="27">
                  <c:v>-11.471519072365428</c:v>
                </c:pt>
                <c:pt idx="28">
                  <c:v>-11.618017463852599</c:v>
                </c:pt>
                <c:pt idx="29">
                  <c:v>-11.709084031534022</c:v>
                </c:pt>
                <c:pt idx="30">
                  <c:v>-11.550707392088217</c:v>
                </c:pt>
                <c:pt idx="31">
                  <c:v>-12.036725704387155</c:v>
                </c:pt>
                <c:pt idx="32">
                  <c:v>-12.075330010252006</c:v>
                </c:pt>
                <c:pt idx="33">
                  <c:v>-12.091167674196701</c:v>
                </c:pt>
                <c:pt idx="34">
                  <c:v>-12.111954608123884</c:v>
                </c:pt>
                <c:pt idx="35">
                  <c:v>-12.157487891964539</c:v>
                </c:pt>
                <c:pt idx="36">
                  <c:v>-12.206980591791254</c:v>
                </c:pt>
                <c:pt idx="37">
                  <c:v>-12.197082051825934</c:v>
                </c:pt>
                <c:pt idx="38">
                  <c:v>-11.940709866723243</c:v>
                </c:pt>
                <c:pt idx="39">
                  <c:v>-12.080279280234837</c:v>
                </c:pt>
                <c:pt idx="40">
                  <c:v>-11.118141195602167</c:v>
                </c:pt>
                <c:pt idx="41">
                  <c:v>-11.526950896171403</c:v>
                </c:pt>
                <c:pt idx="42">
                  <c:v>-11.75659702336765</c:v>
                </c:pt>
                <c:pt idx="43">
                  <c:v>-12.132741542051182</c:v>
                </c:pt>
                <c:pt idx="44">
                  <c:v>-12.152538621981822</c:v>
                </c:pt>
                <c:pt idx="45">
                  <c:v>-10.034251069395911</c:v>
                </c:pt>
                <c:pt idx="46">
                  <c:v>-9.9481337716972043</c:v>
                </c:pt>
                <c:pt idx="47">
                  <c:v>-10.813266164669304</c:v>
                </c:pt>
                <c:pt idx="48">
                  <c:v>-12.449494820942451</c:v>
                </c:pt>
                <c:pt idx="49">
                  <c:v>-10.816235726658935</c:v>
                </c:pt>
                <c:pt idx="50">
                  <c:v>-12.200051613815564</c:v>
                </c:pt>
                <c:pt idx="51">
                  <c:v>-12.272310955562663</c:v>
                </c:pt>
                <c:pt idx="52">
                  <c:v>-11.780353519284464</c:v>
                </c:pt>
                <c:pt idx="53">
                  <c:v>-11.883298334924181</c:v>
                </c:pt>
                <c:pt idx="54">
                  <c:v>-11.699185491568475</c:v>
                </c:pt>
                <c:pt idx="55">
                  <c:v>-11.745708629405673</c:v>
                </c:pt>
                <c:pt idx="56">
                  <c:v>-11.809059285184109</c:v>
                </c:pt>
                <c:pt idx="57">
                  <c:v>-11.651672499734847</c:v>
                </c:pt>
                <c:pt idx="58">
                  <c:v>-11.681368119630921</c:v>
                </c:pt>
                <c:pt idx="59">
                  <c:v>-11.672459433662144</c:v>
                </c:pt>
                <c:pt idx="60">
                  <c:v>-7.2735482730582284</c:v>
                </c:pt>
                <c:pt idx="61">
                  <c:v>-11.500224838264959</c:v>
                </c:pt>
                <c:pt idx="62">
                  <c:v>-6.7429865309152923</c:v>
                </c:pt>
                <c:pt idx="63">
                  <c:v>-10.961744264149562</c:v>
                </c:pt>
                <c:pt idx="64">
                  <c:v>-11.281467105030575</c:v>
                </c:pt>
                <c:pt idx="65">
                  <c:v>-10.861316505815402</c:v>
                </c:pt>
                <c:pt idx="66">
                  <c:v>-11.140455332838364</c:v>
                </c:pt>
                <c:pt idx="67">
                  <c:v>-11.079084385053243</c:v>
                </c:pt>
                <c:pt idx="68">
                  <c:v>-11.322588468200983</c:v>
                </c:pt>
                <c:pt idx="69">
                  <c:v>-11.382969561989562</c:v>
                </c:pt>
                <c:pt idx="70">
                  <c:v>-7.9382776540460833</c:v>
                </c:pt>
                <c:pt idx="71">
                  <c:v>-7.5888591932689957</c:v>
                </c:pt>
                <c:pt idx="72">
                  <c:v>-7.5314476614699339</c:v>
                </c:pt>
                <c:pt idx="73">
                  <c:v>-7.1048205889630305</c:v>
                </c:pt>
                <c:pt idx="74">
                  <c:v>-7.3493145261074284</c:v>
                </c:pt>
                <c:pt idx="75">
                  <c:v>-7.0543380351397724</c:v>
                </c:pt>
                <c:pt idx="76">
                  <c:v>-8.1312991833704515</c:v>
                </c:pt>
                <c:pt idx="77">
                  <c:v>-9.5586686463746489</c:v>
                </c:pt>
                <c:pt idx="78">
                  <c:v>-8.2817569908439097</c:v>
                </c:pt>
                <c:pt idx="79">
                  <c:v>-9.3121950012372778</c:v>
                </c:pt>
                <c:pt idx="80">
                  <c:v>-9.7932640435534992</c:v>
                </c:pt>
                <c:pt idx="81">
                  <c:v>-9.4270180648354014</c:v>
                </c:pt>
                <c:pt idx="82">
                  <c:v>-8.2896758228160294</c:v>
                </c:pt>
                <c:pt idx="83">
                  <c:v>-9.3418906211334658</c:v>
                </c:pt>
                <c:pt idx="84">
                  <c:v>-9.2102400395941046</c:v>
                </c:pt>
                <c:pt idx="85">
                  <c:v>-8.472798812175192</c:v>
                </c:pt>
                <c:pt idx="86">
                  <c:v>-9.0290967582281425</c:v>
                </c:pt>
                <c:pt idx="87">
                  <c:v>-9.5566889383815621</c:v>
                </c:pt>
                <c:pt idx="88">
                  <c:v>-9.4468151447661555</c:v>
                </c:pt>
                <c:pt idx="89">
                  <c:v>-8.9904924523632914</c:v>
                </c:pt>
                <c:pt idx="90">
                  <c:v>-7.1840000000000002</c:v>
                </c:pt>
                <c:pt idx="91">
                  <c:v>-7.431</c:v>
                </c:pt>
                <c:pt idx="92">
                  <c:v>-7.01</c:v>
                </c:pt>
                <c:pt idx="93">
                  <c:v>-7.4359999999999999</c:v>
                </c:pt>
                <c:pt idx="94">
                  <c:v>-8.2590000000000003</c:v>
                </c:pt>
                <c:pt idx="95">
                  <c:v>-7.89</c:v>
                </c:pt>
                <c:pt idx="96">
                  <c:v>-7.15</c:v>
                </c:pt>
                <c:pt idx="97">
                  <c:v>-6.5330000000000004</c:v>
                </c:pt>
                <c:pt idx="98">
                  <c:v>-7.4029999999999996</c:v>
                </c:pt>
                <c:pt idx="99">
                  <c:v>-8.3800000000000008</c:v>
                </c:pt>
                <c:pt idx="100">
                  <c:v>-7.8029999999999999</c:v>
                </c:pt>
                <c:pt idx="101">
                  <c:v>-8.5630000000000006</c:v>
                </c:pt>
                <c:pt idx="102">
                  <c:v>-7.3040000000000003</c:v>
                </c:pt>
                <c:pt idx="103">
                  <c:v>-7.72</c:v>
                </c:pt>
                <c:pt idx="104">
                  <c:v>-6.94</c:v>
                </c:pt>
                <c:pt idx="105">
                  <c:v>-7.0069999999999997</c:v>
                </c:pt>
                <c:pt idx="106">
                  <c:v>-7.1150000000000002</c:v>
                </c:pt>
                <c:pt idx="107">
                  <c:v>-6.7</c:v>
                </c:pt>
                <c:pt idx="108">
                  <c:v>-7.5750000000000002</c:v>
                </c:pt>
                <c:pt idx="109">
                  <c:v>-4.84</c:v>
                </c:pt>
                <c:pt idx="110">
                  <c:v>-5.8330000000000002</c:v>
                </c:pt>
                <c:pt idx="111">
                  <c:v>-7.2880000000000003</c:v>
                </c:pt>
                <c:pt idx="112">
                  <c:v>-7.3920000000000003</c:v>
                </c:pt>
                <c:pt idx="113">
                  <c:v>-6.9809999999999999</c:v>
                </c:pt>
                <c:pt idx="114">
                  <c:v>-7.0910000000000002</c:v>
                </c:pt>
                <c:pt idx="115">
                  <c:v>-6.9960000000000004</c:v>
                </c:pt>
                <c:pt idx="116">
                  <c:v>-6.5979999999999999</c:v>
                </c:pt>
                <c:pt idx="117">
                  <c:v>-6.9020000000000001</c:v>
                </c:pt>
                <c:pt idx="118">
                  <c:v>-6.8860000000000001</c:v>
                </c:pt>
                <c:pt idx="119">
                  <c:v>-7.8719999999999999</c:v>
                </c:pt>
                <c:pt idx="120">
                  <c:v>-7.4139999999999997</c:v>
                </c:pt>
                <c:pt idx="121">
                  <c:v>-7.07</c:v>
                </c:pt>
                <c:pt idx="122">
                  <c:v>-7.4740000000000002</c:v>
                </c:pt>
                <c:pt idx="123">
                  <c:v>-6.4059999999999997</c:v>
                </c:pt>
                <c:pt idx="124">
                  <c:v>-6.2069999999999999</c:v>
                </c:pt>
                <c:pt idx="125">
                  <c:v>-6.2530000000000001</c:v>
                </c:pt>
                <c:pt idx="126">
                  <c:v>-6.6159999999999997</c:v>
                </c:pt>
                <c:pt idx="127">
                  <c:v>-7.1130000000000004</c:v>
                </c:pt>
                <c:pt idx="128">
                  <c:v>-7.5650000000000004</c:v>
                </c:pt>
                <c:pt idx="129">
                  <c:v>-7.4560000000000004</c:v>
                </c:pt>
                <c:pt idx="130">
                  <c:v>-7.5759999999999996</c:v>
                </c:pt>
                <c:pt idx="131">
                  <c:v>-8.1240000000000006</c:v>
                </c:pt>
                <c:pt idx="132">
                  <c:v>-6.9909999999999997</c:v>
                </c:pt>
                <c:pt idx="133">
                  <c:v>-6.14</c:v>
                </c:pt>
                <c:pt idx="134">
                  <c:v>-6.593</c:v>
                </c:pt>
                <c:pt idx="135">
                  <c:v>-6.125</c:v>
                </c:pt>
                <c:pt idx="136">
                  <c:v>-7.15</c:v>
                </c:pt>
                <c:pt idx="137">
                  <c:v>-6.9240000000000004</c:v>
                </c:pt>
                <c:pt idx="138">
                  <c:v>-6.7759999999999998</c:v>
                </c:pt>
                <c:pt idx="139">
                  <c:v>-7.2279999999999998</c:v>
                </c:pt>
                <c:pt idx="140">
                  <c:v>-6.5490000000000004</c:v>
                </c:pt>
                <c:pt idx="141">
                  <c:v>-6.8440000000000003</c:v>
                </c:pt>
                <c:pt idx="142">
                  <c:v>-7.4489999999999998</c:v>
                </c:pt>
                <c:pt idx="143">
                  <c:v>-6.0570000000000004</c:v>
                </c:pt>
                <c:pt idx="144">
                  <c:v>-6.1719999999999997</c:v>
                </c:pt>
                <c:pt idx="145">
                  <c:v>-7.0119999999999996</c:v>
                </c:pt>
                <c:pt idx="146">
                  <c:v>-6.5229999999999997</c:v>
                </c:pt>
                <c:pt idx="147">
                  <c:v>-6.9630000000000001</c:v>
                </c:pt>
                <c:pt idx="148">
                  <c:v>-6.7809999999999997</c:v>
                </c:pt>
                <c:pt idx="149">
                  <c:v>-6.601</c:v>
                </c:pt>
                <c:pt idx="150">
                  <c:v>-7.5359999999999996</c:v>
                </c:pt>
                <c:pt idx="151">
                  <c:v>-7.298</c:v>
                </c:pt>
                <c:pt idx="152">
                  <c:v>-6.4459999999999997</c:v>
                </c:pt>
                <c:pt idx="153">
                  <c:v>-5.9720000000000004</c:v>
                </c:pt>
                <c:pt idx="154">
                  <c:v>-6.0010000000000003</c:v>
                </c:pt>
                <c:pt idx="155">
                  <c:v>-6.94</c:v>
                </c:pt>
                <c:pt idx="156">
                  <c:v>-6.9850000000000003</c:v>
                </c:pt>
                <c:pt idx="157">
                  <c:v>-6.4359999999999999</c:v>
                </c:pt>
                <c:pt idx="158">
                  <c:v>-6.798</c:v>
                </c:pt>
                <c:pt idx="159">
                  <c:v>-6.7530000000000001</c:v>
                </c:pt>
                <c:pt idx="160">
                  <c:v>-6.149</c:v>
                </c:pt>
                <c:pt idx="161">
                  <c:v>-7.01</c:v>
                </c:pt>
                <c:pt idx="162">
                  <c:v>-6.8959999999999999</c:v>
                </c:pt>
                <c:pt idx="163">
                  <c:v>-6.0380000000000003</c:v>
                </c:pt>
                <c:pt idx="164">
                  <c:v>-6.5010000000000003</c:v>
                </c:pt>
                <c:pt idx="165">
                  <c:v>-6.9160000000000004</c:v>
                </c:pt>
                <c:pt idx="166">
                  <c:v>-6.8929999999999998</c:v>
                </c:pt>
                <c:pt idx="167">
                  <c:v>-7.1120000000000001</c:v>
                </c:pt>
                <c:pt idx="168">
                  <c:v>-7.1950000000000003</c:v>
                </c:pt>
                <c:pt idx="169">
                  <c:v>-6.3010000000000002</c:v>
                </c:pt>
                <c:pt idx="170">
                  <c:v>-6.7519999999999998</c:v>
                </c:pt>
                <c:pt idx="171">
                  <c:v>-6.8879999999999999</c:v>
                </c:pt>
                <c:pt idx="172">
                  <c:v>-7.0650000000000004</c:v>
                </c:pt>
                <c:pt idx="173">
                  <c:v>-7.4349999999999996</c:v>
                </c:pt>
                <c:pt idx="174">
                  <c:v>-6.4470000000000001</c:v>
                </c:pt>
                <c:pt idx="175">
                  <c:v>-6.4630000000000001</c:v>
                </c:pt>
                <c:pt idx="176">
                  <c:v>-5.891</c:v>
                </c:pt>
                <c:pt idx="177">
                  <c:v>-5.9409999999999998</c:v>
                </c:pt>
                <c:pt idx="178">
                  <c:v>-6.0049999999999999</c:v>
                </c:pt>
                <c:pt idx="179">
                  <c:v>-6.8090000000000002</c:v>
                </c:pt>
                <c:pt idx="180">
                  <c:v>-5.8150000000000004</c:v>
                </c:pt>
                <c:pt idx="181">
                  <c:v>-7.5250000000000004</c:v>
                </c:pt>
                <c:pt idx="182">
                  <c:v>-6.5549999999999997</c:v>
                </c:pt>
                <c:pt idx="183">
                  <c:v>-6.6719999999999997</c:v>
                </c:pt>
                <c:pt idx="184">
                  <c:v>-6.3769999999999998</c:v>
                </c:pt>
                <c:pt idx="185">
                  <c:v>-7.1550000000000002</c:v>
                </c:pt>
                <c:pt idx="186">
                  <c:v>-7.0490000000000004</c:v>
                </c:pt>
                <c:pt idx="187">
                  <c:v>-6.7679999999999998</c:v>
                </c:pt>
                <c:pt idx="188">
                  <c:v>-7.3780000000000001</c:v>
                </c:pt>
                <c:pt idx="189">
                  <c:v>-7.1470000000000002</c:v>
                </c:pt>
                <c:pt idx="190">
                  <c:v>-7.2759999999999998</c:v>
                </c:pt>
                <c:pt idx="191">
                  <c:v>-7.0910000000000002</c:v>
                </c:pt>
                <c:pt idx="192">
                  <c:v>-6.375</c:v>
                </c:pt>
                <c:pt idx="193">
                  <c:v>-6.8029999999999999</c:v>
                </c:pt>
                <c:pt idx="194">
                  <c:v>-5.61</c:v>
                </c:pt>
                <c:pt idx="195">
                  <c:v>-6.8259999999999996</c:v>
                </c:pt>
                <c:pt idx="196">
                  <c:v>-7.21</c:v>
                </c:pt>
                <c:pt idx="197">
                  <c:v>-7.4509999999999996</c:v>
                </c:pt>
                <c:pt idx="198">
                  <c:v>-7.1609999999999996</c:v>
                </c:pt>
                <c:pt idx="199">
                  <c:v>-7.3520000000000003</c:v>
                </c:pt>
                <c:pt idx="200">
                  <c:v>-6.766</c:v>
                </c:pt>
                <c:pt idx="201">
                  <c:v>-7.0860000000000003</c:v>
                </c:pt>
                <c:pt idx="202">
                  <c:v>-7.0359999999999996</c:v>
                </c:pt>
                <c:pt idx="203">
                  <c:v>-6.923</c:v>
                </c:pt>
                <c:pt idx="204">
                  <c:v>-6.7830000000000004</c:v>
                </c:pt>
                <c:pt idx="205">
                  <c:v>-7.1950000000000003</c:v>
                </c:pt>
                <c:pt idx="206">
                  <c:v>-5.6719999999999997</c:v>
                </c:pt>
                <c:pt idx="207">
                  <c:v>-6.867</c:v>
                </c:pt>
                <c:pt idx="208">
                  <c:v>-8.2530000000000001</c:v>
                </c:pt>
                <c:pt idx="209">
                  <c:v>-8.5489999999999995</c:v>
                </c:pt>
                <c:pt idx="210">
                  <c:v>-7.7249999999999996</c:v>
                </c:pt>
                <c:pt idx="211">
                  <c:v>-8.4629999999999992</c:v>
                </c:pt>
                <c:pt idx="212">
                  <c:v>-7.8129999999999997</c:v>
                </c:pt>
                <c:pt idx="213">
                  <c:v>-7.9589999999999996</c:v>
                </c:pt>
                <c:pt idx="214">
                  <c:v>-8.1150000000000002</c:v>
                </c:pt>
                <c:pt idx="215">
                  <c:v>-8.7110000000000003</c:v>
                </c:pt>
                <c:pt idx="216">
                  <c:v>-7.2169999999999996</c:v>
                </c:pt>
                <c:pt idx="217">
                  <c:v>-7.2009999999999996</c:v>
                </c:pt>
                <c:pt idx="218">
                  <c:v>-7.1360000000000001</c:v>
                </c:pt>
                <c:pt idx="219">
                  <c:v>-5.9189999999999996</c:v>
                </c:pt>
                <c:pt idx="220">
                  <c:v>-6.8689999999999998</c:v>
                </c:pt>
                <c:pt idx="221">
                  <c:v>-6.8019999999999996</c:v>
                </c:pt>
                <c:pt idx="222">
                  <c:v>-6.9669999999999996</c:v>
                </c:pt>
                <c:pt idx="223">
                  <c:v>-7.48</c:v>
                </c:pt>
                <c:pt idx="224">
                  <c:v>-7.883</c:v>
                </c:pt>
                <c:pt idx="225">
                  <c:v>-6.5919999999999996</c:v>
                </c:pt>
                <c:pt idx="226">
                  <c:v>-6.2919999999999998</c:v>
                </c:pt>
                <c:pt idx="227">
                  <c:v>-6.6349999999999998</c:v>
                </c:pt>
                <c:pt idx="228">
                  <c:v>-6.5810000000000004</c:v>
                </c:pt>
                <c:pt idx="229">
                  <c:v>-7.766</c:v>
                </c:pt>
                <c:pt idx="230">
                  <c:v>-8.7371888146497838</c:v>
                </c:pt>
                <c:pt idx="231">
                  <c:v>-5.7666369710467213</c:v>
                </c:pt>
                <c:pt idx="232">
                  <c:v>-5.9487701064092269</c:v>
                </c:pt>
                <c:pt idx="233">
                  <c:v>-6.5773273942092763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9F-427B-AACA-0B5C1452C2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400328"/>
        <c:axId val="2205784"/>
      </c:scatterChart>
      <c:valAx>
        <c:axId val="592400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d13C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crossAx val="2205784"/>
        <c:crosses val="autoZero"/>
        <c:crossBetween val="midCat"/>
      </c:valAx>
      <c:valAx>
        <c:axId val="2205784"/>
        <c:scaling>
          <c:orientation val="minMax"/>
          <c:max val="-4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d18O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crossAx val="5924003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11" Type="http://schemas.openxmlformats.org/officeDocument/2006/relationships/chart" Target="../charts/chart13.xml"/><Relationship Id="rId5" Type="http://schemas.openxmlformats.org/officeDocument/2006/relationships/chart" Target="../charts/chart7.xml"/><Relationship Id="rId10" Type="http://schemas.openxmlformats.org/officeDocument/2006/relationships/chart" Target="../charts/chart12.xml"/><Relationship Id="rId4" Type="http://schemas.openxmlformats.org/officeDocument/2006/relationships/chart" Target="../charts/chart6.xml"/><Relationship Id="rId9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787400</xdr:colOff>
      <xdr:row>229</xdr:row>
      <xdr:rowOff>114300</xdr:rowOff>
    </xdr:from>
    <xdr:to>
      <xdr:col>35</xdr:col>
      <xdr:colOff>431800</xdr:colOff>
      <xdr:row>263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838200</xdr:colOff>
      <xdr:row>193</xdr:row>
      <xdr:rowOff>88900</xdr:rowOff>
    </xdr:from>
    <xdr:to>
      <xdr:col>35</xdr:col>
      <xdr:colOff>482600</xdr:colOff>
      <xdr:row>227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77</xdr:row>
      <xdr:rowOff>88900</xdr:rowOff>
    </xdr:from>
    <xdr:to>
      <xdr:col>5</xdr:col>
      <xdr:colOff>685800</xdr:colOff>
      <xdr:row>103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12700</xdr:rowOff>
    </xdr:from>
    <xdr:to>
      <xdr:col>5</xdr:col>
      <xdr:colOff>711200</xdr:colOff>
      <xdr:row>25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25</xdr:row>
      <xdr:rowOff>139700</xdr:rowOff>
    </xdr:from>
    <xdr:to>
      <xdr:col>5</xdr:col>
      <xdr:colOff>736600</xdr:colOff>
      <xdr:row>52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749300</xdr:colOff>
      <xdr:row>0</xdr:row>
      <xdr:rowOff>88900</xdr:rowOff>
    </xdr:from>
    <xdr:to>
      <xdr:col>10</xdr:col>
      <xdr:colOff>558800</xdr:colOff>
      <xdr:row>26</xdr:row>
      <xdr:rowOff>114294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685800</xdr:colOff>
      <xdr:row>26</xdr:row>
      <xdr:rowOff>152400</xdr:rowOff>
    </xdr:from>
    <xdr:to>
      <xdr:col>11</xdr:col>
      <xdr:colOff>419100</xdr:colOff>
      <xdr:row>52</xdr:row>
      <xdr:rowOff>63500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203200</xdr:colOff>
      <xdr:row>52</xdr:row>
      <xdr:rowOff>38100</xdr:rowOff>
    </xdr:from>
    <xdr:to>
      <xdr:col>5</xdr:col>
      <xdr:colOff>685800</xdr:colOff>
      <xdr:row>77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711200</xdr:colOff>
      <xdr:row>52</xdr:row>
      <xdr:rowOff>50800</xdr:rowOff>
    </xdr:from>
    <xdr:to>
      <xdr:col>11</xdr:col>
      <xdr:colOff>480066</xdr:colOff>
      <xdr:row>77</xdr:row>
      <xdr:rowOff>63500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673100</xdr:colOff>
      <xdr:row>77</xdr:row>
      <xdr:rowOff>38100</xdr:rowOff>
    </xdr:from>
    <xdr:to>
      <xdr:col>11</xdr:col>
      <xdr:colOff>266700</xdr:colOff>
      <xdr:row>103</xdr:row>
      <xdr:rowOff>38100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103</xdr:row>
      <xdr:rowOff>0</xdr:rowOff>
    </xdr:from>
    <xdr:to>
      <xdr:col>5</xdr:col>
      <xdr:colOff>673100</xdr:colOff>
      <xdr:row>129</xdr:row>
      <xdr:rowOff>101600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647700</xdr:colOff>
      <xdr:row>103</xdr:row>
      <xdr:rowOff>25400</xdr:rowOff>
    </xdr:from>
    <xdr:to>
      <xdr:col>11</xdr:col>
      <xdr:colOff>292100</xdr:colOff>
      <xdr:row>132</xdr:row>
      <xdr:rowOff>12700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11</xdr:col>
      <xdr:colOff>419100</xdr:colOff>
      <xdr:row>26</xdr:row>
      <xdr:rowOff>152400</xdr:rowOff>
    </xdr:from>
    <xdr:to>
      <xdr:col>16</xdr:col>
      <xdr:colOff>228600</xdr:colOff>
      <xdr:row>53</xdr:row>
      <xdr:rowOff>139700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:papers/Submitted/Neop_OC/round_2/org_C_compil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:papers/Submitted/Neop_OC/round_2/Science/paper/J901_cor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papers/Neop_OC/published%20data/Swanson-Hysel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yperbolic_1"/>
      <sheetName val="final"/>
      <sheetName val="Sheet1"/>
      <sheetName val="figures"/>
      <sheetName val="coppercap"/>
      <sheetName val="post-Marinoan"/>
    </sheetNames>
    <sheetDataSet>
      <sheetData sheetId="0">
        <row r="6">
          <cell r="C6">
            <v>2.5</v>
          </cell>
          <cell r="D6">
            <v>5</v>
          </cell>
        </row>
        <row r="7">
          <cell r="C7">
            <v>2.5</v>
          </cell>
          <cell r="D7">
            <v>5.0250000000000004</v>
          </cell>
        </row>
        <row r="8">
          <cell r="C8">
            <v>2.5</v>
          </cell>
          <cell r="D8">
            <v>5.05</v>
          </cell>
        </row>
        <row r="9">
          <cell r="C9">
            <v>2.5</v>
          </cell>
          <cell r="D9">
            <v>5.0750000000000002</v>
          </cell>
        </row>
        <row r="10">
          <cell r="C10">
            <v>2.5</v>
          </cell>
          <cell r="D10">
            <v>5.1000000000000005</v>
          </cell>
        </row>
        <row r="11">
          <cell r="C11">
            <v>2.5</v>
          </cell>
          <cell r="D11">
            <v>5.125</v>
          </cell>
        </row>
        <row r="12">
          <cell r="C12">
            <v>2.5</v>
          </cell>
          <cell r="D12">
            <v>5.1499999999999995</v>
          </cell>
        </row>
        <row r="13">
          <cell r="C13">
            <v>2.5</v>
          </cell>
          <cell r="D13">
            <v>5.1749999999999998</v>
          </cell>
        </row>
        <row r="14">
          <cell r="C14">
            <v>2.5</v>
          </cell>
          <cell r="D14">
            <v>5.2</v>
          </cell>
        </row>
        <row r="15">
          <cell r="C15">
            <v>2.5</v>
          </cell>
          <cell r="D15">
            <v>5.2249999999999996</v>
          </cell>
        </row>
        <row r="16">
          <cell r="C16">
            <v>2.5</v>
          </cell>
          <cell r="D16">
            <v>5.25</v>
          </cell>
        </row>
        <row r="17">
          <cell r="C17">
            <v>2.5</v>
          </cell>
          <cell r="D17">
            <v>5.2750000000000004</v>
          </cell>
        </row>
        <row r="18">
          <cell r="C18">
            <v>2.4999999999999996</v>
          </cell>
          <cell r="D18">
            <v>5.3000000000000007</v>
          </cell>
        </row>
        <row r="19">
          <cell r="C19">
            <v>2.5</v>
          </cell>
          <cell r="D19">
            <v>5.3249999999999993</v>
          </cell>
        </row>
        <row r="20">
          <cell r="C20">
            <v>2.5</v>
          </cell>
          <cell r="D20">
            <v>5.35</v>
          </cell>
        </row>
        <row r="21">
          <cell r="C21">
            <v>2.5</v>
          </cell>
          <cell r="D21">
            <v>5.375</v>
          </cell>
        </row>
        <row r="22">
          <cell r="C22">
            <v>2.5</v>
          </cell>
          <cell r="D22">
            <v>5.4</v>
          </cell>
        </row>
        <row r="23">
          <cell r="C23">
            <v>2.5</v>
          </cell>
          <cell r="D23">
            <v>5.4250000000000007</v>
          </cell>
        </row>
        <row r="24">
          <cell r="C24">
            <v>2.5</v>
          </cell>
          <cell r="D24">
            <v>5.45</v>
          </cell>
        </row>
        <row r="25">
          <cell r="C25">
            <v>2.5</v>
          </cell>
          <cell r="D25">
            <v>5.4750000000000005</v>
          </cell>
        </row>
        <row r="26">
          <cell r="C26">
            <v>2.5</v>
          </cell>
          <cell r="D26">
            <v>5.7249999999999996</v>
          </cell>
        </row>
        <row r="27">
          <cell r="C27">
            <v>2.5</v>
          </cell>
          <cell r="D27">
            <v>5.9749999999999996</v>
          </cell>
        </row>
        <row r="28">
          <cell r="C28">
            <v>2.5</v>
          </cell>
          <cell r="D28">
            <v>6.2250000000000005</v>
          </cell>
        </row>
        <row r="29">
          <cell r="C29">
            <v>2.5</v>
          </cell>
          <cell r="D29">
            <v>6.4750000000000005</v>
          </cell>
        </row>
        <row r="30">
          <cell r="C30">
            <v>2.4999999999999996</v>
          </cell>
          <cell r="D30">
            <v>6.7250000000000014</v>
          </cell>
        </row>
        <row r="31">
          <cell r="C31">
            <v>2.5000000000000004</v>
          </cell>
          <cell r="D31">
            <v>6.9749999999999996</v>
          </cell>
        </row>
        <row r="32">
          <cell r="C32">
            <v>2.5</v>
          </cell>
          <cell r="D32">
            <v>7.2249999999999996</v>
          </cell>
        </row>
        <row r="33">
          <cell r="C33">
            <v>2.5</v>
          </cell>
          <cell r="D33">
            <v>7.4749999999999996</v>
          </cell>
        </row>
        <row r="34">
          <cell r="C34">
            <v>2.5</v>
          </cell>
          <cell r="D34">
            <v>7.7249999999999996</v>
          </cell>
        </row>
        <row r="35">
          <cell r="C35">
            <v>2.5</v>
          </cell>
          <cell r="D35">
            <v>7.9749999999999996</v>
          </cell>
        </row>
        <row r="36">
          <cell r="C36">
            <v>2.5</v>
          </cell>
          <cell r="D36">
            <v>8.2250000000000014</v>
          </cell>
        </row>
        <row r="37">
          <cell r="C37">
            <v>2.5</v>
          </cell>
          <cell r="D37">
            <v>8.4749999999999996</v>
          </cell>
        </row>
        <row r="38">
          <cell r="C38">
            <v>2.5</v>
          </cell>
          <cell r="D38">
            <v>8.7250000000000014</v>
          </cell>
        </row>
        <row r="39">
          <cell r="C39">
            <v>2.5</v>
          </cell>
          <cell r="D39">
            <v>8.9750000000000014</v>
          </cell>
        </row>
        <row r="40">
          <cell r="C40">
            <v>2.5</v>
          </cell>
          <cell r="D40">
            <v>9.2250000000000014</v>
          </cell>
        </row>
        <row r="41">
          <cell r="C41">
            <v>2.5</v>
          </cell>
          <cell r="D41">
            <v>9.4750000000000014</v>
          </cell>
        </row>
        <row r="42">
          <cell r="C42">
            <v>2.5</v>
          </cell>
          <cell r="D42">
            <v>9.7250000000000014</v>
          </cell>
        </row>
        <row r="43">
          <cell r="C43">
            <v>2.5</v>
          </cell>
          <cell r="D43">
            <v>9.9750000000000014</v>
          </cell>
        </row>
        <row r="44">
          <cell r="C44">
            <v>2.5</v>
          </cell>
          <cell r="D44">
            <v>10.225000000000001</v>
          </cell>
        </row>
        <row r="45">
          <cell r="C45">
            <v>2.5</v>
          </cell>
          <cell r="D45">
            <v>10.475000000000001</v>
          </cell>
        </row>
        <row r="46">
          <cell r="C46">
            <v>2.5</v>
          </cell>
          <cell r="D46">
            <v>10.725000000000001</v>
          </cell>
        </row>
        <row r="47">
          <cell r="C47">
            <v>2.5</v>
          </cell>
          <cell r="D47">
            <v>10.975000000000003</v>
          </cell>
        </row>
        <row r="48">
          <cell r="C48">
            <v>2.5</v>
          </cell>
          <cell r="D48">
            <v>11.225000000000003</v>
          </cell>
        </row>
        <row r="49">
          <cell r="C49">
            <v>2.5</v>
          </cell>
          <cell r="D49">
            <v>11.475000000000001</v>
          </cell>
        </row>
        <row r="50">
          <cell r="C50">
            <v>2.5</v>
          </cell>
          <cell r="D50">
            <v>11.725000000000003</v>
          </cell>
        </row>
        <row r="51">
          <cell r="C51">
            <v>2.5</v>
          </cell>
          <cell r="D51">
            <v>11.975000000000005</v>
          </cell>
        </row>
        <row r="52">
          <cell r="C52">
            <v>2.5</v>
          </cell>
          <cell r="D52">
            <v>12.225000000000005</v>
          </cell>
        </row>
        <row r="53">
          <cell r="C53">
            <v>2.5</v>
          </cell>
          <cell r="D53">
            <v>12.475000000000003</v>
          </cell>
        </row>
        <row r="54">
          <cell r="C54">
            <v>2.5</v>
          </cell>
          <cell r="D54">
            <v>12.725000000000005</v>
          </cell>
        </row>
        <row r="55">
          <cell r="C55">
            <v>2.5</v>
          </cell>
          <cell r="D55">
            <v>12.975000000000005</v>
          </cell>
        </row>
        <row r="56">
          <cell r="C56">
            <v>2.5</v>
          </cell>
          <cell r="D56">
            <v>13.225000000000003</v>
          </cell>
        </row>
        <row r="57">
          <cell r="C57">
            <v>2.5</v>
          </cell>
          <cell r="D57">
            <v>13.475000000000005</v>
          </cell>
        </row>
        <row r="58">
          <cell r="C58">
            <v>2.5</v>
          </cell>
          <cell r="D58">
            <v>13.725000000000005</v>
          </cell>
        </row>
        <row r="59">
          <cell r="C59">
            <v>2.5</v>
          </cell>
          <cell r="D59">
            <v>13.975000000000005</v>
          </cell>
        </row>
        <row r="60">
          <cell r="C60">
            <v>2.5</v>
          </cell>
          <cell r="D60">
            <v>14.225000000000007</v>
          </cell>
        </row>
        <row r="61">
          <cell r="C61">
            <v>2.5</v>
          </cell>
          <cell r="D61">
            <v>14.475000000000005</v>
          </cell>
        </row>
        <row r="62">
          <cell r="C62">
            <v>2.5</v>
          </cell>
          <cell r="D62">
            <v>14.725000000000005</v>
          </cell>
        </row>
        <row r="63">
          <cell r="C63">
            <v>2.5</v>
          </cell>
          <cell r="D63">
            <v>14.975000000000007</v>
          </cell>
        </row>
        <row r="64">
          <cell r="C64">
            <v>2.5</v>
          </cell>
          <cell r="D64">
            <v>15.225000000000005</v>
          </cell>
        </row>
        <row r="65">
          <cell r="C65">
            <v>2.5</v>
          </cell>
          <cell r="D65">
            <v>15.475000000000005</v>
          </cell>
        </row>
        <row r="66">
          <cell r="C66">
            <v>2.5</v>
          </cell>
          <cell r="D66">
            <v>15.725000000000007</v>
          </cell>
        </row>
        <row r="67">
          <cell r="C67">
            <v>2.5</v>
          </cell>
          <cell r="D67">
            <v>15.975000000000009</v>
          </cell>
        </row>
        <row r="68">
          <cell r="C68">
            <v>2.5</v>
          </cell>
          <cell r="D68">
            <v>16.225000000000009</v>
          </cell>
        </row>
        <row r="69">
          <cell r="C69">
            <v>2.5</v>
          </cell>
          <cell r="D69">
            <v>16.475000000000009</v>
          </cell>
        </row>
        <row r="70">
          <cell r="C70">
            <v>2.5</v>
          </cell>
          <cell r="D70">
            <v>16.725000000000009</v>
          </cell>
        </row>
        <row r="71">
          <cell r="C71">
            <v>2.5</v>
          </cell>
          <cell r="D71">
            <v>16.975000000000009</v>
          </cell>
        </row>
        <row r="72">
          <cell r="C72">
            <v>2.5</v>
          </cell>
          <cell r="D72">
            <v>17.225000000000009</v>
          </cell>
        </row>
        <row r="73">
          <cell r="C73">
            <v>2.5</v>
          </cell>
          <cell r="D73">
            <v>17.475000000000009</v>
          </cell>
        </row>
        <row r="74">
          <cell r="C74">
            <v>2.5</v>
          </cell>
          <cell r="D74">
            <v>17.725000000000009</v>
          </cell>
        </row>
        <row r="75">
          <cell r="C75">
            <v>2.5</v>
          </cell>
          <cell r="D75">
            <v>17.975000000000009</v>
          </cell>
        </row>
        <row r="76">
          <cell r="C76">
            <v>2.5</v>
          </cell>
          <cell r="D76">
            <v>18.225000000000009</v>
          </cell>
        </row>
        <row r="77">
          <cell r="C77">
            <v>2.5</v>
          </cell>
          <cell r="D77">
            <v>18.475000000000009</v>
          </cell>
        </row>
        <row r="78">
          <cell r="C78">
            <v>2.5</v>
          </cell>
          <cell r="D78">
            <v>18.725000000000012</v>
          </cell>
        </row>
        <row r="79">
          <cell r="C79">
            <v>2.5</v>
          </cell>
          <cell r="D79">
            <v>18.975000000000009</v>
          </cell>
        </row>
        <row r="80">
          <cell r="C80">
            <v>2.5</v>
          </cell>
          <cell r="D80">
            <v>19.225000000000009</v>
          </cell>
        </row>
        <row r="81">
          <cell r="C81">
            <v>2.5</v>
          </cell>
          <cell r="D81">
            <v>19.475000000000009</v>
          </cell>
        </row>
        <row r="82">
          <cell r="C82">
            <v>2.5</v>
          </cell>
          <cell r="D82">
            <v>19.725000000000009</v>
          </cell>
        </row>
        <row r="83">
          <cell r="C83">
            <v>2.5</v>
          </cell>
          <cell r="D83">
            <v>19.975000000000012</v>
          </cell>
        </row>
        <row r="84">
          <cell r="C84">
            <v>2.5</v>
          </cell>
          <cell r="D84">
            <v>20.225000000000012</v>
          </cell>
        </row>
        <row r="85">
          <cell r="C85">
            <v>2.5</v>
          </cell>
          <cell r="D85">
            <v>20.475000000000012</v>
          </cell>
        </row>
        <row r="86">
          <cell r="C86">
            <v>2.5</v>
          </cell>
          <cell r="D86">
            <v>20.725000000000009</v>
          </cell>
        </row>
        <row r="87">
          <cell r="C87">
            <v>2.5</v>
          </cell>
          <cell r="D87">
            <v>20.975000000000009</v>
          </cell>
        </row>
        <row r="88">
          <cell r="C88">
            <v>2.5</v>
          </cell>
          <cell r="D88">
            <v>21.225000000000012</v>
          </cell>
        </row>
        <row r="89">
          <cell r="C89">
            <v>2.5</v>
          </cell>
          <cell r="D89">
            <v>21.475000000000012</v>
          </cell>
        </row>
        <row r="90">
          <cell r="C90">
            <v>2.5</v>
          </cell>
          <cell r="D90">
            <v>21.725000000000012</v>
          </cell>
        </row>
        <row r="91">
          <cell r="C91">
            <v>2.5</v>
          </cell>
          <cell r="D91">
            <v>21.975000000000012</v>
          </cell>
        </row>
        <row r="92">
          <cell r="C92">
            <v>2.5</v>
          </cell>
          <cell r="D92">
            <v>22.225000000000012</v>
          </cell>
        </row>
        <row r="93">
          <cell r="C93">
            <v>2.5</v>
          </cell>
          <cell r="D93">
            <v>22.475000000000016</v>
          </cell>
        </row>
        <row r="94">
          <cell r="C94">
            <v>2.5</v>
          </cell>
          <cell r="D94">
            <v>22.725000000000016</v>
          </cell>
        </row>
        <row r="95">
          <cell r="C95">
            <v>2.5</v>
          </cell>
          <cell r="D95">
            <v>22.975000000000012</v>
          </cell>
        </row>
        <row r="96">
          <cell r="C96">
            <v>2.5</v>
          </cell>
          <cell r="D96">
            <v>23.225000000000012</v>
          </cell>
        </row>
        <row r="97">
          <cell r="C97">
            <v>2.5</v>
          </cell>
          <cell r="D97">
            <v>23.475000000000012</v>
          </cell>
        </row>
        <row r="98">
          <cell r="C98">
            <v>2.5</v>
          </cell>
          <cell r="D98">
            <v>23.725000000000016</v>
          </cell>
        </row>
        <row r="99">
          <cell r="C99">
            <v>2.5</v>
          </cell>
          <cell r="D99">
            <v>23.975000000000016</v>
          </cell>
        </row>
        <row r="100">
          <cell r="C100">
            <v>2.5</v>
          </cell>
          <cell r="D100">
            <v>24.225000000000016</v>
          </cell>
        </row>
        <row r="101">
          <cell r="C101">
            <v>2.5</v>
          </cell>
          <cell r="D101">
            <v>24.475000000000016</v>
          </cell>
        </row>
        <row r="102">
          <cell r="C102">
            <v>2.5</v>
          </cell>
          <cell r="D102">
            <v>24.725000000000012</v>
          </cell>
        </row>
        <row r="103">
          <cell r="C103">
            <v>2.5</v>
          </cell>
          <cell r="D103">
            <v>24.975000000000012</v>
          </cell>
        </row>
        <row r="104">
          <cell r="C104">
            <v>2.5</v>
          </cell>
          <cell r="D104">
            <v>25.225000000000016</v>
          </cell>
        </row>
        <row r="105">
          <cell r="C105">
            <v>2.5</v>
          </cell>
          <cell r="D105">
            <v>25.475000000000016</v>
          </cell>
        </row>
        <row r="106">
          <cell r="C106">
            <v>2.5</v>
          </cell>
          <cell r="D106">
            <v>25.725000000000016</v>
          </cell>
        </row>
        <row r="107">
          <cell r="C107">
            <v>2.5</v>
          </cell>
          <cell r="D107">
            <v>25.975000000000016</v>
          </cell>
        </row>
        <row r="108">
          <cell r="C108">
            <v>2.5</v>
          </cell>
          <cell r="D108">
            <v>26.225000000000016</v>
          </cell>
        </row>
        <row r="109">
          <cell r="C109">
            <v>2.5</v>
          </cell>
          <cell r="D109">
            <v>26.475000000000019</v>
          </cell>
        </row>
        <row r="110">
          <cell r="C110">
            <v>2.5</v>
          </cell>
          <cell r="D110">
            <v>26.725000000000019</v>
          </cell>
        </row>
        <row r="111">
          <cell r="C111">
            <v>2.5</v>
          </cell>
          <cell r="D111">
            <v>26.975000000000016</v>
          </cell>
        </row>
        <row r="112">
          <cell r="C112">
            <v>2.5</v>
          </cell>
          <cell r="D112">
            <v>27.225000000000016</v>
          </cell>
        </row>
        <row r="113">
          <cell r="C113">
            <v>2.5</v>
          </cell>
          <cell r="D113">
            <v>27.475000000000016</v>
          </cell>
        </row>
        <row r="114">
          <cell r="C114">
            <v>2.5</v>
          </cell>
          <cell r="D114">
            <v>27.725000000000016</v>
          </cell>
        </row>
        <row r="115">
          <cell r="C115">
            <v>2.5</v>
          </cell>
          <cell r="D115">
            <v>27.975000000000019</v>
          </cell>
        </row>
        <row r="116">
          <cell r="C116">
            <v>2.5</v>
          </cell>
          <cell r="D116">
            <v>28.225000000000019</v>
          </cell>
        </row>
        <row r="117">
          <cell r="C117">
            <v>2.5</v>
          </cell>
          <cell r="D117">
            <v>28.475000000000019</v>
          </cell>
        </row>
        <row r="118">
          <cell r="C118">
            <v>2.5</v>
          </cell>
          <cell r="D118">
            <v>28.725000000000016</v>
          </cell>
        </row>
        <row r="119">
          <cell r="C119">
            <v>2.5</v>
          </cell>
          <cell r="D119">
            <v>28.975000000000016</v>
          </cell>
        </row>
        <row r="120">
          <cell r="C120">
            <v>2.5</v>
          </cell>
          <cell r="D120">
            <v>29.225000000000019</v>
          </cell>
        </row>
        <row r="121">
          <cell r="C121">
            <v>2.5</v>
          </cell>
          <cell r="D121">
            <v>29.475000000000019</v>
          </cell>
        </row>
        <row r="122">
          <cell r="C122">
            <v>2.5</v>
          </cell>
          <cell r="D122">
            <v>29.725000000000019</v>
          </cell>
        </row>
        <row r="123">
          <cell r="C123">
            <v>2.5</v>
          </cell>
          <cell r="D123">
            <v>29.975000000000019</v>
          </cell>
        </row>
      </sheetData>
      <sheetData sheetId="1" refreshError="1"/>
      <sheetData sheetId="2" refreshError="1"/>
      <sheetData sheetId="3" refreshError="1"/>
      <sheetData sheetId="4">
        <row r="37">
          <cell r="I37">
            <v>2.7038333333333329</v>
          </cell>
          <cell r="K37">
            <v>-10.946048007918904</v>
          </cell>
        </row>
        <row r="38">
          <cell r="I38">
            <v>3.6538333333333299</v>
          </cell>
          <cell r="K38">
            <v>-8.6416679039841995</v>
          </cell>
        </row>
        <row r="39">
          <cell r="I39">
            <v>5.6998333333333324</v>
          </cell>
          <cell r="K39">
            <v>-11.453843108141569</v>
          </cell>
        </row>
        <row r="40">
          <cell r="I40">
            <v>3.6928333333333332</v>
          </cell>
          <cell r="K40">
            <v>-4.3674783469438392</v>
          </cell>
        </row>
        <row r="41">
          <cell r="I41">
            <v>6.2828333333333326</v>
          </cell>
          <cell r="K41">
            <v>-2.6025686711210754</v>
          </cell>
        </row>
        <row r="42">
          <cell r="I42">
            <v>6.7188333333333325</v>
          </cell>
          <cell r="K42">
            <v>-4.4328087107151344</v>
          </cell>
        </row>
        <row r="43">
          <cell r="I43">
            <v>7.0448333333333331</v>
          </cell>
          <cell r="K43">
            <v>-7.0450334075723324</v>
          </cell>
        </row>
        <row r="44">
          <cell r="I44">
            <v>5.2978333333333332</v>
          </cell>
          <cell r="K44">
            <v>-5.4523583271468672</v>
          </cell>
        </row>
        <row r="45">
          <cell r="I45">
            <v>6.589833333333333</v>
          </cell>
          <cell r="K45">
            <v>-3.6646820094036046</v>
          </cell>
        </row>
        <row r="46">
          <cell r="I46">
            <v>6.1468333333333334</v>
          </cell>
          <cell r="K46">
            <v>-4.3288740410789881</v>
          </cell>
        </row>
        <row r="47">
          <cell r="I47">
            <v>4.7248333333333328</v>
          </cell>
          <cell r="K47">
            <v>-4.4357782727047645</v>
          </cell>
        </row>
        <row r="48">
          <cell r="I48">
            <v>3.3008333333333328</v>
          </cell>
          <cell r="K48">
            <v>-5.2959613956941487</v>
          </cell>
        </row>
        <row r="49">
          <cell r="I49">
            <v>4.4228333333333332</v>
          </cell>
          <cell r="K49">
            <v>-4.2724523632764697</v>
          </cell>
        </row>
        <row r="50">
          <cell r="I50">
            <v>2.6398333333333333</v>
          </cell>
          <cell r="K50">
            <v>-3.5261024498886671</v>
          </cell>
        </row>
        <row r="51">
          <cell r="I51">
            <v>2.9818333333333329</v>
          </cell>
          <cell r="K51">
            <v>-4.0368671121009623</v>
          </cell>
        </row>
        <row r="52">
          <cell r="I52">
            <v>1.9998333333333331</v>
          </cell>
          <cell r="K52">
            <v>-3.9754961643157274</v>
          </cell>
        </row>
        <row r="53">
          <cell r="I53">
            <v>0.41283333333333305</v>
          </cell>
          <cell r="K53">
            <v>-2.7856916604801243</v>
          </cell>
        </row>
        <row r="54">
          <cell r="I54">
            <v>0.70683333333333309</v>
          </cell>
          <cell r="K54">
            <v>-6.7559960405840505</v>
          </cell>
        </row>
        <row r="55">
          <cell r="I55">
            <v>0.293833333333333</v>
          </cell>
          <cell r="K55">
            <v>-3.7696065330364079</v>
          </cell>
        </row>
        <row r="56">
          <cell r="I56">
            <v>-0.85916666666666697</v>
          </cell>
          <cell r="K56">
            <v>-5.9383766394456918</v>
          </cell>
        </row>
        <row r="57">
          <cell r="I57">
            <v>-3.390166666666667</v>
          </cell>
          <cell r="K57">
            <v>-6.9222915120020891</v>
          </cell>
        </row>
        <row r="58">
          <cell r="I58">
            <v>-2.192166666666667</v>
          </cell>
          <cell r="K58">
            <v>-4.845577827270545</v>
          </cell>
        </row>
        <row r="59">
          <cell r="I59">
            <v>-4.2931666666666661</v>
          </cell>
          <cell r="K59">
            <v>-5.5810393466964845</v>
          </cell>
        </row>
        <row r="60">
          <cell r="I60">
            <v>-5.3161666666666676</v>
          </cell>
          <cell r="K60">
            <v>-7.0747290274685204</v>
          </cell>
        </row>
        <row r="61">
          <cell r="I61">
            <v>-5.0171666666666663</v>
          </cell>
          <cell r="K61">
            <v>-6.1987082405345566</v>
          </cell>
        </row>
        <row r="62">
          <cell r="I62">
            <v>-4.9401666666666664</v>
          </cell>
          <cell r="K62">
            <v>-5.5760900767137676</v>
          </cell>
        </row>
        <row r="63">
          <cell r="I63">
            <v>-3.6451666666666669</v>
          </cell>
          <cell r="K63">
            <v>-5.006924028705753</v>
          </cell>
        </row>
        <row r="64">
          <cell r="I64">
            <v>-4.4221666666666675</v>
          </cell>
          <cell r="K64">
            <v>-4.7040287057658636</v>
          </cell>
        </row>
      </sheetData>
      <sheetData sheetId="5">
        <row r="48">
          <cell r="G48">
            <v>2.1182202009050938E-2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"/>
    </sheetNames>
    <sheetDataSet>
      <sheetData sheetId="0">
        <row r="11">
          <cell r="I11">
            <v>0.95619999999999972</v>
          </cell>
          <cell r="K11">
            <v>-4.2356297946052157</v>
          </cell>
        </row>
        <row r="12">
          <cell r="I12">
            <v>0.33719999999999978</v>
          </cell>
          <cell r="K12">
            <v>-5.1987577332343156</v>
          </cell>
        </row>
        <row r="13">
          <cell r="I13">
            <v>0.4241999999999998</v>
          </cell>
          <cell r="K13">
            <v>-5.8441425389754889</v>
          </cell>
        </row>
        <row r="14">
          <cell r="I14">
            <v>-0.14880000000000021</v>
          </cell>
          <cell r="K14">
            <v>-6.0777480821579095</v>
          </cell>
        </row>
        <row r="15">
          <cell r="I15">
            <v>0.25019999999999976</v>
          </cell>
          <cell r="K15">
            <v>-5.6897253155159708</v>
          </cell>
        </row>
        <row r="16">
          <cell r="I16">
            <v>0.59019999999999984</v>
          </cell>
          <cell r="K16">
            <v>-5.5828210838901944</v>
          </cell>
        </row>
        <row r="17">
          <cell r="I17">
            <v>-0.16380000000000022</v>
          </cell>
          <cell r="K17">
            <v>-5.7392180153426855</v>
          </cell>
        </row>
        <row r="18">
          <cell r="I18">
            <v>4.1999999999997872E-3</v>
          </cell>
          <cell r="K18">
            <v>-6.0450829002722051</v>
          </cell>
        </row>
        <row r="19">
          <cell r="I19">
            <v>0.27819999999999978</v>
          </cell>
          <cell r="K19">
            <v>-5.5848007918831675</v>
          </cell>
        </row>
        <row r="20">
          <cell r="I20">
            <v>0.4271999999999998</v>
          </cell>
          <cell r="K20">
            <v>-5.0878940856223656</v>
          </cell>
        </row>
        <row r="21">
          <cell r="I21">
            <v>-0.19580000000000022</v>
          </cell>
          <cell r="K21">
            <v>-6.4410244988863772</v>
          </cell>
        </row>
        <row r="22">
          <cell r="I22">
            <v>-6.8538000000000006</v>
          </cell>
          <cell r="K22">
            <v>-6.2866072754268592</v>
          </cell>
        </row>
        <row r="23">
          <cell r="I23">
            <v>-7.0738000000000003</v>
          </cell>
          <cell r="K23">
            <v>-6.2430536995792911</v>
          </cell>
        </row>
        <row r="24">
          <cell r="I24">
            <v>-7.8338000000000001</v>
          </cell>
          <cell r="K24">
            <v>-8.87705518436033</v>
          </cell>
        </row>
        <row r="25">
          <cell r="I25">
            <v>-7.6778000000000004</v>
          </cell>
          <cell r="K25">
            <v>-8.7434248948279958</v>
          </cell>
        </row>
        <row r="27">
          <cell r="I27">
            <v>-7.0398000000000005</v>
          </cell>
          <cell r="K27">
            <v>-8.9037812422666605</v>
          </cell>
        </row>
        <row r="28">
          <cell r="I28">
            <v>-6.8458000000000006</v>
          </cell>
          <cell r="K28">
            <v>-7.176486018312203</v>
          </cell>
        </row>
        <row r="29">
          <cell r="I29">
            <v>-6.8928000000000003</v>
          </cell>
          <cell r="K29">
            <v>-7.5417421430338711</v>
          </cell>
        </row>
        <row r="30">
          <cell r="I30">
            <v>-7.4218000000000002</v>
          </cell>
          <cell r="K30">
            <v>-9.6095471417966394</v>
          </cell>
        </row>
        <row r="31">
          <cell r="I31">
            <v>-7.7118000000000002</v>
          </cell>
          <cell r="K31">
            <v>-10.411328878990304</v>
          </cell>
        </row>
        <row r="32">
          <cell r="I32">
            <v>-7.7128000000000005</v>
          </cell>
          <cell r="K32">
            <v>-10.515263548626564</v>
          </cell>
        </row>
        <row r="33">
          <cell r="I33">
            <v>-7.0018000000000002</v>
          </cell>
          <cell r="K33">
            <v>-9.3858401385795389</v>
          </cell>
        </row>
        <row r="34">
          <cell r="I34">
            <v>-6.3798000000000004</v>
          </cell>
          <cell r="K34">
            <v>-5.7451571393219458</v>
          </cell>
        </row>
        <row r="35">
          <cell r="I35">
            <v>-7.7218</v>
          </cell>
          <cell r="K35">
            <v>-10.516253402623107</v>
          </cell>
        </row>
        <row r="36">
          <cell r="I36">
            <v>-7.4498000000000006</v>
          </cell>
          <cell r="K36">
            <v>-10.027265528334539</v>
          </cell>
        </row>
        <row r="37">
          <cell r="I37">
            <v>-7.4788000000000006</v>
          </cell>
          <cell r="K37">
            <v>-10.613259094283677</v>
          </cell>
        </row>
        <row r="38">
          <cell r="I38">
            <v>-7.2458</v>
          </cell>
          <cell r="K38">
            <v>-10.366785449146306</v>
          </cell>
        </row>
        <row r="39">
          <cell r="I39">
            <v>-5.8478000000000003</v>
          </cell>
          <cell r="K39">
            <v>-7.6367681267012406</v>
          </cell>
        </row>
        <row r="40">
          <cell r="I40">
            <v>-7.1017999999999999</v>
          </cell>
          <cell r="K40">
            <v>-9.9797525365007971</v>
          </cell>
        </row>
        <row r="41">
          <cell r="I41">
            <v>-6.7088000000000001</v>
          </cell>
          <cell r="K41">
            <v>-9.9243207126949358</v>
          </cell>
        </row>
        <row r="42">
          <cell r="I42">
            <v>-6.5918000000000001</v>
          </cell>
          <cell r="K42">
            <v>-7.8238505320464631</v>
          </cell>
        </row>
        <row r="43">
          <cell r="I43">
            <v>-6.1738</v>
          </cell>
          <cell r="K43">
            <v>-6.6686909180896512</v>
          </cell>
        </row>
        <row r="45">
          <cell r="I45">
            <v>-6.5848000000000004</v>
          </cell>
          <cell r="K45">
            <v>-9.6243949517446765</v>
          </cell>
        </row>
        <row r="46">
          <cell r="I46">
            <v>-5.1038000000000006</v>
          </cell>
          <cell r="K46">
            <v>-6.2737391734719088</v>
          </cell>
        </row>
        <row r="47">
          <cell r="I47">
            <v>-5.5578000000000003</v>
          </cell>
          <cell r="K47">
            <v>-8.98098985399659</v>
          </cell>
        </row>
        <row r="48">
          <cell r="I48">
            <v>1.2631999999999999</v>
          </cell>
          <cell r="K48">
            <v>-10.548918584508812</v>
          </cell>
        </row>
        <row r="49">
          <cell r="I49">
            <v>2.4061999999999997</v>
          </cell>
          <cell r="K49">
            <v>-9.0413709477851683</v>
          </cell>
        </row>
        <row r="50">
          <cell r="I50">
            <v>2.4101999999999997</v>
          </cell>
          <cell r="K50">
            <v>-10.05597129423407</v>
          </cell>
        </row>
        <row r="51">
          <cell r="I51">
            <v>2.9461999999999997</v>
          </cell>
          <cell r="K51">
            <v>-10.554857708487958</v>
          </cell>
        </row>
        <row r="52">
          <cell r="I52">
            <v>2.9271999999999996</v>
          </cell>
          <cell r="K52">
            <v>-6.622167780252453</v>
          </cell>
        </row>
        <row r="53">
          <cell r="I53">
            <v>3.9611999999999998</v>
          </cell>
          <cell r="K53">
            <v>-9.3393170007423407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nalysis"/>
      <sheetName val="modified_DJ"/>
      <sheetName val="SwansonHysell2010"/>
    </sheetNames>
    <sheetDataSet>
      <sheetData sheetId="0">
        <row r="4">
          <cell r="E4">
            <v>1.0999999999999999E-2</v>
          </cell>
          <cell r="F4">
            <v>15.099999999999998</v>
          </cell>
        </row>
        <row r="5">
          <cell r="E5">
            <v>5.0000000000000001E-3</v>
          </cell>
          <cell r="F5">
            <v>17.799999999999997</v>
          </cell>
        </row>
        <row r="6">
          <cell r="E6">
            <v>5.0000000000000001E-3</v>
          </cell>
          <cell r="F6">
            <v>17.299999999999997</v>
          </cell>
        </row>
        <row r="7">
          <cell r="E7">
            <v>1.6E-2</v>
          </cell>
          <cell r="F7">
            <v>14.899999999999999</v>
          </cell>
        </row>
        <row r="8">
          <cell r="E8">
            <v>1.2999999999999999E-2</v>
          </cell>
          <cell r="F8">
            <v>13.7</v>
          </cell>
        </row>
        <row r="9">
          <cell r="E9">
            <v>1.2999999999999999E-2</v>
          </cell>
          <cell r="F9">
            <v>15.799999999999999</v>
          </cell>
        </row>
        <row r="10">
          <cell r="E10">
            <v>7.0000000000000001E-3</v>
          </cell>
          <cell r="F10">
            <v>18.099999999999998</v>
          </cell>
        </row>
        <row r="11">
          <cell r="E11">
            <v>1.2E-2</v>
          </cell>
          <cell r="F11">
            <v>17.799999999999997</v>
          </cell>
        </row>
        <row r="12">
          <cell r="E12">
            <v>1.2E-2</v>
          </cell>
          <cell r="F12">
            <v>18.600000000000001</v>
          </cell>
        </row>
        <row r="13">
          <cell r="E13">
            <v>1.6E-2</v>
          </cell>
          <cell r="F13">
            <v>15.399999999999999</v>
          </cell>
        </row>
        <row r="14">
          <cell r="E14">
            <v>8.9999999999999993E-3</v>
          </cell>
          <cell r="F14">
            <v>14.5</v>
          </cell>
        </row>
        <row r="15">
          <cell r="E15">
            <v>8.9999999999999993E-3</v>
          </cell>
          <cell r="F15">
            <v>20.399999999999999</v>
          </cell>
        </row>
        <row r="16">
          <cell r="E16">
            <v>6.0000000000000001E-3</v>
          </cell>
          <cell r="F16">
            <v>17.299999999999997</v>
          </cell>
        </row>
        <row r="17">
          <cell r="E17">
            <v>1.0999999999999999E-2</v>
          </cell>
          <cell r="F17">
            <v>17.7</v>
          </cell>
        </row>
        <row r="18">
          <cell r="E18">
            <v>1.4E-2</v>
          </cell>
          <cell r="F18">
            <v>22.400000000000002</v>
          </cell>
        </row>
        <row r="19">
          <cell r="E19">
            <v>7.0000000000000001E-3</v>
          </cell>
          <cell r="F19">
            <v>19.7</v>
          </cell>
        </row>
        <row r="20">
          <cell r="E20">
            <v>8.0000000000000002E-3</v>
          </cell>
          <cell r="F20">
            <v>18.200000000000003</v>
          </cell>
        </row>
        <row r="21">
          <cell r="E21">
            <v>1.0999999999999999E-2</v>
          </cell>
          <cell r="F21">
            <v>19.5</v>
          </cell>
        </row>
        <row r="22">
          <cell r="E22">
            <v>8.9999999999999993E-3</v>
          </cell>
          <cell r="F22">
            <v>19.600000000000001</v>
          </cell>
        </row>
        <row r="23">
          <cell r="E23">
            <v>8.9999999999999993E-3</v>
          </cell>
          <cell r="F23">
            <v>19.900000000000002</v>
          </cell>
        </row>
        <row r="24">
          <cell r="E24">
            <v>1.2999999999999999E-2</v>
          </cell>
          <cell r="F24">
            <v>17.5</v>
          </cell>
        </row>
        <row r="25">
          <cell r="E25">
            <v>1.2E-2</v>
          </cell>
          <cell r="F25">
            <v>19.299999999999997</v>
          </cell>
        </row>
        <row r="26">
          <cell r="E26">
            <v>8.9999999999999993E-3</v>
          </cell>
          <cell r="F26">
            <v>19.299999999999997</v>
          </cell>
        </row>
        <row r="27">
          <cell r="E27">
            <v>4.0000000000000001E-3</v>
          </cell>
          <cell r="F27">
            <v>19.299999999999997</v>
          </cell>
        </row>
        <row r="28">
          <cell r="E28">
            <v>7.0000000000000001E-3</v>
          </cell>
          <cell r="F28">
            <v>19.3</v>
          </cell>
        </row>
        <row r="29">
          <cell r="E29">
            <v>1.4E-2</v>
          </cell>
          <cell r="F29">
            <v>21.1</v>
          </cell>
        </row>
        <row r="30">
          <cell r="E30">
            <v>8.9999999999999993E-3</v>
          </cell>
          <cell r="F30">
            <v>20.299999999999997</v>
          </cell>
        </row>
        <row r="31">
          <cell r="E31">
            <v>7.0000000000000001E-3</v>
          </cell>
          <cell r="F31">
            <v>20.099999999999998</v>
          </cell>
        </row>
        <row r="32">
          <cell r="E32">
            <v>1.0999999999999999E-2</v>
          </cell>
          <cell r="F32">
            <v>18.399999999999999</v>
          </cell>
        </row>
        <row r="33">
          <cell r="E33">
            <v>6.0000000000000001E-3</v>
          </cell>
          <cell r="F33">
            <v>19.5</v>
          </cell>
        </row>
        <row r="34">
          <cell r="E34">
            <v>5.0000000000000001E-3</v>
          </cell>
          <cell r="F34">
            <v>21.1</v>
          </cell>
        </row>
        <row r="35">
          <cell r="E35">
            <v>8.0000000000000002E-3</v>
          </cell>
          <cell r="F35">
            <v>21.7</v>
          </cell>
        </row>
        <row r="36">
          <cell r="E36">
            <v>8.0000000000000002E-3</v>
          </cell>
          <cell r="F36">
            <v>20.799999999999997</v>
          </cell>
        </row>
        <row r="37">
          <cell r="E37">
            <v>1.0999999999999999E-2</v>
          </cell>
          <cell r="F37">
            <v>21</v>
          </cell>
        </row>
        <row r="38">
          <cell r="E38">
            <v>8.9999999999999993E-3</v>
          </cell>
          <cell r="F38">
            <v>20.9</v>
          </cell>
        </row>
        <row r="39">
          <cell r="E39">
            <v>8.0000000000000002E-3</v>
          </cell>
          <cell r="F39">
            <v>20.400000000000002</v>
          </cell>
        </row>
        <row r="40">
          <cell r="E40">
            <v>8.9999999999999993E-3</v>
          </cell>
          <cell r="F40">
            <v>20.100000000000001</v>
          </cell>
        </row>
        <row r="41">
          <cell r="E41">
            <v>7.0000000000000001E-3</v>
          </cell>
          <cell r="F41">
            <v>20.399999999999999</v>
          </cell>
        </row>
        <row r="42">
          <cell r="E42">
            <v>1.7000000000000001E-2</v>
          </cell>
          <cell r="F42">
            <v>22.3</v>
          </cell>
        </row>
        <row r="43">
          <cell r="E43">
            <v>1.2999999999999999E-2</v>
          </cell>
          <cell r="F43">
            <v>21.9</v>
          </cell>
        </row>
        <row r="44">
          <cell r="E44">
            <v>1.7999999999999999E-2</v>
          </cell>
          <cell r="F44">
            <v>21.400000000000002</v>
          </cell>
        </row>
        <row r="45">
          <cell r="E45">
            <v>1.4999999999999999E-2</v>
          </cell>
          <cell r="F45">
            <v>21.6</v>
          </cell>
        </row>
        <row r="46">
          <cell r="E46">
            <v>0.01</v>
          </cell>
          <cell r="F46">
            <v>30.6</v>
          </cell>
        </row>
        <row r="47">
          <cell r="E47">
            <v>1.4E-2</v>
          </cell>
          <cell r="F47">
            <v>32</v>
          </cell>
        </row>
        <row r="48">
          <cell r="E48">
            <v>1.2E-2</v>
          </cell>
          <cell r="F48">
            <v>28.400000000000002</v>
          </cell>
        </row>
        <row r="49">
          <cell r="E49">
            <v>2.1000000000000001E-2</v>
          </cell>
          <cell r="F49">
            <v>31.5</v>
          </cell>
        </row>
        <row r="50">
          <cell r="E50">
            <v>1.7999999999999999E-2</v>
          </cell>
          <cell r="F50">
            <v>29.6</v>
          </cell>
        </row>
        <row r="51">
          <cell r="E51">
            <v>1.4999999999999999E-2</v>
          </cell>
          <cell r="F51">
            <v>30.2</v>
          </cell>
        </row>
        <row r="52">
          <cell r="E52">
            <v>3.7999999999999999E-2</v>
          </cell>
          <cell r="F52">
            <v>30.6</v>
          </cell>
        </row>
        <row r="53">
          <cell r="E53">
            <v>3.7999999999999999E-2</v>
          </cell>
          <cell r="F53">
            <v>30.4</v>
          </cell>
        </row>
        <row r="54">
          <cell r="E54">
            <v>1.7000000000000001E-2</v>
          </cell>
          <cell r="F54">
            <v>26.2</v>
          </cell>
        </row>
        <row r="55">
          <cell r="E55">
            <v>1.7000000000000001E-2</v>
          </cell>
          <cell r="F55">
            <v>31.4</v>
          </cell>
        </row>
        <row r="56">
          <cell r="E56">
            <v>2.3E-2</v>
          </cell>
          <cell r="F56">
            <v>30.5</v>
          </cell>
        </row>
        <row r="57">
          <cell r="E57">
            <v>1.4E-2</v>
          </cell>
          <cell r="F57">
            <v>30.799999999999997</v>
          </cell>
        </row>
        <row r="58">
          <cell r="E58">
            <v>5.0000000000000001E-3</v>
          </cell>
          <cell r="F58">
            <v>31.200000000000003</v>
          </cell>
        </row>
        <row r="59">
          <cell r="E59">
            <v>1.0999999999999999E-2</v>
          </cell>
          <cell r="F59">
            <v>30.4</v>
          </cell>
        </row>
        <row r="60">
          <cell r="E60">
            <v>6.0000000000000001E-3</v>
          </cell>
          <cell r="F60">
            <v>35.4</v>
          </cell>
        </row>
        <row r="61">
          <cell r="E61">
            <v>1.6E-2</v>
          </cell>
          <cell r="F61">
            <v>32.5</v>
          </cell>
        </row>
        <row r="62">
          <cell r="E62">
            <v>1.2E-2</v>
          </cell>
          <cell r="F62">
            <v>31.299999999999997</v>
          </cell>
        </row>
        <row r="63">
          <cell r="E63">
            <v>1.6E-2</v>
          </cell>
          <cell r="F63">
            <v>32</v>
          </cell>
        </row>
        <row r="64">
          <cell r="E64">
            <v>2.3E-2</v>
          </cell>
          <cell r="F64">
            <v>31.1</v>
          </cell>
        </row>
        <row r="65">
          <cell r="E65">
            <v>1.4E-2</v>
          </cell>
          <cell r="F65">
            <v>31.5</v>
          </cell>
        </row>
        <row r="66">
          <cell r="E66">
            <v>3.9E-2</v>
          </cell>
          <cell r="F66">
            <v>35.200000000000003</v>
          </cell>
        </row>
        <row r="67">
          <cell r="E67">
            <v>8.9999999999999993E-3</v>
          </cell>
          <cell r="F67">
            <v>31.4</v>
          </cell>
        </row>
        <row r="68">
          <cell r="E68">
            <v>8.0000000000000002E-3</v>
          </cell>
          <cell r="F68">
            <v>34.5</v>
          </cell>
        </row>
        <row r="69">
          <cell r="E69">
            <v>1.2E-2</v>
          </cell>
          <cell r="F69">
            <v>34</v>
          </cell>
        </row>
        <row r="70">
          <cell r="E70">
            <v>3.5000000000000003E-2</v>
          </cell>
          <cell r="F70">
            <v>34</v>
          </cell>
        </row>
        <row r="71">
          <cell r="E71">
            <v>1.0999999999999999E-2</v>
          </cell>
          <cell r="F71">
            <v>26.8</v>
          </cell>
        </row>
        <row r="72">
          <cell r="E72">
            <v>8.0000000000000002E-3</v>
          </cell>
          <cell r="F72">
            <v>33.700000000000003</v>
          </cell>
        </row>
        <row r="73">
          <cell r="E73">
            <v>8.0000000000000002E-3</v>
          </cell>
          <cell r="F73">
            <v>31.9</v>
          </cell>
        </row>
        <row r="74">
          <cell r="E74">
            <v>1.0999999999999999E-2</v>
          </cell>
          <cell r="F74">
            <v>32.9</v>
          </cell>
        </row>
        <row r="75">
          <cell r="E75">
            <v>1.0999999999999999E-2</v>
          </cell>
          <cell r="F75">
            <v>32.6</v>
          </cell>
        </row>
        <row r="76">
          <cell r="E76">
            <v>1.7999999999999999E-2</v>
          </cell>
          <cell r="F76">
            <v>33.799999999999997</v>
          </cell>
        </row>
        <row r="77">
          <cell r="E77">
            <v>3.1E-2</v>
          </cell>
          <cell r="F77">
            <v>36.299999999999997</v>
          </cell>
        </row>
        <row r="78">
          <cell r="E78">
            <v>0.01</v>
          </cell>
          <cell r="F78">
            <v>33.299999999999997</v>
          </cell>
        </row>
        <row r="79">
          <cell r="E79">
            <v>8.0000000000000002E-3</v>
          </cell>
          <cell r="F79">
            <v>33.4</v>
          </cell>
        </row>
        <row r="80">
          <cell r="E80">
            <v>1.4999999999999999E-2</v>
          </cell>
          <cell r="F80">
            <v>31.9</v>
          </cell>
        </row>
        <row r="81">
          <cell r="E81">
            <v>8.9999999999999993E-3</v>
          </cell>
          <cell r="F81">
            <v>31.2</v>
          </cell>
        </row>
        <row r="82">
          <cell r="E82">
            <v>1.2999999999999999E-2</v>
          </cell>
          <cell r="F82">
            <v>31.2</v>
          </cell>
        </row>
        <row r="83">
          <cell r="E83">
            <v>3.4000000000000002E-2</v>
          </cell>
          <cell r="F83">
            <v>28.5</v>
          </cell>
        </row>
        <row r="84">
          <cell r="E84">
            <v>2.8000000000000001E-2</v>
          </cell>
          <cell r="F84">
            <v>31.3</v>
          </cell>
        </row>
        <row r="85">
          <cell r="E85">
            <v>3.0000000000000001E-3</v>
          </cell>
          <cell r="F85">
            <v>28.4</v>
          </cell>
        </row>
        <row r="86">
          <cell r="E86">
            <v>2.3E-2</v>
          </cell>
          <cell r="F86">
            <v>25.7</v>
          </cell>
        </row>
        <row r="87">
          <cell r="E87">
            <v>0.04</v>
          </cell>
          <cell r="F87">
            <v>28.900000000000002</v>
          </cell>
        </row>
        <row r="88">
          <cell r="E88">
            <v>3.2000000000000001E-2</v>
          </cell>
          <cell r="F88">
            <v>29.900000000000002</v>
          </cell>
        </row>
        <row r="89">
          <cell r="E89">
            <v>2.8000000000000001E-2</v>
          </cell>
          <cell r="F89">
            <v>34.199999999999996</v>
          </cell>
        </row>
        <row r="90">
          <cell r="E90">
            <v>2.1999999999999999E-2</v>
          </cell>
          <cell r="F90">
            <v>27.9</v>
          </cell>
        </row>
        <row r="91">
          <cell r="E91">
            <v>0.03</v>
          </cell>
          <cell r="F91">
            <v>29.400000000000002</v>
          </cell>
        </row>
        <row r="92">
          <cell r="E92">
            <v>0.01</v>
          </cell>
          <cell r="F92">
            <v>26.799999999999997</v>
          </cell>
        </row>
        <row r="93">
          <cell r="E93">
            <v>6.0000000000000001E-3</v>
          </cell>
          <cell r="F93">
            <v>29.5</v>
          </cell>
        </row>
        <row r="94">
          <cell r="E94">
            <v>2.9000000000000001E-2</v>
          </cell>
          <cell r="F94">
            <v>29.599999999999998</v>
          </cell>
        </row>
        <row r="95">
          <cell r="E95">
            <v>7.8E-2</v>
          </cell>
          <cell r="F95">
            <v>26.2</v>
          </cell>
        </row>
        <row r="96">
          <cell r="E96">
            <v>0.04</v>
          </cell>
          <cell r="F96">
            <v>31</v>
          </cell>
        </row>
        <row r="97">
          <cell r="E97">
            <v>5.3999999999999999E-2</v>
          </cell>
          <cell r="F97">
            <v>28.5</v>
          </cell>
        </row>
        <row r="98">
          <cell r="E98">
            <v>7.1999999999999995E-2</v>
          </cell>
          <cell r="F98">
            <v>29.1</v>
          </cell>
        </row>
        <row r="99">
          <cell r="E99">
            <v>5.8999999999999997E-2</v>
          </cell>
          <cell r="F99">
            <v>36.799999999999997</v>
          </cell>
        </row>
        <row r="100">
          <cell r="F100">
            <v>26.400000000000002</v>
          </cell>
        </row>
        <row r="101">
          <cell r="F101">
            <v>27.5</v>
          </cell>
        </row>
        <row r="102">
          <cell r="E102">
            <v>3.5999999999999997E-2</v>
          </cell>
          <cell r="F102">
            <v>28</v>
          </cell>
        </row>
        <row r="103">
          <cell r="F103">
            <v>29.3</v>
          </cell>
        </row>
        <row r="104">
          <cell r="F104">
            <v>29.2</v>
          </cell>
        </row>
        <row r="105">
          <cell r="E105">
            <v>1.6E-2</v>
          </cell>
          <cell r="F105">
            <v>28.3</v>
          </cell>
        </row>
        <row r="106">
          <cell r="F106">
            <v>28.700000000000003</v>
          </cell>
        </row>
        <row r="107">
          <cell r="F107">
            <v>28.5</v>
          </cell>
        </row>
        <row r="108">
          <cell r="F108">
            <v>27.5</v>
          </cell>
        </row>
        <row r="109">
          <cell r="F109">
            <v>29</v>
          </cell>
        </row>
        <row r="110">
          <cell r="F110">
            <v>28.5</v>
          </cell>
        </row>
        <row r="111">
          <cell r="F111">
            <v>29.5</v>
          </cell>
        </row>
        <row r="112">
          <cell r="E112">
            <v>0.109</v>
          </cell>
          <cell r="F112">
            <v>31.8</v>
          </cell>
        </row>
        <row r="113">
          <cell r="E113">
            <v>1.4E-2</v>
          </cell>
          <cell r="F113">
            <v>31.2</v>
          </cell>
        </row>
        <row r="114">
          <cell r="F114">
            <v>31.400000000000002</v>
          </cell>
        </row>
        <row r="115">
          <cell r="F115">
            <v>31</v>
          </cell>
        </row>
        <row r="116">
          <cell r="F116">
            <v>33.1</v>
          </cell>
        </row>
        <row r="117">
          <cell r="E117">
            <v>1.4E-2</v>
          </cell>
          <cell r="F117">
            <v>33.700000000000003</v>
          </cell>
        </row>
        <row r="118">
          <cell r="E118">
            <v>6.0000000000000001E-3</v>
          </cell>
          <cell r="F118">
            <v>30.1</v>
          </cell>
        </row>
        <row r="119">
          <cell r="E119">
            <v>7.5999999999999998E-2</v>
          </cell>
          <cell r="F119">
            <v>30.400000000000002</v>
          </cell>
        </row>
        <row r="120">
          <cell r="F120">
            <v>28.8</v>
          </cell>
        </row>
        <row r="121">
          <cell r="F121">
            <v>25.9</v>
          </cell>
        </row>
        <row r="122">
          <cell r="F122">
            <v>26.099999999999998</v>
          </cell>
        </row>
        <row r="123">
          <cell r="F123">
            <v>26.299999999999997</v>
          </cell>
        </row>
        <row r="124">
          <cell r="E124">
            <v>6.3E-2</v>
          </cell>
          <cell r="F124">
            <v>29.599999999999998</v>
          </cell>
        </row>
        <row r="125">
          <cell r="E125">
            <v>3.4000000000000002E-2</v>
          </cell>
          <cell r="F125">
            <v>28.7</v>
          </cell>
        </row>
        <row r="126">
          <cell r="E126">
            <v>5.2999999999999999E-2</v>
          </cell>
          <cell r="F126">
            <v>28</v>
          </cell>
        </row>
        <row r="127">
          <cell r="F127">
            <v>25.9</v>
          </cell>
        </row>
        <row r="128">
          <cell r="F128">
            <v>26.1</v>
          </cell>
        </row>
        <row r="129">
          <cell r="E129">
            <v>6.0999999999999999E-2</v>
          </cell>
          <cell r="F129">
            <v>27.900000000000002</v>
          </cell>
        </row>
        <row r="130">
          <cell r="F130">
            <v>27.9</v>
          </cell>
        </row>
        <row r="131">
          <cell r="F131">
            <v>25.1</v>
          </cell>
        </row>
        <row r="132">
          <cell r="F132">
            <v>27.099999999999998</v>
          </cell>
        </row>
        <row r="133">
          <cell r="F133">
            <v>27.7</v>
          </cell>
        </row>
        <row r="134">
          <cell r="F134">
            <v>28</v>
          </cell>
        </row>
        <row r="135">
          <cell r="F135">
            <v>26.4</v>
          </cell>
        </row>
        <row r="136">
          <cell r="E136">
            <v>0.14499999999999999</v>
          </cell>
          <cell r="F136">
            <v>28</v>
          </cell>
        </row>
        <row r="137">
          <cell r="F137">
            <v>27.9</v>
          </cell>
        </row>
        <row r="138">
          <cell r="F138">
            <v>28</v>
          </cell>
        </row>
        <row r="139">
          <cell r="F139">
            <v>27.9</v>
          </cell>
        </row>
        <row r="140">
          <cell r="F140">
            <v>29.799999999999997</v>
          </cell>
        </row>
        <row r="141">
          <cell r="F141">
            <v>27.7</v>
          </cell>
        </row>
        <row r="142">
          <cell r="F142">
            <v>28.8</v>
          </cell>
        </row>
        <row r="143">
          <cell r="F143">
            <v>25.9</v>
          </cell>
        </row>
        <row r="144">
          <cell r="F144">
            <v>27.3</v>
          </cell>
        </row>
        <row r="145">
          <cell r="F145">
            <v>27.9</v>
          </cell>
        </row>
        <row r="146">
          <cell r="F146">
            <v>27.1</v>
          </cell>
        </row>
        <row r="147">
          <cell r="F147">
            <v>25.8</v>
          </cell>
        </row>
        <row r="148">
          <cell r="F148">
            <v>27.099999999999998</v>
          </cell>
        </row>
        <row r="149">
          <cell r="F149">
            <v>27.4</v>
          </cell>
        </row>
        <row r="150">
          <cell r="F150">
            <v>27.5</v>
          </cell>
        </row>
        <row r="151">
          <cell r="E151">
            <v>1.6E-2</v>
          </cell>
          <cell r="F151">
            <v>27.9</v>
          </cell>
        </row>
        <row r="152">
          <cell r="E152">
            <v>0.03</v>
          </cell>
          <cell r="F152">
            <v>27.7</v>
          </cell>
        </row>
        <row r="153">
          <cell r="E153">
            <v>7.0000000000000001E-3</v>
          </cell>
          <cell r="F153">
            <v>25.3</v>
          </cell>
        </row>
        <row r="154">
          <cell r="F154">
            <v>31.7</v>
          </cell>
        </row>
        <row r="155">
          <cell r="F155">
            <v>32.200000000000003</v>
          </cell>
        </row>
        <row r="156">
          <cell r="F156">
            <v>31.3</v>
          </cell>
        </row>
        <row r="157">
          <cell r="F157">
            <v>31.4</v>
          </cell>
        </row>
        <row r="158">
          <cell r="F158">
            <v>32.299999999999997</v>
          </cell>
        </row>
        <row r="159">
          <cell r="F159">
            <v>32.9</v>
          </cell>
        </row>
        <row r="160">
          <cell r="F160">
            <v>31.7</v>
          </cell>
        </row>
        <row r="161">
          <cell r="F161">
            <v>31</v>
          </cell>
        </row>
        <row r="162">
          <cell r="F162">
            <v>30.6</v>
          </cell>
        </row>
        <row r="163">
          <cell r="F163">
            <v>32.9</v>
          </cell>
        </row>
        <row r="164">
          <cell r="F164">
            <v>31.6</v>
          </cell>
        </row>
        <row r="165">
          <cell r="F165">
            <v>29.4</v>
          </cell>
        </row>
        <row r="166">
          <cell r="F166">
            <v>26.5</v>
          </cell>
        </row>
        <row r="167">
          <cell r="E167">
            <v>6.0000000000000001E-3</v>
          </cell>
          <cell r="F167">
            <v>29</v>
          </cell>
        </row>
        <row r="168">
          <cell r="E168">
            <v>6.0000000000000001E-3</v>
          </cell>
          <cell r="F168">
            <v>30.1</v>
          </cell>
        </row>
        <row r="169">
          <cell r="F169">
            <v>30.8</v>
          </cell>
        </row>
        <row r="170">
          <cell r="E170">
            <v>2.1000000000000001E-2</v>
          </cell>
          <cell r="F170">
            <v>30.900000000000002</v>
          </cell>
        </row>
        <row r="171">
          <cell r="E171">
            <v>1.4E-2</v>
          </cell>
          <cell r="F171">
            <v>32.200000000000003</v>
          </cell>
        </row>
        <row r="172">
          <cell r="F172">
            <v>32.800000000000004</v>
          </cell>
        </row>
        <row r="173">
          <cell r="F173">
            <v>31.6</v>
          </cell>
        </row>
        <row r="174">
          <cell r="F174">
            <v>29.2</v>
          </cell>
        </row>
        <row r="175">
          <cell r="E175">
            <v>4.8000000000000001E-2</v>
          </cell>
          <cell r="F175">
            <v>31.3</v>
          </cell>
        </row>
        <row r="176">
          <cell r="F176">
            <v>30.900000000000002</v>
          </cell>
        </row>
        <row r="177">
          <cell r="E177">
            <v>4.1000000000000002E-2</v>
          </cell>
          <cell r="F177">
            <v>32.700000000000003</v>
          </cell>
        </row>
        <row r="178">
          <cell r="E178">
            <v>5.5E-2</v>
          </cell>
          <cell r="F178">
            <v>32.6</v>
          </cell>
        </row>
        <row r="179">
          <cell r="F179">
            <v>32.1</v>
          </cell>
        </row>
        <row r="180">
          <cell r="E180">
            <v>3.7999999999999999E-2</v>
          </cell>
          <cell r="F180">
            <v>29.9</v>
          </cell>
        </row>
        <row r="181">
          <cell r="F181">
            <v>32.799999999999997</v>
          </cell>
        </row>
        <row r="182">
          <cell r="E182">
            <v>1.2999999999999999E-2</v>
          </cell>
          <cell r="F182">
            <v>30.7</v>
          </cell>
        </row>
        <row r="183">
          <cell r="E183">
            <v>5.8000000000000003E-2</v>
          </cell>
          <cell r="F183">
            <v>31.5</v>
          </cell>
        </row>
        <row r="184">
          <cell r="E184">
            <v>31.8</v>
          </cell>
          <cell r="F184">
            <v>31.2</v>
          </cell>
        </row>
        <row r="185">
          <cell r="F185">
            <v>32</v>
          </cell>
        </row>
        <row r="186">
          <cell r="F186">
            <v>30.8</v>
          </cell>
        </row>
        <row r="187">
          <cell r="E187">
            <v>5.3999999999999999E-2</v>
          </cell>
          <cell r="F187">
            <v>29.799999999999997</v>
          </cell>
        </row>
        <row r="188">
          <cell r="E188">
            <v>2.1999999999999999E-2</v>
          </cell>
          <cell r="F188">
            <v>31.700000000000003</v>
          </cell>
        </row>
        <row r="189">
          <cell r="F189">
            <v>32.200000000000003</v>
          </cell>
        </row>
        <row r="190">
          <cell r="E190">
            <v>2.1000000000000001E-2</v>
          </cell>
          <cell r="F190">
            <v>31.7</v>
          </cell>
        </row>
        <row r="191">
          <cell r="E191">
            <v>1.2999999999999999E-2</v>
          </cell>
          <cell r="F191">
            <v>29.1</v>
          </cell>
        </row>
        <row r="192">
          <cell r="F192">
            <v>30.599999999999998</v>
          </cell>
        </row>
        <row r="193">
          <cell r="F193">
            <v>32.9</v>
          </cell>
        </row>
        <row r="194">
          <cell r="F194">
            <v>31.5</v>
          </cell>
        </row>
        <row r="195">
          <cell r="F195">
            <v>31.7</v>
          </cell>
        </row>
        <row r="196">
          <cell r="F196">
            <v>31.1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1751"/>
  <sheetViews>
    <sheetView tabSelected="1" zoomScale="85" zoomScaleNormal="85" workbookViewId="0">
      <pane ySplit="5" topLeftCell="A1131" activePane="bottomLeft" state="frozen"/>
      <selection pane="bottomLeft" activeCell="A1146" sqref="A1146:XFD1149"/>
    </sheetView>
  </sheetViews>
  <sheetFormatPr defaultColWidth="10.90625" defaultRowHeight="12.6" x14ac:dyDescent="0.2"/>
  <cols>
    <col min="1" max="1" width="10.90625" style="21"/>
    <col min="2" max="2" width="10.7265625" style="1"/>
    <col min="3" max="3" width="16.1796875" style="1" customWidth="1"/>
    <col min="4" max="5" width="10.7265625" style="1"/>
    <col min="6" max="6" width="14.54296875" style="1" bestFit="1" customWidth="1"/>
    <col min="7" max="7" width="16.1796875" style="1" bestFit="1" customWidth="1"/>
    <col min="8" max="10" width="10.7265625" style="1"/>
    <col min="11" max="11" width="11.54296875" style="1" customWidth="1"/>
    <col min="12" max="12" width="10.7265625" style="1"/>
    <col min="13" max="13" width="10.90625" style="20"/>
    <col min="14" max="16" width="10.7265625"/>
    <col min="17" max="18" width="6" customWidth="1"/>
    <col min="19" max="19" width="5.81640625" customWidth="1"/>
    <col min="20" max="20" width="5.54296875" customWidth="1"/>
    <col min="21" max="21" width="4.54296875" customWidth="1"/>
    <col min="22" max="22" width="6.7265625" customWidth="1"/>
    <col min="23" max="26" width="10.7265625"/>
    <col min="27" max="27" width="11.81640625" customWidth="1"/>
    <col min="28" max="38" width="10.7265625"/>
    <col min="39" max="39" width="11.81640625" customWidth="1"/>
    <col min="40" max="50" width="10.7265625"/>
    <col min="51" max="51" width="12.7265625" customWidth="1"/>
    <col min="52" max="62" width="10.7265625"/>
    <col min="63" max="63" width="13" customWidth="1"/>
    <col min="64" max="74" width="10.7265625"/>
    <col min="75" max="75" width="13" customWidth="1"/>
    <col min="76" max="86" width="10.7265625"/>
    <col min="87" max="87" width="12" customWidth="1"/>
    <col min="88" max="104" width="10.7265625"/>
  </cols>
  <sheetData>
    <row r="1" spans="1:96" ht="13.2" x14ac:dyDescent="0.25">
      <c r="Z1" s="1"/>
      <c r="AA1" s="1"/>
      <c r="AB1" s="1"/>
      <c r="AC1" s="1"/>
      <c r="AD1" s="1"/>
      <c r="AE1" s="1"/>
      <c r="AF1" s="1"/>
      <c r="AG1" s="6"/>
      <c r="AH1" s="6"/>
      <c r="AI1" s="1"/>
      <c r="AJ1" s="6"/>
      <c r="AL1" s="1"/>
      <c r="AM1" s="1"/>
      <c r="AN1" s="1"/>
      <c r="AO1" s="1"/>
      <c r="AP1" s="1"/>
      <c r="AQ1" s="1"/>
      <c r="AR1" s="1"/>
      <c r="AS1" s="6"/>
      <c r="AT1" s="6"/>
      <c r="AU1" s="1"/>
      <c r="AV1" s="6"/>
      <c r="AX1" s="1"/>
      <c r="AY1" s="1"/>
      <c r="AZ1" s="1"/>
      <c r="BA1" s="1"/>
      <c r="BB1" s="1"/>
      <c r="BC1" s="1"/>
      <c r="BD1" s="1"/>
      <c r="BE1" s="6"/>
      <c r="BF1" s="6"/>
      <c r="BG1" s="1"/>
      <c r="BH1" s="6"/>
      <c r="BJ1" s="1"/>
      <c r="BK1" s="1"/>
      <c r="BL1" s="1"/>
      <c r="BM1" s="1"/>
      <c r="BN1" s="1"/>
      <c r="BO1" s="1"/>
      <c r="BP1" s="1"/>
      <c r="BQ1" s="6"/>
      <c r="BR1" s="6"/>
      <c r="BS1" s="1"/>
      <c r="BT1" s="6"/>
      <c r="BV1" s="1"/>
      <c r="BW1" s="1"/>
      <c r="BX1" s="1"/>
      <c r="BY1" s="1"/>
      <c r="BZ1" s="1"/>
      <c r="CA1" s="1"/>
      <c r="CB1" s="1"/>
      <c r="CC1" s="6"/>
      <c r="CD1" s="6"/>
      <c r="CE1" s="1"/>
      <c r="CF1" s="6"/>
      <c r="CH1" s="1"/>
      <c r="CI1" s="1"/>
      <c r="CJ1" s="1"/>
      <c r="CK1" s="1"/>
      <c r="CL1" s="1"/>
      <c r="CM1" s="1"/>
      <c r="CN1" s="1"/>
      <c r="CO1" s="6"/>
      <c r="CP1" s="6"/>
      <c r="CQ1" s="1"/>
      <c r="CR1" s="6"/>
    </row>
    <row r="2" spans="1:96" x14ac:dyDescent="0.2">
      <c r="C2" s="1" t="s">
        <v>42</v>
      </c>
      <c r="E2" s="1">
        <f t="shared" ref="E2:L2" si="0">COUNT(E6:E1994)</f>
        <v>1724</v>
      </c>
      <c r="F2" s="1">
        <f t="shared" si="0"/>
        <v>1724</v>
      </c>
      <c r="G2" s="1">
        <f t="shared" si="0"/>
        <v>1649</v>
      </c>
      <c r="H2" s="1">
        <f t="shared" si="0"/>
        <v>189</v>
      </c>
      <c r="I2" s="1">
        <f t="shared" si="0"/>
        <v>168</v>
      </c>
      <c r="J2" s="1">
        <f t="shared" si="0"/>
        <v>183</v>
      </c>
      <c r="K2" s="1">
        <f t="shared" si="0"/>
        <v>183</v>
      </c>
      <c r="L2" s="1">
        <f t="shared" si="0"/>
        <v>183</v>
      </c>
      <c r="M2" s="28" t="s">
        <v>135</v>
      </c>
      <c r="N2" s="26"/>
      <c r="O2" s="26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</row>
    <row r="3" spans="1:96" x14ac:dyDescent="0.2">
      <c r="M3" s="27"/>
      <c r="N3" s="26"/>
      <c r="O3" s="26"/>
      <c r="V3" s="1"/>
      <c r="Z3" s="1"/>
      <c r="AA3" s="1"/>
      <c r="AB3" s="1"/>
      <c r="AC3" s="1"/>
      <c r="AD3" s="2"/>
      <c r="AE3" s="2"/>
      <c r="AF3" s="2"/>
      <c r="AG3" s="2"/>
      <c r="AH3" s="2"/>
      <c r="AI3" s="2"/>
      <c r="AJ3" s="2"/>
      <c r="AL3" s="1"/>
      <c r="AM3" s="1"/>
      <c r="AN3" s="1"/>
      <c r="AO3" s="1"/>
      <c r="AP3" s="2"/>
      <c r="AQ3" s="2"/>
      <c r="AR3" s="2"/>
      <c r="AS3" s="2"/>
      <c r="AT3" s="2"/>
      <c r="AU3" s="2"/>
      <c r="AV3" s="2"/>
      <c r="AX3" s="1"/>
      <c r="AY3" s="1"/>
      <c r="AZ3" s="1"/>
      <c r="BA3" s="1"/>
      <c r="BB3" s="2"/>
      <c r="BC3" s="2"/>
      <c r="BD3" s="2"/>
      <c r="BE3" s="2"/>
      <c r="BF3" s="2"/>
      <c r="BG3" s="2"/>
      <c r="BH3" s="2"/>
      <c r="BJ3" s="1"/>
      <c r="BK3" s="1"/>
      <c r="BL3" s="1"/>
      <c r="BM3" s="1"/>
      <c r="BN3" s="2"/>
      <c r="BO3" s="2"/>
      <c r="BP3" s="2"/>
      <c r="BQ3" s="2"/>
      <c r="BR3" s="2"/>
      <c r="BS3" s="2"/>
      <c r="BT3" s="2"/>
      <c r="BV3" s="1"/>
      <c r="BW3" s="1"/>
      <c r="BX3" s="1"/>
      <c r="BY3" s="1"/>
      <c r="BZ3" s="2"/>
      <c r="CA3" s="2"/>
      <c r="CB3" s="2"/>
      <c r="CC3" s="2"/>
      <c r="CD3" s="2"/>
      <c r="CE3" s="2"/>
      <c r="CF3" s="2"/>
      <c r="CH3" s="1"/>
      <c r="CI3" s="1"/>
      <c r="CJ3" s="1"/>
      <c r="CK3" s="1"/>
      <c r="CL3" s="2"/>
      <c r="CM3" s="2"/>
      <c r="CN3" s="2"/>
      <c r="CO3" s="2"/>
      <c r="CP3" s="2"/>
      <c r="CQ3" s="2"/>
      <c r="CR3" s="2"/>
    </row>
    <row r="4" spans="1:96" ht="15" x14ac:dyDescent="0.3">
      <c r="A4" s="22" t="s">
        <v>120</v>
      </c>
      <c r="B4" s="1" t="s">
        <v>0</v>
      </c>
      <c r="C4" s="1" t="s">
        <v>1</v>
      </c>
      <c r="D4" s="1" t="s">
        <v>3</v>
      </c>
      <c r="E4" s="4" t="s">
        <v>4</v>
      </c>
      <c r="F4" s="9" t="s">
        <v>14</v>
      </c>
      <c r="G4" s="9" t="s">
        <v>15</v>
      </c>
      <c r="H4" s="9" t="s">
        <v>13</v>
      </c>
      <c r="I4" s="2" t="s">
        <v>8</v>
      </c>
      <c r="J4" s="2" t="s">
        <v>5</v>
      </c>
      <c r="K4" s="2" t="s">
        <v>6</v>
      </c>
      <c r="L4" s="2" t="s">
        <v>7</v>
      </c>
      <c r="M4" s="25" t="s">
        <v>133</v>
      </c>
      <c r="N4" s="2" t="s">
        <v>110</v>
      </c>
      <c r="O4" s="2" t="s">
        <v>113</v>
      </c>
      <c r="Z4" s="1"/>
      <c r="AA4" s="1"/>
      <c r="AB4" s="1"/>
      <c r="AC4" s="1"/>
      <c r="AD4" s="2"/>
      <c r="AE4" s="2"/>
      <c r="AF4" s="2"/>
      <c r="AG4" s="2"/>
      <c r="AH4" s="2"/>
      <c r="AI4" s="2"/>
      <c r="AJ4" s="2"/>
      <c r="AL4" s="1"/>
      <c r="AM4" s="1"/>
      <c r="AN4" s="1"/>
      <c r="AO4" s="1"/>
      <c r="AP4" s="2"/>
      <c r="AQ4" s="2"/>
      <c r="AR4" s="2"/>
      <c r="AS4" s="2"/>
      <c r="AT4" s="2"/>
      <c r="AU4" s="2"/>
      <c r="AV4" s="2"/>
      <c r="AX4" s="1"/>
      <c r="AY4" s="1"/>
      <c r="AZ4" s="1"/>
      <c r="BA4" s="1"/>
      <c r="BB4" s="2"/>
      <c r="BC4" s="2"/>
      <c r="BD4" s="2"/>
      <c r="BE4" s="2"/>
      <c r="BF4" s="2"/>
      <c r="BG4" s="2"/>
      <c r="BH4" s="2"/>
      <c r="BJ4" s="1"/>
      <c r="BK4" s="1"/>
      <c r="BL4" s="1"/>
      <c r="BM4" s="1"/>
      <c r="BN4" s="2"/>
      <c r="BO4" s="2"/>
      <c r="BP4" s="2"/>
      <c r="BQ4" s="2"/>
      <c r="BR4" s="2"/>
      <c r="BS4" s="2"/>
      <c r="BT4" s="2"/>
      <c r="BV4" s="1"/>
      <c r="BW4" s="1"/>
      <c r="BX4" s="1"/>
      <c r="BY4" s="1"/>
      <c r="BZ4" s="2"/>
      <c r="CA4" s="2"/>
      <c r="CB4" s="2"/>
      <c r="CC4" s="2"/>
      <c r="CD4" s="2"/>
      <c r="CE4" s="2"/>
      <c r="CF4" s="2"/>
      <c r="CH4" s="1"/>
      <c r="CI4" s="1"/>
      <c r="CJ4" s="1"/>
      <c r="CK4" s="1"/>
      <c r="CL4" s="2"/>
      <c r="CM4" s="2"/>
      <c r="CN4" s="2"/>
      <c r="CO4" s="2"/>
      <c r="CP4" s="2"/>
      <c r="CQ4" s="2"/>
      <c r="CR4" s="2"/>
    </row>
    <row r="5" spans="1:96" x14ac:dyDescent="0.2">
      <c r="E5" s="4" t="s">
        <v>9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10</v>
      </c>
      <c r="K5" s="2" t="s">
        <v>10</v>
      </c>
      <c r="L5" s="2" t="s">
        <v>10</v>
      </c>
      <c r="M5" s="25" t="s">
        <v>134</v>
      </c>
      <c r="Z5" s="1"/>
      <c r="AA5" s="1"/>
      <c r="AB5" s="1"/>
      <c r="AC5" s="1"/>
      <c r="AD5" s="2"/>
      <c r="AE5" s="2"/>
      <c r="AF5" s="2"/>
      <c r="AG5" s="2"/>
      <c r="AH5" s="2"/>
      <c r="AI5" s="2"/>
      <c r="AJ5" s="2"/>
      <c r="AL5" s="1"/>
      <c r="AM5" s="1"/>
      <c r="AN5" s="1"/>
      <c r="AO5" s="1"/>
      <c r="AP5" s="2"/>
      <c r="AQ5" s="2"/>
      <c r="AR5" s="2"/>
      <c r="AS5" s="2"/>
      <c r="AT5" s="2"/>
      <c r="AU5" s="2"/>
      <c r="AV5" s="2"/>
      <c r="AX5" s="1"/>
      <c r="AY5" s="1"/>
      <c r="AZ5" s="1"/>
      <c r="BA5" s="1"/>
      <c r="BB5" s="2"/>
      <c r="BC5" s="2"/>
      <c r="BD5" s="2"/>
      <c r="BE5" s="2"/>
      <c r="BF5" s="2"/>
      <c r="BG5" s="2"/>
      <c r="BH5" s="2"/>
      <c r="BJ5" s="1"/>
      <c r="BK5" s="1"/>
      <c r="BL5" s="1"/>
      <c r="BM5" s="1"/>
      <c r="BN5" s="2"/>
      <c r="BO5" s="2"/>
      <c r="BP5" s="2"/>
      <c r="BQ5" s="2"/>
      <c r="BR5" s="2"/>
      <c r="BS5" s="2"/>
      <c r="BT5" s="2"/>
      <c r="BV5" s="1"/>
      <c r="BW5" s="1"/>
      <c r="BX5" s="1"/>
      <c r="BY5" s="1"/>
      <c r="BZ5" s="2"/>
      <c r="CA5" s="2"/>
      <c r="CB5" s="2"/>
      <c r="CC5" s="2"/>
      <c r="CD5" s="2"/>
      <c r="CE5" s="2"/>
      <c r="CF5" s="2"/>
      <c r="CH5" s="1"/>
      <c r="CI5" s="1"/>
      <c r="CJ5" s="1"/>
      <c r="CK5" s="1"/>
      <c r="CL5" s="2"/>
      <c r="CM5" s="2"/>
      <c r="CN5" s="2"/>
      <c r="CO5" s="2"/>
      <c r="CP5" s="2"/>
      <c r="CQ5" s="2"/>
      <c r="CR5" s="2"/>
    </row>
    <row r="6" spans="1:96" x14ac:dyDescent="0.2">
      <c r="A6" s="21">
        <v>28230</v>
      </c>
      <c r="B6" s="2" t="s">
        <v>17</v>
      </c>
      <c r="C6" s="2" t="s">
        <v>18</v>
      </c>
      <c r="D6" s="2" t="s">
        <v>19</v>
      </c>
      <c r="E6" s="4">
        <v>47.1</v>
      </c>
      <c r="F6" s="2">
        <v>-1.992666666666667</v>
      </c>
      <c r="G6" s="2">
        <v>-6.7941054194507249</v>
      </c>
      <c r="H6" s="2"/>
      <c r="I6" s="2"/>
      <c r="J6" s="2"/>
      <c r="K6" s="2"/>
      <c r="L6" s="2"/>
      <c r="M6" s="24" t="str" cm="1">
        <f t="array" ref="M6">_xlfn.IFS(B6=standards!$G$1, standards!$H$1, B6=standards!$G$2,standards!$H$2,B6=standards!$G$3,standards!$H$3,B6=standards!$G$4,standards!$H$4,B6=standards!$G$5,standards!$H$5,B6=standards!$G$6,standards!$H$6,B6=standards!$G$8,standards!$H$8,B6=standards!$G$9,standards!$H$9,B6=standards!$G$10, standards!$H$10, TRUE,standards!$H$7)</f>
        <v>129, -64.5, 1</v>
      </c>
      <c r="N6" t="str">
        <f>VLOOKUP($C6, standards!$A$2:$D$17, 3, FALSE)</f>
        <v>dolostone (cap carbonate)</v>
      </c>
      <c r="O6" t="str">
        <f>VLOOKUP($C6, standards!$A$2:$D$17, 4, FALSE)</f>
        <v/>
      </c>
      <c r="V6" s="2"/>
      <c r="W6" s="2"/>
      <c r="X6" s="2"/>
      <c r="Y6" s="2"/>
      <c r="AA6" s="1"/>
      <c r="AB6" s="1"/>
      <c r="AC6" s="1"/>
      <c r="AD6" s="1"/>
      <c r="AE6" s="2"/>
      <c r="AF6" s="2"/>
      <c r="AG6" s="2"/>
      <c r="AH6" s="2"/>
      <c r="AI6" s="2"/>
      <c r="AJ6" s="2"/>
      <c r="AK6" s="2"/>
      <c r="AM6" s="1"/>
      <c r="AN6" s="1"/>
      <c r="AO6" s="1"/>
      <c r="AP6" s="1"/>
      <c r="AQ6" s="2"/>
      <c r="AR6" s="2"/>
      <c r="AS6" s="2"/>
      <c r="AT6" s="2"/>
      <c r="AU6" s="2"/>
      <c r="AV6" s="2"/>
      <c r="AW6" s="2"/>
      <c r="AY6" s="1"/>
      <c r="AZ6" s="1"/>
      <c r="BA6" s="1"/>
      <c r="BB6" s="1"/>
      <c r="BC6" s="2"/>
      <c r="BD6" s="2"/>
      <c r="BE6" s="2"/>
      <c r="BF6" s="2"/>
      <c r="BG6" s="2"/>
      <c r="BH6" s="2"/>
      <c r="BI6" s="2"/>
      <c r="BK6" s="1"/>
      <c r="BL6" s="1"/>
      <c r="BM6" s="1"/>
      <c r="BN6" s="1"/>
      <c r="BO6" s="2"/>
      <c r="BP6" s="2"/>
      <c r="BQ6" s="2"/>
      <c r="BR6" s="2"/>
      <c r="BS6" s="2"/>
      <c r="BT6" s="2"/>
      <c r="BU6" s="2"/>
      <c r="BW6" s="1"/>
      <c r="BX6" s="1"/>
      <c r="BY6" s="1"/>
      <c r="BZ6" s="1"/>
      <c r="CA6" s="2"/>
      <c r="CB6" s="2"/>
      <c r="CC6" s="2"/>
      <c r="CD6" s="2"/>
      <c r="CE6" s="2"/>
      <c r="CF6" s="2"/>
      <c r="CG6" s="2"/>
    </row>
    <row r="7" spans="1:96" x14ac:dyDescent="0.2">
      <c r="A7" s="21">
        <v>28231</v>
      </c>
      <c r="B7" s="2" t="s">
        <v>17</v>
      </c>
      <c r="C7" s="2" t="s">
        <v>18</v>
      </c>
      <c r="D7" s="2" t="s">
        <v>19</v>
      </c>
      <c r="E7" s="4">
        <v>48</v>
      </c>
      <c r="F7" s="2">
        <v>-3.5992000000000002</v>
      </c>
      <c r="G7" s="2">
        <v>-7.9301608512743815</v>
      </c>
      <c r="H7" s="2"/>
      <c r="I7" s="2"/>
      <c r="J7" s="2"/>
      <c r="K7" s="2"/>
      <c r="L7" s="2"/>
      <c r="M7" s="24" t="str" cm="1">
        <f t="array" ref="M7">_xlfn.IFS(B7=standards!$G$1, standards!$H$1, B7=standards!$G$2,standards!$H$2,B7=standards!$G$3,standards!$H$3,B7=standards!$G$4,standards!$H$4,B7=standards!$G$5,standards!$H$5,B7=standards!$G$6,standards!$H$6,B7=standards!$G$8,standards!$H$8,B7=standards!$G$9,standards!$H$9,B7=standards!$G$10, standards!$H$10, TRUE,standards!$H$7)</f>
        <v>129, -64.5, 1</v>
      </c>
      <c r="N7" t="str">
        <f>VLOOKUP($C7, standards!$A$2:$D$17, 3, FALSE)</f>
        <v>dolostone (cap carbonate)</v>
      </c>
      <c r="O7" t="str">
        <f>VLOOKUP($C7, standards!$A$2:$D$17, 4, FALSE)</f>
        <v/>
      </c>
      <c r="V7" s="2"/>
      <c r="W7" s="2"/>
      <c r="X7" s="2"/>
      <c r="Y7" s="2"/>
      <c r="AA7" s="1"/>
      <c r="AB7" s="1"/>
      <c r="AC7" s="1"/>
      <c r="AD7" s="1"/>
      <c r="AE7" s="2"/>
      <c r="AF7" s="2"/>
      <c r="AG7" s="2"/>
      <c r="AH7" s="2"/>
      <c r="AI7" s="2"/>
      <c r="AJ7" s="2"/>
      <c r="AK7" s="2"/>
      <c r="AM7" s="1"/>
      <c r="AN7" s="1"/>
      <c r="AO7" s="1"/>
      <c r="AP7" s="1"/>
      <c r="AQ7" s="2"/>
      <c r="AR7" s="2"/>
      <c r="AS7" s="2"/>
      <c r="AT7" s="2"/>
      <c r="AU7" s="2"/>
      <c r="AV7" s="2"/>
      <c r="AW7" s="2"/>
      <c r="AY7" s="1"/>
      <c r="AZ7" s="1"/>
      <c r="BA7" s="1"/>
      <c r="BB7" s="1"/>
      <c r="BC7" s="2"/>
      <c r="BD7" s="2"/>
      <c r="BE7" s="2"/>
      <c r="BF7" s="2"/>
      <c r="BG7" s="2"/>
      <c r="BH7" s="2"/>
      <c r="BI7" s="2"/>
      <c r="BK7" s="1"/>
      <c r="BL7" s="1"/>
      <c r="BM7" s="1"/>
      <c r="BN7" s="1"/>
      <c r="BO7" s="2"/>
      <c r="BP7" s="2"/>
      <c r="BQ7" s="2"/>
      <c r="BR7" s="2"/>
      <c r="BS7" s="2"/>
      <c r="BT7" s="2"/>
      <c r="BU7" s="2"/>
      <c r="BW7" s="1"/>
      <c r="BX7" s="1"/>
      <c r="BY7" s="1"/>
      <c r="BZ7" s="1"/>
      <c r="CA7" s="2"/>
      <c r="CB7" s="2"/>
      <c r="CC7" s="2"/>
      <c r="CD7" s="2"/>
      <c r="CE7" s="2"/>
      <c r="CF7" s="2"/>
      <c r="CG7" s="2"/>
    </row>
    <row r="8" spans="1:96" x14ac:dyDescent="0.2">
      <c r="A8" s="21">
        <v>28232</v>
      </c>
      <c r="B8" s="2" t="s">
        <v>17</v>
      </c>
      <c r="C8" s="2" t="s">
        <v>18</v>
      </c>
      <c r="D8" s="2" t="s">
        <v>19</v>
      </c>
      <c r="E8" s="4">
        <v>49</v>
      </c>
      <c r="F8" s="2">
        <v>-1.4986666666666668</v>
      </c>
      <c r="G8" s="2">
        <v>-4.6906656768127366</v>
      </c>
      <c r="H8" s="2"/>
      <c r="I8" s="2"/>
      <c r="J8" s="2"/>
      <c r="K8" s="2"/>
      <c r="L8" s="2"/>
      <c r="M8" s="24" t="str" cm="1">
        <f t="array" ref="M8">_xlfn.IFS(B8=standards!$G$1, standards!$H$1, B8=standards!$G$2,standards!$H$2,B8=standards!$G$3,standards!$H$3,B8=standards!$G$4,standards!$H$4,B8=standards!$G$5,standards!$H$5,B8=standards!$G$6,standards!$H$6,B8=standards!$G$8,standards!$H$8,B8=standards!$G$9,standards!$H$9,B8=standards!$G$10, standards!$H$10, TRUE,standards!$H$7)</f>
        <v>129, -64.5, 1</v>
      </c>
      <c r="N8" t="str">
        <f>VLOOKUP($C8, standards!$A$2:$D$17, 3, FALSE)</f>
        <v>dolostone (cap carbonate)</v>
      </c>
      <c r="O8" t="str">
        <f>VLOOKUP($C8, standards!$A$2:$D$17, 4, FALSE)</f>
        <v/>
      </c>
      <c r="V8" s="2"/>
      <c r="W8" s="2"/>
      <c r="X8" s="2"/>
      <c r="Y8" s="2"/>
      <c r="AA8" s="1"/>
      <c r="AB8" s="1"/>
      <c r="AC8" s="1"/>
      <c r="AD8" s="1"/>
      <c r="AE8" s="2"/>
      <c r="AF8" s="2"/>
      <c r="AG8" s="2"/>
      <c r="AH8" s="2"/>
      <c r="AI8" s="2"/>
      <c r="AJ8" s="2"/>
      <c r="AK8" s="2"/>
      <c r="AM8" s="1"/>
      <c r="AN8" s="1"/>
      <c r="AO8" s="1"/>
      <c r="AP8" s="1"/>
      <c r="AQ8" s="2"/>
      <c r="AR8" s="2"/>
      <c r="AS8" s="2"/>
      <c r="AT8" s="2"/>
      <c r="AU8" s="2"/>
      <c r="AV8" s="2"/>
      <c r="AW8" s="2"/>
      <c r="AY8" s="1"/>
      <c r="AZ8" s="1"/>
      <c r="BA8" s="1"/>
      <c r="BB8" s="1"/>
      <c r="BC8" s="2"/>
      <c r="BD8" s="2"/>
      <c r="BE8" s="2"/>
      <c r="BF8" s="2"/>
      <c r="BG8" s="2"/>
      <c r="BH8" s="2"/>
      <c r="BI8" s="2"/>
      <c r="BK8" s="1"/>
      <c r="BL8" s="1"/>
      <c r="BM8" s="1"/>
      <c r="BN8" s="1"/>
      <c r="BO8" s="2"/>
      <c r="BP8" s="2"/>
      <c r="BQ8" s="2"/>
      <c r="BR8" s="2"/>
      <c r="BS8" s="2"/>
      <c r="BT8" s="2"/>
      <c r="BU8" s="2"/>
      <c r="BW8" s="1"/>
      <c r="BX8" s="1"/>
      <c r="BY8" s="1"/>
      <c r="BZ8" s="1"/>
      <c r="CA8" s="2"/>
      <c r="CB8" s="2"/>
      <c r="CC8" s="2"/>
      <c r="CD8" s="2"/>
      <c r="CE8" s="2"/>
      <c r="CF8" s="2"/>
      <c r="CG8" s="2"/>
    </row>
    <row r="9" spans="1:96" x14ac:dyDescent="0.2">
      <c r="A9" s="21">
        <v>28233</v>
      </c>
      <c r="B9" s="2" t="s">
        <v>17</v>
      </c>
      <c r="C9" s="2" t="s">
        <v>18</v>
      </c>
      <c r="D9" s="2" t="s">
        <v>19</v>
      </c>
      <c r="E9" s="4">
        <v>50</v>
      </c>
      <c r="F9" s="2">
        <v>-3.3982000000000001</v>
      </c>
      <c r="G9" s="2">
        <v>-8.4112298935907166</v>
      </c>
      <c r="H9" s="2"/>
      <c r="I9" s="2"/>
      <c r="J9" s="2"/>
      <c r="K9" s="2"/>
      <c r="L9" s="2"/>
      <c r="M9" s="24" t="str" cm="1">
        <f t="array" ref="M9">_xlfn.IFS(B9=standards!$G$1, standards!$H$1, B9=standards!$G$2,standards!$H$2,B9=standards!$G$3,standards!$H$3,B9=standards!$G$4,standards!$H$4,B9=standards!$G$5,standards!$H$5,B9=standards!$G$6,standards!$H$6,B9=standards!$G$8,standards!$H$8,B9=standards!$G$9,standards!$H$9,B9=standards!$G$10, standards!$H$10, TRUE,standards!$H$7)</f>
        <v>129, -64.5, 1</v>
      </c>
      <c r="N9" t="str">
        <f>VLOOKUP($C9, standards!$A$2:$D$17, 3, FALSE)</f>
        <v>dolostone (cap carbonate)</v>
      </c>
      <c r="O9" t="str">
        <f>VLOOKUP($C9, standards!$A$2:$D$17, 4, FALSE)</f>
        <v/>
      </c>
      <c r="V9" s="2"/>
      <c r="W9" s="2"/>
      <c r="X9" s="2"/>
      <c r="Y9" s="2"/>
      <c r="AA9" s="1"/>
      <c r="AB9" s="1"/>
      <c r="AC9" s="1"/>
      <c r="AD9" s="1"/>
      <c r="AE9" s="2"/>
      <c r="AF9" s="2"/>
      <c r="AG9" s="2"/>
      <c r="AH9" s="2"/>
      <c r="AI9" s="2"/>
      <c r="AJ9" s="2"/>
      <c r="AK9" s="2"/>
      <c r="AM9" s="1"/>
      <c r="AN9" s="1"/>
      <c r="AO9" s="1"/>
      <c r="AP9" s="1"/>
      <c r="AQ9" s="2"/>
      <c r="AR9" s="2"/>
      <c r="AS9" s="2"/>
      <c r="AT9" s="2"/>
      <c r="AU9" s="2"/>
      <c r="AV9" s="2"/>
      <c r="AW9" s="2"/>
      <c r="AY9" s="1"/>
      <c r="AZ9" s="1"/>
      <c r="BA9" s="1"/>
      <c r="BB9" s="1"/>
      <c r="BC9" s="2"/>
      <c r="BD9" s="2"/>
      <c r="BE9" s="2"/>
      <c r="BF9" s="2"/>
      <c r="BG9" s="2"/>
      <c r="BH9" s="2"/>
      <c r="BI9" s="2"/>
      <c r="BK9" s="1"/>
      <c r="BL9" s="1"/>
      <c r="BM9" s="1"/>
      <c r="BN9" s="1"/>
      <c r="BO9" s="2"/>
      <c r="BP9" s="2"/>
      <c r="BQ9" s="2"/>
      <c r="BR9" s="2"/>
      <c r="BS9" s="2"/>
      <c r="BT9" s="2"/>
      <c r="BU9" s="2"/>
      <c r="BW9" s="1"/>
      <c r="BX9" s="1"/>
      <c r="BY9" s="1"/>
      <c r="BZ9" s="1"/>
      <c r="CA9" s="2"/>
      <c r="CB9" s="2"/>
      <c r="CC9" s="2"/>
      <c r="CD9" s="2"/>
      <c r="CE9" s="2"/>
      <c r="CF9" s="2"/>
      <c r="CG9" s="2"/>
    </row>
    <row r="10" spans="1:96" x14ac:dyDescent="0.2">
      <c r="A10" s="21">
        <v>28234</v>
      </c>
      <c r="B10" s="2" t="s">
        <v>17</v>
      </c>
      <c r="C10" s="2" t="s">
        <v>18</v>
      </c>
      <c r="D10" s="2" t="s">
        <v>19</v>
      </c>
      <c r="E10" s="4">
        <v>51</v>
      </c>
      <c r="F10" s="2">
        <v>-3.3802000000000003</v>
      </c>
      <c r="G10" s="2">
        <v>-8.1994011383321368</v>
      </c>
      <c r="H10" s="2"/>
      <c r="I10" s="2"/>
      <c r="J10" s="2"/>
      <c r="K10" s="2"/>
      <c r="L10" s="2"/>
      <c r="M10" s="24" t="str" cm="1">
        <f t="array" ref="M10">_xlfn.IFS(B10=standards!$G$1, standards!$H$1, B10=standards!$G$2,standards!$H$2,B10=standards!$G$3,standards!$H$3,B10=standards!$G$4,standards!$H$4,B10=standards!$G$5,standards!$H$5,B10=standards!$G$6,standards!$H$6,B10=standards!$G$8,standards!$H$8,B10=standards!$G$9,standards!$H$9,B10=standards!$G$10, standards!$H$10, TRUE,standards!$H$7)</f>
        <v>129, -64.5, 1</v>
      </c>
      <c r="N10" t="str">
        <f>VLOOKUP($C10, standards!$A$2:$D$17, 3, FALSE)</f>
        <v>dolostone (cap carbonate)</v>
      </c>
      <c r="O10" t="str">
        <f>VLOOKUP($C10, standards!$A$2:$D$17, 4, FALSE)</f>
        <v/>
      </c>
      <c r="V10" s="2"/>
      <c r="W10" s="2"/>
      <c r="X10" s="2"/>
      <c r="Y10" s="2"/>
      <c r="AA10" s="1"/>
      <c r="AB10" s="1"/>
      <c r="AC10" s="1"/>
      <c r="AD10" s="1"/>
      <c r="AE10" s="2"/>
      <c r="AF10" s="2"/>
      <c r="AG10" s="2"/>
      <c r="AH10" s="2"/>
      <c r="AI10" s="2"/>
      <c r="AJ10" s="2"/>
      <c r="AK10" s="2"/>
      <c r="AM10" s="1"/>
      <c r="AN10" s="1"/>
      <c r="AO10" s="1"/>
      <c r="AP10" s="1"/>
      <c r="AQ10" s="2"/>
      <c r="AR10" s="2"/>
      <c r="AS10" s="2"/>
      <c r="AT10" s="2"/>
      <c r="AU10" s="2"/>
      <c r="AV10" s="2"/>
      <c r="AW10" s="2"/>
      <c r="AY10" s="1"/>
      <c r="AZ10" s="1"/>
      <c r="BA10" s="1"/>
      <c r="BB10" s="1"/>
      <c r="BC10" s="2"/>
      <c r="BD10" s="2"/>
      <c r="BE10" s="2"/>
      <c r="BF10" s="2"/>
      <c r="BG10" s="2"/>
      <c r="BH10" s="2"/>
      <c r="BI10" s="2"/>
      <c r="BK10" s="1"/>
      <c r="BL10" s="1"/>
      <c r="BM10" s="1"/>
      <c r="BN10" s="1"/>
      <c r="BO10" s="2"/>
      <c r="BP10" s="2"/>
      <c r="BQ10" s="2"/>
      <c r="BR10" s="2"/>
      <c r="BS10" s="2"/>
      <c r="BT10" s="2"/>
      <c r="BU10" s="2"/>
      <c r="BW10" s="1"/>
      <c r="BX10" s="1"/>
      <c r="BY10" s="1"/>
      <c r="BZ10" s="1"/>
      <c r="CA10" s="2"/>
      <c r="CB10" s="2"/>
      <c r="CC10" s="2"/>
      <c r="CD10" s="2"/>
      <c r="CE10" s="2"/>
      <c r="CF10" s="2"/>
      <c r="CG10" s="2"/>
    </row>
    <row r="11" spans="1:96" x14ac:dyDescent="0.2">
      <c r="A11" s="21">
        <v>28235</v>
      </c>
      <c r="B11" s="2" t="s">
        <v>17</v>
      </c>
      <c r="C11" s="2" t="s">
        <v>18</v>
      </c>
      <c r="D11" s="2" t="s">
        <v>19</v>
      </c>
      <c r="E11" s="4">
        <v>52</v>
      </c>
      <c r="F11" s="2">
        <v>-3.1486666666666667</v>
      </c>
      <c r="G11" s="2">
        <v>-8.1106112348428585</v>
      </c>
      <c r="H11" s="2"/>
      <c r="I11" s="2"/>
      <c r="J11" s="2"/>
      <c r="K11" s="2"/>
      <c r="L11" s="2"/>
      <c r="M11" s="24" t="str" cm="1">
        <f t="array" ref="M11">_xlfn.IFS(B11=standards!$G$1, standards!$H$1, B11=standards!$G$2,standards!$H$2,B11=standards!$G$3,standards!$H$3,B11=standards!$G$4,standards!$H$4,B11=standards!$G$5,standards!$H$5,B11=standards!$G$6,standards!$H$6,B11=standards!$G$8,standards!$H$8,B11=standards!$G$9,standards!$H$9,B11=standards!$G$10, standards!$H$10, TRUE,standards!$H$7)</f>
        <v>129, -64.5, 1</v>
      </c>
      <c r="N11" t="str">
        <f>VLOOKUP($C11, standards!$A$2:$D$17, 3, FALSE)</f>
        <v>dolostone (cap carbonate)</v>
      </c>
      <c r="O11" t="str">
        <f>VLOOKUP($C11, standards!$A$2:$D$17, 4, FALSE)</f>
        <v/>
      </c>
      <c r="V11" s="2"/>
      <c r="W11" s="2"/>
      <c r="X11" s="2"/>
      <c r="Y11" s="2"/>
      <c r="AA11" s="1"/>
      <c r="AB11" s="1"/>
      <c r="AC11" s="1"/>
      <c r="AD11" s="1"/>
      <c r="AE11" s="2"/>
      <c r="AF11" s="2"/>
      <c r="AG11" s="2"/>
      <c r="AH11" s="2"/>
      <c r="AI11" s="2"/>
      <c r="AJ11" s="2"/>
      <c r="AK11" s="2"/>
      <c r="AM11" s="1"/>
      <c r="AN11" s="1"/>
      <c r="AO11" s="1"/>
      <c r="AP11" s="1"/>
      <c r="AQ11" s="2"/>
      <c r="AR11" s="2"/>
      <c r="AS11" s="2"/>
      <c r="AT11" s="2"/>
      <c r="AU11" s="2"/>
      <c r="AV11" s="2"/>
      <c r="AW11" s="2"/>
      <c r="AY11" s="1"/>
      <c r="AZ11" s="1"/>
      <c r="BA11" s="1"/>
      <c r="BB11" s="1"/>
      <c r="BC11" s="2"/>
      <c r="BD11" s="2"/>
      <c r="BE11" s="2"/>
      <c r="BF11" s="2"/>
      <c r="BG11" s="2"/>
      <c r="BH11" s="2"/>
      <c r="BI11" s="2"/>
      <c r="BK11" s="1"/>
      <c r="BL11" s="1"/>
      <c r="BM11" s="1"/>
      <c r="BN11" s="1"/>
      <c r="BO11" s="2"/>
      <c r="BP11" s="2"/>
      <c r="BQ11" s="2"/>
      <c r="BR11" s="2"/>
      <c r="BS11" s="2"/>
      <c r="BT11" s="2"/>
      <c r="BU11" s="2"/>
      <c r="BW11" s="1"/>
      <c r="BX11" s="1"/>
      <c r="BY11" s="1"/>
      <c r="BZ11" s="1"/>
      <c r="CA11" s="2"/>
      <c r="CB11" s="2"/>
      <c r="CC11" s="2"/>
      <c r="CD11" s="2"/>
      <c r="CE11" s="2"/>
      <c r="CF11" s="2"/>
      <c r="CG11" s="2"/>
    </row>
    <row r="12" spans="1:96" x14ac:dyDescent="0.2">
      <c r="A12" s="21">
        <v>28236</v>
      </c>
      <c r="B12" s="2" t="s">
        <v>17</v>
      </c>
      <c r="C12" s="2" t="s">
        <v>18</v>
      </c>
      <c r="D12" s="2" t="s">
        <v>19</v>
      </c>
      <c r="E12" s="4">
        <v>53</v>
      </c>
      <c r="F12" s="2">
        <v>-3.3922000000000003</v>
      </c>
      <c r="G12" s="2">
        <v>-8.4211284335560368</v>
      </c>
      <c r="H12" s="2"/>
      <c r="I12" s="2"/>
      <c r="J12" s="2"/>
      <c r="K12" s="2"/>
      <c r="L12" s="2"/>
      <c r="M12" s="24" t="str" cm="1">
        <f t="array" ref="M12">_xlfn.IFS(B12=standards!$G$1, standards!$H$1, B12=standards!$G$2,standards!$H$2,B12=standards!$G$3,standards!$H$3,B12=standards!$G$4,standards!$H$4,B12=standards!$G$5,standards!$H$5,B12=standards!$G$6,standards!$H$6,B12=standards!$G$8,standards!$H$8,B12=standards!$G$9,standards!$H$9,B12=standards!$G$10, standards!$H$10, TRUE,standards!$H$7)</f>
        <v>129, -64.5, 1</v>
      </c>
      <c r="N12" t="str">
        <f>VLOOKUP($C12, standards!$A$2:$D$17, 3, FALSE)</f>
        <v>dolostone (cap carbonate)</v>
      </c>
      <c r="O12" t="str">
        <f>VLOOKUP($C12, standards!$A$2:$D$17, 4, FALSE)</f>
        <v/>
      </c>
      <c r="V12" s="2"/>
      <c r="W12" s="2"/>
      <c r="X12" s="2"/>
      <c r="Y12" s="2"/>
      <c r="AA12" s="1"/>
      <c r="AB12" s="1"/>
      <c r="AC12" s="1"/>
      <c r="AD12" s="1"/>
      <c r="AE12" s="2"/>
      <c r="AF12" s="2"/>
      <c r="AG12" s="2"/>
      <c r="AH12" s="2"/>
      <c r="AI12" s="2"/>
      <c r="AJ12" s="2"/>
      <c r="AK12" s="2"/>
      <c r="AM12" s="1"/>
      <c r="AN12" s="1"/>
      <c r="AO12" s="1"/>
      <c r="AP12" s="1"/>
      <c r="AQ12" s="2"/>
      <c r="AR12" s="2"/>
      <c r="AS12" s="2"/>
      <c r="AT12" s="2"/>
      <c r="AU12" s="2"/>
      <c r="AV12" s="2"/>
      <c r="AW12" s="2"/>
      <c r="AY12" s="1"/>
      <c r="AZ12" s="1"/>
      <c r="BA12" s="1"/>
      <c r="BB12" s="1"/>
      <c r="BC12" s="2"/>
      <c r="BD12" s="2"/>
      <c r="BE12" s="2"/>
      <c r="BF12" s="2"/>
      <c r="BG12" s="2"/>
      <c r="BH12" s="2"/>
      <c r="BI12" s="2"/>
      <c r="BK12" s="1"/>
      <c r="BL12" s="1"/>
      <c r="BM12" s="1"/>
      <c r="BN12" s="1"/>
      <c r="BO12" s="2"/>
      <c r="BP12" s="2"/>
      <c r="BQ12" s="2"/>
      <c r="BR12" s="2"/>
      <c r="BS12" s="2"/>
      <c r="BT12" s="2"/>
      <c r="BU12" s="2"/>
      <c r="BW12" s="1"/>
      <c r="BX12" s="1"/>
      <c r="BY12" s="1"/>
      <c r="BZ12" s="1"/>
      <c r="CA12" s="2"/>
      <c r="CB12" s="2"/>
      <c r="CC12" s="2"/>
      <c r="CD12" s="2"/>
      <c r="CE12" s="2"/>
      <c r="CF12" s="2"/>
      <c r="CG12" s="2"/>
    </row>
    <row r="13" spans="1:96" x14ac:dyDescent="0.2">
      <c r="A13" s="21">
        <v>28237</v>
      </c>
      <c r="B13" s="2" t="s">
        <v>17</v>
      </c>
      <c r="C13" s="2" t="s">
        <v>18</v>
      </c>
      <c r="D13" s="2" t="s">
        <v>19</v>
      </c>
      <c r="E13" s="4">
        <v>54</v>
      </c>
      <c r="F13" s="2">
        <v>-3.4672000000000001</v>
      </c>
      <c r="G13" s="2">
        <v>-8.221177926255864</v>
      </c>
      <c r="H13" s="2"/>
      <c r="I13" s="2"/>
      <c r="J13" s="2"/>
      <c r="K13" s="2"/>
      <c r="L13" s="2"/>
      <c r="M13" s="24" t="str" cm="1">
        <f t="array" ref="M13">_xlfn.IFS(B13=standards!$G$1, standards!$H$1, B13=standards!$G$2,standards!$H$2,B13=standards!$G$3,standards!$H$3,B13=standards!$G$4,standards!$H$4,B13=standards!$G$5,standards!$H$5,B13=standards!$G$6,standards!$H$6,B13=standards!$G$8,standards!$H$8,B13=standards!$G$9,standards!$H$9,B13=standards!$G$10, standards!$H$10, TRUE,standards!$H$7)</f>
        <v>129, -64.5, 1</v>
      </c>
      <c r="N13" t="str">
        <f>VLOOKUP($C13, standards!$A$2:$D$17, 3, FALSE)</f>
        <v>dolostone (cap carbonate)</v>
      </c>
      <c r="O13" t="str">
        <f>VLOOKUP($C13, standards!$A$2:$D$17, 4, FALSE)</f>
        <v/>
      </c>
      <c r="V13" s="2"/>
      <c r="W13" s="2"/>
      <c r="X13" s="2"/>
      <c r="Y13" s="2"/>
      <c r="AA13" s="1"/>
      <c r="AB13" s="1"/>
      <c r="AC13" s="1"/>
      <c r="AD13" s="1"/>
      <c r="AE13" s="2"/>
      <c r="AF13" s="2"/>
      <c r="AG13" s="2"/>
      <c r="AH13" s="2"/>
      <c r="AI13" s="2"/>
      <c r="AJ13" s="2"/>
      <c r="AK13" s="2"/>
      <c r="AM13" s="1"/>
      <c r="AN13" s="1"/>
      <c r="AO13" s="1"/>
      <c r="AP13" s="1"/>
      <c r="AQ13" s="2"/>
      <c r="AR13" s="2"/>
      <c r="AS13" s="2"/>
      <c r="AT13" s="2"/>
      <c r="AU13" s="2"/>
      <c r="AV13" s="2"/>
      <c r="AW13" s="2"/>
      <c r="AY13" s="1"/>
      <c r="AZ13" s="1"/>
      <c r="BA13" s="1"/>
      <c r="BB13" s="1"/>
      <c r="BC13" s="2"/>
      <c r="BD13" s="2"/>
      <c r="BE13" s="2"/>
      <c r="BF13" s="2"/>
      <c r="BG13" s="2"/>
      <c r="BH13" s="2"/>
      <c r="BI13" s="2"/>
      <c r="BK13" s="1"/>
      <c r="BL13" s="1"/>
      <c r="BM13" s="1"/>
      <c r="BN13" s="1"/>
      <c r="BO13" s="2"/>
      <c r="BP13" s="2"/>
      <c r="BQ13" s="2"/>
      <c r="BR13" s="2"/>
      <c r="BS13" s="2"/>
      <c r="BT13" s="2"/>
      <c r="BU13" s="2"/>
      <c r="BW13" s="1"/>
      <c r="BX13" s="1"/>
      <c r="BY13" s="1"/>
      <c r="BZ13" s="1"/>
      <c r="CA13" s="2"/>
      <c r="CB13" s="2"/>
      <c r="CC13" s="2"/>
      <c r="CD13" s="2"/>
      <c r="CE13" s="2"/>
      <c r="CF13" s="2"/>
      <c r="CG13" s="2"/>
    </row>
    <row r="14" spans="1:96" x14ac:dyDescent="0.2">
      <c r="A14" s="21">
        <v>28238</v>
      </c>
      <c r="B14" s="2" t="s">
        <v>17</v>
      </c>
      <c r="C14" s="2" t="s">
        <v>18</v>
      </c>
      <c r="D14" s="2" t="s">
        <v>19</v>
      </c>
      <c r="E14" s="4">
        <v>55</v>
      </c>
      <c r="F14" s="2">
        <v>-3.6506666666666669</v>
      </c>
      <c r="G14" s="2">
        <v>-8.9371393219499939</v>
      </c>
      <c r="H14" s="2"/>
      <c r="I14" s="2"/>
      <c r="J14" s="2"/>
      <c r="K14" s="2"/>
      <c r="L14" s="2"/>
      <c r="M14" s="24" t="str" cm="1">
        <f t="array" ref="M14">_xlfn.IFS(B14=standards!$G$1, standards!$H$1, B14=standards!$G$2,standards!$H$2,B14=standards!$G$3,standards!$H$3,B14=standards!$G$4,standards!$H$4,B14=standards!$G$5,standards!$H$5,B14=standards!$G$6,standards!$H$6,B14=standards!$G$8,standards!$H$8,B14=standards!$G$9,standards!$H$9,B14=standards!$G$10, standards!$H$10, TRUE,standards!$H$7)</f>
        <v>129, -64.5, 1</v>
      </c>
      <c r="N14" t="str">
        <f>VLOOKUP($C14, standards!$A$2:$D$17, 3, FALSE)</f>
        <v>dolostone (cap carbonate)</v>
      </c>
      <c r="O14" t="str">
        <f>VLOOKUP($C14, standards!$A$2:$D$17, 4, FALSE)</f>
        <v/>
      </c>
      <c r="V14" s="2"/>
      <c r="W14" s="2"/>
      <c r="X14" s="2"/>
      <c r="Y14" s="2"/>
      <c r="AA14" s="1"/>
      <c r="AB14" s="1"/>
      <c r="AC14" s="1"/>
      <c r="AD14" s="1"/>
      <c r="AE14" s="2"/>
      <c r="AF14" s="2"/>
      <c r="AG14" s="2"/>
      <c r="AH14" s="2"/>
      <c r="AI14" s="2"/>
      <c r="AJ14" s="2"/>
      <c r="AK14" s="2"/>
      <c r="AM14" s="1"/>
      <c r="AN14" s="1"/>
      <c r="AO14" s="1"/>
      <c r="AP14" s="1"/>
      <c r="AQ14" s="2"/>
      <c r="AR14" s="2"/>
      <c r="AS14" s="2"/>
      <c r="AT14" s="2"/>
      <c r="AU14" s="2"/>
      <c r="AV14" s="2"/>
      <c r="AW14" s="2"/>
      <c r="AY14" s="1"/>
      <c r="AZ14" s="1"/>
      <c r="BA14" s="1"/>
      <c r="BB14" s="1"/>
      <c r="BC14" s="2"/>
      <c r="BD14" s="2"/>
      <c r="BE14" s="2"/>
      <c r="BF14" s="2"/>
      <c r="BG14" s="2"/>
      <c r="BH14" s="2"/>
      <c r="BI14" s="2"/>
      <c r="BK14" s="1"/>
      <c r="BL14" s="1"/>
      <c r="BM14" s="1"/>
      <c r="BN14" s="1"/>
      <c r="BO14" s="2"/>
      <c r="BP14" s="2"/>
      <c r="BQ14" s="2"/>
      <c r="BR14" s="2"/>
      <c r="BS14" s="2"/>
      <c r="BT14" s="2"/>
      <c r="BU14" s="2"/>
      <c r="BW14" s="1"/>
      <c r="BX14" s="1"/>
      <c r="BY14" s="1"/>
      <c r="BZ14" s="1"/>
      <c r="CA14" s="2"/>
      <c r="CB14" s="2"/>
      <c r="CC14" s="2"/>
      <c r="CD14" s="2"/>
      <c r="CE14" s="2"/>
      <c r="CF14" s="2"/>
      <c r="CG14" s="2"/>
    </row>
    <row r="15" spans="1:96" x14ac:dyDescent="0.2">
      <c r="A15" s="21">
        <v>28239</v>
      </c>
      <c r="B15" s="2" t="s">
        <v>17</v>
      </c>
      <c r="C15" s="2" t="s">
        <v>18</v>
      </c>
      <c r="D15" s="2" t="s">
        <v>19</v>
      </c>
      <c r="E15" s="4">
        <v>56</v>
      </c>
      <c r="F15" s="2">
        <v>-3.4552</v>
      </c>
      <c r="G15" s="2">
        <v>-7.914323187329801</v>
      </c>
      <c r="H15" s="2"/>
      <c r="I15" s="2"/>
      <c r="J15" s="2"/>
      <c r="K15" s="2"/>
      <c r="L15" s="2"/>
      <c r="M15" s="24" t="str" cm="1">
        <f t="array" ref="M15">_xlfn.IFS(B15=standards!$G$1, standards!$H$1, B15=standards!$G$2,standards!$H$2,B15=standards!$G$3,standards!$H$3,B15=standards!$G$4,standards!$H$4,B15=standards!$G$5,standards!$H$5,B15=standards!$G$6,standards!$H$6,B15=standards!$G$8,standards!$H$8,B15=standards!$G$9,standards!$H$9,B15=standards!$G$10, standards!$H$10, TRUE,standards!$H$7)</f>
        <v>129, -64.5, 1</v>
      </c>
      <c r="N15" t="str">
        <f>VLOOKUP($C15, standards!$A$2:$D$17, 3, FALSE)</f>
        <v>dolostone (cap carbonate)</v>
      </c>
      <c r="O15" t="str">
        <f>VLOOKUP($C15, standards!$A$2:$D$17, 4, FALSE)</f>
        <v/>
      </c>
      <c r="V15" s="2"/>
      <c r="W15" s="2"/>
      <c r="X15" s="2"/>
      <c r="Y15" s="2"/>
      <c r="AA15" s="1"/>
      <c r="AB15" s="1"/>
      <c r="AC15" s="1"/>
      <c r="AD15" s="1"/>
      <c r="AE15" s="2"/>
      <c r="AF15" s="2"/>
      <c r="AG15" s="2"/>
      <c r="AH15" s="2"/>
      <c r="AI15" s="2"/>
      <c r="AJ15" s="2"/>
      <c r="AK15" s="2"/>
      <c r="AM15" s="1"/>
      <c r="AN15" s="1"/>
      <c r="AO15" s="1"/>
      <c r="AP15" s="1"/>
      <c r="AQ15" s="2"/>
      <c r="AR15" s="2"/>
      <c r="AS15" s="2"/>
      <c r="AT15" s="2"/>
      <c r="AU15" s="2"/>
      <c r="AV15" s="2"/>
      <c r="AW15" s="2"/>
      <c r="AY15" s="1"/>
      <c r="AZ15" s="1"/>
      <c r="BA15" s="1"/>
      <c r="BB15" s="1"/>
      <c r="BC15" s="2"/>
      <c r="BD15" s="2"/>
      <c r="BE15" s="2"/>
      <c r="BF15" s="2"/>
      <c r="BG15" s="2"/>
      <c r="BH15" s="2"/>
      <c r="BI15" s="2"/>
      <c r="BK15" s="1"/>
      <c r="BL15" s="1"/>
      <c r="BM15" s="1"/>
      <c r="BN15" s="1"/>
      <c r="BO15" s="2"/>
      <c r="BP15" s="2"/>
      <c r="BQ15" s="2"/>
      <c r="BR15" s="2"/>
      <c r="BS15" s="2"/>
      <c r="BT15" s="2"/>
      <c r="BU15" s="2"/>
      <c r="BW15" s="1"/>
      <c r="BX15" s="1"/>
      <c r="BY15" s="1"/>
      <c r="BZ15" s="1"/>
      <c r="CA15" s="2"/>
      <c r="CB15" s="2"/>
      <c r="CC15" s="2"/>
      <c r="CD15" s="2"/>
      <c r="CE15" s="2"/>
      <c r="CF15" s="2"/>
      <c r="CG15" s="2"/>
    </row>
    <row r="16" spans="1:96" x14ac:dyDescent="0.2">
      <c r="A16" s="21">
        <v>28240</v>
      </c>
      <c r="B16" s="2" t="s">
        <v>17</v>
      </c>
      <c r="C16" s="2" t="s">
        <v>18</v>
      </c>
      <c r="D16" s="2" t="s">
        <v>19</v>
      </c>
      <c r="E16" s="4">
        <v>57</v>
      </c>
      <c r="F16" s="2">
        <v>-3.5942000000000003</v>
      </c>
      <c r="G16" s="2">
        <v>-7.7272407819846922</v>
      </c>
      <c r="H16" s="2"/>
      <c r="I16" s="2"/>
      <c r="J16" s="2"/>
      <c r="K16" s="2"/>
      <c r="L16" s="2"/>
      <c r="M16" s="24" t="str" cm="1">
        <f t="array" ref="M16">_xlfn.IFS(B16=standards!$G$1, standards!$H$1, B16=standards!$G$2,standards!$H$2,B16=standards!$G$3,standards!$H$3,B16=standards!$G$4,standards!$H$4,B16=standards!$G$5,standards!$H$5,B16=standards!$G$6,standards!$H$6,B16=standards!$G$8,standards!$H$8,B16=standards!$G$9,standards!$H$9,B16=standards!$G$10, standards!$H$10, TRUE,standards!$H$7)</f>
        <v>129, -64.5, 1</v>
      </c>
      <c r="N16" t="str">
        <f>VLOOKUP($C16, standards!$A$2:$D$17, 3, FALSE)</f>
        <v>dolostone (cap carbonate)</v>
      </c>
      <c r="O16" t="str">
        <f>VLOOKUP($C16, standards!$A$2:$D$17, 4, FALSE)</f>
        <v/>
      </c>
      <c r="V16" s="2"/>
      <c r="W16" s="2"/>
      <c r="X16" s="2"/>
      <c r="Y16" s="2"/>
      <c r="AA16" s="1"/>
      <c r="AB16" s="1"/>
      <c r="AC16" s="1"/>
      <c r="AD16" s="1"/>
      <c r="AE16" s="2"/>
      <c r="AF16" s="2"/>
      <c r="AG16" s="2"/>
      <c r="AH16" s="2"/>
      <c r="AI16" s="2"/>
      <c r="AJ16" s="2"/>
      <c r="AK16" s="2"/>
      <c r="AM16" s="1"/>
      <c r="AN16" s="1"/>
      <c r="AO16" s="1"/>
      <c r="AP16" s="1"/>
      <c r="AQ16" s="2"/>
      <c r="AR16" s="2"/>
      <c r="AS16" s="2"/>
      <c r="AT16" s="2"/>
      <c r="AU16" s="2"/>
      <c r="AV16" s="2"/>
      <c r="AW16" s="2"/>
      <c r="AY16" s="1"/>
      <c r="AZ16" s="1"/>
      <c r="BA16" s="1"/>
      <c r="BB16" s="1"/>
      <c r="BC16" s="2"/>
      <c r="BD16" s="2"/>
      <c r="BE16" s="2"/>
      <c r="BF16" s="2"/>
      <c r="BG16" s="2"/>
      <c r="BH16" s="2"/>
      <c r="BI16" s="2"/>
      <c r="BK16" s="1"/>
      <c r="BL16" s="1"/>
      <c r="BM16" s="1"/>
      <c r="BN16" s="1"/>
      <c r="BO16" s="2"/>
      <c r="BP16" s="2"/>
      <c r="BQ16" s="2"/>
      <c r="BR16" s="2"/>
      <c r="BS16" s="2"/>
      <c r="BT16" s="2"/>
      <c r="BU16" s="2"/>
      <c r="BW16" s="1"/>
      <c r="BX16" s="1"/>
      <c r="BY16" s="1"/>
      <c r="BZ16" s="1"/>
      <c r="CA16" s="2"/>
      <c r="CB16" s="2"/>
      <c r="CC16" s="2"/>
      <c r="CD16" s="2"/>
      <c r="CE16" s="2"/>
      <c r="CF16" s="2"/>
      <c r="CG16" s="2"/>
    </row>
    <row r="17" spans="1:85" x14ac:dyDescent="0.2">
      <c r="A17" s="21">
        <v>28241</v>
      </c>
      <c r="B17" s="2" t="s">
        <v>17</v>
      </c>
      <c r="C17" s="2" t="s">
        <v>18</v>
      </c>
      <c r="D17" s="2" t="s">
        <v>19</v>
      </c>
      <c r="E17" s="4">
        <v>58</v>
      </c>
      <c r="F17" s="2">
        <v>-3.5246666666666671</v>
      </c>
      <c r="G17" s="2">
        <v>-7.3820786933927227</v>
      </c>
      <c r="H17" s="2"/>
      <c r="I17" s="2"/>
      <c r="J17" s="2"/>
      <c r="K17" s="2"/>
      <c r="L17" s="2"/>
      <c r="M17" s="24" t="str" cm="1">
        <f t="array" ref="M17">_xlfn.IFS(B17=standards!$G$1, standards!$H$1, B17=standards!$G$2,standards!$H$2,B17=standards!$G$3,standards!$H$3,B17=standards!$G$4,standards!$H$4,B17=standards!$G$5,standards!$H$5,B17=standards!$G$6,standards!$H$6,B17=standards!$G$8,standards!$H$8,B17=standards!$G$9,standards!$H$9,B17=standards!$G$10, standards!$H$10, TRUE,standards!$H$7)</f>
        <v>129, -64.5, 1</v>
      </c>
      <c r="N17" t="str">
        <f>VLOOKUP($C17, standards!$A$2:$D$17, 3, FALSE)</f>
        <v>dolostone (cap carbonate)</v>
      </c>
      <c r="O17" t="str">
        <f>VLOOKUP($C17, standards!$A$2:$D$17, 4, FALSE)</f>
        <v/>
      </c>
      <c r="V17" s="2"/>
      <c r="W17" s="2"/>
      <c r="X17" s="2"/>
      <c r="Y17" s="2"/>
      <c r="AA17" s="1"/>
      <c r="AB17" s="1"/>
      <c r="AC17" s="1"/>
      <c r="AD17" s="1"/>
      <c r="AE17" s="2"/>
      <c r="AF17" s="2"/>
      <c r="AG17" s="2"/>
      <c r="AH17" s="2"/>
      <c r="AI17" s="2"/>
      <c r="AJ17" s="2"/>
      <c r="AK17" s="2"/>
      <c r="AM17" s="1"/>
      <c r="AN17" s="1"/>
      <c r="AO17" s="1"/>
      <c r="AP17" s="1"/>
      <c r="AQ17" s="2"/>
      <c r="AR17" s="2"/>
      <c r="AS17" s="2"/>
      <c r="AT17" s="2"/>
      <c r="AU17" s="2"/>
      <c r="AV17" s="2"/>
      <c r="AW17" s="2"/>
      <c r="AY17" s="1"/>
      <c r="AZ17" s="1"/>
      <c r="BA17" s="1"/>
      <c r="BB17" s="1"/>
      <c r="BC17" s="2"/>
      <c r="BD17" s="2"/>
      <c r="BE17" s="2"/>
      <c r="BF17" s="2"/>
      <c r="BG17" s="2"/>
      <c r="BH17" s="2"/>
      <c r="BI17" s="2"/>
      <c r="BK17" s="1"/>
      <c r="BL17" s="1"/>
      <c r="BM17" s="1"/>
      <c r="BN17" s="1"/>
      <c r="BO17" s="2"/>
      <c r="BP17" s="2"/>
      <c r="BQ17" s="2"/>
      <c r="BR17" s="2"/>
      <c r="BS17" s="2"/>
      <c r="BT17" s="2"/>
      <c r="BU17" s="2"/>
      <c r="BW17" s="1"/>
      <c r="BX17" s="1"/>
      <c r="BY17" s="1"/>
      <c r="BZ17" s="1"/>
      <c r="CA17" s="2"/>
      <c r="CB17" s="2"/>
      <c r="CC17" s="2"/>
      <c r="CD17" s="2"/>
      <c r="CE17" s="2"/>
      <c r="CF17" s="2"/>
      <c r="CG17" s="2"/>
    </row>
    <row r="18" spans="1:85" x14ac:dyDescent="0.2">
      <c r="A18" s="21">
        <v>28242</v>
      </c>
      <c r="B18" s="2" t="s">
        <v>17</v>
      </c>
      <c r="C18" s="2" t="s">
        <v>18</v>
      </c>
      <c r="D18" s="2" t="s">
        <v>19</v>
      </c>
      <c r="E18" s="4">
        <v>59</v>
      </c>
      <c r="F18" s="2">
        <v>-3.6232000000000002</v>
      </c>
      <c r="G18" s="2">
        <v>-7.6965553080919609</v>
      </c>
      <c r="H18" s="2"/>
      <c r="I18" s="2"/>
      <c r="J18" s="2"/>
      <c r="K18" s="2"/>
      <c r="L18" s="2"/>
      <c r="M18" s="24" t="str" cm="1">
        <f t="array" ref="M18">_xlfn.IFS(B18=standards!$G$1, standards!$H$1, B18=standards!$G$2,standards!$H$2,B18=standards!$G$3,standards!$H$3,B18=standards!$G$4,standards!$H$4,B18=standards!$G$5,standards!$H$5,B18=standards!$G$6,standards!$H$6,B18=standards!$G$8,standards!$H$8,B18=standards!$G$9,standards!$H$9,B18=standards!$G$10, standards!$H$10, TRUE,standards!$H$7)</f>
        <v>129, -64.5, 1</v>
      </c>
      <c r="N18" t="str">
        <f>VLOOKUP($C18, standards!$A$2:$D$17, 3, FALSE)</f>
        <v>dolostone (cap carbonate)</v>
      </c>
      <c r="O18" t="str">
        <f>VLOOKUP($C18, standards!$A$2:$D$17, 4, FALSE)</f>
        <v/>
      </c>
      <c r="V18" s="2"/>
      <c r="W18" s="2"/>
      <c r="X18" s="2"/>
      <c r="Y18" s="2"/>
      <c r="AA18" s="1"/>
      <c r="AB18" s="1"/>
      <c r="AC18" s="1"/>
      <c r="AD18" s="1"/>
      <c r="AE18" s="2"/>
      <c r="AF18" s="2"/>
      <c r="AG18" s="2"/>
      <c r="AH18" s="2"/>
      <c r="AI18" s="2"/>
      <c r="AJ18" s="2"/>
      <c r="AK18" s="2"/>
      <c r="AM18" s="1"/>
      <c r="AN18" s="1"/>
      <c r="AO18" s="1"/>
      <c r="AP18" s="1"/>
      <c r="AQ18" s="2"/>
      <c r="AR18" s="2"/>
      <c r="AS18" s="2"/>
      <c r="AT18" s="2"/>
      <c r="AU18" s="2"/>
      <c r="AV18" s="2"/>
      <c r="AW18" s="2"/>
      <c r="AY18" s="1"/>
      <c r="AZ18" s="1"/>
      <c r="BA18" s="1"/>
      <c r="BB18" s="1"/>
      <c r="BC18" s="2"/>
      <c r="BD18" s="2"/>
      <c r="BE18" s="2"/>
      <c r="BF18" s="2"/>
      <c r="BG18" s="2"/>
      <c r="BH18" s="2"/>
      <c r="BI18" s="2"/>
      <c r="BK18" s="1"/>
      <c r="BL18" s="1"/>
      <c r="BM18" s="1"/>
      <c r="BN18" s="1"/>
      <c r="BO18" s="2"/>
      <c r="BP18" s="2"/>
      <c r="BQ18" s="2"/>
      <c r="BR18" s="2"/>
      <c r="BS18" s="2"/>
      <c r="BT18" s="2"/>
      <c r="BU18" s="2"/>
      <c r="BW18" s="1"/>
      <c r="BX18" s="1"/>
      <c r="BY18" s="1"/>
      <c r="BZ18" s="1"/>
      <c r="CA18" s="2"/>
      <c r="CB18" s="2"/>
      <c r="CC18" s="2"/>
      <c r="CD18" s="2"/>
      <c r="CE18" s="2"/>
      <c r="CF18" s="2"/>
      <c r="CG18" s="2"/>
    </row>
    <row r="19" spans="1:85" x14ac:dyDescent="0.2">
      <c r="A19" s="21">
        <v>28243</v>
      </c>
      <c r="B19" s="2" t="s">
        <v>17</v>
      </c>
      <c r="C19" s="2" t="s">
        <v>18</v>
      </c>
      <c r="D19" s="2" t="s">
        <v>19</v>
      </c>
      <c r="E19" s="4">
        <v>60</v>
      </c>
      <c r="F19" s="2">
        <v>-4.7931999999999997</v>
      </c>
      <c r="G19" s="2">
        <v>-6.758173719376332</v>
      </c>
      <c r="H19" s="2"/>
      <c r="I19" s="2"/>
      <c r="J19" s="2"/>
      <c r="K19" s="2"/>
      <c r="L19" s="2"/>
      <c r="M19" s="24" t="str" cm="1">
        <f t="array" ref="M19">_xlfn.IFS(B19=standards!$G$1, standards!$H$1, B19=standards!$G$2,standards!$H$2,B19=standards!$G$3,standards!$H$3,B19=standards!$G$4,standards!$H$4,B19=standards!$G$5,standards!$H$5,B19=standards!$G$6,standards!$H$6,B19=standards!$G$8,standards!$H$8,B19=standards!$G$9,standards!$H$9,B19=standards!$G$10, standards!$H$10, TRUE,standards!$H$7)</f>
        <v>129, -64.5, 1</v>
      </c>
      <c r="N19" t="str">
        <f>VLOOKUP($C19, standards!$A$2:$D$17, 3, FALSE)</f>
        <v>dolostone (cap carbonate)</v>
      </c>
      <c r="O19" t="str">
        <f>VLOOKUP($C19, standards!$A$2:$D$17, 4, FALSE)</f>
        <v/>
      </c>
      <c r="V19" s="2"/>
      <c r="W19" s="2"/>
      <c r="X19" s="2"/>
      <c r="Y19" s="2"/>
      <c r="AA19" s="1"/>
      <c r="AB19" s="1"/>
      <c r="AC19" s="1"/>
      <c r="AD19" s="1"/>
      <c r="AE19" s="2"/>
      <c r="AF19" s="2"/>
      <c r="AG19" s="2"/>
      <c r="AH19" s="2"/>
      <c r="AI19" s="2"/>
      <c r="AJ19" s="2"/>
      <c r="AK19" s="2"/>
      <c r="AM19" s="1"/>
      <c r="AN19" s="1"/>
      <c r="AO19" s="1"/>
      <c r="AP19" s="1"/>
      <c r="AQ19" s="2"/>
      <c r="AR19" s="2"/>
      <c r="AS19" s="2"/>
      <c r="AT19" s="2"/>
      <c r="AU19" s="2"/>
      <c r="AV19" s="2"/>
      <c r="AW19" s="2"/>
      <c r="AY19" s="1"/>
      <c r="AZ19" s="1"/>
      <c r="BA19" s="1"/>
      <c r="BB19" s="1"/>
      <c r="BC19" s="2"/>
      <c r="BD19" s="2"/>
      <c r="BE19" s="2"/>
      <c r="BF19" s="2"/>
      <c r="BG19" s="2"/>
      <c r="BH19" s="2"/>
      <c r="BI19" s="2"/>
      <c r="BK19" s="1"/>
      <c r="BL19" s="1"/>
      <c r="BM19" s="1"/>
      <c r="BN19" s="1"/>
      <c r="BO19" s="2"/>
      <c r="BP19" s="2"/>
      <c r="BQ19" s="2"/>
      <c r="BR19" s="2"/>
      <c r="BS19" s="2"/>
      <c r="BT19" s="2"/>
      <c r="BU19" s="2"/>
      <c r="BW19" s="1"/>
      <c r="BX19" s="1"/>
      <c r="BY19" s="1"/>
      <c r="BZ19" s="1"/>
      <c r="CA19" s="2"/>
      <c r="CB19" s="2"/>
      <c r="CC19" s="2"/>
      <c r="CD19" s="2"/>
      <c r="CE19" s="2"/>
      <c r="CF19" s="2"/>
      <c r="CG19" s="2"/>
    </row>
    <row r="20" spans="1:85" x14ac:dyDescent="0.2">
      <c r="A20" s="21">
        <v>28244</v>
      </c>
      <c r="B20" s="2" t="s">
        <v>17</v>
      </c>
      <c r="C20" s="2" t="s">
        <v>18</v>
      </c>
      <c r="D20" s="2" t="s">
        <v>19</v>
      </c>
      <c r="E20" s="4">
        <v>61</v>
      </c>
      <c r="F20" s="2">
        <v>-4.0186666666666664</v>
      </c>
      <c r="G20" s="2">
        <v>-6.728775055679316</v>
      </c>
      <c r="H20" s="2"/>
      <c r="I20" s="2"/>
      <c r="J20" s="2"/>
      <c r="K20" s="2"/>
      <c r="L20" s="2"/>
      <c r="M20" s="24" t="str" cm="1">
        <f t="array" ref="M20">_xlfn.IFS(B20=standards!$G$1, standards!$H$1, B20=standards!$G$2,standards!$H$2,B20=standards!$G$3,standards!$H$3,B20=standards!$G$4,standards!$H$4,B20=standards!$G$5,standards!$H$5,B20=standards!$G$6,standards!$H$6,B20=standards!$G$8,standards!$H$8,B20=standards!$G$9,standards!$H$9,B20=standards!$G$10, standards!$H$10, TRUE,standards!$H$7)</f>
        <v>129, -64.5, 1</v>
      </c>
      <c r="N20" t="str">
        <f>VLOOKUP($C20, standards!$A$2:$D$17, 3, FALSE)</f>
        <v>dolostone (cap carbonate)</v>
      </c>
      <c r="O20" t="str">
        <f>VLOOKUP($C20, standards!$A$2:$D$17, 4, FALSE)</f>
        <v/>
      </c>
      <c r="V20" s="2"/>
      <c r="W20" s="2"/>
      <c r="X20" s="2"/>
      <c r="Y20" s="2"/>
      <c r="AA20" s="1"/>
      <c r="AB20" s="1"/>
      <c r="AC20" s="1"/>
      <c r="AD20" s="1"/>
      <c r="AE20" s="2"/>
      <c r="AF20" s="2"/>
      <c r="AG20" s="2"/>
      <c r="AH20" s="2"/>
      <c r="AI20" s="2"/>
      <c r="AJ20" s="2"/>
      <c r="AK20" s="2"/>
      <c r="AM20" s="1"/>
      <c r="AN20" s="1"/>
      <c r="AO20" s="1"/>
      <c r="AP20" s="1"/>
      <c r="AQ20" s="2"/>
      <c r="AR20" s="2"/>
      <c r="AS20" s="2"/>
      <c r="AT20" s="2"/>
      <c r="AU20" s="2"/>
      <c r="AV20" s="2"/>
      <c r="AW20" s="2"/>
      <c r="AY20" s="1"/>
      <c r="AZ20" s="1"/>
      <c r="BA20" s="1"/>
      <c r="BB20" s="1"/>
      <c r="BC20" s="2"/>
      <c r="BD20" s="2"/>
      <c r="BE20" s="2"/>
      <c r="BF20" s="2"/>
      <c r="BG20" s="2"/>
      <c r="BH20" s="2"/>
      <c r="BI20" s="2"/>
      <c r="BK20" s="1"/>
      <c r="BL20" s="1"/>
      <c r="BM20" s="1"/>
      <c r="BN20" s="1"/>
      <c r="BO20" s="2"/>
      <c r="BP20" s="2"/>
      <c r="BQ20" s="2"/>
      <c r="BR20" s="2"/>
      <c r="BS20" s="2"/>
      <c r="BT20" s="2"/>
      <c r="BU20" s="2"/>
      <c r="BW20" s="1"/>
      <c r="BX20" s="1"/>
      <c r="BY20" s="1"/>
      <c r="BZ20" s="1"/>
      <c r="CA20" s="2"/>
      <c r="CB20" s="2"/>
      <c r="CC20" s="2"/>
      <c r="CD20" s="2"/>
      <c r="CE20" s="2"/>
      <c r="CF20" s="2"/>
      <c r="CG20" s="2"/>
    </row>
    <row r="21" spans="1:85" x14ac:dyDescent="0.2">
      <c r="A21" s="21">
        <v>28245</v>
      </c>
      <c r="B21" s="2" t="s">
        <v>17</v>
      </c>
      <c r="C21" s="2" t="s">
        <v>21</v>
      </c>
      <c r="D21" s="2" t="s">
        <v>20</v>
      </c>
      <c r="E21" s="4">
        <v>668</v>
      </c>
      <c r="F21" s="2">
        <v>-1.321666666666667</v>
      </c>
      <c r="G21" s="2">
        <v>-7.5097698589457966</v>
      </c>
      <c r="H21" s="2"/>
      <c r="I21" s="2"/>
      <c r="J21" s="2"/>
      <c r="K21" s="2"/>
      <c r="L21" s="2"/>
      <c r="M21" s="24" t="str" cm="1">
        <f t="array" ref="M21">_xlfn.IFS(B21=standards!$G$1, standards!$H$1, B21=standards!$G$2,standards!$H$2,B21=standards!$G$3,standards!$H$3,B21=standards!$G$4,standards!$H$4,B21=standards!$G$5,standards!$H$5,B21=standards!$G$6,standards!$H$6,B21=standards!$G$8,standards!$H$8,B21=standards!$G$9,standards!$H$9,B21=standards!$G$10, standards!$H$10, TRUE,standards!$H$7)</f>
        <v>129, -64.5, 1</v>
      </c>
      <c r="N21" t="str">
        <f>VLOOKUP($C21, standards!$A$2:$D$17, 3, FALSE)</f>
        <v>shale, stilstone</v>
      </c>
      <c r="O21" t="str">
        <f>VLOOKUP($C21, standards!$A$2:$D$17, 4, FALSE)</f>
        <v/>
      </c>
      <c r="P21" s="1"/>
      <c r="Q21" s="1"/>
      <c r="R21" s="1"/>
      <c r="S21" s="2"/>
      <c r="T21" s="2"/>
      <c r="U21" s="2"/>
      <c r="V21" s="2"/>
      <c r="W21" s="2"/>
      <c r="X21" s="2"/>
      <c r="Y21" s="2"/>
      <c r="AA21" s="1"/>
      <c r="AB21" s="1"/>
      <c r="AC21" s="1"/>
      <c r="AD21" s="1"/>
      <c r="AE21" s="2"/>
      <c r="AF21" s="2"/>
      <c r="AG21" s="2"/>
      <c r="AH21" s="2"/>
      <c r="AI21" s="2"/>
      <c r="AJ21" s="2"/>
      <c r="AK21" s="2"/>
      <c r="AM21" s="1"/>
      <c r="AN21" s="1"/>
      <c r="AO21" s="1"/>
      <c r="AP21" s="1"/>
      <c r="AQ21" s="2"/>
      <c r="AR21" s="2"/>
      <c r="AS21" s="2"/>
      <c r="AT21" s="2"/>
      <c r="AU21" s="2"/>
      <c r="AV21" s="2"/>
      <c r="AW21" s="2"/>
      <c r="AY21" s="1"/>
      <c r="AZ21" s="1"/>
      <c r="BA21" s="1"/>
      <c r="BB21" s="1"/>
      <c r="BC21" s="2"/>
      <c r="BD21" s="2"/>
      <c r="BE21" s="2"/>
      <c r="BF21" s="2"/>
      <c r="BG21" s="2"/>
      <c r="BH21" s="2"/>
      <c r="BI21" s="2"/>
      <c r="BK21" s="1"/>
      <c r="BL21" s="1"/>
      <c r="BM21" s="1"/>
      <c r="BN21" s="1"/>
      <c r="BO21" s="2"/>
      <c r="BP21" s="2"/>
      <c r="BQ21" s="2"/>
      <c r="BR21" s="2"/>
      <c r="BS21" s="2"/>
      <c r="BT21" s="2"/>
      <c r="BU21" s="2"/>
      <c r="BW21" s="1"/>
      <c r="BX21" s="1"/>
      <c r="BY21" s="1"/>
      <c r="BZ21" s="1"/>
      <c r="CA21" s="2"/>
      <c r="CB21" s="2"/>
      <c r="CC21" s="2"/>
      <c r="CD21" s="2"/>
      <c r="CE21" s="2"/>
      <c r="CF21" s="2"/>
      <c r="CG21" s="2"/>
    </row>
    <row r="22" spans="1:85" x14ac:dyDescent="0.2">
      <c r="A22" s="21">
        <v>28246</v>
      </c>
      <c r="B22" s="2" t="s">
        <v>17</v>
      </c>
      <c r="C22" s="2" t="s">
        <v>21</v>
      </c>
      <c r="D22" s="2" t="s">
        <v>20</v>
      </c>
      <c r="E22" s="4">
        <v>672</v>
      </c>
      <c r="F22" s="2">
        <v>-0.67066666666666686</v>
      </c>
      <c r="G22" s="2">
        <v>-5.534021281860996</v>
      </c>
      <c r="H22" s="2"/>
      <c r="I22" s="2"/>
      <c r="J22" s="2"/>
      <c r="K22" s="2"/>
      <c r="L22" s="2"/>
      <c r="M22" s="24" t="str" cm="1">
        <f t="array" ref="M22">_xlfn.IFS(B22=standards!$G$1, standards!$H$1, B22=standards!$G$2,standards!$H$2,B22=standards!$G$3,standards!$H$3,B22=standards!$G$4,standards!$H$4,B22=standards!$G$5,standards!$H$5,B22=standards!$G$6,standards!$H$6,B22=standards!$G$8,standards!$H$8,B22=standards!$G$9,standards!$H$9,B22=standards!$G$10, standards!$H$10, TRUE,standards!$H$7)</f>
        <v>129, -64.5, 1</v>
      </c>
      <c r="N22" t="str">
        <f>VLOOKUP($C22, standards!$A$2:$D$17, 3, FALSE)</f>
        <v>shale, stilstone</v>
      </c>
      <c r="O22" t="str">
        <f>VLOOKUP($C22, standards!$A$2:$D$17, 4, FALSE)</f>
        <v/>
      </c>
      <c r="P22" s="1"/>
      <c r="Q22" s="1"/>
      <c r="R22" s="1"/>
      <c r="S22" s="2"/>
      <c r="T22" s="2"/>
      <c r="U22" s="2"/>
      <c r="V22" s="2"/>
      <c r="W22" s="2"/>
      <c r="X22" s="2"/>
      <c r="Y22" s="2"/>
      <c r="AA22" s="1"/>
      <c r="AB22" s="1"/>
      <c r="AC22" s="1"/>
      <c r="AD22" s="1"/>
      <c r="AE22" s="2"/>
      <c r="AF22" s="2"/>
      <c r="AG22" s="2"/>
      <c r="AH22" s="2"/>
      <c r="AI22" s="2"/>
      <c r="AJ22" s="2"/>
      <c r="AK22" s="2"/>
      <c r="AM22" s="1"/>
      <c r="AN22" s="1"/>
      <c r="AO22" s="1"/>
      <c r="AP22" s="1"/>
      <c r="AQ22" s="2"/>
      <c r="AR22" s="2"/>
      <c r="AS22" s="2"/>
      <c r="AT22" s="2"/>
      <c r="AU22" s="2"/>
      <c r="AV22" s="2"/>
      <c r="AW22" s="2"/>
      <c r="AY22" s="1"/>
      <c r="AZ22" s="1"/>
      <c r="BA22" s="1"/>
      <c r="BB22" s="1"/>
      <c r="BC22" s="2"/>
      <c r="BD22" s="2"/>
      <c r="BE22" s="2"/>
      <c r="BF22" s="2"/>
      <c r="BG22" s="2"/>
      <c r="BH22" s="2"/>
      <c r="BI22" s="2"/>
      <c r="BK22" s="1"/>
      <c r="BL22" s="1"/>
      <c r="BM22" s="1"/>
      <c r="BN22" s="1"/>
      <c r="BO22" s="2"/>
      <c r="BP22" s="2"/>
      <c r="BQ22" s="2"/>
      <c r="BR22" s="2"/>
      <c r="BS22" s="2"/>
      <c r="BT22" s="2"/>
      <c r="BU22" s="2"/>
      <c r="BW22" s="1"/>
      <c r="BX22" s="1"/>
      <c r="BY22" s="1"/>
      <c r="BZ22" s="1"/>
      <c r="CA22" s="2"/>
      <c r="CB22" s="2"/>
      <c r="CC22" s="2"/>
      <c r="CD22" s="2"/>
      <c r="CE22" s="2"/>
      <c r="CF22" s="2"/>
      <c r="CG22" s="2"/>
    </row>
    <row r="23" spans="1:85" x14ac:dyDescent="0.2">
      <c r="A23" s="21">
        <v>28247</v>
      </c>
      <c r="B23" s="2" t="s">
        <v>17</v>
      </c>
      <c r="C23" s="2" t="s">
        <v>68</v>
      </c>
      <c r="D23" s="2" t="s">
        <v>20</v>
      </c>
      <c r="E23" s="4">
        <v>776</v>
      </c>
      <c r="F23" s="2">
        <v>0.23033333333333311</v>
      </c>
      <c r="G23" s="2">
        <v>-9.1262014352883032</v>
      </c>
      <c r="H23" s="2"/>
      <c r="I23" s="2"/>
      <c r="J23" s="2"/>
      <c r="K23" s="2"/>
      <c r="L23" s="2"/>
      <c r="M23" s="24" t="str" cm="1">
        <f t="array" ref="M23">_xlfn.IFS(B23=standards!$G$1, standards!$H$1, B23=standards!$G$2,standards!$H$2,B23=standards!$G$3,standards!$H$3,B23=standards!$G$4,standards!$H$4,B23=standards!$G$5,standards!$H$5,B23=standards!$G$6,standards!$H$6,B23=standards!$G$8,standards!$H$8,B23=standards!$G$9,standards!$H$9,B23=standards!$G$10, standards!$H$10, TRUE,standards!$H$7)</f>
        <v>129, -64.5, 1</v>
      </c>
      <c r="N23" t="str">
        <f>VLOOKUP($C23, standards!$A$2:$D$17, 3, FALSE)</f>
        <v>dolostone</v>
      </c>
      <c r="O23" t="str">
        <f>VLOOKUP($C23, standards!$A$2:$D$17, 4, FALSE)</f>
        <v>Previously mapped as lower Gametrail Fm</v>
      </c>
      <c r="P23" s="1"/>
      <c r="Q23" s="1"/>
      <c r="R23" s="1"/>
      <c r="S23" s="2"/>
      <c r="T23" s="2"/>
      <c r="U23" s="2"/>
      <c r="V23" s="2"/>
      <c r="W23" s="2"/>
      <c r="X23" s="2"/>
      <c r="Y23" s="2"/>
      <c r="AA23" s="1"/>
      <c r="AB23" s="1"/>
      <c r="AC23" s="1"/>
      <c r="AD23" s="1"/>
      <c r="AE23" s="2"/>
      <c r="AF23" s="2"/>
      <c r="AG23" s="2"/>
      <c r="AH23" s="2"/>
      <c r="AI23" s="2"/>
      <c r="AJ23" s="2"/>
      <c r="AK23" s="2"/>
      <c r="AM23" s="1"/>
      <c r="AN23" s="1"/>
      <c r="AO23" s="1"/>
      <c r="AP23" s="1"/>
      <c r="AQ23" s="2"/>
      <c r="AR23" s="2"/>
      <c r="AS23" s="2"/>
      <c r="AT23" s="2"/>
      <c r="AU23" s="2"/>
      <c r="AV23" s="2"/>
      <c r="AW23" s="2"/>
      <c r="AY23" s="1"/>
      <c r="AZ23" s="1"/>
      <c r="BA23" s="1"/>
      <c r="BB23" s="1"/>
      <c r="BC23" s="2"/>
      <c r="BD23" s="2"/>
      <c r="BE23" s="2"/>
      <c r="BF23" s="2"/>
      <c r="BG23" s="2"/>
      <c r="BH23" s="2"/>
      <c r="BI23" s="2"/>
      <c r="BK23" s="1"/>
      <c r="BL23" s="1"/>
      <c r="BM23" s="1"/>
      <c r="BN23" s="1"/>
      <c r="BO23" s="2"/>
      <c r="BP23" s="2"/>
      <c r="BQ23" s="2"/>
      <c r="BR23" s="2"/>
      <c r="BS23" s="2"/>
      <c r="BT23" s="2"/>
      <c r="BU23" s="2"/>
      <c r="BW23" s="1"/>
      <c r="BX23" s="1"/>
      <c r="BY23" s="1"/>
      <c r="BZ23" s="1"/>
      <c r="CA23" s="2"/>
      <c r="CB23" s="2"/>
      <c r="CC23" s="2"/>
      <c r="CD23" s="2"/>
      <c r="CE23" s="2"/>
      <c r="CF23" s="2"/>
      <c r="CG23" s="2"/>
    </row>
    <row r="24" spans="1:85" x14ac:dyDescent="0.2">
      <c r="A24" s="21">
        <v>28248</v>
      </c>
      <c r="B24" s="2" t="s">
        <v>17</v>
      </c>
      <c r="C24" s="2" t="s">
        <v>68</v>
      </c>
      <c r="D24" s="2" t="s">
        <v>20</v>
      </c>
      <c r="E24" s="4">
        <v>808</v>
      </c>
      <c r="F24" s="2">
        <v>4.325333333333333</v>
      </c>
      <c r="G24" s="2">
        <v>-7.4018757733233631</v>
      </c>
      <c r="H24" s="2"/>
      <c r="I24" s="2"/>
      <c r="J24" s="2"/>
      <c r="K24" s="2"/>
      <c r="L24" s="2"/>
      <c r="M24" s="24" t="str" cm="1">
        <f t="array" ref="M24">_xlfn.IFS(B24=standards!$G$1, standards!$H$1, B24=standards!$G$2,standards!$H$2,B24=standards!$G$3,standards!$H$3,B24=standards!$G$4,standards!$H$4,B24=standards!$G$5,standards!$H$5,B24=standards!$G$6,standards!$H$6,B24=standards!$G$8,standards!$H$8,B24=standards!$G$9,standards!$H$9,B24=standards!$G$10, standards!$H$10, TRUE,standards!$H$7)</f>
        <v>129, -64.5, 1</v>
      </c>
      <c r="N24" t="str">
        <f>VLOOKUP($C24, standards!$A$2:$D$17, 3, FALSE)</f>
        <v>dolostone</v>
      </c>
      <c r="O24" t="str">
        <f>VLOOKUP($C24, standards!$A$2:$D$17, 4, FALSE)</f>
        <v>Previously mapped as lower Gametrail Fm</v>
      </c>
      <c r="P24" s="1"/>
      <c r="Q24" s="1"/>
      <c r="R24" s="1"/>
      <c r="S24" s="2"/>
      <c r="T24" s="2"/>
      <c r="U24" s="2"/>
      <c r="V24" s="2"/>
      <c r="W24" s="2"/>
      <c r="X24" s="2"/>
      <c r="Y24" s="2"/>
      <c r="AA24" s="1"/>
      <c r="AB24" s="1"/>
      <c r="AC24" s="1"/>
      <c r="AD24" s="1"/>
      <c r="AE24" s="2"/>
      <c r="AF24" s="2"/>
      <c r="AG24" s="2"/>
      <c r="AH24" s="2"/>
      <c r="AI24" s="2"/>
      <c r="AJ24" s="2"/>
      <c r="AK24" s="2"/>
      <c r="AM24" s="1"/>
      <c r="AN24" s="1"/>
      <c r="AO24" s="1"/>
      <c r="AP24" s="1"/>
      <c r="AQ24" s="2"/>
      <c r="AR24" s="2"/>
      <c r="AS24" s="2"/>
      <c r="AT24" s="2"/>
      <c r="AU24" s="2"/>
      <c r="AV24" s="2"/>
      <c r="AW24" s="2"/>
      <c r="AY24" s="1"/>
      <c r="AZ24" s="1"/>
      <c r="BA24" s="1"/>
      <c r="BB24" s="1"/>
      <c r="BC24" s="2"/>
      <c r="BD24" s="2"/>
      <c r="BE24" s="2"/>
      <c r="BF24" s="2"/>
      <c r="BG24" s="2"/>
      <c r="BH24" s="2"/>
      <c r="BI24" s="2"/>
      <c r="BK24" s="1"/>
      <c r="BL24" s="1"/>
      <c r="BM24" s="1"/>
      <c r="BN24" s="1"/>
      <c r="BO24" s="2"/>
      <c r="BP24" s="2"/>
      <c r="BQ24" s="2"/>
      <c r="BR24" s="2"/>
      <c r="BS24" s="2"/>
      <c r="BT24" s="2"/>
      <c r="BU24" s="2"/>
      <c r="BW24" s="1"/>
      <c r="BX24" s="1"/>
      <c r="BY24" s="1"/>
      <c r="BZ24" s="1"/>
      <c r="CA24" s="2"/>
      <c r="CB24" s="2"/>
      <c r="CC24" s="2"/>
      <c r="CD24" s="2"/>
      <c r="CE24" s="2"/>
      <c r="CF24" s="2"/>
      <c r="CG24" s="2"/>
    </row>
    <row r="25" spans="1:85" x14ac:dyDescent="0.2">
      <c r="A25" s="21">
        <v>28249</v>
      </c>
      <c r="B25" s="2" t="s">
        <v>17</v>
      </c>
      <c r="C25" s="2" t="s">
        <v>68</v>
      </c>
      <c r="D25" s="2" t="s">
        <v>20</v>
      </c>
      <c r="E25" s="4">
        <v>812</v>
      </c>
      <c r="F25" s="2">
        <v>5.788333333333334</v>
      </c>
      <c r="G25" s="2">
        <v>-5.1291709972779334</v>
      </c>
      <c r="H25" s="2"/>
      <c r="I25" s="2"/>
      <c r="J25" s="2"/>
      <c r="K25" s="2"/>
      <c r="L25" s="2"/>
      <c r="M25" s="24" t="str" cm="1">
        <f t="array" ref="M25">_xlfn.IFS(B25=standards!$G$1, standards!$H$1, B25=standards!$G$2,standards!$H$2,B25=standards!$G$3,standards!$H$3,B25=standards!$G$4,standards!$H$4,B25=standards!$G$5,standards!$H$5,B25=standards!$G$6,standards!$H$6,B25=standards!$G$8,standards!$H$8,B25=standards!$G$9,standards!$H$9,B25=standards!$G$10, standards!$H$10, TRUE,standards!$H$7)</f>
        <v>129, -64.5, 1</v>
      </c>
      <c r="N25" t="str">
        <f>VLOOKUP($C25, standards!$A$2:$D$17, 3, FALSE)</f>
        <v>dolostone</v>
      </c>
      <c r="O25" t="str">
        <f>VLOOKUP($C25, standards!$A$2:$D$17, 4, FALSE)</f>
        <v>Previously mapped as lower Gametrail Fm</v>
      </c>
      <c r="P25" s="1"/>
      <c r="Q25" s="1"/>
      <c r="R25" s="1"/>
      <c r="S25" s="2"/>
      <c r="T25" s="2"/>
      <c r="U25" s="2"/>
      <c r="V25" s="2"/>
      <c r="W25" s="2"/>
      <c r="X25" s="2"/>
      <c r="Y25" s="2"/>
      <c r="AA25" s="1"/>
      <c r="AB25" s="1"/>
      <c r="AC25" s="1"/>
      <c r="AD25" s="1"/>
      <c r="AE25" s="2"/>
      <c r="AF25" s="2"/>
      <c r="AG25" s="2"/>
      <c r="AH25" s="2"/>
      <c r="AI25" s="2"/>
      <c r="AJ25" s="2"/>
      <c r="AK25" s="2"/>
      <c r="AM25" s="1"/>
      <c r="AN25" s="1"/>
      <c r="AO25" s="1"/>
      <c r="AP25" s="1"/>
      <c r="AQ25" s="2"/>
      <c r="AR25" s="2"/>
      <c r="AS25" s="2"/>
      <c r="AT25" s="2"/>
      <c r="AU25" s="2"/>
      <c r="AV25" s="2"/>
      <c r="AW25" s="2"/>
      <c r="AY25" s="1"/>
      <c r="AZ25" s="1"/>
      <c r="BA25" s="1"/>
      <c r="BB25" s="1"/>
      <c r="BC25" s="2"/>
      <c r="BD25" s="2"/>
      <c r="BE25" s="2"/>
      <c r="BF25" s="2"/>
      <c r="BG25" s="2"/>
      <c r="BH25" s="2"/>
      <c r="BI25" s="2"/>
      <c r="BK25" s="1"/>
      <c r="BL25" s="1"/>
      <c r="BM25" s="1"/>
      <c r="BN25" s="1"/>
      <c r="BO25" s="2"/>
      <c r="BP25" s="2"/>
      <c r="BQ25" s="2"/>
      <c r="BR25" s="2"/>
      <c r="BS25" s="2"/>
      <c r="BT25" s="2"/>
      <c r="BU25" s="2"/>
      <c r="BW25" s="1"/>
      <c r="BX25" s="1"/>
      <c r="BY25" s="1"/>
      <c r="BZ25" s="1"/>
      <c r="CA25" s="2"/>
      <c r="CB25" s="2"/>
      <c r="CC25" s="2"/>
      <c r="CD25" s="2"/>
      <c r="CE25" s="2"/>
      <c r="CF25" s="2"/>
      <c r="CG25" s="2"/>
    </row>
    <row r="26" spans="1:85" x14ac:dyDescent="0.2">
      <c r="A26" s="21">
        <v>28250</v>
      </c>
      <c r="B26" s="2" t="s">
        <v>17</v>
      </c>
      <c r="C26" s="2" t="s">
        <v>68</v>
      </c>
      <c r="D26" s="2" t="s">
        <v>20</v>
      </c>
      <c r="E26" s="4">
        <v>816</v>
      </c>
      <c r="F26" s="2">
        <v>6.8723333333333336</v>
      </c>
      <c r="G26" s="2">
        <v>-5.4894778520168845</v>
      </c>
      <c r="H26" s="2"/>
      <c r="I26" s="2"/>
      <c r="J26" s="2"/>
      <c r="K26" s="2"/>
      <c r="L26" s="2"/>
      <c r="M26" s="24" t="str" cm="1">
        <f t="array" ref="M26">_xlfn.IFS(B26=standards!$G$1, standards!$H$1, B26=standards!$G$2,standards!$H$2,B26=standards!$G$3,standards!$H$3,B26=standards!$G$4,standards!$H$4,B26=standards!$G$5,standards!$H$5,B26=standards!$G$6,standards!$H$6,B26=standards!$G$8,standards!$H$8,B26=standards!$G$9,standards!$H$9,B26=standards!$G$10, standards!$H$10, TRUE,standards!$H$7)</f>
        <v>129, -64.5, 1</v>
      </c>
      <c r="N26" t="str">
        <f>VLOOKUP($C26, standards!$A$2:$D$17, 3, FALSE)</f>
        <v>dolostone</v>
      </c>
      <c r="O26" t="str">
        <f>VLOOKUP($C26, standards!$A$2:$D$17, 4, FALSE)</f>
        <v>Previously mapped as lower Gametrail Fm</v>
      </c>
      <c r="P26" s="1"/>
      <c r="Q26" s="1"/>
      <c r="R26" s="1"/>
      <c r="S26" s="2"/>
      <c r="T26" s="2"/>
      <c r="U26" s="2"/>
      <c r="V26" s="2"/>
      <c r="W26" s="2"/>
      <c r="X26" s="2"/>
      <c r="Y26" s="2"/>
      <c r="AA26" s="1"/>
      <c r="AB26" s="1"/>
      <c r="AC26" s="1"/>
      <c r="AD26" s="1"/>
      <c r="AE26" s="2"/>
      <c r="AF26" s="2"/>
      <c r="AG26" s="2"/>
      <c r="AH26" s="2"/>
      <c r="AI26" s="2"/>
      <c r="AJ26" s="2"/>
      <c r="AK26" s="2"/>
      <c r="AM26" s="1"/>
      <c r="AN26" s="1"/>
      <c r="AO26" s="1"/>
      <c r="AP26" s="1"/>
      <c r="AQ26" s="2"/>
      <c r="AR26" s="2"/>
      <c r="AS26" s="2"/>
      <c r="AT26" s="2"/>
      <c r="AU26" s="2"/>
      <c r="AV26" s="2"/>
      <c r="AW26" s="2"/>
      <c r="AY26" s="1"/>
      <c r="AZ26" s="1"/>
      <c r="BA26" s="1"/>
      <c r="BB26" s="1"/>
      <c r="BC26" s="2"/>
      <c r="BD26" s="2"/>
      <c r="BE26" s="2"/>
      <c r="BF26" s="2"/>
      <c r="BG26" s="2"/>
      <c r="BH26" s="2"/>
      <c r="BI26" s="2"/>
      <c r="BK26" s="1"/>
      <c r="BL26" s="1"/>
      <c r="BM26" s="1"/>
      <c r="BN26" s="1"/>
      <c r="BO26" s="2"/>
      <c r="BP26" s="2"/>
      <c r="BQ26" s="2"/>
      <c r="BR26" s="2"/>
      <c r="BS26" s="2"/>
      <c r="BT26" s="2"/>
      <c r="BU26" s="2"/>
      <c r="BW26" s="1"/>
      <c r="BX26" s="1"/>
      <c r="BY26" s="1"/>
      <c r="BZ26" s="1"/>
      <c r="CA26" s="2"/>
      <c r="CB26" s="2"/>
      <c r="CC26" s="2"/>
      <c r="CD26" s="2"/>
      <c r="CE26" s="2"/>
      <c r="CF26" s="2"/>
      <c r="CG26" s="2"/>
    </row>
    <row r="27" spans="1:85" x14ac:dyDescent="0.2">
      <c r="A27" s="21">
        <v>28251</v>
      </c>
      <c r="B27" s="2" t="s">
        <v>17</v>
      </c>
      <c r="C27" s="2" t="s">
        <v>68</v>
      </c>
      <c r="D27" s="2" t="s">
        <v>20</v>
      </c>
      <c r="E27" s="4">
        <v>820</v>
      </c>
      <c r="F27" s="2">
        <v>7.0473333333333326</v>
      </c>
      <c r="G27" s="2">
        <v>-4.4174659737688069</v>
      </c>
      <c r="H27" s="2"/>
      <c r="I27" s="2"/>
      <c r="J27" s="2"/>
      <c r="K27" s="2"/>
      <c r="L27" s="2"/>
      <c r="M27" s="24" t="str" cm="1">
        <f t="array" ref="M27">_xlfn.IFS(B27=standards!$G$1, standards!$H$1, B27=standards!$G$2,standards!$H$2,B27=standards!$G$3,standards!$H$3,B27=standards!$G$4,standards!$H$4,B27=standards!$G$5,standards!$H$5,B27=standards!$G$6,standards!$H$6,B27=standards!$G$8,standards!$H$8,B27=standards!$G$9,standards!$H$9,B27=standards!$G$10, standards!$H$10, TRUE,standards!$H$7)</f>
        <v>129, -64.5, 1</v>
      </c>
      <c r="N27" t="str">
        <f>VLOOKUP($C27, standards!$A$2:$D$17, 3, FALSE)</f>
        <v>dolostone</v>
      </c>
      <c r="O27" t="str">
        <f>VLOOKUP($C27, standards!$A$2:$D$17, 4, FALSE)</f>
        <v>Previously mapped as lower Gametrail Fm</v>
      </c>
      <c r="P27" s="1"/>
      <c r="Q27" s="1"/>
      <c r="R27" s="1"/>
      <c r="S27" s="2"/>
      <c r="T27" s="2"/>
      <c r="U27" s="2"/>
      <c r="V27" s="2"/>
      <c r="W27" s="2"/>
      <c r="X27" s="2"/>
      <c r="Y27" s="2"/>
      <c r="AA27" s="1"/>
      <c r="AB27" s="1"/>
      <c r="AC27" s="1"/>
      <c r="AD27" s="1"/>
      <c r="AE27" s="2"/>
      <c r="AF27" s="2"/>
      <c r="AG27" s="2"/>
      <c r="AH27" s="2"/>
      <c r="AI27" s="2"/>
      <c r="AJ27" s="2"/>
      <c r="AK27" s="2"/>
      <c r="AM27" s="1"/>
      <c r="AN27" s="1"/>
      <c r="AO27" s="1"/>
      <c r="AP27" s="1"/>
      <c r="AQ27" s="2"/>
      <c r="AR27" s="2"/>
      <c r="AS27" s="2"/>
      <c r="AT27" s="2"/>
      <c r="AU27" s="2"/>
      <c r="AV27" s="2"/>
      <c r="AW27" s="2"/>
      <c r="AY27" s="1"/>
      <c r="AZ27" s="1"/>
      <c r="BA27" s="1"/>
      <c r="BB27" s="1"/>
      <c r="BC27" s="2"/>
      <c r="BD27" s="2"/>
      <c r="BE27" s="2"/>
      <c r="BF27" s="2"/>
      <c r="BG27" s="2"/>
      <c r="BH27" s="2"/>
      <c r="BI27" s="2"/>
      <c r="BK27" s="1"/>
      <c r="BL27" s="1"/>
      <c r="BM27" s="1"/>
      <c r="BN27" s="1"/>
      <c r="BO27" s="2"/>
      <c r="BP27" s="2"/>
      <c r="BQ27" s="2"/>
      <c r="BR27" s="2"/>
      <c r="BS27" s="2"/>
      <c r="BT27" s="2"/>
      <c r="BU27" s="2"/>
      <c r="BW27" s="1"/>
      <c r="BX27" s="1"/>
      <c r="BY27" s="1"/>
      <c r="BZ27" s="1"/>
      <c r="CA27" s="2"/>
      <c r="CB27" s="2"/>
      <c r="CC27" s="2"/>
      <c r="CD27" s="2"/>
      <c r="CE27" s="2"/>
      <c r="CF27" s="2"/>
      <c r="CG27" s="2"/>
    </row>
    <row r="28" spans="1:85" x14ac:dyDescent="0.2">
      <c r="A28" s="21">
        <v>28252</v>
      </c>
      <c r="B28" s="2" t="s">
        <v>17</v>
      </c>
      <c r="C28" s="2" t="s">
        <v>68</v>
      </c>
      <c r="D28" s="2" t="s">
        <v>20</v>
      </c>
      <c r="E28" s="4">
        <v>824</v>
      </c>
      <c r="F28" s="2">
        <v>6.9483333333333324</v>
      </c>
      <c r="G28" s="2">
        <v>-4.6748280128680424</v>
      </c>
      <c r="H28" s="2"/>
      <c r="I28" s="2"/>
      <c r="J28" s="2"/>
      <c r="K28" s="2"/>
      <c r="L28" s="2"/>
      <c r="M28" s="24" t="str" cm="1">
        <f t="array" ref="M28">_xlfn.IFS(B28=standards!$G$1, standards!$H$1, B28=standards!$G$2,standards!$H$2,B28=standards!$G$3,standards!$H$3,B28=standards!$G$4,standards!$H$4,B28=standards!$G$5,standards!$H$5,B28=standards!$G$6,standards!$H$6,B28=standards!$G$8,standards!$H$8,B28=standards!$G$9,standards!$H$9,B28=standards!$G$10, standards!$H$10, TRUE,standards!$H$7)</f>
        <v>129, -64.5, 1</v>
      </c>
      <c r="N28" t="str">
        <f>VLOOKUP($C28, standards!$A$2:$D$17, 3, FALSE)</f>
        <v>dolostone</v>
      </c>
      <c r="O28" t="str">
        <f>VLOOKUP($C28, standards!$A$2:$D$17, 4, FALSE)</f>
        <v>Previously mapped as lower Gametrail Fm</v>
      </c>
      <c r="P28" s="1"/>
      <c r="Q28" s="1"/>
      <c r="R28" s="1"/>
      <c r="S28" s="2"/>
      <c r="T28" s="2"/>
      <c r="U28" s="2"/>
      <c r="V28" s="2"/>
      <c r="W28" s="2"/>
      <c r="X28" s="2"/>
      <c r="Y28" s="2"/>
      <c r="AA28" s="1"/>
      <c r="AB28" s="1"/>
      <c r="AC28" s="1"/>
      <c r="AD28" s="1"/>
      <c r="AE28" s="2"/>
      <c r="AF28" s="2"/>
      <c r="AG28" s="2"/>
      <c r="AH28" s="2"/>
      <c r="AI28" s="2"/>
      <c r="AJ28" s="2"/>
      <c r="AK28" s="2"/>
      <c r="AM28" s="1"/>
      <c r="AN28" s="1"/>
      <c r="AO28" s="1"/>
      <c r="AP28" s="1"/>
      <c r="AQ28" s="2"/>
      <c r="AR28" s="2"/>
      <c r="AS28" s="2"/>
      <c r="AT28" s="2"/>
      <c r="AU28" s="2"/>
      <c r="AV28" s="2"/>
      <c r="AW28" s="2"/>
      <c r="AY28" s="1"/>
      <c r="AZ28" s="1"/>
      <c r="BA28" s="1"/>
      <c r="BB28" s="1"/>
      <c r="BC28" s="2"/>
      <c r="BD28" s="2"/>
      <c r="BE28" s="2"/>
      <c r="BF28" s="2"/>
      <c r="BG28" s="2"/>
      <c r="BH28" s="2"/>
      <c r="BI28" s="2"/>
      <c r="BK28" s="1"/>
      <c r="BL28" s="1"/>
      <c r="BM28" s="1"/>
      <c r="BN28" s="1"/>
      <c r="BO28" s="2"/>
      <c r="BP28" s="2"/>
      <c r="BQ28" s="2"/>
      <c r="BR28" s="2"/>
      <c r="BS28" s="2"/>
      <c r="BT28" s="2"/>
      <c r="BU28" s="2"/>
      <c r="BW28" s="1"/>
      <c r="BX28" s="1"/>
      <c r="BY28" s="1"/>
      <c r="BZ28" s="1"/>
      <c r="CA28" s="2"/>
      <c r="CB28" s="2"/>
      <c r="CC28" s="2"/>
      <c r="CD28" s="2"/>
      <c r="CE28" s="2"/>
      <c r="CF28" s="2"/>
      <c r="CG28" s="2"/>
    </row>
    <row r="29" spans="1:85" x14ac:dyDescent="0.2">
      <c r="A29" s="21">
        <v>28253</v>
      </c>
      <c r="B29" s="2" t="s">
        <v>17</v>
      </c>
      <c r="C29" s="2" t="s">
        <v>68</v>
      </c>
      <c r="D29" s="2" t="s">
        <v>20</v>
      </c>
      <c r="E29" s="4">
        <v>828</v>
      </c>
      <c r="F29" s="2">
        <v>7.1133333333333333</v>
      </c>
      <c r="G29" s="2">
        <v>-3.3682207374412281</v>
      </c>
      <c r="H29" s="2"/>
      <c r="I29" s="2"/>
      <c r="J29" s="2"/>
      <c r="K29" s="2"/>
      <c r="L29" s="2"/>
      <c r="M29" s="24" t="str" cm="1">
        <f t="array" ref="M29">_xlfn.IFS(B29=standards!$G$1, standards!$H$1, B29=standards!$G$2,standards!$H$2,B29=standards!$G$3,standards!$H$3,B29=standards!$G$4,standards!$H$4,B29=standards!$G$5,standards!$H$5,B29=standards!$G$6,standards!$H$6,B29=standards!$G$8,standards!$H$8,B29=standards!$G$9,standards!$H$9,B29=standards!$G$10, standards!$H$10, TRUE,standards!$H$7)</f>
        <v>129, -64.5, 1</v>
      </c>
      <c r="N29" t="str">
        <f>VLOOKUP($C29, standards!$A$2:$D$17, 3, FALSE)</f>
        <v>dolostone</v>
      </c>
      <c r="O29" t="str">
        <f>VLOOKUP($C29, standards!$A$2:$D$17, 4, FALSE)</f>
        <v>Previously mapped as lower Gametrail Fm</v>
      </c>
      <c r="P29" s="1"/>
      <c r="Q29" s="1"/>
      <c r="R29" s="1"/>
      <c r="S29" s="2"/>
      <c r="T29" s="2"/>
      <c r="U29" s="2"/>
      <c r="V29" s="2"/>
      <c r="W29" s="2"/>
      <c r="X29" s="2"/>
      <c r="Y29" s="2"/>
      <c r="AA29" s="1"/>
      <c r="AB29" s="1"/>
      <c r="AC29" s="1"/>
      <c r="AD29" s="1"/>
      <c r="AE29" s="2"/>
      <c r="AF29" s="2"/>
      <c r="AG29" s="2"/>
      <c r="AH29" s="2"/>
      <c r="AI29" s="2"/>
      <c r="AJ29" s="2"/>
      <c r="AK29" s="2"/>
      <c r="AM29" s="1"/>
      <c r="AN29" s="1"/>
      <c r="AO29" s="1"/>
      <c r="AP29" s="1"/>
      <c r="AQ29" s="2"/>
      <c r="AR29" s="2"/>
      <c r="AS29" s="2"/>
      <c r="AT29" s="2"/>
      <c r="AU29" s="2"/>
      <c r="AV29" s="2"/>
      <c r="AW29" s="2"/>
      <c r="AY29" s="1"/>
      <c r="AZ29" s="1"/>
      <c r="BA29" s="1"/>
      <c r="BB29" s="1"/>
      <c r="BC29" s="2"/>
      <c r="BD29" s="2"/>
      <c r="BE29" s="2"/>
      <c r="BF29" s="2"/>
      <c r="BG29" s="2"/>
      <c r="BH29" s="2"/>
      <c r="BI29" s="2"/>
      <c r="BK29" s="1"/>
      <c r="BL29" s="1"/>
      <c r="BM29" s="1"/>
      <c r="BN29" s="1"/>
      <c r="BO29" s="2"/>
      <c r="BP29" s="2"/>
      <c r="BQ29" s="2"/>
      <c r="BR29" s="2"/>
      <c r="BS29" s="2"/>
      <c r="BT29" s="2"/>
      <c r="BU29" s="2"/>
      <c r="BW29" s="1"/>
      <c r="BX29" s="1"/>
      <c r="BY29" s="1"/>
      <c r="BZ29" s="1"/>
      <c r="CA29" s="2"/>
      <c r="CB29" s="2"/>
      <c r="CC29" s="2"/>
      <c r="CD29" s="2"/>
      <c r="CE29" s="2"/>
      <c r="CF29" s="2"/>
      <c r="CG29" s="2"/>
    </row>
    <row r="30" spans="1:85" x14ac:dyDescent="0.2">
      <c r="A30" s="21">
        <v>28254</v>
      </c>
      <c r="B30" s="2" t="s">
        <v>17</v>
      </c>
      <c r="C30" s="2" t="s">
        <v>68</v>
      </c>
      <c r="D30" s="2" t="s">
        <v>20</v>
      </c>
      <c r="E30" s="4">
        <v>832</v>
      </c>
      <c r="F30" s="2">
        <v>6.5703333333333322</v>
      </c>
      <c r="G30" s="2">
        <v>-5.7676268250433029</v>
      </c>
      <c r="H30" s="2"/>
      <c r="I30" s="2"/>
      <c r="J30" s="2"/>
      <c r="K30" s="2"/>
      <c r="L30" s="2"/>
      <c r="M30" s="24" t="str" cm="1">
        <f t="array" ref="M30">_xlfn.IFS(B30=standards!$G$1, standards!$H$1, B30=standards!$G$2,standards!$H$2,B30=standards!$G$3,standards!$H$3,B30=standards!$G$4,standards!$H$4,B30=standards!$G$5,standards!$H$5,B30=standards!$G$6,standards!$H$6,B30=standards!$G$8,standards!$H$8,B30=standards!$G$9,standards!$H$9,B30=standards!$G$10, standards!$H$10, TRUE,standards!$H$7)</f>
        <v>129, -64.5, 1</v>
      </c>
      <c r="N30" t="str">
        <f>VLOOKUP($C30, standards!$A$2:$D$17, 3, FALSE)</f>
        <v>dolostone</v>
      </c>
      <c r="O30" t="str">
        <f>VLOOKUP($C30, standards!$A$2:$D$17, 4, FALSE)</f>
        <v>Previously mapped as lower Gametrail Fm</v>
      </c>
      <c r="P30" s="1"/>
      <c r="Q30" s="1"/>
      <c r="R30" s="1"/>
      <c r="S30" s="2"/>
      <c r="T30" s="2"/>
      <c r="U30" s="2"/>
      <c r="V30" s="2"/>
      <c r="W30" s="2"/>
      <c r="X30" s="2"/>
      <c r="Y30" s="2"/>
      <c r="AA30" s="1"/>
      <c r="AB30" s="1"/>
      <c r="AC30" s="1"/>
      <c r="AD30" s="1"/>
      <c r="AE30" s="2"/>
      <c r="AF30" s="2"/>
      <c r="AG30" s="2"/>
      <c r="AH30" s="2"/>
      <c r="AI30" s="2"/>
      <c r="AJ30" s="2"/>
      <c r="AK30" s="2"/>
      <c r="AM30" s="1"/>
      <c r="AN30" s="1"/>
      <c r="AO30" s="1"/>
      <c r="AP30" s="1"/>
      <c r="AQ30" s="2"/>
      <c r="AR30" s="2"/>
      <c r="AS30" s="2"/>
      <c r="AT30" s="2"/>
      <c r="AU30" s="2"/>
      <c r="AV30" s="2"/>
      <c r="AW30" s="2"/>
      <c r="AY30" s="1"/>
      <c r="AZ30" s="1"/>
      <c r="BA30" s="1"/>
      <c r="BB30" s="1"/>
      <c r="BC30" s="2"/>
      <c r="BD30" s="2"/>
      <c r="BE30" s="2"/>
      <c r="BF30" s="2"/>
      <c r="BG30" s="2"/>
      <c r="BH30" s="2"/>
      <c r="BI30" s="2"/>
      <c r="BK30" s="1"/>
      <c r="BL30" s="1"/>
      <c r="BM30" s="1"/>
      <c r="BN30" s="1"/>
      <c r="BO30" s="2"/>
      <c r="BP30" s="2"/>
      <c r="BQ30" s="2"/>
      <c r="BR30" s="2"/>
      <c r="BS30" s="2"/>
      <c r="BT30" s="2"/>
      <c r="BU30" s="2"/>
      <c r="BW30" s="1"/>
      <c r="BX30" s="1"/>
      <c r="BY30" s="1"/>
      <c r="BZ30" s="1"/>
      <c r="CA30" s="2"/>
      <c r="CB30" s="2"/>
      <c r="CC30" s="2"/>
      <c r="CD30" s="2"/>
      <c r="CE30" s="2"/>
      <c r="CF30" s="2"/>
      <c r="CG30" s="2"/>
    </row>
    <row r="31" spans="1:85" x14ac:dyDescent="0.2">
      <c r="A31" s="21">
        <v>28255</v>
      </c>
      <c r="B31" s="2" t="s">
        <v>17</v>
      </c>
      <c r="C31" s="2" t="s">
        <v>68</v>
      </c>
      <c r="D31" s="2" t="s">
        <v>20</v>
      </c>
      <c r="E31" s="4">
        <v>836</v>
      </c>
      <c r="F31" s="2">
        <v>5.631333333333334</v>
      </c>
      <c r="G31" s="2">
        <v>-3.6374610244988697</v>
      </c>
      <c r="H31" s="2"/>
      <c r="I31" s="2"/>
      <c r="J31" s="2"/>
      <c r="K31" s="2"/>
      <c r="L31" s="2"/>
      <c r="M31" s="24" t="str" cm="1">
        <f t="array" ref="M31">_xlfn.IFS(B31=standards!$G$1, standards!$H$1, B31=standards!$G$2,standards!$H$2,B31=standards!$G$3,standards!$H$3,B31=standards!$G$4,standards!$H$4,B31=standards!$G$5,standards!$H$5,B31=standards!$G$6,standards!$H$6,B31=standards!$G$8,standards!$H$8,B31=standards!$G$9,standards!$H$9,B31=standards!$G$10, standards!$H$10, TRUE,standards!$H$7)</f>
        <v>129, -64.5, 1</v>
      </c>
      <c r="N31" t="str">
        <f>VLOOKUP($C31, standards!$A$2:$D$17, 3, FALSE)</f>
        <v>dolostone</v>
      </c>
      <c r="O31" t="str">
        <f>VLOOKUP($C31, standards!$A$2:$D$17, 4, FALSE)</f>
        <v>Previously mapped as lower Gametrail Fm</v>
      </c>
      <c r="P31" s="1"/>
      <c r="Q31" s="1"/>
      <c r="R31" s="1"/>
      <c r="S31" s="2"/>
      <c r="T31" s="2"/>
      <c r="U31" s="2"/>
      <c r="V31" s="2"/>
      <c r="W31" s="2"/>
      <c r="X31" s="2"/>
      <c r="Y31" s="2"/>
      <c r="AA31" s="1"/>
      <c r="AB31" s="1"/>
      <c r="AC31" s="1"/>
      <c r="AD31" s="1"/>
      <c r="AE31" s="2"/>
      <c r="AF31" s="2"/>
      <c r="AG31" s="2"/>
      <c r="AH31" s="2"/>
      <c r="AI31" s="2"/>
      <c r="AJ31" s="2"/>
      <c r="AK31" s="2"/>
      <c r="AM31" s="1"/>
      <c r="AN31" s="1"/>
      <c r="AO31" s="1"/>
      <c r="AP31" s="1"/>
      <c r="AQ31" s="2"/>
      <c r="AR31" s="2"/>
      <c r="AS31" s="2"/>
      <c r="AT31" s="2"/>
      <c r="AU31" s="2"/>
      <c r="AV31" s="2"/>
      <c r="AW31" s="2"/>
      <c r="AY31" s="1"/>
      <c r="AZ31" s="1"/>
      <c r="BA31" s="1"/>
      <c r="BB31" s="1"/>
      <c r="BC31" s="2"/>
      <c r="BD31" s="2"/>
      <c r="BE31" s="2"/>
      <c r="BF31" s="2"/>
      <c r="BG31" s="2"/>
      <c r="BH31" s="2"/>
      <c r="BI31" s="2"/>
      <c r="BK31" s="1"/>
      <c r="BL31" s="1"/>
      <c r="BM31" s="1"/>
      <c r="BN31" s="1"/>
      <c r="BO31" s="2"/>
      <c r="BP31" s="2"/>
      <c r="BQ31" s="2"/>
      <c r="BR31" s="2"/>
      <c r="BS31" s="2"/>
      <c r="BT31" s="2"/>
      <c r="BU31" s="2"/>
      <c r="BW31" s="1"/>
      <c r="BX31" s="1"/>
      <c r="BY31" s="1"/>
      <c r="BZ31" s="1"/>
      <c r="CA31" s="2"/>
      <c r="CB31" s="2"/>
      <c r="CC31" s="2"/>
      <c r="CD31" s="2"/>
      <c r="CE31" s="2"/>
      <c r="CF31" s="2"/>
      <c r="CG31" s="2"/>
    </row>
    <row r="32" spans="1:85" x14ac:dyDescent="0.2">
      <c r="A32" s="21">
        <v>28256</v>
      </c>
      <c r="B32" s="2" t="s">
        <v>17</v>
      </c>
      <c r="C32" s="2" t="s">
        <v>68</v>
      </c>
      <c r="D32" s="2" t="s">
        <v>20</v>
      </c>
      <c r="E32" s="4">
        <v>840</v>
      </c>
      <c r="F32" s="2">
        <v>5.6283333333333339</v>
      </c>
      <c r="G32" s="2">
        <v>-2.2338480574114863</v>
      </c>
      <c r="H32" s="2"/>
      <c r="I32" s="2"/>
      <c r="J32" s="2"/>
      <c r="K32" s="2"/>
      <c r="L32" s="2"/>
      <c r="M32" s="24" t="str" cm="1">
        <f t="array" ref="M32">_xlfn.IFS(B32=standards!$G$1, standards!$H$1, B32=standards!$G$2,standards!$H$2,B32=standards!$G$3,standards!$H$3,B32=standards!$G$4,standards!$H$4,B32=standards!$G$5,standards!$H$5,B32=standards!$G$6,standards!$H$6,B32=standards!$G$8,standards!$H$8,B32=standards!$G$9,standards!$H$9,B32=standards!$G$10, standards!$H$10, TRUE,standards!$H$7)</f>
        <v>129, -64.5, 1</v>
      </c>
      <c r="N32" t="str">
        <f>VLOOKUP($C32, standards!$A$2:$D$17, 3, FALSE)</f>
        <v>dolostone</v>
      </c>
      <c r="O32" t="str">
        <f>VLOOKUP($C32, standards!$A$2:$D$17, 4, FALSE)</f>
        <v>Previously mapped as lower Gametrail Fm</v>
      </c>
      <c r="P32" s="1"/>
      <c r="Q32" s="1"/>
      <c r="R32" s="1"/>
      <c r="S32" s="2"/>
      <c r="T32" s="2"/>
      <c r="U32" s="2"/>
      <c r="V32" s="2"/>
      <c r="W32" s="2"/>
      <c r="X32" s="2"/>
      <c r="Y32" s="2"/>
      <c r="AA32" s="1"/>
      <c r="AB32" s="1"/>
      <c r="AC32" s="1"/>
      <c r="AD32" s="1"/>
      <c r="AE32" s="2"/>
      <c r="AF32" s="2"/>
      <c r="AG32" s="2"/>
      <c r="AH32" s="2"/>
      <c r="AI32" s="2"/>
      <c r="AJ32" s="2"/>
      <c r="AK32" s="2"/>
      <c r="AM32" s="1"/>
      <c r="AN32" s="1"/>
      <c r="AO32" s="1"/>
      <c r="AP32" s="1"/>
      <c r="AQ32" s="2"/>
      <c r="AR32" s="2"/>
      <c r="AS32" s="2"/>
      <c r="AT32" s="2"/>
      <c r="AU32" s="2"/>
      <c r="AV32" s="2"/>
      <c r="AW32" s="2"/>
      <c r="AY32" s="1"/>
      <c r="AZ32" s="1"/>
      <c r="BA32" s="1"/>
      <c r="BB32" s="1"/>
      <c r="BC32" s="2"/>
      <c r="BD32" s="2"/>
      <c r="BE32" s="2"/>
      <c r="BF32" s="2"/>
      <c r="BG32" s="2"/>
      <c r="BH32" s="2"/>
      <c r="BI32" s="2"/>
      <c r="BK32" s="1"/>
      <c r="BL32" s="1"/>
      <c r="BM32" s="1"/>
      <c r="BN32" s="1"/>
      <c r="BO32" s="2"/>
      <c r="BP32" s="2"/>
      <c r="BQ32" s="2"/>
      <c r="BR32" s="2"/>
      <c r="BS32" s="2"/>
      <c r="BT32" s="2"/>
      <c r="BU32" s="2"/>
      <c r="BW32" s="1"/>
      <c r="BX32" s="1"/>
      <c r="BY32" s="1"/>
      <c r="BZ32" s="1"/>
      <c r="CA32" s="2"/>
      <c r="CB32" s="2"/>
      <c r="CC32" s="2"/>
      <c r="CD32" s="2"/>
      <c r="CE32" s="2"/>
      <c r="CF32" s="2"/>
      <c r="CG32" s="2"/>
    </row>
    <row r="33" spans="1:85" x14ac:dyDescent="0.2">
      <c r="A33" s="21">
        <v>28257</v>
      </c>
      <c r="B33" s="2" t="s">
        <v>17</v>
      </c>
      <c r="C33" s="2" t="s">
        <v>68</v>
      </c>
      <c r="D33" s="2" t="s">
        <v>20</v>
      </c>
      <c r="E33" s="4">
        <v>844</v>
      </c>
      <c r="F33" s="2">
        <v>5.3803333333333327</v>
      </c>
      <c r="G33" s="2">
        <v>-5.0183073496659834</v>
      </c>
      <c r="H33" s="2"/>
      <c r="I33" s="2"/>
      <c r="J33" s="2"/>
      <c r="K33" s="2"/>
      <c r="L33" s="2"/>
      <c r="M33" s="24" t="str" cm="1">
        <f t="array" ref="M33">_xlfn.IFS(B33=standards!$G$1, standards!$H$1, B33=standards!$G$2,standards!$H$2,B33=standards!$G$3,standards!$H$3,B33=standards!$G$4,standards!$H$4,B33=standards!$G$5,standards!$H$5,B33=standards!$G$6,standards!$H$6,B33=standards!$G$8,standards!$H$8,B33=standards!$G$9,standards!$H$9,B33=standards!$G$10, standards!$H$10, TRUE,standards!$H$7)</f>
        <v>129, -64.5, 1</v>
      </c>
      <c r="N33" t="str">
        <f>VLOOKUP($C33, standards!$A$2:$D$17, 3, FALSE)</f>
        <v>dolostone</v>
      </c>
      <c r="O33" t="str">
        <f>VLOOKUP($C33, standards!$A$2:$D$17, 4, FALSE)</f>
        <v>Previously mapped as lower Gametrail Fm</v>
      </c>
      <c r="P33" s="1"/>
      <c r="Q33" s="1"/>
      <c r="R33" s="1"/>
      <c r="S33" s="2"/>
      <c r="T33" s="2"/>
      <c r="U33" s="2"/>
      <c r="V33" s="2"/>
      <c r="W33" s="2"/>
      <c r="X33" s="2"/>
      <c r="Y33" s="2"/>
      <c r="AA33" s="1"/>
      <c r="AB33" s="1"/>
      <c r="AC33" s="1"/>
      <c r="AD33" s="1"/>
      <c r="AE33" s="2"/>
      <c r="AF33" s="2"/>
      <c r="AG33" s="2"/>
      <c r="AH33" s="2"/>
      <c r="AI33" s="2"/>
      <c r="AJ33" s="2"/>
      <c r="AK33" s="2"/>
      <c r="AM33" s="1"/>
      <c r="AN33" s="1"/>
      <c r="AO33" s="1"/>
      <c r="AP33" s="1"/>
      <c r="AQ33" s="2"/>
      <c r="AR33" s="2"/>
      <c r="AS33" s="2"/>
      <c r="AT33" s="2"/>
      <c r="AU33" s="2"/>
      <c r="AV33" s="2"/>
      <c r="AW33" s="2"/>
      <c r="AY33" s="1"/>
      <c r="AZ33" s="1"/>
      <c r="BA33" s="1"/>
      <c r="BB33" s="1"/>
      <c r="BC33" s="2"/>
      <c r="BD33" s="2"/>
      <c r="BE33" s="2"/>
      <c r="BF33" s="2"/>
      <c r="BG33" s="2"/>
      <c r="BH33" s="2"/>
      <c r="BI33" s="2"/>
      <c r="BK33" s="1"/>
      <c r="BL33" s="1"/>
      <c r="BM33" s="1"/>
      <c r="BN33" s="1"/>
      <c r="BO33" s="2"/>
      <c r="BP33" s="2"/>
      <c r="BQ33" s="2"/>
      <c r="BR33" s="2"/>
      <c r="BS33" s="2"/>
      <c r="BT33" s="2"/>
      <c r="BU33" s="2"/>
      <c r="BW33" s="1"/>
      <c r="BX33" s="1"/>
      <c r="BY33" s="1"/>
      <c r="BZ33" s="1"/>
      <c r="CA33" s="2"/>
      <c r="CB33" s="2"/>
      <c r="CC33" s="2"/>
      <c r="CD33" s="2"/>
      <c r="CE33" s="2"/>
      <c r="CF33" s="2"/>
      <c r="CG33" s="2"/>
    </row>
    <row r="34" spans="1:85" x14ac:dyDescent="0.2">
      <c r="A34" s="21">
        <v>28258</v>
      </c>
      <c r="B34" s="2" t="s">
        <v>17</v>
      </c>
      <c r="C34" s="2" t="s">
        <v>68</v>
      </c>
      <c r="D34" s="2" t="s">
        <v>20</v>
      </c>
      <c r="E34" s="4">
        <v>848</v>
      </c>
      <c r="F34" s="2">
        <v>4.7223333333333333</v>
      </c>
      <c r="G34" s="2">
        <v>-3.8314724078197822</v>
      </c>
      <c r="H34" s="2"/>
      <c r="I34" s="2"/>
      <c r="J34" s="2"/>
      <c r="K34" s="2"/>
      <c r="L34" s="2"/>
      <c r="M34" s="24" t="str" cm="1">
        <f t="array" ref="M34">_xlfn.IFS(B34=standards!$G$1, standards!$H$1, B34=standards!$G$2,standards!$H$2,B34=standards!$G$3,standards!$H$3,B34=standards!$G$4,standards!$H$4,B34=standards!$G$5,standards!$H$5,B34=standards!$G$6,standards!$H$6,B34=standards!$G$8,standards!$H$8,B34=standards!$G$9,standards!$H$9,B34=standards!$G$10, standards!$H$10, TRUE,standards!$H$7)</f>
        <v>129, -64.5, 1</v>
      </c>
      <c r="N34" t="str">
        <f>VLOOKUP($C34, standards!$A$2:$D$17, 3, FALSE)</f>
        <v>dolostone</v>
      </c>
      <c r="O34" t="str">
        <f>VLOOKUP($C34, standards!$A$2:$D$17, 4, FALSE)</f>
        <v>Previously mapped as lower Gametrail Fm</v>
      </c>
      <c r="P34" s="1"/>
      <c r="Q34" s="1"/>
      <c r="R34" s="1"/>
      <c r="S34" s="2"/>
      <c r="T34" s="2"/>
      <c r="U34" s="2"/>
      <c r="V34" s="2"/>
      <c r="W34" s="2"/>
      <c r="X34" s="2"/>
      <c r="Y34" s="2"/>
      <c r="AA34" s="1"/>
      <c r="AB34" s="1"/>
      <c r="AC34" s="1"/>
      <c r="AD34" s="1"/>
      <c r="AE34" s="2"/>
      <c r="AF34" s="2"/>
      <c r="AG34" s="2"/>
      <c r="AH34" s="2"/>
      <c r="AI34" s="2"/>
      <c r="AJ34" s="2"/>
      <c r="AK34" s="2"/>
      <c r="AM34" s="1"/>
      <c r="AN34" s="1"/>
      <c r="AO34" s="1"/>
      <c r="AP34" s="1"/>
      <c r="AQ34" s="2"/>
      <c r="AR34" s="2"/>
      <c r="AS34" s="2"/>
      <c r="AT34" s="2"/>
      <c r="AU34" s="2"/>
      <c r="AV34" s="2"/>
      <c r="AW34" s="2"/>
      <c r="AY34" s="1"/>
      <c r="AZ34" s="1"/>
      <c r="BA34" s="1"/>
      <c r="BB34" s="1"/>
      <c r="BC34" s="2"/>
      <c r="BD34" s="2"/>
      <c r="BE34" s="2"/>
      <c r="BF34" s="2"/>
      <c r="BG34" s="2"/>
      <c r="BH34" s="2"/>
      <c r="BI34" s="2"/>
      <c r="BK34" s="1"/>
      <c r="BL34" s="1"/>
      <c r="BM34" s="1"/>
      <c r="BN34" s="1"/>
      <c r="BO34" s="2"/>
      <c r="BP34" s="2"/>
      <c r="BQ34" s="2"/>
      <c r="BR34" s="2"/>
      <c r="BS34" s="2"/>
      <c r="BT34" s="2"/>
      <c r="BU34" s="2"/>
      <c r="BW34" s="1"/>
      <c r="BX34" s="1"/>
      <c r="BY34" s="1"/>
      <c r="BZ34" s="1"/>
      <c r="CA34" s="2"/>
      <c r="CB34" s="2"/>
      <c r="CC34" s="2"/>
      <c r="CD34" s="2"/>
      <c r="CE34" s="2"/>
      <c r="CF34" s="2"/>
      <c r="CG34" s="2"/>
    </row>
    <row r="35" spans="1:85" x14ac:dyDescent="0.2">
      <c r="A35" s="21">
        <v>28259</v>
      </c>
      <c r="B35" s="2" t="s">
        <v>17</v>
      </c>
      <c r="C35" s="2" t="s">
        <v>68</v>
      </c>
      <c r="D35" s="2" t="s">
        <v>20</v>
      </c>
      <c r="E35" s="4">
        <v>852</v>
      </c>
      <c r="F35" s="2">
        <v>3.769333333333333</v>
      </c>
      <c r="G35" s="2">
        <v>-3.6127146745855123</v>
      </c>
      <c r="H35" s="2"/>
      <c r="I35" s="2"/>
      <c r="J35" s="2"/>
      <c r="K35" s="2"/>
      <c r="L35" s="2"/>
      <c r="M35" s="24" t="str" cm="1">
        <f t="array" ref="M35">_xlfn.IFS(B35=standards!$G$1, standards!$H$1, B35=standards!$G$2,standards!$H$2,B35=standards!$G$3,standards!$H$3,B35=standards!$G$4,standards!$H$4,B35=standards!$G$5,standards!$H$5,B35=standards!$G$6,standards!$H$6,B35=standards!$G$8,standards!$H$8,B35=standards!$G$9,standards!$H$9,B35=standards!$G$10, standards!$H$10, TRUE,standards!$H$7)</f>
        <v>129, -64.5, 1</v>
      </c>
      <c r="N35" t="str">
        <f>VLOOKUP($C35, standards!$A$2:$D$17, 3, FALSE)</f>
        <v>dolostone</v>
      </c>
      <c r="O35" t="str">
        <f>VLOOKUP($C35, standards!$A$2:$D$17, 4, FALSE)</f>
        <v>Previously mapped as lower Gametrail Fm</v>
      </c>
      <c r="P35" s="1"/>
      <c r="Q35" s="1"/>
      <c r="R35" s="1"/>
      <c r="S35" s="2"/>
      <c r="T35" s="2"/>
      <c r="U35" s="2"/>
      <c r="V35" s="2"/>
      <c r="W35" s="2"/>
      <c r="X35" s="2"/>
      <c r="Y35" s="2"/>
      <c r="AA35" s="1"/>
      <c r="AB35" s="1"/>
      <c r="AC35" s="1"/>
      <c r="AD35" s="1"/>
      <c r="AE35" s="2"/>
      <c r="AF35" s="2"/>
      <c r="AG35" s="2"/>
      <c r="AH35" s="2"/>
      <c r="AI35" s="2"/>
      <c r="AJ35" s="2"/>
      <c r="AK35" s="2"/>
      <c r="AM35" s="1"/>
      <c r="AN35" s="1"/>
      <c r="AO35" s="1"/>
      <c r="AP35" s="1"/>
      <c r="AQ35" s="2"/>
      <c r="AR35" s="2"/>
      <c r="AS35" s="2"/>
      <c r="AT35" s="2"/>
      <c r="AU35" s="2"/>
      <c r="AV35" s="2"/>
      <c r="AW35" s="2"/>
      <c r="AY35" s="1"/>
      <c r="AZ35" s="1"/>
      <c r="BA35" s="1"/>
      <c r="BB35" s="1"/>
      <c r="BC35" s="2"/>
      <c r="BD35" s="2"/>
      <c r="BE35" s="2"/>
      <c r="BF35" s="2"/>
      <c r="BG35" s="2"/>
      <c r="BH35" s="2"/>
      <c r="BI35" s="2"/>
      <c r="BK35" s="1"/>
      <c r="BL35" s="1"/>
      <c r="BM35" s="1"/>
      <c r="BN35" s="1"/>
      <c r="BO35" s="2"/>
      <c r="BP35" s="2"/>
      <c r="BQ35" s="2"/>
      <c r="BR35" s="2"/>
      <c r="BS35" s="2"/>
      <c r="BT35" s="2"/>
      <c r="BU35" s="2"/>
      <c r="BW35" s="1"/>
      <c r="BX35" s="1"/>
      <c r="BY35" s="1"/>
      <c r="BZ35" s="1"/>
      <c r="CA35" s="2"/>
      <c r="CB35" s="2"/>
      <c r="CC35" s="2"/>
      <c r="CD35" s="2"/>
      <c r="CE35" s="2"/>
      <c r="CF35" s="2"/>
      <c r="CG35" s="2"/>
    </row>
    <row r="36" spans="1:85" x14ac:dyDescent="0.2">
      <c r="A36" s="21">
        <v>28260</v>
      </c>
      <c r="B36" s="2" t="s">
        <v>17</v>
      </c>
      <c r="C36" s="2" t="s">
        <v>68</v>
      </c>
      <c r="D36" s="1" t="s">
        <v>38</v>
      </c>
      <c r="E36" s="4">
        <v>0.1</v>
      </c>
      <c r="F36" s="2">
        <v>1.1623333333333332</v>
      </c>
      <c r="G36" s="2">
        <v>-6.7416431576342664</v>
      </c>
      <c r="H36" s="2"/>
      <c r="I36" s="2"/>
      <c r="J36" s="2"/>
      <c r="K36" s="2"/>
      <c r="L36" s="2"/>
      <c r="M36" s="24" t="str" cm="1">
        <f t="array" ref="M36">_xlfn.IFS(B36=standards!$G$1, standards!$H$1, B36=standards!$G$2,standards!$H$2,B36=standards!$G$3,standards!$H$3,B36=standards!$G$4,standards!$H$4,B36=standards!$G$5,standards!$H$5,B36=standards!$G$6,standards!$H$6,B36=standards!$G$8,standards!$H$8,B36=standards!$G$9,standards!$H$9,B36=standards!$G$10, standards!$H$10, TRUE,standards!$H$7)</f>
        <v>129, -64.5, 1</v>
      </c>
      <c r="N36" t="str">
        <f>VLOOKUP($C36, standards!$A$2:$D$17, 3, FALSE)</f>
        <v>dolostone</v>
      </c>
      <c r="O36" t="str">
        <f>VLOOKUP($C36, standards!$A$2:$D$17, 4, FALSE)</f>
        <v>Previously mapped as lower Gametrail Fm</v>
      </c>
      <c r="P36" s="1"/>
      <c r="Q36" s="1"/>
      <c r="R36" s="1"/>
      <c r="S36" s="2"/>
      <c r="T36" s="2"/>
      <c r="U36" s="2"/>
      <c r="V36" s="2"/>
      <c r="W36" s="2"/>
      <c r="X36" s="2"/>
      <c r="Y36" s="2"/>
      <c r="AA36" s="1"/>
      <c r="AB36" s="1"/>
      <c r="AC36" s="1"/>
      <c r="AD36" s="1"/>
      <c r="AE36" s="2"/>
      <c r="AF36" s="2"/>
      <c r="AG36" s="2"/>
      <c r="AH36" s="2"/>
      <c r="AI36" s="2"/>
      <c r="AJ36" s="2"/>
      <c r="AK36" s="2"/>
      <c r="AM36" s="1"/>
      <c r="AN36" s="1"/>
      <c r="AO36" s="1"/>
      <c r="AP36" s="1"/>
      <c r="AQ36" s="2"/>
      <c r="AR36" s="2"/>
      <c r="AS36" s="2"/>
      <c r="AT36" s="2"/>
      <c r="AU36" s="2"/>
      <c r="AV36" s="2"/>
      <c r="AW36" s="2"/>
      <c r="AY36" s="1"/>
      <c r="AZ36" s="1"/>
      <c r="BA36" s="1"/>
      <c r="BB36" s="1"/>
      <c r="BC36" s="2"/>
      <c r="BD36" s="2"/>
      <c r="BE36" s="2"/>
      <c r="BF36" s="2"/>
      <c r="BG36" s="2"/>
      <c r="BH36" s="2"/>
      <c r="BI36" s="2"/>
      <c r="BK36" s="1"/>
      <c r="BL36" s="1"/>
      <c r="BM36" s="1"/>
      <c r="BN36" s="1"/>
      <c r="BO36" s="2"/>
      <c r="BP36" s="2"/>
      <c r="BQ36" s="2"/>
      <c r="BR36" s="2"/>
      <c r="BS36" s="2"/>
      <c r="BT36" s="2"/>
      <c r="BU36" s="2"/>
      <c r="BW36" s="1"/>
      <c r="BX36" s="1"/>
      <c r="BY36" s="1"/>
      <c r="BZ36" s="1"/>
      <c r="CA36" s="2"/>
      <c r="CB36" s="2"/>
      <c r="CC36" s="2"/>
      <c r="CD36" s="2"/>
      <c r="CE36" s="2"/>
      <c r="CF36" s="2"/>
      <c r="CG36" s="2"/>
    </row>
    <row r="37" spans="1:85" x14ac:dyDescent="0.2">
      <c r="A37" s="21">
        <v>28261</v>
      </c>
      <c r="B37" s="2" t="s">
        <v>17</v>
      </c>
      <c r="C37" s="2" t="s">
        <v>68</v>
      </c>
      <c r="D37" s="1" t="s">
        <v>38</v>
      </c>
      <c r="E37" s="4">
        <v>7</v>
      </c>
      <c r="F37" s="2">
        <v>0.6363333333333332</v>
      </c>
      <c r="G37" s="2">
        <v>-7.2850730017322665</v>
      </c>
      <c r="H37" s="2"/>
      <c r="I37" s="2"/>
      <c r="J37" s="2"/>
      <c r="K37" s="2"/>
      <c r="L37" s="2"/>
      <c r="M37" s="24" t="str" cm="1">
        <f t="array" ref="M37">_xlfn.IFS(B37=standards!$G$1, standards!$H$1, B37=standards!$G$2,standards!$H$2,B37=standards!$G$3,standards!$H$3,B37=standards!$G$4,standards!$H$4,B37=standards!$G$5,standards!$H$5,B37=standards!$G$6,standards!$H$6,B37=standards!$G$8,standards!$H$8,B37=standards!$G$9,standards!$H$9,B37=standards!$G$10, standards!$H$10, TRUE,standards!$H$7)</f>
        <v>129, -64.5, 1</v>
      </c>
      <c r="N37" t="str">
        <f>VLOOKUP($C37, standards!$A$2:$D$17, 3, FALSE)</f>
        <v>dolostone</v>
      </c>
      <c r="O37" t="str">
        <f>VLOOKUP($C37, standards!$A$2:$D$17, 4, FALSE)</f>
        <v>Previously mapped as lower Gametrail Fm</v>
      </c>
      <c r="P37" s="1"/>
      <c r="Q37" s="1"/>
      <c r="R37" s="1"/>
      <c r="S37" s="2"/>
      <c r="T37" s="2"/>
      <c r="U37" s="2"/>
      <c r="V37" s="2"/>
      <c r="W37" s="2"/>
      <c r="X37" s="2"/>
      <c r="Y37" s="2"/>
      <c r="AA37" s="1"/>
      <c r="AB37" s="1"/>
      <c r="AC37" s="1"/>
      <c r="AD37" s="1"/>
      <c r="AE37" s="2"/>
      <c r="AF37" s="2"/>
      <c r="AG37" s="2"/>
      <c r="AH37" s="2"/>
      <c r="AI37" s="2"/>
      <c r="AJ37" s="2"/>
      <c r="AK37" s="2"/>
      <c r="AM37" s="1"/>
      <c r="AN37" s="1"/>
      <c r="AO37" s="1"/>
      <c r="AP37" s="1"/>
      <c r="AQ37" s="2"/>
      <c r="AR37" s="2"/>
      <c r="AS37" s="2"/>
      <c r="AT37" s="2"/>
      <c r="AU37" s="2"/>
      <c r="AV37" s="2"/>
      <c r="AW37" s="2"/>
      <c r="AY37" s="1"/>
      <c r="AZ37" s="1"/>
      <c r="BA37" s="1"/>
      <c r="BB37" s="1"/>
      <c r="BC37" s="2"/>
      <c r="BD37" s="2"/>
      <c r="BE37" s="2"/>
      <c r="BF37" s="2"/>
      <c r="BG37" s="2"/>
      <c r="BH37" s="2"/>
      <c r="BI37" s="2"/>
      <c r="BK37" s="1"/>
      <c r="BL37" s="1"/>
      <c r="BM37" s="1"/>
      <c r="BN37" s="1"/>
      <c r="BO37" s="2"/>
      <c r="BP37" s="2"/>
      <c r="BQ37" s="2"/>
      <c r="BR37" s="2"/>
      <c r="BS37" s="2"/>
      <c r="BT37" s="2"/>
      <c r="BU37" s="2"/>
      <c r="BW37" s="1"/>
      <c r="BX37" s="1"/>
      <c r="BY37" s="1"/>
      <c r="BZ37" s="1"/>
      <c r="CA37" s="2"/>
      <c r="CB37" s="2"/>
      <c r="CC37" s="2"/>
      <c r="CD37" s="2"/>
      <c r="CE37" s="2"/>
      <c r="CF37" s="2"/>
      <c r="CG37" s="2"/>
    </row>
    <row r="38" spans="1:85" x14ac:dyDescent="0.2">
      <c r="A38" s="21">
        <v>28262</v>
      </c>
      <c r="B38" s="2" t="s">
        <v>17</v>
      </c>
      <c r="C38" s="2" t="s">
        <v>68</v>
      </c>
      <c r="D38" s="1" t="s">
        <v>38</v>
      </c>
      <c r="E38" s="4">
        <v>20</v>
      </c>
      <c r="F38" s="2">
        <v>0.92533333333333312</v>
      </c>
      <c r="G38" s="2">
        <v>-6.6594852759217336</v>
      </c>
      <c r="H38" s="2"/>
      <c r="I38" s="2"/>
      <c r="J38" s="2"/>
      <c r="K38" s="2"/>
      <c r="L38" s="2"/>
      <c r="M38" s="24" t="str" cm="1">
        <f t="array" ref="M38">_xlfn.IFS(B38=standards!$G$1, standards!$H$1, B38=standards!$G$2,standards!$H$2,B38=standards!$G$3,standards!$H$3,B38=standards!$G$4,standards!$H$4,B38=standards!$G$5,standards!$H$5,B38=standards!$G$6,standards!$H$6,B38=standards!$G$8,standards!$H$8,B38=standards!$G$9,standards!$H$9,B38=standards!$G$10, standards!$H$10, TRUE,standards!$H$7)</f>
        <v>129, -64.5, 1</v>
      </c>
      <c r="N38" t="str">
        <f>VLOOKUP($C38, standards!$A$2:$D$17, 3, FALSE)</f>
        <v>dolostone</v>
      </c>
      <c r="O38" t="str">
        <f>VLOOKUP($C38, standards!$A$2:$D$17, 4, FALSE)</f>
        <v>Previously mapped as lower Gametrail Fm</v>
      </c>
      <c r="P38" s="1"/>
      <c r="Q38" s="1"/>
      <c r="R38" s="1"/>
      <c r="S38" s="2"/>
      <c r="T38" s="2"/>
      <c r="U38" s="2"/>
      <c r="V38" s="2"/>
      <c r="W38" s="2"/>
      <c r="X38" s="2"/>
      <c r="Y38" s="2"/>
      <c r="AA38" s="1"/>
      <c r="AB38" s="1"/>
      <c r="AC38" s="1"/>
      <c r="AD38" s="1"/>
      <c r="AE38" s="2"/>
      <c r="AF38" s="2"/>
      <c r="AG38" s="2"/>
      <c r="AH38" s="2"/>
      <c r="AI38" s="2"/>
      <c r="AJ38" s="2"/>
      <c r="AK38" s="2"/>
      <c r="AM38" s="1"/>
      <c r="AN38" s="1"/>
      <c r="AO38" s="1"/>
      <c r="AP38" s="1"/>
      <c r="AQ38" s="2"/>
      <c r="AR38" s="2"/>
      <c r="AS38" s="2"/>
      <c r="AT38" s="2"/>
      <c r="AU38" s="2"/>
      <c r="AV38" s="2"/>
      <c r="AW38" s="2"/>
      <c r="AY38" s="1"/>
      <c r="AZ38" s="1"/>
      <c r="BA38" s="1"/>
      <c r="BB38" s="1"/>
      <c r="BC38" s="2"/>
      <c r="BD38" s="2"/>
      <c r="BE38" s="2"/>
      <c r="BF38" s="2"/>
      <c r="BG38" s="2"/>
      <c r="BH38" s="2"/>
      <c r="BI38" s="2"/>
      <c r="BK38" s="1"/>
      <c r="BL38" s="1"/>
      <c r="BM38" s="1"/>
      <c r="BN38" s="1"/>
      <c r="BO38" s="2"/>
      <c r="BP38" s="2"/>
      <c r="BQ38" s="2"/>
      <c r="BR38" s="2"/>
      <c r="BS38" s="2"/>
      <c r="BT38" s="2"/>
      <c r="BU38" s="2"/>
      <c r="BW38" s="1"/>
      <c r="BX38" s="1"/>
      <c r="BY38" s="1"/>
      <c r="BZ38" s="1"/>
      <c r="CA38" s="2"/>
      <c r="CB38" s="2"/>
      <c r="CC38" s="2"/>
      <c r="CD38" s="2"/>
      <c r="CE38" s="2"/>
      <c r="CF38" s="2"/>
      <c r="CG38" s="2"/>
    </row>
    <row r="39" spans="1:85" x14ac:dyDescent="0.2">
      <c r="A39" s="21">
        <v>28263</v>
      </c>
      <c r="B39" s="2" t="s">
        <v>17</v>
      </c>
      <c r="C39" s="2" t="s">
        <v>68</v>
      </c>
      <c r="D39" s="1" t="s">
        <v>38</v>
      </c>
      <c r="E39" s="4">
        <v>26</v>
      </c>
      <c r="F39" s="2">
        <v>1.7883333333333331</v>
      </c>
      <c r="G39" s="2">
        <v>-5.8210789408561912</v>
      </c>
      <c r="H39" s="2"/>
      <c r="I39" s="2"/>
      <c r="J39" s="2"/>
      <c r="K39" s="2"/>
      <c r="L39" s="2"/>
      <c r="M39" s="24" t="str" cm="1">
        <f t="array" ref="M39">_xlfn.IFS(B39=standards!$G$1, standards!$H$1, B39=standards!$G$2,standards!$H$2,B39=standards!$G$3,standards!$H$3,B39=standards!$G$4,standards!$H$4,B39=standards!$G$5,standards!$H$5,B39=standards!$G$6,standards!$H$6,B39=standards!$G$8,standards!$H$8,B39=standards!$G$9,standards!$H$9,B39=standards!$G$10, standards!$H$10, TRUE,standards!$H$7)</f>
        <v>129, -64.5, 1</v>
      </c>
      <c r="N39" t="str">
        <f>VLOOKUP($C39, standards!$A$2:$D$17, 3, FALSE)</f>
        <v>dolostone</v>
      </c>
      <c r="O39" t="str">
        <f>VLOOKUP($C39, standards!$A$2:$D$17, 4, FALSE)</f>
        <v>Previously mapped as lower Gametrail Fm</v>
      </c>
      <c r="P39" s="1"/>
      <c r="Q39" s="1"/>
      <c r="R39" s="1"/>
      <c r="S39" s="2"/>
      <c r="T39" s="2"/>
      <c r="U39" s="2"/>
      <c r="V39" s="2"/>
      <c r="W39" s="2"/>
      <c r="X39" s="2"/>
      <c r="Y39" s="2"/>
      <c r="AA39" s="1"/>
      <c r="AB39" s="1"/>
      <c r="AC39" s="1"/>
      <c r="AD39" s="1"/>
      <c r="AE39" s="2"/>
      <c r="AF39" s="2"/>
      <c r="AG39" s="2"/>
      <c r="AH39" s="2"/>
      <c r="AI39" s="2"/>
      <c r="AJ39" s="2"/>
      <c r="AK39" s="2"/>
      <c r="AM39" s="1"/>
      <c r="AN39" s="1"/>
      <c r="AO39" s="1"/>
      <c r="AP39" s="1"/>
      <c r="AQ39" s="2"/>
      <c r="AR39" s="2"/>
      <c r="AS39" s="2"/>
      <c r="AT39" s="2"/>
      <c r="AU39" s="2"/>
      <c r="AV39" s="2"/>
      <c r="AW39" s="2"/>
      <c r="AY39" s="1"/>
      <c r="AZ39" s="1"/>
      <c r="BA39" s="1"/>
      <c r="BB39" s="1"/>
      <c r="BC39" s="2"/>
      <c r="BD39" s="2"/>
      <c r="BE39" s="2"/>
      <c r="BF39" s="2"/>
      <c r="BG39" s="2"/>
      <c r="BH39" s="2"/>
      <c r="BI39" s="2"/>
      <c r="BK39" s="1"/>
      <c r="BL39" s="1"/>
      <c r="BM39" s="1"/>
      <c r="BN39" s="1"/>
      <c r="BO39" s="2"/>
      <c r="BP39" s="2"/>
      <c r="BQ39" s="2"/>
      <c r="BR39" s="2"/>
      <c r="BS39" s="2"/>
      <c r="BT39" s="2"/>
      <c r="BU39" s="2"/>
      <c r="BW39" s="1"/>
      <c r="BX39" s="1"/>
      <c r="BY39" s="1"/>
      <c r="BZ39" s="1"/>
      <c r="CA39" s="2"/>
      <c r="CB39" s="2"/>
      <c r="CC39" s="2"/>
      <c r="CD39" s="2"/>
      <c r="CE39" s="2"/>
      <c r="CF39" s="2"/>
      <c r="CG39" s="2"/>
    </row>
    <row r="40" spans="1:85" x14ac:dyDescent="0.2">
      <c r="A40" s="21">
        <v>28264</v>
      </c>
      <c r="B40" s="2" t="s">
        <v>17</v>
      </c>
      <c r="C40" s="2" t="s">
        <v>68</v>
      </c>
      <c r="D40" s="1" t="s">
        <v>38</v>
      </c>
      <c r="E40" s="4">
        <v>31</v>
      </c>
      <c r="F40" s="2">
        <v>1.0903333333333332</v>
      </c>
      <c r="G40" s="2">
        <v>-6.2694828012868218</v>
      </c>
      <c r="H40" s="2"/>
      <c r="I40" s="2"/>
      <c r="J40" s="2"/>
      <c r="K40" s="2"/>
      <c r="L40" s="2"/>
      <c r="M40" s="24" t="str" cm="1">
        <f t="array" ref="M40">_xlfn.IFS(B40=standards!$G$1, standards!$H$1, B40=standards!$G$2,standards!$H$2,B40=standards!$G$3,standards!$H$3,B40=standards!$G$4,standards!$H$4,B40=standards!$G$5,standards!$H$5,B40=standards!$G$6,standards!$H$6,B40=standards!$G$8,standards!$H$8,B40=standards!$G$9,standards!$H$9,B40=standards!$G$10, standards!$H$10, TRUE,standards!$H$7)</f>
        <v>129, -64.5, 1</v>
      </c>
      <c r="N40" t="str">
        <f>VLOOKUP($C40, standards!$A$2:$D$17, 3, FALSE)</f>
        <v>dolostone</v>
      </c>
      <c r="O40" t="str">
        <f>VLOOKUP($C40, standards!$A$2:$D$17, 4, FALSE)</f>
        <v>Previously mapped as lower Gametrail Fm</v>
      </c>
      <c r="P40" s="1"/>
      <c r="Q40" s="1"/>
      <c r="R40" s="1"/>
      <c r="S40" s="2"/>
      <c r="T40" s="2"/>
      <c r="U40" s="2"/>
      <c r="V40" s="2"/>
      <c r="W40" s="2"/>
      <c r="X40" s="2"/>
      <c r="Y40" s="2"/>
      <c r="AA40" s="1"/>
      <c r="AB40" s="1"/>
      <c r="AC40" s="1"/>
      <c r="AD40" s="1"/>
      <c r="AE40" s="2"/>
      <c r="AF40" s="2"/>
      <c r="AG40" s="2"/>
      <c r="AH40" s="2"/>
      <c r="AI40" s="2"/>
      <c r="AJ40" s="2"/>
      <c r="AK40" s="2"/>
      <c r="AM40" s="1"/>
      <c r="AN40" s="1"/>
      <c r="AO40" s="1"/>
      <c r="AP40" s="1"/>
      <c r="AQ40" s="2"/>
      <c r="AR40" s="2"/>
      <c r="AS40" s="2"/>
      <c r="AT40" s="2"/>
      <c r="AU40" s="2"/>
      <c r="AV40" s="2"/>
      <c r="AW40" s="2"/>
      <c r="AY40" s="1"/>
      <c r="AZ40" s="1"/>
      <c r="BA40" s="1"/>
      <c r="BB40" s="1"/>
      <c r="BC40" s="2"/>
      <c r="BD40" s="2"/>
      <c r="BE40" s="2"/>
      <c r="BF40" s="2"/>
      <c r="BG40" s="2"/>
      <c r="BH40" s="2"/>
      <c r="BI40" s="2"/>
      <c r="BK40" s="1"/>
      <c r="BL40" s="1"/>
      <c r="BM40" s="1"/>
      <c r="BN40" s="1"/>
      <c r="BO40" s="2"/>
      <c r="BP40" s="2"/>
      <c r="BQ40" s="2"/>
      <c r="BR40" s="2"/>
      <c r="BS40" s="2"/>
      <c r="BT40" s="2"/>
      <c r="BU40" s="2"/>
      <c r="BW40" s="1"/>
      <c r="BX40" s="1"/>
      <c r="BY40" s="1"/>
      <c r="BZ40" s="1"/>
      <c r="CA40" s="2"/>
      <c r="CB40" s="2"/>
      <c r="CC40" s="2"/>
      <c r="CD40" s="2"/>
      <c r="CE40" s="2"/>
      <c r="CF40" s="2"/>
      <c r="CG40" s="2"/>
    </row>
    <row r="41" spans="1:85" x14ac:dyDescent="0.2">
      <c r="A41" s="21">
        <v>28265</v>
      </c>
      <c r="B41" s="2" t="s">
        <v>17</v>
      </c>
      <c r="C41" s="2" t="s">
        <v>68</v>
      </c>
      <c r="D41" s="1" t="s">
        <v>38</v>
      </c>
      <c r="E41" s="4">
        <v>43</v>
      </c>
      <c r="F41" s="2">
        <v>1.8543333333333332</v>
      </c>
      <c r="G41" s="2">
        <v>-6.1774263796089688</v>
      </c>
      <c r="H41" s="2"/>
      <c r="I41" s="2"/>
      <c r="J41" s="2"/>
      <c r="K41" s="2"/>
      <c r="L41" s="2"/>
      <c r="M41" s="24" t="str" cm="1">
        <f t="array" ref="M41">_xlfn.IFS(B41=standards!$G$1, standards!$H$1, B41=standards!$G$2,standards!$H$2,B41=standards!$G$3,standards!$H$3,B41=standards!$G$4,standards!$H$4,B41=standards!$G$5,standards!$H$5,B41=standards!$G$6,standards!$H$6,B41=standards!$G$8,standards!$H$8,B41=standards!$G$9,standards!$H$9,B41=standards!$G$10, standards!$H$10, TRUE,standards!$H$7)</f>
        <v>129, -64.5, 1</v>
      </c>
      <c r="N41" t="str">
        <f>VLOOKUP($C41, standards!$A$2:$D$17, 3, FALSE)</f>
        <v>dolostone</v>
      </c>
      <c r="O41" t="str">
        <f>VLOOKUP($C41, standards!$A$2:$D$17, 4, FALSE)</f>
        <v>Previously mapped as lower Gametrail Fm</v>
      </c>
      <c r="P41" s="1"/>
      <c r="Q41" s="1"/>
      <c r="R41" s="1"/>
      <c r="S41" s="2"/>
      <c r="T41" s="2"/>
      <c r="U41" s="2"/>
      <c r="V41" s="2"/>
      <c r="W41" s="2"/>
      <c r="X41" s="2"/>
      <c r="Y41" s="2"/>
      <c r="AA41" s="1"/>
      <c r="AB41" s="1"/>
      <c r="AC41" s="1"/>
      <c r="AD41" s="1"/>
      <c r="AE41" s="2"/>
      <c r="AF41" s="2"/>
      <c r="AG41" s="2"/>
      <c r="AH41" s="2"/>
      <c r="AI41" s="2"/>
      <c r="AJ41" s="2"/>
      <c r="AK41" s="2"/>
      <c r="AM41" s="1"/>
      <c r="AN41" s="1"/>
      <c r="AO41" s="1"/>
      <c r="AP41" s="1"/>
      <c r="AQ41" s="2"/>
      <c r="AR41" s="2"/>
      <c r="AS41" s="2"/>
      <c r="AT41" s="2"/>
      <c r="AU41" s="2"/>
      <c r="AV41" s="2"/>
      <c r="AW41" s="2"/>
      <c r="AY41" s="1"/>
      <c r="AZ41" s="1"/>
      <c r="BA41" s="1"/>
      <c r="BB41" s="1"/>
      <c r="BC41" s="2"/>
      <c r="BD41" s="2"/>
      <c r="BE41" s="2"/>
      <c r="BF41" s="2"/>
      <c r="BG41" s="2"/>
      <c r="BH41" s="2"/>
      <c r="BI41" s="2"/>
      <c r="BK41" s="1"/>
      <c r="BL41" s="1"/>
      <c r="BM41" s="1"/>
      <c r="BN41" s="1"/>
      <c r="BO41" s="2"/>
      <c r="BP41" s="2"/>
      <c r="BQ41" s="2"/>
      <c r="BR41" s="2"/>
      <c r="BS41" s="2"/>
      <c r="BT41" s="2"/>
      <c r="BU41" s="2"/>
      <c r="BW41" s="1"/>
      <c r="BX41" s="1"/>
      <c r="BY41" s="1"/>
      <c r="BZ41" s="1"/>
      <c r="CA41" s="2"/>
      <c r="CB41" s="2"/>
      <c r="CC41" s="2"/>
      <c r="CD41" s="2"/>
      <c r="CE41" s="2"/>
      <c r="CF41" s="2"/>
      <c r="CG41" s="2"/>
    </row>
    <row r="42" spans="1:85" x14ac:dyDescent="0.2">
      <c r="A42" s="21">
        <v>28266</v>
      </c>
      <c r="B42" s="2" t="s">
        <v>17</v>
      </c>
      <c r="C42" s="2" t="s">
        <v>68</v>
      </c>
      <c r="D42" s="1" t="s">
        <v>38</v>
      </c>
      <c r="E42" s="4">
        <v>50</v>
      </c>
      <c r="F42" s="2">
        <v>1.833333333333333</v>
      </c>
      <c r="G42" s="2">
        <v>-8.1155605048254618</v>
      </c>
      <c r="H42" s="2"/>
      <c r="I42" s="2"/>
      <c r="J42" s="2"/>
      <c r="K42" s="2"/>
      <c r="L42" s="2"/>
      <c r="M42" s="24" t="str" cm="1">
        <f t="array" ref="M42">_xlfn.IFS(B42=standards!$G$1, standards!$H$1, B42=standards!$G$2,standards!$H$2,B42=standards!$G$3,standards!$H$3,B42=standards!$G$4,standards!$H$4,B42=standards!$G$5,standards!$H$5,B42=standards!$G$6,standards!$H$6,B42=standards!$G$8,standards!$H$8,B42=standards!$G$9,standards!$H$9,B42=standards!$G$10, standards!$H$10, TRUE,standards!$H$7)</f>
        <v>129, -64.5, 1</v>
      </c>
      <c r="N42" t="str">
        <f>VLOOKUP($C42, standards!$A$2:$D$17, 3, FALSE)</f>
        <v>dolostone</v>
      </c>
      <c r="O42" t="str">
        <f>VLOOKUP($C42, standards!$A$2:$D$17, 4, FALSE)</f>
        <v>Previously mapped as lower Gametrail Fm</v>
      </c>
      <c r="P42" s="1"/>
      <c r="Q42" s="1"/>
      <c r="R42" s="1"/>
      <c r="S42" s="2"/>
      <c r="T42" s="2"/>
      <c r="U42" s="2"/>
      <c r="V42" s="2"/>
      <c r="W42" s="2"/>
      <c r="X42" s="2"/>
      <c r="Y42" s="2"/>
      <c r="AA42" s="1"/>
      <c r="AB42" s="1"/>
      <c r="AC42" s="1"/>
      <c r="AD42" s="1"/>
      <c r="AE42" s="2"/>
      <c r="AF42" s="2"/>
      <c r="AG42" s="2"/>
      <c r="AH42" s="2"/>
      <c r="AI42" s="2"/>
      <c r="AJ42" s="2"/>
      <c r="AK42" s="2"/>
      <c r="AM42" s="1"/>
      <c r="AN42" s="1"/>
      <c r="AO42" s="1"/>
      <c r="AP42" s="1"/>
      <c r="AQ42" s="2"/>
      <c r="AR42" s="2"/>
      <c r="AS42" s="2"/>
      <c r="AT42" s="2"/>
      <c r="AU42" s="2"/>
      <c r="AV42" s="2"/>
      <c r="AW42" s="2"/>
      <c r="AY42" s="1"/>
      <c r="AZ42" s="1"/>
      <c r="BA42" s="1"/>
      <c r="BB42" s="1"/>
      <c r="BC42" s="2"/>
      <c r="BD42" s="2"/>
      <c r="BE42" s="2"/>
      <c r="BF42" s="2"/>
      <c r="BG42" s="2"/>
      <c r="BH42" s="2"/>
      <c r="BI42" s="2"/>
      <c r="BK42" s="1"/>
      <c r="BL42" s="1"/>
      <c r="BM42" s="1"/>
      <c r="BN42" s="1"/>
      <c r="BO42" s="2"/>
      <c r="BP42" s="2"/>
      <c r="BQ42" s="2"/>
      <c r="BR42" s="2"/>
      <c r="BS42" s="2"/>
      <c r="BT42" s="2"/>
      <c r="BU42" s="2"/>
      <c r="BW42" s="1"/>
      <c r="BX42" s="1"/>
      <c r="BY42" s="1"/>
      <c r="BZ42" s="1"/>
      <c r="CA42" s="2"/>
      <c r="CB42" s="2"/>
      <c r="CC42" s="2"/>
      <c r="CD42" s="2"/>
      <c r="CE42" s="2"/>
      <c r="CF42" s="2"/>
      <c r="CG42" s="2"/>
    </row>
    <row r="43" spans="1:85" x14ac:dyDescent="0.2">
      <c r="A43" s="21">
        <v>28267</v>
      </c>
      <c r="B43" s="2" t="s">
        <v>17</v>
      </c>
      <c r="C43" s="2" t="s">
        <v>68</v>
      </c>
      <c r="D43" s="1" t="s">
        <v>38</v>
      </c>
      <c r="E43" s="4">
        <v>136</v>
      </c>
      <c r="F43" s="2">
        <v>2.0543333333333331</v>
      </c>
      <c r="G43" s="2">
        <v>-7.9057114575599687</v>
      </c>
      <c r="H43" s="2"/>
      <c r="I43" s="2"/>
      <c r="J43" s="2"/>
      <c r="K43" s="2"/>
      <c r="L43" s="2"/>
      <c r="M43" s="24" t="str" cm="1">
        <f t="array" ref="M43">_xlfn.IFS(B43=standards!$G$1, standards!$H$1, B43=standards!$G$2,standards!$H$2,B43=standards!$G$3,standards!$H$3,B43=standards!$G$4,standards!$H$4,B43=standards!$G$5,standards!$H$5,B43=standards!$G$6,standards!$H$6,B43=standards!$G$8,standards!$H$8,B43=standards!$G$9,standards!$H$9,B43=standards!$G$10, standards!$H$10, TRUE,standards!$H$7)</f>
        <v>129, -64.5, 1</v>
      </c>
      <c r="N43" t="str">
        <f>VLOOKUP($C43, standards!$A$2:$D$17, 3, FALSE)</f>
        <v>dolostone</v>
      </c>
      <c r="O43" t="str">
        <f>VLOOKUP($C43, standards!$A$2:$D$17, 4, FALSE)</f>
        <v>Previously mapped as lower Gametrail Fm</v>
      </c>
      <c r="P43" s="1"/>
      <c r="Q43" s="1"/>
      <c r="R43" s="1"/>
      <c r="S43" s="2"/>
      <c r="T43" s="2"/>
      <c r="U43" s="2"/>
      <c r="V43" s="2"/>
      <c r="W43" s="2"/>
      <c r="X43" s="2"/>
      <c r="Y43" s="2"/>
      <c r="AA43" s="1"/>
      <c r="AB43" s="1"/>
      <c r="AC43" s="1"/>
      <c r="AD43" s="1"/>
      <c r="AE43" s="2"/>
      <c r="AF43" s="2"/>
      <c r="AG43" s="2"/>
      <c r="AH43" s="2"/>
      <c r="AI43" s="2"/>
      <c r="AJ43" s="2"/>
      <c r="AK43" s="2"/>
      <c r="AM43" s="1"/>
      <c r="AN43" s="1"/>
      <c r="AO43" s="1"/>
      <c r="AP43" s="1"/>
      <c r="AQ43" s="2"/>
      <c r="AR43" s="2"/>
      <c r="AS43" s="2"/>
      <c r="AT43" s="2"/>
      <c r="AU43" s="2"/>
      <c r="AV43" s="2"/>
      <c r="AW43" s="2"/>
      <c r="AY43" s="1"/>
      <c r="AZ43" s="1"/>
      <c r="BA43" s="1"/>
      <c r="BB43" s="1"/>
      <c r="BC43" s="2"/>
      <c r="BD43" s="2"/>
      <c r="BE43" s="2"/>
      <c r="BF43" s="2"/>
      <c r="BG43" s="2"/>
      <c r="BH43" s="2"/>
      <c r="BI43" s="2"/>
      <c r="BK43" s="1"/>
      <c r="BL43" s="1"/>
      <c r="BM43" s="1"/>
      <c r="BN43" s="1"/>
      <c r="BO43" s="2"/>
      <c r="BP43" s="2"/>
      <c r="BQ43" s="2"/>
      <c r="BR43" s="2"/>
      <c r="BS43" s="2"/>
      <c r="BT43" s="2"/>
      <c r="BU43" s="2"/>
      <c r="BW43" s="1"/>
      <c r="BX43" s="1"/>
      <c r="BY43" s="1"/>
      <c r="BZ43" s="1"/>
      <c r="CA43" s="2"/>
      <c r="CB43" s="2"/>
      <c r="CC43" s="2"/>
      <c r="CD43" s="2"/>
      <c r="CE43" s="2"/>
      <c r="CF43" s="2"/>
      <c r="CG43" s="2"/>
    </row>
    <row r="44" spans="1:85" x14ac:dyDescent="0.2">
      <c r="A44" s="21">
        <v>28268</v>
      </c>
      <c r="B44" s="2" t="s">
        <v>17</v>
      </c>
      <c r="C44" s="2" t="s">
        <v>68</v>
      </c>
      <c r="D44" s="1" t="s">
        <v>38</v>
      </c>
      <c r="E44" s="4">
        <v>137</v>
      </c>
      <c r="F44" s="2">
        <v>2.2793333333333332</v>
      </c>
      <c r="G44" s="2">
        <v>-5.6033110616184647</v>
      </c>
      <c r="H44" s="2"/>
      <c r="I44" s="2"/>
      <c r="J44" s="2"/>
      <c r="K44" s="2"/>
      <c r="L44" s="2"/>
      <c r="M44" s="24" t="str" cm="1">
        <f t="array" ref="M44">_xlfn.IFS(B44=standards!$G$1, standards!$H$1, B44=standards!$G$2,standards!$H$2,B44=standards!$G$3,standards!$H$3,B44=standards!$G$4,standards!$H$4,B44=standards!$G$5,standards!$H$5,B44=standards!$G$6,standards!$H$6,B44=standards!$G$8,standards!$H$8,B44=standards!$G$9,standards!$H$9,B44=standards!$G$10, standards!$H$10, TRUE,standards!$H$7)</f>
        <v>129, -64.5, 1</v>
      </c>
      <c r="N44" t="str">
        <f>VLOOKUP($C44, standards!$A$2:$D$17, 3, FALSE)</f>
        <v>dolostone</v>
      </c>
      <c r="O44" t="str">
        <f>VLOOKUP($C44, standards!$A$2:$D$17, 4, FALSE)</f>
        <v>Previously mapped as lower Gametrail Fm</v>
      </c>
      <c r="P44" s="1"/>
      <c r="Q44" s="1"/>
      <c r="R44" s="1"/>
      <c r="S44" s="2"/>
      <c r="T44" s="2"/>
      <c r="U44" s="2"/>
      <c r="V44" s="2"/>
      <c r="W44" s="2"/>
      <c r="X44" s="2"/>
      <c r="Y44" s="2"/>
      <c r="AA44" s="1"/>
      <c r="AB44" s="1"/>
      <c r="AC44" s="1"/>
      <c r="AD44" s="1"/>
      <c r="AE44" s="2"/>
      <c r="AF44" s="2"/>
      <c r="AG44" s="2"/>
      <c r="AH44" s="2"/>
      <c r="AI44" s="2"/>
      <c r="AJ44" s="2"/>
      <c r="AK44" s="2"/>
      <c r="AM44" s="1"/>
      <c r="AN44" s="1"/>
      <c r="AO44" s="1"/>
      <c r="AP44" s="1"/>
      <c r="AQ44" s="2"/>
      <c r="AR44" s="2"/>
      <c r="AS44" s="2"/>
      <c r="AT44" s="2"/>
      <c r="AU44" s="2"/>
      <c r="AV44" s="2"/>
      <c r="AW44" s="2"/>
      <c r="AY44" s="1"/>
      <c r="AZ44" s="1"/>
      <c r="BA44" s="1"/>
      <c r="BB44" s="1"/>
      <c r="BC44" s="2"/>
      <c r="BD44" s="2"/>
      <c r="BE44" s="2"/>
      <c r="BF44" s="2"/>
      <c r="BG44" s="2"/>
      <c r="BH44" s="2"/>
      <c r="BI44" s="2"/>
      <c r="BK44" s="1"/>
      <c r="BL44" s="1"/>
      <c r="BM44" s="1"/>
      <c r="BN44" s="1"/>
      <c r="BO44" s="2"/>
      <c r="BP44" s="2"/>
      <c r="BQ44" s="2"/>
      <c r="BR44" s="2"/>
      <c r="BS44" s="2"/>
      <c r="BT44" s="2"/>
      <c r="BU44" s="2"/>
      <c r="BW44" s="1"/>
      <c r="BX44" s="1"/>
      <c r="BY44" s="1"/>
      <c r="BZ44" s="1"/>
      <c r="CA44" s="2"/>
      <c r="CB44" s="2"/>
      <c r="CC44" s="2"/>
      <c r="CD44" s="2"/>
      <c r="CE44" s="2"/>
      <c r="CF44" s="2"/>
      <c r="CG44" s="2"/>
    </row>
    <row r="45" spans="1:85" x14ac:dyDescent="0.2">
      <c r="A45" s="21">
        <v>28269</v>
      </c>
      <c r="B45" s="2" t="s">
        <v>17</v>
      </c>
      <c r="C45" s="2" t="s">
        <v>68</v>
      </c>
      <c r="D45" s="1" t="s">
        <v>38</v>
      </c>
      <c r="E45" s="4">
        <v>138</v>
      </c>
      <c r="F45" s="2">
        <v>3.2333333333333329</v>
      </c>
      <c r="G45" s="2">
        <v>-4.2392922543924749</v>
      </c>
      <c r="H45" s="2"/>
      <c r="I45" s="2"/>
      <c r="J45" s="2"/>
      <c r="K45" s="2"/>
      <c r="L45" s="2"/>
      <c r="M45" s="24" t="str" cm="1">
        <f t="array" ref="M45">_xlfn.IFS(B45=standards!$G$1, standards!$H$1, B45=standards!$G$2,standards!$H$2,B45=standards!$G$3,standards!$H$3,B45=standards!$G$4,standards!$H$4,B45=standards!$G$5,standards!$H$5,B45=standards!$G$6,standards!$H$6,B45=standards!$G$8,standards!$H$8,B45=standards!$G$9,standards!$H$9,B45=standards!$G$10, standards!$H$10, TRUE,standards!$H$7)</f>
        <v>129, -64.5, 1</v>
      </c>
      <c r="N45" t="str">
        <f>VLOOKUP($C45, standards!$A$2:$D$17, 3, FALSE)</f>
        <v>dolostone</v>
      </c>
      <c r="O45" t="str">
        <f>VLOOKUP($C45, standards!$A$2:$D$17, 4, FALSE)</f>
        <v>Previously mapped as lower Gametrail Fm</v>
      </c>
      <c r="P45" s="1"/>
      <c r="Q45" s="1"/>
      <c r="R45" s="1"/>
      <c r="S45" s="2"/>
      <c r="T45" s="2"/>
      <c r="U45" s="2"/>
      <c r="V45" s="2"/>
      <c r="W45" s="2"/>
      <c r="X45" s="2"/>
      <c r="Y45" s="2"/>
      <c r="AA45" s="1"/>
      <c r="AB45" s="1"/>
      <c r="AC45" s="1"/>
      <c r="AD45" s="1"/>
      <c r="AE45" s="2"/>
      <c r="AF45" s="2"/>
      <c r="AG45" s="2"/>
      <c r="AH45" s="2"/>
      <c r="AI45" s="2"/>
      <c r="AJ45" s="2"/>
      <c r="AK45" s="2"/>
      <c r="AM45" s="1"/>
      <c r="AN45" s="1"/>
      <c r="AO45" s="1"/>
      <c r="AP45" s="1"/>
      <c r="AQ45" s="2"/>
      <c r="AR45" s="2"/>
      <c r="AS45" s="2"/>
      <c r="AT45" s="2"/>
      <c r="AU45" s="2"/>
      <c r="AV45" s="2"/>
      <c r="AW45" s="2"/>
      <c r="AY45" s="1"/>
      <c r="AZ45" s="1"/>
      <c r="BA45" s="1"/>
      <c r="BB45" s="1"/>
      <c r="BC45" s="2"/>
      <c r="BD45" s="2"/>
      <c r="BE45" s="2"/>
      <c r="BF45" s="2"/>
      <c r="BG45" s="2"/>
      <c r="BH45" s="2"/>
      <c r="BI45" s="2"/>
      <c r="BK45" s="1"/>
      <c r="BL45" s="1"/>
      <c r="BM45" s="1"/>
      <c r="BN45" s="1"/>
      <c r="BO45" s="2"/>
      <c r="BP45" s="2"/>
      <c r="BQ45" s="2"/>
      <c r="BR45" s="2"/>
      <c r="BS45" s="2"/>
      <c r="BT45" s="2"/>
      <c r="BU45" s="2"/>
      <c r="BW45" s="1"/>
      <c r="BX45" s="1"/>
      <c r="BY45" s="1"/>
      <c r="BZ45" s="1"/>
      <c r="CA45" s="2"/>
      <c r="CB45" s="2"/>
      <c r="CC45" s="2"/>
      <c r="CD45" s="2"/>
      <c r="CE45" s="2"/>
      <c r="CF45" s="2"/>
      <c r="CG45" s="2"/>
    </row>
    <row r="46" spans="1:85" x14ac:dyDescent="0.2">
      <c r="A46" s="21">
        <v>28270</v>
      </c>
      <c r="B46" s="2" t="s">
        <v>17</v>
      </c>
      <c r="C46" s="2" t="s">
        <v>68</v>
      </c>
      <c r="D46" s="1" t="s">
        <v>38</v>
      </c>
      <c r="E46" s="4">
        <v>139</v>
      </c>
      <c r="F46" s="2">
        <v>1.9013333333333331</v>
      </c>
      <c r="G46" s="2">
        <v>-5.6211284335560183</v>
      </c>
      <c r="H46" s="2"/>
      <c r="I46" s="2"/>
      <c r="J46" s="2"/>
      <c r="K46" s="2"/>
      <c r="L46" s="2"/>
      <c r="M46" s="24" t="str" cm="1">
        <f t="array" ref="M46">_xlfn.IFS(B46=standards!$G$1, standards!$H$1, B46=standards!$G$2,standards!$H$2,B46=standards!$G$3,standards!$H$3,B46=standards!$G$4,standards!$H$4,B46=standards!$G$5,standards!$H$5,B46=standards!$G$6,standards!$H$6,B46=standards!$G$8,standards!$H$8,B46=standards!$G$9,standards!$H$9,B46=standards!$G$10, standards!$H$10, TRUE,standards!$H$7)</f>
        <v>129, -64.5, 1</v>
      </c>
      <c r="N46" t="str">
        <f>VLOOKUP($C46, standards!$A$2:$D$17, 3, FALSE)</f>
        <v>dolostone</v>
      </c>
      <c r="O46" t="str">
        <f>VLOOKUP($C46, standards!$A$2:$D$17, 4, FALSE)</f>
        <v>Previously mapped as lower Gametrail Fm</v>
      </c>
      <c r="P46" s="1"/>
      <c r="Q46" s="1"/>
      <c r="R46" s="1"/>
      <c r="S46" s="2"/>
      <c r="T46" s="2"/>
      <c r="U46" s="2"/>
      <c r="V46" s="2"/>
      <c r="W46" s="2"/>
      <c r="X46" s="2"/>
      <c r="Y46" s="2"/>
      <c r="AA46" s="1"/>
      <c r="AB46" s="1"/>
      <c r="AC46" s="1"/>
      <c r="AD46" s="1"/>
      <c r="AE46" s="2"/>
      <c r="AF46" s="2"/>
      <c r="AG46" s="2"/>
      <c r="AH46" s="2"/>
      <c r="AI46" s="2"/>
      <c r="AJ46" s="2"/>
      <c r="AK46" s="2"/>
      <c r="AM46" s="1"/>
      <c r="AN46" s="1"/>
      <c r="AO46" s="1"/>
      <c r="AP46" s="1"/>
      <c r="AQ46" s="2"/>
      <c r="AR46" s="2"/>
      <c r="AS46" s="2"/>
      <c r="AT46" s="2"/>
      <c r="AU46" s="2"/>
      <c r="AV46" s="2"/>
      <c r="AW46" s="2"/>
      <c r="AY46" s="1"/>
      <c r="AZ46" s="1"/>
      <c r="BA46" s="1"/>
      <c r="BB46" s="1"/>
      <c r="BC46" s="2"/>
      <c r="BD46" s="2"/>
      <c r="BE46" s="2"/>
      <c r="BF46" s="2"/>
      <c r="BG46" s="2"/>
      <c r="BH46" s="2"/>
      <c r="BI46" s="2"/>
      <c r="BK46" s="1"/>
      <c r="BL46" s="1"/>
      <c r="BM46" s="1"/>
      <c r="BN46" s="1"/>
      <c r="BO46" s="2"/>
      <c r="BP46" s="2"/>
      <c r="BQ46" s="2"/>
      <c r="BR46" s="2"/>
      <c r="BS46" s="2"/>
      <c r="BT46" s="2"/>
      <c r="BU46" s="2"/>
      <c r="BW46" s="1"/>
      <c r="BX46" s="1"/>
      <c r="BY46" s="1"/>
      <c r="BZ46" s="1"/>
      <c r="CA46" s="2"/>
      <c r="CB46" s="2"/>
      <c r="CC46" s="2"/>
      <c r="CD46" s="2"/>
      <c r="CE46" s="2"/>
      <c r="CF46" s="2"/>
      <c r="CG46" s="2"/>
    </row>
    <row r="47" spans="1:85" x14ac:dyDescent="0.2">
      <c r="A47" s="21">
        <v>28271</v>
      </c>
      <c r="B47" s="2" t="s">
        <v>17</v>
      </c>
      <c r="C47" s="2" t="s">
        <v>68</v>
      </c>
      <c r="D47" s="1" t="s">
        <v>38</v>
      </c>
      <c r="E47" s="4">
        <v>140</v>
      </c>
      <c r="F47" s="2">
        <v>1.8183333333333331</v>
      </c>
      <c r="G47" s="2">
        <v>-4.000737441227451</v>
      </c>
      <c r="H47" s="2"/>
      <c r="I47" s="2"/>
      <c r="J47" s="2"/>
      <c r="K47" s="2"/>
      <c r="L47" s="2"/>
      <c r="M47" s="24" t="str" cm="1">
        <f t="array" ref="M47">_xlfn.IFS(B47=standards!$G$1, standards!$H$1, B47=standards!$G$2,standards!$H$2,B47=standards!$G$3,standards!$H$3,B47=standards!$G$4,standards!$H$4,B47=standards!$G$5,standards!$H$5,B47=standards!$G$6,standards!$H$6,B47=standards!$G$8,standards!$H$8,B47=standards!$G$9,standards!$H$9,B47=standards!$G$10, standards!$H$10, TRUE,standards!$H$7)</f>
        <v>129, -64.5, 1</v>
      </c>
      <c r="N47" t="str">
        <f>VLOOKUP($C47, standards!$A$2:$D$17, 3, FALSE)</f>
        <v>dolostone</v>
      </c>
      <c r="O47" t="str">
        <f>VLOOKUP($C47, standards!$A$2:$D$17, 4, FALSE)</f>
        <v>Previously mapped as lower Gametrail Fm</v>
      </c>
      <c r="P47" s="1"/>
      <c r="Q47" s="1"/>
      <c r="R47" s="1"/>
      <c r="S47" s="2"/>
      <c r="T47" s="2"/>
      <c r="U47" s="2"/>
      <c r="V47" s="2"/>
      <c r="W47" s="2"/>
      <c r="X47" s="2"/>
      <c r="Y47" s="2"/>
      <c r="AA47" s="1"/>
      <c r="AB47" s="1"/>
      <c r="AC47" s="1"/>
      <c r="AD47" s="1"/>
      <c r="AE47" s="2"/>
      <c r="AF47" s="2"/>
      <c r="AG47" s="2"/>
      <c r="AH47" s="2"/>
      <c r="AI47" s="2"/>
      <c r="AJ47" s="2"/>
      <c r="AK47" s="2"/>
      <c r="AM47" s="1"/>
      <c r="AN47" s="1"/>
      <c r="AO47" s="1"/>
      <c r="AP47" s="1"/>
      <c r="AQ47" s="2"/>
      <c r="AR47" s="2"/>
      <c r="AS47" s="2"/>
      <c r="AT47" s="2"/>
      <c r="AU47" s="2"/>
      <c r="AV47" s="2"/>
      <c r="AW47" s="2"/>
      <c r="AY47" s="1"/>
      <c r="AZ47" s="1"/>
      <c r="BA47" s="1"/>
      <c r="BB47" s="1"/>
      <c r="BC47" s="2"/>
      <c r="BD47" s="2"/>
      <c r="BE47" s="2"/>
      <c r="BF47" s="2"/>
      <c r="BG47" s="2"/>
      <c r="BH47" s="2"/>
      <c r="BI47" s="2"/>
      <c r="BK47" s="1"/>
      <c r="BL47" s="1"/>
      <c r="BM47" s="1"/>
      <c r="BN47" s="1"/>
      <c r="BO47" s="2"/>
      <c r="BP47" s="2"/>
      <c r="BQ47" s="2"/>
      <c r="BR47" s="2"/>
      <c r="BS47" s="2"/>
      <c r="BT47" s="2"/>
      <c r="BU47" s="2"/>
      <c r="BW47" s="1"/>
      <c r="BX47" s="1"/>
      <c r="BY47" s="1"/>
      <c r="BZ47" s="1"/>
      <c r="CA47" s="2"/>
      <c r="CB47" s="2"/>
      <c r="CC47" s="2"/>
      <c r="CD47" s="2"/>
      <c r="CE47" s="2"/>
      <c r="CF47" s="2"/>
      <c r="CG47" s="2"/>
    </row>
    <row r="48" spans="1:85" x14ac:dyDescent="0.2">
      <c r="A48" s="21">
        <v>28272</v>
      </c>
      <c r="B48" s="2" t="s">
        <v>17</v>
      </c>
      <c r="C48" s="2" t="s">
        <v>68</v>
      </c>
      <c r="D48" s="1" t="s">
        <v>38</v>
      </c>
      <c r="E48" s="4">
        <v>143</v>
      </c>
      <c r="F48" s="2">
        <v>4.8273333333333337</v>
      </c>
      <c r="G48" s="2">
        <v>-4.2610690423162021</v>
      </c>
      <c r="H48" s="2"/>
      <c r="I48" s="2"/>
      <c r="J48" s="2"/>
      <c r="K48" s="2"/>
      <c r="L48" s="2"/>
      <c r="M48" s="24" t="str" cm="1">
        <f t="array" ref="M48">_xlfn.IFS(B48=standards!$G$1, standards!$H$1, B48=standards!$G$2,standards!$H$2,B48=standards!$G$3,standards!$H$3,B48=standards!$G$4,standards!$H$4,B48=standards!$G$5,standards!$H$5,B48=standards!$G$6,standards!$H$6,B48=standards!$G$8,standards!$H$8,B48=standards!$G$9,standards!$H$9,B48=standards!$G$10, standards!$H$10, TRUE,standards!$H$7)</f>
        <v>129, -64.5, 1</v>
      </c>
      <c r="N48" t="str">
        <f>VLOOKUP($C48, standards!$A$2:$D$17, 3, FALSE)</f>
        <v>dolostone</v>
      </c>
      <c r="O48" t="str">
        <f>VLOOKUP($C48, standards!$A$2:$D$17, 4, FALSE)</f>
        <v>Previously mapped as lower Gametrail Fm</v>
      </c>
      <c r="P48" s="1"/>
      <c r="Q48" s="1"/>
      <c r="R48" s="1"/>
      <c r="S48" s="2"/>
      <c r="T48" s="2"/>
      <c r="U48" s="2"/>
      <c r="V48" s="2"/>
      <c r="W48" s="2"/>
      <c r="X48" s="2"/>
      <c r="Y48" s="2"/>
      <c r="AA48" s="1"/>
      <c r="AB48" s="1"/>
      <c r="AC48" s="1"/>
      <c r="AD48" s="1"/>
      <c r="AE48" s="2"/>
      <c r="AF48" s="2"/>
      <c r="AG48" s="2"/>
      <c r="AH48" s="2"/>
      <c r="AI48" s="2"/>
      <c r="AJ48" s="2"/>
      <c r="AK48" s="2"/>
      <c r="AM48" s="1"/>
      <c r="AN48" s="1"/>
      <c r="AO48" s="1"/>
      <c r="AP48" s="1"/>
      <c r="AQ48" s="2"/>
      <c r="AR48" s="2"/>
      <c r="AS48" s="2"/>
      <c r="AT48" s="2"/>
      <c r="AU48" s="2"/>
      <c r="AV48" s="2"/>
      <c r="AW48" s="2"/>
      <c r="AY48" s="1"/>
      <c r="AZ48" s="1"/>
      <c r="BA48" s="1"/>
      <c r="BB48" s="1"/>
      <c r="BC48" s="2"/>
      <c r="BD48" s="2"/>
      <c r="BE48" s="2"/>
      <c r="BF48" s="2"/>
      <c r="BG48" s="2"/>
      <c r="BH48" s="2"/>
      <c r="BI48" s="2"/>
      <c r="BK48" s="1"/>
      <c r="BL48" s="1"/>
      <c r="BM48" s="1"/>
      <c r="BN48" s="1"/>
      <c r="BO48" s="2"/>
      <c r="BP48" s="2"/>
      <c r="BQ48" s="2"/>
      <c r="BR48" s="2"/>
      <c r="BS48" s="2"/>
      <c r="BT48" s="2"/>
      <c r="BU48" s="2"/>
      <c r="BW48" s="1"/>
      <c r="BX48" s="1"/>
      <c r="BY48" s="1"/>
      <c r="BZ48" s="1"/>
      <c r="CA48" s="2"/>
      <c r="CB48" s="2"/>
      <c r="CC48" s="2"/>
      <c r="CD48" s="2"/>
      <c r="CE48" s="2"/>
      <c r="CF48" s="2"/>
      <c r="CG48" s="2"/>
    </row>
    <row r="49" spans="1:85" x14ac:dyDescent="0.2">
      <c r="A49" s="21">
        <v>28273</v>
      </c>
      <c r="B49" s="2" t="s">
        <v>17</v>
      </c>
      <c r="C49" s="2" t="s">
        <v>68</v>
      </c>
      <c r="D49" s="1" t="s">
        <v>38</v>
      </c>
      <c r="E49" s="4">
        <v>147</v>
      </c>
      <c r="F49" s="2">
        <v>6.5623333333333331</v>
      </c>
      <c r="G49" s="2">
        <v>-4.2531502103439687</v>
      </c>
      <c r="H49" s="2"/>
      <c r="I49" s="2"/>
      <c r="J49" s="2"/>
      <c r="K49" s="2"/>
      <c r="L49" s="2"/>
      <c r="M49" s="24" t="str" cm="1">
        <f t="array" ref="M49">_xlfn.IFS(B49=standards!$G$1, standards!$H$1, B49=standards!$G$2,standards!$H$2,B49=standards!$G$3,standards!$H$3,B49=standards!$G$4,standards!$H$4,B49=standards!$G$5,standards!$H$5,B49=standards!$G$6,standards!$H$6,B49=standards!$G$8,standards!$H$8,B49=standards!$G$9,standards!$H$9,B49=standards!$G$10, standards!$H$10, TRUE,standards!$H$7)</f>
        <v>129, -64.5, 1</v>
      </c>
      <c r="N49" t="str">
        <f>VLOOKUP($C49, standards!$A$2:$D$17, 3, FALSE)</f>
        <v>dolostone</v>
      </c>
      <c r="O49" t="str">
        <f>VLOOKUP($C49, standards!$A$2:$D$17, 4, FALSE)</f>
        <v>Previously mapped as lower Gametrail Fm</v>
      </c>
      <c r="P49" s="1"/>
      <c r="Q49" s="1"/>
      <c r="R49" s="1"/>
      <c r="S49" s="2"/>
      <c r="T49" s="2"/>
      <c r="U49" s="2"/>
      <c r="V49" s="2"/>
      <c r="W49" s="2"/>
      <c r="X49" s="2"/>
      <c r="Y49" s="2"/>
      <c r="AA49" s="1"/>
      <c r="AB49" s="1"/>
      <c r="AC49" s="1"/>
      <c r="AD49" s="1"/>
      <c r="AE49" s="2"/>
      <c r="AF49" s="2"/>
      <c r="AG49" s="2"/>
      <c r="AH49" s="2"/>
      <c r="AI49" s="2"/>
      <c r="AJ49" s="2"/>
      <c r="AK49" s="2"/>
      <c r="AM49" s="1"/>
      <c r="AN49" s="1"/>
      <c r="AO49" s="1"/>
      <c r="AP49" s="1"/>
      <c r="AQ49" s="2"/>
      <c r="AR49" s="2"/>
      <c r="AS49" s="2"/>
      <c r="AT49" s="2"/>
      <c r="AU49" s="2"/>
      <c r="AV49" s="2"/>
      <c r="AW49" s="2"/>
      <c r="AY49" s="1"/>
      <c r="AZ49" s="1"/>
      <c r="BA49" s="1"/>
      <c r="BB49" s="1"/>
      <c r="BC49" s="2"/>
      <c r="BD49" s="2"/>
      <c r="BE49" s="2"/>
      <c r="BF49" s="2"/>
      <c r="BG49" s="2"/>
      <c r="BH49" s="2"/>
      <c r="BI49" s="2"/>
      <c r="BK49" s="1"/>
      <c r="BL49" s="1"/>
      <c r="BM49" s="1"/>
      <c r="BN49" s="1"/>
      <c r="BO49" s="2"/>
      <c r="BP49" s="2"/>
      <c r="BQ49" s="2"/>
      <c r="BR49" s="2"/>
      <c r="BS49" s="2"/>
      <c r="BT49" s="2"/>
      <c r="BU49" s="2"/>
      <c r="BW49" s="1"/>
      <c r="BX49" s="1"/>
      <c r="BY49" s="1"/>
      <c r="BZ49" s="1"/>
      <c r="CA49" s="2"/>
      <c r="CB49" s="2"/>
      <c r="CC49" s="2"/>
      <c r="CD49" s="2"/>
      <c r="CE49" s="2"/>
      <c r="CF49" s="2"/>
      <c r="CG49" s="2"/>
    </row>
    <row r="50" spans="1:85" x14ac:dyDescent="0.2">
      <c r="A50" s="21">
        <v>28274</v>
      </c>
      <c r="B50" s="2" t="s">
        <v>17</v>
      </c>
      <c r="C50" s="2" t="s">
        <v>68</v>
      </c>
      <c r="D50" s="1" t="s">
        <v>39</v>
      </c>
      <c r="E50" s="4">
        <v>0.1</v>
      </c>
      <c r="F50" s="2">
        <v>2.9133333333333331</v>
      </c>
      <c r="G50" s="2">
        <v>-7.4503786191537618</v>
      </c>
      <c r="H50" s="2"/>
      <c r="I50" s="2"/>
      <c r="J50" s="2"/>
      <c r="K50" s="2"/>
      <c r="L50" s="2"/>
      <c r="M50" s="24" t="str" cm="1">
        <f t="array" ref="M50">_xlfn.IFS(B50=standards!$G$1, standards!$H$1, B50=standards!$G$2,standards!$H$2,B50=standards!$G$3,standards!$H$3,B50=standards!$G$4,standards!$H$4,B50=standards!$G$5,standards!$H$5,B50=standards!$G$6,standards!$H$6,B50=standards!$G$8,standards!$H$8,B50=standards!$G$9,standards!$H$9,B50=standards!$G$10, standards!$H$10, TRUE,standards!$H$7)</f>
        <v>129, -64.5, 1</v>
      </c>
      <c r="N50" t="str">
        <f>VLOOKUP($C50, standards!$A$2:$D$17, 3, FALSE)</f>
        <v>dolostone</v>
      </c>
      <c r="O50" t="str">
        <f>VLOOKUP($C50, standards!$A$2:$D$17, 4, FALSE)</f>
        <v>Previously mapped as lower Gametrail Fm</v>
      </c>
      <c r="P50" s="1"/>
      <c r="Q50" s="1"/>
      <c r="R50" s="1"/>
      <c r="S50" s="2"/>
      <c r="T50" s="2"/>
      <c r="U50" s="2"/>
      <c r="V50" s="2"/>
      <c r="W50" s="2"/>
      <c r="X50" s="2"/>
      <c r="Y50" s="2"/>
      <c r="AA50" s="1"/>
      <c r="AB50" s="1"/>
      <c r="AC50" s="1"/>
      <c r="AD50" s="1"/>
      <c r="AE50" s="2"/>
      <c r="AF50" s="2"/>
      <c r="AG50" s="2"/>
      <c r="AH50" s="2"/>
      <c r="AI50" s="2"/>
      <c r="AJ50" s="2"/>
      <c r="AK50" s="2"/>
      <c r="AM50" s="1"/>
      <c r="AN50" s="1"/>
      <c r="AO50" s="1"/>
      <c r="AP50" s="1"/>
      <c r="AQ50" s="2"/>
      <c r="AR50" s="2"/>
      <c r="AS50" s="2"/>
      <c r="AT50" s="2"/>
      <c r="AU50" s="2"/>
      <c r="AV50" s="2"/>
      <c r="AW50" s="2"/>
      <c r="AY50" s="1"/>
      <c r="AZ50" s="1"/>
      <c r="BA50" s="1"/>
      <c r="BB50" s="1"/>
      <c r="BC50" s="2"/>
      <c r="BD50" s="2"/>
      <c r="BE50" s="2"/>
      <c r="BF50" s="2"/>
      <c r="BG50" s="2"/>
      <c r="BH50" s="2"/>
      <c r="BI50" s="2"/>
      <c r="BK50" s="1"/>
      <c r="BL50" s="1"/>
      <c r="BM50" s="1"/>
      <c r="BN50" s="1"/>
      <c r="BO50" s="2"/>
      <c r="BP50" s="2"/>
      <c r="BQ50" s="2"/>
      <c r="BR50" s="2"/>
      <c r="BS50" s="2"/>
      <c r="BT50" s="2"/>
      <c r="BU50" s="2"/>
      <c r="BW50" s="1"/>
      <c r="BX50" s="1"/>
      <c r="BY50" s="1"/>
      <c r="BZ50" s="1"/>
      <c r="CA50" s="2"/>
      <c r="CB50" s="2"/>
      <c r="CC50" s="2"/>
      <c r="CD50" s="2"/>
      <c r="CE50" s="2"/>
      <c r="CF50" s="2"/>
      <c r="CG50" s="2"/>
    </row>
    <row r="51" spans="1:85" x14ac:dyDescent="0.2">
      <c r="A51" s="21">
        <v>28275</v>
      </c>
      <c r="B51" s="2" t="s">
        <v>17</v>
      </c>
      <c r="C51" s="2" t="s">
        <v>68</v>
      </c>
      <c r="D51" s="1" t="s">
        <v>39</v>
      </c>
      <c r="E51" s="4">
        <v>1.3</v>
      </c>
      <c r="F51" s="2">
        <v>3.317333333333333</v>
      </c>
      <c r="G51" s="2">
        <v>-5.9458005444196349</v>
      </c>
      <c r="H51" s="2"/>
      <c r="I51" s="2"/>
      <c r="J51" s="2"/>
      <c r="K51" s="2"/>
      <c r="L51" s="2"/>
      <c r="M51" s="24" t="str" cm="1">
        <f t="array" ref="M51">_xlfn.IFS(B51=standards!$G$1, standards!$H$1, B51=standards!$G$2,standards!$H$2,B51=standards!$G$3,standards!$H$3,B51=standards!$G$4,standards!$H$4,B51=standards!$G$5,standards!$H$5,B51=standards!$G$6,standards!$H$6,B51=standards!$G$8,standards!$H$8,B51=standards!$G$9,standards!$H$9,B51=standards!$G$10, standards!$H$10, TRUE,standards!$H$7)</f>
        <v>129, -64.5, 1</v>
      </c>
      <c r="N51" t="str">
        <f>VLOOKUP($C51, standards!$A$2:$D$17, 3, FALSE)</f>
        <v>dolostone</v>
      </c>
      <c r="O51" t="str">
        <f>VLOOKUP($C51, standards!$A$2:$D$17, 4, FALSE)</f>
        <v>Previously mapped as lower Gametrail Fm</v>
      </c>
      <c r="P51" s="1"/>
      <c r="Q51" s="1"/>
      <c r="R51" s="1"/>
      <c r="S51" s="2"/>
      <c r="T51" s="2"/>
      <c r="U51" s="2"/>
      <c r="V51" s="2"/>
      <c r="W51" s="2"/>
      <c r="X51" s="2"/>
      <c r="Y51" s="2"/>
      <c r="AA51" s="1"/>
      <c r="AB51" s="1"/>
      <c r="AC51" s="1"/>
      <c r="AD51" s="1"/>
      <c r="AE51" s="2"/>
      <c r="AF51" s="2"/>
      <c r="AG51" s="2"/>
      <c r="AH51" s="2"/>
      <c r="AI51" s="2"/>
      <c r="AJ51" s="2"/>
      <c r="AK51" s="2"/>
      <c r="AM51" s="1"/>
      <c r="AN51" s="1"/>
      <c r="AO51" s="1"/>
      <c r="AP51" s="1"/>
      <c r="AQ51" s="2"/>
      <c r="AR51" s="2"/>
      <c r="AS51" s="2"/>
      <c r="AT51" s="2"/>
      <c r="AU51" s="2"/>
      <c r="AV51" s="2"/>
      <c r="AW51" s="2"/>
      <c r="AY51" s="1"/>
      <c r="AZ51" s="1"/>
      <c r="BA51" s="1"/>
      <c r="BB51" s="1"/>
      <c r="BC51" s="2"/>
      <c r="BD51" s="2"/>
      <c r="BE51" s="2"/>
      <c r="BF51" s="2"/>
      <c r="BG51" s="2"/>
      <c r="BH51" s="2"/>
      <c r="BI51" s="2"/>
      <c r="BK51" s="1"/>
      <c r="BL51" s="1"/>
      <c r="BM51" s="1"/>
      <c r="BN51" s="1"/>
      <c r="BO51" s="2"/>
      <c r="BP51" s="2"/>
      <c r="BQ51" s="2"/>
      <c r="BR51" s="2"/>
      <c r="BS51" s="2"/>
      <c r="BT51" s="2"/>
      <c r="BU51" s="2"/>
      <c r="BW51" s="1"/>
      <c r="BX51" s="1"/>
      <c r="BY51" s="1"/>
      <c r="BZ51" s="1"/>
      <c r="CA51" s="2"/>
      <c r="CB51" s="2"/>
      <c r="CC51" s="2"/>
      <c r="CD51" s="2"/>
      <c r="CE51" s="2"/>
      <c r="CF51" s="2"/>
      <c r="CG51" s="2"/>
    </row>
    <row r="52" spans="1:85" x14ac:dyDescent="0.2">
      <c r="A52" s="21">
        <v>28276</v>
      </c>
      <c r="B52" s="2" t="s">
        <v>17</v>
      </c>
      <c r="C52" s="2" t="s">
        <v>68</v>
      </c>
      <c r="D52" s="1" t="s">
        <v>39</v>
      </c>
      <c r="E52" s="4">
        <v>2</v>
      </c>
      <c r="F52" s="2">
        <v>2.3753333333333333</v>
      </c>
      <c r="G52" s="2">
        <v>-9.1044246473644623</v>
      </c>
      <c r="H52" s="2"/>
      <c r="I52" s="2"/>
      <c r="J52" s="2"/>
      <c r="K52" s="2"/>
      <c r="L52" s="2"/>
      <c r="M52" s="24" t="str" cm="1">
        <f t="array" ref="M52">_xlfn.IFS(B52=standards!$G$1, standards!$H$1, B52=standards!$G$2,standards!$H$2,B52=standards!$G$3,standards!$H$3,B52=standards!$G$4,standards!$H$4,B52=standards!$G$5,standards!$H$5,B52=standards!$G$6,standards!$H$6,B52=standards!$G$8,standards!$H$8,B52=standards!$G$9,standards!$H$9,B52=standards!$G$10, standards!$H$10, TRUE,standards!$H$7)</f>
        <v>129, -64.5, 1</v>
      </c>
      <c r="N52" t="str">
        <f>VLOOKUP($C52, standards!$A$2:$D$17, 3, FALSE)</f>
        <v>dolostone</v>
      </c>
      <c r="O52" t="str">
        <f>VLOOKUP($C52, standards!$A$2:$D$17, 4, FALSE)</f>
        <v>Previously mapped as lower Gametrail Fm</v>
      </c>
      <c r="P52" s="1"/>
      <c r="Q52" s="1"/>
      <c r="R52" s="1"/>
      <c r="S52" s="2"/>
      <c r="T52" s="2"/>
      <c r="U52" s="2"/>
      <c r="V52" s="2"/>
      <c r="W52" s="2"/>
      <c r="X52" s="2"/>
      <c r="Y52" s="2"/>
      <c r="AA52" s="1"/>
      <c r="AB52" s="1"/>
      <c r="AC52" s="1"/>
      <c r="AD52" s="1"/>
      <c r="AE52" s="2"/>
      <c r="AF52" s="2"/>
      <c r="AG52" s="2"/>
      <c r="AH52" s="2"/>
      <c r="AI52" s="2"/>
      <c r="AJ52" s="2"/>
      <c r="AK52" s="2"/>
      <c r="AM52" s="1"/>
      <c r="AN52" s="1"/>
      <c r="AO52" s="1"/>
      <c r="AP52" s="1"/>
      <c r="AQ52" s="2"/>
      <c r="AR52" s="2"/>
      <c r="AS52" s="2"/>
      <c r="AT52" s="2"/>
      <c r="AU52" s="2"/>
      <c r="AV52" s="2"/>
      <c r="AW52" s="2"/>
      <c r="AY52" s="1"/>
      <c r="AZ52" s="1"/>
      <c r="BA52" s="1"/>
      <c r="BB52" s="1"/>
      <c r="BC52" s="2"/>
      <c r="BD52" s="2"/>
      <c r="BE52" s="2"/>
      <c r="BF52" s="2"/>
      <c r="BG52" s="2"/>
      <c r="BH52" s="2"/>
      <c r="BI52" s="2"/>
      <c r="BK52" s="1"/>
      <c r="BL52" s="1"/>
      <c r="BM52" s="1"/>
      <c r="BN52" s="1"/>
      <c r="BO52" s="2"/>
      <c r="BP52" s="2"/>
      <c r="BQ52" s="2"/>
      <c r="BR52" s="2"/>
      <c r="BS52" s="2"/>
      <c r="BT52" s="2"/>
      <c r="BU52" s="2"/>
      <c r="BW52" s="1"/>
      <c r="BX52" s="1"/>
      <c r="BY52" s="1"/>
      <c r="BZ52" s="1"/>
      <c r="CA52" s="2"/>
      <c r="CB52" s="2"/>
      <c r="CC52" s="2"/>
      <c r="CD52" s="2"/>
      <c r="CE52" s="2"/>
      <c r="CF52" s="2"/>
      <c r="CG52" s="2"/>
    </row>
    <row r="53" spans="1:85" x14ac:dyDescent="0.2">
      <c r="A53" s="21">
        <v>28277</v>
      </c>
      <c r="B53" s="2" t="s">
        <v>17</v>
      </c>
      <c r="C53" s="2" t="s">
        <v>68</v>
      </c>
      <c r="D53" s="1" t="s">
        <v>39</v>
      </c>
      <c r="E53" s="4">
        <v>3</v>
      </c>
      <c r="F53" s="2">
        <v>1.6293333333333331</v>
      </c>
      <c r="G53" s="2">
        <v>-7.3147686216283407</v>
      </c>
      <c r="H53" s="2"/>
      <c r="I53" s="2"/>
      <c r="J53" s="2"/>
      <c r="K53" s="2"/>
      <c r="L53" s="2"/>
      <c r="M53" s="24" t="str" cm="1">
        <f t="array" ref="M53">_xlfn.IFS(B53=standards!$G$1, standards!$H$1, B53=standards!$G$2,standards!$H$2,B53=standards!$G$3,standards!$H$3,B53=standards!$G$4,standards!$H$4,B53=standards!$G$5,standards!$H$5,B53=standards!$G$6,standards!$H$6,B53=standards!$G$8,standards!$H$8,B53=standards!$G$9,standards!$H$9,B53=standards!$G$10, standards!$H$10, TRUE,standards!$H$7)</f>
        <v>129, -64.5, 1</v>
      </c>
      <c r="N53" t="str">
        <f>VLOOKUP($C53, standards!$A$2:$D$17, 3, FALSE)</f>
        <v>dolostone</v>
      </c>
      <c r="O53" t="str">
        <f>VLOOKUP($C53, standards!$A$2:$D$17, 4, FALSE)</f>
        <v>Previously mapped as lower Gametrail Fm</v>
      </c>
      <c r="P53" s="1"/>
      <c r="Q53" s="1"/>
      <c r="R53" s="1"/>
      <c r="S53" s="2"/>
      <c r="T53" s="2"/>
      <c r="U53" s="2"/>
      <c r="V53" s="2"/>
      <c r="W53" s="2"/>
      <c r="X53" s="2"/>
      <c r="Y53" s="2"/>
      <c r="AA53" s="1"/>
      <c r="AB53" s="1"/>
      <c r="AC53" s="1"/>
      <c r="AD53" s="1"/>
      <c r="AE53" s="2"/>
      <c r="AF53" s="2"/>
      <c r="AG53" s="2"/>
      <c r="AH53" s="2"/>
      <c r="AI53" s="2"/>
      <c r="AJ53" s="2"/>
      <c r="AK53" s="2"/>
      <c r="AM53" s="1"/>
      <c r="AN53" s="1"/>
      <c r="AO53" s="1"/>
      <c r="AP53" s="1"/>
      <c r="AQ53" s="2"/>
      <c r="AR53" s="2"/>
      <c r="AS53" s="2"/>
      <c r="AT53" s="2"/>
      <c r="AU53" s="2"/>
      <c r="AV53" s="2"/>
      <c r="AW53" s="2"/>
      <c r="AY53" s="1"/>
      <c r="AZ53" s="1"/>
      <c r="BA53" s="1"/>
      <c r="BB53" s="1"/>
      <c r="BC53" s="2"/>
      <c r="BD53" s="2"/>
      <c r="BE53" s="2"/>
      <c r="BF53" s="2"/>
      <c r="BG53" s="2"/>
      <c r="BH53" s="2"/>
      <c r="BI53" s="2"/>
      <c r="BK53" s="1"/>
      <c r="BL53" s="1"/>
      <c r="BM53" s="1"/>
      <c r="BN53" s="1"/>
      <c r="BO53" s="2"/>
      <c r="BP53" s="2"/>
      <c r="BQ53" s="2"/>
      <c r="BR53" s="2"/>
      <c r="BS53" s="2"/>
      <c r="BT53" s="2"/>
      <c r="BU53" s="2"/>
      <c r="BW53" s="1"/>
      <c r="BX53" s="1"/>
      <c r="BY53" s="1"/>
      <c r="BZ53" s="1"/>
      <c r="CA53" s="2"/>
      <c r="CB53" s="2"/>
      <c r="CC53" s="2"/>
      <c r="CD53" s="2"/>
      <c r="CE53" s="2"/>
      <c r="CF53" s="2"/>
      <c r="CG53" s="2"/>
    </row>
    <row r="54" spans="1:85" x14ac:dyDescent="0.2">
      <c r="A54" s="21">
        <v>28278</v>
      </c>
      <c r="B54" s="2" t="s">
        <v>17</v>
      </c>
      <c r="C54" s="2" t="s">
        <v>68</v>
      </c>
      <c r="D54" s="1" t="s">
        <v>39</v>
      </c>
      <c r="E54" s="4">
        <v>5</v>
      </c>
      <c r="F54" s="2">
        <v>1.0003333333333331</v>
      </c>
      <c r="G54" s="2">
        <v>-6.0616134620144155</v>
      </c>
      <c r="H54" s="2"/>
      <c r="I54" s="2"/>
      <c r="J54" s="2"/>
      <c r="K54" s="2"/>
      <c r="L54" s="2"/>
      <c r="M54" s="24" t="str" cm="1">
        <f t="array" ref="M54">_xlfn.IFS(B54=standards!$G$1, standards!$H$1, B54=standards!$G$2,standards!$H$2,B54=standards!$G$3,standards!$H$3,B54=standards!$G$4,standards!$H$4,B54=standards!$G$5,standards!$H$5,B54=standards!$G$6,standards!$H$6,B54=standards!$G$8,standards!$H$8,B54=standards!$G$9,standards!$H$9,B54=standards!$G$10, standards!$H$10, TRUE,standards!$H$7)</f>
        <v>129, -64.5, 1</v>
      </c>
      <c r="N54" t="str">
        <f>VLOOKUP($C54, standards!$A$2:$D$17, 3, FALSE)</f>
        <v>dolostone</v>
      </c>
      <c r="O54" t="str">
        <f>VLOOKUP($C54, standards!$A$2:$D$17, 4, FALSE)</f>
        <v>Previously mapped as lower Gametrail Fm</v>
      </c>
      <c r="P54" s="1"/>
      <c r="Q54" s="1"/>
      <c r="R54" s="1"/>
      <c r="S54" s="2"/>
      <c r="T54" s="2"/>
      <c r="U54" s="2"/>
      <c r="V54" s="2"/>
      <c r="W54" s="2"/>
      <c r="X54" s="2"/>
      <c r="Y54" s="2"/>
      <c r="AA54" s="1"/>
      <c r="AB54" s="1"/>
      <c r="AC54" s="1"/>
      <c r="AD54" s="1"/>
      <c r="AE54" s="2"/>
      <c r="AF54" s="2"/>
      <c r="AG54" s="2"/>
      <c r="AH54" s="2"/>
      <c r="AI54" s="2"/>
      <c r="AJ54" s="2"/>
      <c r="AK54" s="2"/>
      <c r="AM54" s="1"/>
      <c r="AN54" s="1"/>
      <c r="AO54" s="1"/>
      <c r="AP54" s="1"/>
      <c r="AQ54" s="2"/>
      <c r="AR54" s="2"/>
      <c r="AS54" s="2"/>
      <c r="AT54" s="2"/>
      <c r="AU54" s="2"/>
      <c r="AV54" s="2"/>
      <c r="AW54" s="2"/>
      <c r="AY54" s="1"/>
      <c r="AZ54" s="1"/>
      <c r="BA54" s="1"/>
      <c r="BB54" s="1"/>
      <c r="BC54" s="2"/>
      <c r="BD54" s="2"/>
      <c r="BE54" s="2"/>
      <c r="BF54" s="2"/>
      <c r="BG54" s="2"/>
      <c r="BH54" s="2"/>
      <c r="BI54" s="2"/>
      <c r="BK54" s="1"/>
      <c r="BL54" s="1"/>
      <c r="BM54" s="1"/>
      <c r="BN54" s="1"/>
      <c r="BO54" s="2"/>
      <c r="BP54" s="2"/>
      <c r="BQ54" s="2"/>
      <c r="BR54" s="2"/>
      <c r="BS54" s="2"/>
      <c r="BT54" s="2"/>
      <c r="BU54" s="2"/>
      <c r="BW54" s="1"/>
      <c r="BX54" s="1"/>
      <c r="BY54" s="1"/>
      <c r="BZ54" s="1"/>
      <c r="CA54" s="2"/>
      <c r="CB54" s="2"/>
      <c r="CC54" s="2"/>
      <c r="CD54" s="2"/>
      <c r="CE54" s="2"/>
      <c r="CF54" s="2"/>
      <c r="CG54" s="2"/>
    </row>
    <row r="55" spans="1:85" x14ac:dyDescent="0.2">
      <c r="A55" s="21">
        <v>28279</v>
      </c>
      <c r="B55" s="2" t="s">
        <v>17</v>
      </c>
      <c r="C55" s="2" t="s">
        <v>68</v>
      </c>
      <c r="D55" s="1" t="s">
        <v>39</v>
      </c>
      <c r="E55" s="4">
        <v>7.5</v>
      </c>
      <c r="F55" s="2">
        <v>0.94833333333333314</v>
      </c>
      <c r="G55" s="2">
        <v>-6.518926008413823</v>
      </c>
      <c r="H55" s="2"/>
      <c r="I55" s="2"/>
      <c r="J55" s="2"/>
      <c r="K55" s="2"/>
      <c r="L55" s="2"/>
      <c r="M55" s="24" t="str" cm="1">
        <f t="array" ref="M55">_xlfn.IFS(B55=standards!$G$1, standards!$H$1, B55=standards!$G$2,standards!$H$2,B55=standards!$G$3,standards!$H$3,B55=standards!$G$4,standards!$H$4,B55=standards!$G$5,standards!$H$5,B55=standards!$G$6,standards!$H$6,B55=standards!$G$8,standards!$H$8,B55=standards!$G$9,standards!$H$9,B55=standards!$G$10, standards!$H$10, TRUE,standards!$H$7)</f>
        <v>129, -64.5, 1</v>
      </c>
      <c r="N55" t="str">
        <f>VLOOKUP($C55, standards!$A$2:$D$17, 3, FALSE)</f>
        <v>dolostone</v>
      </c>
      <c r="O55" t="str">
        <f>VLOOKUP($C55, standards!$A$2:$D$17, 4, FALSE)</f>
        <v>Previously mapped as lower Gametrail Fm</v>
      </c>
      <c r="P55" s="1"/>
      <c r="Q55" s="1"/>
      <c r="R55" s="1"/>
      <c r="S55" s="2"/>
      <c r="T55" s="2"/>
      <c r="U55" s="2"/>
      <c r="V55" s="2"/>
      <c r="W55" s="2"/>
      <c r="X55" s="2"/>
      <c r="Y55" s="2"/>
      <c r="AA55" s="1"/>
      <c r="AB55" s="1"/>
      <c r="AC55" s="1"/>
      <c r="AD55" s="1"/>
      <c r="AE55" s="2"/>
      <c r="AF55" s="2"/>
      <c r="AG55" s="2"/>
      <c r="AH55" s="2"/>
      <c r="AI55" s="2"/>
      <c r="AJ55" s="2"/>
      <c r="AK55" s="2"/>
      <c r="AM55" s="1"/>
      <c r="AN55" s="1"/>
      <c r="AO55" s="1"/>
      <c r="AP55" s="1"/>
      <c r="AQ55" s="2"/>
      <c r="AR55" s="2"/>
      <c r="AS55" s="2"/>
      <c r="AT55" s="2"/>
      <c r="AU55" s="2"/>
      <c r="AV55" s="2"/>
      <c r="AW55" s="2"/>
      <c r="AY55" s="1"/>
      <c r="AZ55" s="1"/>
      <c r="BA55" s="1"/>
      <c r="BB55" s="1"/>
      <c r="BC55" s="2"/>
      <c r="BD55" s="2"/>
      <c r="BE55" s="2"/>
      <c r="BF55" s="2"/>
      <c r="BG55" s="2"/>
      <c r="BH55" s="2"/>
      <c r="BI55" s="2"/>
      <c r="BK55" s="1"/>
      <c r="BL55" s="1"/>
      <c r="BM55" s="1"/>
      <c r="BN55" s="1"/>
      <c r="BO55" s="2"/>
      <c r="BP55" s="2"/>
      <c r="BQ55" s="2"/>
      <c r="BR55" s="2"/>
      <c r="BS55" s="2"/>
      <c r="BT55" s="2"/>
      <c r="BU55" s="2"/>
      <c r="BW55" s="1"/>
      <c r="BX55" s="1"/>
      <c r="BY55" s="1"/>
      <c r="BZ55" s="1"/>
      <c r="CA55" s="2"/>
      <c r="CB55" s="2"/>
      <c r="CC55" s="2"/>
      <c r="CD55" s="2"/>
      <c r="CE55" s="2"/>
      <c r="CF55" s="2"/>
      <c r="CG55" s="2"/>
    </row>
    <row r="56" spans="1:85" x14ac:dyDescent="0.2">
      <c r="A56" s="21">
        <v>28280</v>
      </c>
      <c r="B56" s="2" t="s">
        <v>17</v>
      </c>
      <c r="C56" s="1" t="s">
        <v>22</v>
      </c>
      <c r="D56" s="1" t="s">
        <v>27</v>
      </c>
      <c r="E56" s="4">
        <v>0.10000000000000142</v>
      </c>
      <c r="F56" s="2">
        <v>-2.8418333333333337</v>
      </c>
      <c r="G56" s="2">
        <v>-8.5309692320382631</v>
      </c>
      <c r="H56" s="2"/>
      <c r="I56" s="2"/>
      <c r="J56" s="2"/>
      <c r="K56" s="2"/>
      <c r="L56" s="2"/>
      <c r="M56" s="24" t="str" cm="1">
        <f t="array" ref="M56">_xlfn.IFS(B56=standards!$G$1, standards!$H$1, B56=standards!$G$2,standards!$H$2,B56=standards!$G$3,standards!$H$3,B56=standards!$G$4,standards!$H$4,B56=standards!$G$5,standards!$H$5,B56=standards!$G$6,standards!$H$6,B56=standards!$G$8,standards!$H$8,B56=standards!$G$9,standards!$H$9,B56=standards!$G$10, standards!$H$10, TRUE,standards!$H$7)</f>
        <v>129, -64.5, 1</v>
      </c>
      <c r="N56" t="str">
        <f>VLOOKUP($C56, standards!$A$2:$D$17, 3, FALSE)</f>
        <v>dolostone (cap carbonate)</v>
      </c>
      <c r="O56" t="str">
        <f>VLOOKUP($C56, standards!$A$2:$D$17, 4, FALSE)</f>
        <v/>
      </c>
      <c r="P56" s="1"/>
      <c r="Q56" s="1"/>
      <c r="R56" s="1"/>
      <c r="S56" s="2"/>
      <c r="T56" s="2"/>
      <c r="U56" s="2"/>
      <c r="V56" s="2"/>
      <c r="W56" s="2"/>
      <c r="X56" s="2"/>
      <c r="Y56" s="2"/>
      <c r="AA56" s="1"/>
      <c r="AB56" s="1"/>
      <c r="AC56" s="1"/>
      <c r="AD56" s="1"/>
      <c r="AE56" s="2"/>
      <c r="AF56" s="2"/>
      <c r="AG56" s="2"/>
      <c r="AH56" s="2"/>
      <c r="AI56" s="2"/>
      <c r="AJ56" s="2"/>
      <c r="AK56" s="2"/>
      <c r="AM56" s="1"/>
      <c r="AN56" s="1"/>
      <c r="AO56" s="1"/>
      <c r="AP56" s="1"/>
      <c r="AQ56" s="2"/>
      <c r="AR56" s="2"/>
      <c r="AS56" s="2"/>
      <c r="AT56" s="2"/>
      <c r="AU56" s="2"/>
      <c r="AV56" s="2"/>
      <c r="AW56" s="2"/>
      <c r="AY56" s="1"/>
      <c r="AZ56" s="1"/>
      <c r="BA56" s="1"/>
      <c r="BB56" s="1"/>
      <c r="BC56" s="2"/>
      <c r="BD56" s="2"/>
      <c r="BE56" s="2"/>
      <c r="BF56" s="2"/>
      <c r="BG56" s="2"/>
      <c r="BH56" s="2"/>
      <c r="BI56" s="2"/>
      <c r="BK56" s="1"/>
      <c r="BL56" s="1"/>
      <c r="BM56" s="1"/>
      <c r="BN56" s="1"/>
      <c r="BO56" s="2"/>
      <c r="BP56" s="2"/>
      <c r="BQ56" s="2"/>
      <c r="BR56" s="2"/>
      <c r="BS56" s="2"/>
      <c r="BT56" s="2"/>
      <c r="BU56" s="2"/>
      <c r="BW56" s="1"/>
      <c r="BX56" s="1"/>
      <c r="BY56" s="1"/>
      <c r="BZ56" s="1"/>
      <c r="CA56" s="2"/>
      <c r="CB56" s="2"/>
      <c r="CC56" s="2"/>
      <c r="CD56" s="2"/>
      <c r="CE56" s="2"/>
      <c r="CF56" s="2"/>
      <c r="CG56" s="2"/>
    </row>
    <row r="57" spans="1:85" x14ac:dyDescent="0.2">
      <c r="A57" s="21">
        <v>28281</v>
      </c>
      <c r="B57" s="2" t="s">
        <v>17</v>
      </c>
      <c r="C57" s="1" t="s">
        <v>22</v>
      </c>
      <c r="D57" s="1" t="s">
        <v>27</v>
      </c>
      <c r="E57" s="4">
        <v>1.7999999999999972</v>
      </c>
      <c r="F57" s="2">
        <v>-2.3548333333333336</v>
      </c>
      <c r="G57" s="2">
        <v>-7.8360917264703751</v>
      </c>
      <c r="H57" s="2"/>
      <c r="I57" s="2"/>
      <c r="J57" s="2"/>
      <c r="K57" s="2"/>
      <c r="L57" s="2"/>
      <c r="M57" s="24" t="str" cm="1">
        <f t="array" ref="M57">_xlfn.IFS(B57=standards!$G$1, standards!$H$1, B57=standards!$G$2,standards!$H$2,B57=standards!$G$3,standards!$H$3,B57=standards!$G$4,standards!$H$4,B57=standards!$G$5,standards!$H$5,B57=standards!$G$6,standards!$H$6,B57=standards!$G$8,standards!$H$8,B57=standards!$G$9,standards!$H$9,B57=standards!$G$10, standards!$H$10, TRUE,standards!$H$7)</f>
        <v>129, -64.5, 1</v>
      </c>
      <c r="N57" t="str">
        <f>VLOOKUP($C57, standards!$A$2:$D$17, 3, FALSE)</f>
        <v>dolostone (cap carbonate)</v>
      </c>
      <c r="O57" t="str">
        <f>VLOOKUP($C57, standards!$A$2:$D$17, 4, FALSE)</f>
        <v/>
      </c>
      <c r="P57" s="1"/>
      <c r="Q57" s="1"/>
      <c r="R57" s="1"/>
      <c r="S57" s="2"/>
      <c r="T57" s="2"/>
      <c r="U57" s="2"/>
      <c r="V57" s="2"/>
      <c r="W57" s="2"/>
      <c r="X57" s="2"/>
      <c r="Y57" s="2"/>
      <c r="AA57" s="1"/>
      <c r="AB57" s="1"/>
      <c r="AC57" s="1"/>
      <c r="AD57" s="1"/>
      <c r="AE57" s="2"/>
      <c r="AF57" s="2"/>
      <c r="AG57" s="2"/>
      <c r="AH57" s="2"/>
      <c r="AI57" s="2"/>
      <c r="AJ57" s="2"/>
      <c r="AK57" s="2"/>
      <c r="AM57" s="1"/>
      <c r="AN57" s="1"/>
      <c r="AO57" s="1"/>
      <c r="AP57" s="1"/>
      <c r="AQ57" s="2"/>
      <c r="AR57" s="2"/>
      <c r="AS57" s="2"/>
      <c r="AT57" s="2"/>
      <c r="AU57" s="2"/>
      <c r="AV57" s="2"/>
      <c r="AW57" s="2"/>
      <c r="AY57" s="1"/>
      <c r="AZ57" s="1"/>
      <c r="BA57" s="1"/>
      <c r="BB57" s="1"/>
      <c r="BC57" s="2"/>
      <c r="BD57" s="2"/>
      <c r="BE57" s="2"/>
      <c r="BF57" s="2"/>
      <c r="BG57" s="2"/>
      <c r="BH57" s="2"/>
      <c r="BI57" s="2"/>
      <c r="BK57" s="1"/>
      <c r="BL57" s="1"/>
      <c r="BM57" s="1"/>
      <c r="BN57" s="1"/>
      <c r="BO57" s="2"/>
      <c r="BP57" s="2"/>
      <c r="BQ57" s="2"/>
      <c r="BR57" s="2"/>
      <c r="BS57" s="2"/>
      <c r="BT57" s="2"/>
      <c r="BU57" s="2"/>
      <c r="BW57" s="1"/>
      <c r="BX57" s="1"/>
      <c r="BY57" s="1"/>
      <c r="BZ57" s="1"/>
      <c r="CA57" s="2"/>
      <c r="CB57" s="2"/>
      <c r="CC57" s="2"/>
      <c r="CD57" s="2"/>
      <c r="CE57" s="2"/>
      <c r="CF57" s="2"/>
      <c r="CG57" s="2"/>
    </row>
    <row r="58" spans="1:85" x14ac:dyDescent="0.2">
      <c r="A58" s="21">
        <v>28282</v>
      </c>
      <c r="B58" s="2" t="s">
        <v>17</v>
      </c>
      <c r="C58" s="1" t="s">
        <v>22</v>
      </c>
      <c r="D58" s="1" t="s">
        <v>27</v>
      </c>
      <c r="E58" s="4">
        <v>2.7999999999999972</v>
      </c>
      <c r="F58" s="2">
        <v>-2.3078333333333334</v>
      </c>
      <c r="G58" s="2">
        <v>-7.3787791800709677</v>
      </c>
      <c r="H58" s="2"/>
      <c r="I58" s="2"/>
      <c r="J58" s="2"/>
      <c r="K58" s="2"/>
      <c r="L58" s="2"/>
      <c r="M58" s="24" t="str" cm="1">
        <f t="array" ref="M58">_xlfn.IFS(B58=standards!$G$1, standards!$H$1, B58=standards!$G$2,standards!$H$2,B58=standards!$G$3,standards!$H$3,B58=standards!$G$4,standards!$H$4,B58=standards!$G$5,standards!$H$5,B58=standards!$G$6,standards!$H$6,B58=standards!$G$8,standards!$H$8,B58=standards!$G$9,standards!$H$9,B58=standards!$G$10, standards!$H$10, TRUE,standards!$H$7)</f>
        <v>129, -64.5, 1</v>
      </c>
      <c r="N58" t="str">
        <f>VLOOKUP($C58, standards!$A$2:$D$17, 3, FALSE)</f>
        <v>dolostone (cap carbonate)</v>
      </c>
      <c r="O58" t="str">
        <f>VLOOKUP($C58, standards!$A$2:$D$17, 4, FALSE)</f>
        <v/>
      </c>
      <c r="P58" s="1"/>
      <c r="Q58" s="1"/>
      <c r="R58" s="1"/>
      <c r="S58" s="2"/>
      <c r="T58" s="2"/>
      <c r="U58" s="2"/>
      <c r="V58" s="2"/>
      <c r="W58" s="2"/>
      <c r="X58" s="2"/>
      <c r="Y58" s="2"/>
      <c r="AA58" s="1"/>
      <c r="AB58" s="1"/>
      <c r="AC58" s="1"/>
      <c r="AD58" s="1"/>
      <c r="AE58" s="2"/>
      <c r="AF58" s="2"/>
      <c r="AG58" s="2"/>
      <c r="AH58" s="2"/>
      <c r="AI58" s="2"/>
      <c r="AJ58" s="2"/>
      <c r="AK58" s="2"/>
      <c r="AM58" s="1"/>
      <c r="AN58" s="1"/>
      <c r="AO58" s="1"/>
      <c r="AP58" s="1"/>
      <c r="AQ58" s="2"/>
      <c r="AR58" s="2"/>
      <c r="AS58" s="2"/>
      <c r="AT58" s="2"/>
      <c r="AU58" s="2"/>
      <c r="AV58" s="2"/>
      <c r="AW58" s="2"/>
      <c r="AY58" s="1"/>
      <c r="AZ58" s="1"/>
      <c r="BA58" s="1"/>
      <c r="BB58" s="1"/>
      <c r="BC58" s="2"/>
      <c r="BD58" s="2"/>
      <c r="BE58" s="2"/>
      <c r="BF58" s="2"/>
      <c r="BG58" s="2"/>
      <c r="BH58" s="2"/>
      <c r="BI58" s="2"/>
      <c r="BK58" s="1"/>
      <c r="BL58" s="1"/>
      <c r="BM58" s="1"/>
      <c r="BN58" s="1"/>
      <c r="BO58" s="2"/>
      <c r="BP58" s="2"/>
      <c r="BQ58" s="2"/>
      <c r="BR58" s="2"/>
      <c r="BS58" s="2"/>
      <c r="BT58" s="2"/>
      <c r="BU58" s="2"/>
      <c r="BW58" s="1"/>
      <c r="BX58" s="1"/>
      <c r="BY58" s="1"/>
      <c r="BZ58" s="1"/>
      <c r="CA58" s="2"/>
      <c r="CB58" s="2"/>
      <c r="CC58" s="2"/>
      <c r="CD58" s="2"/>
      <c r="CE58" s="2"/>
      <c r="CF58" s="2"/>
      <c r="CG58" s="2"/>
    </row>
    <row r="59" spans="1:85" x14ac:dyDescent="0.2">
      <c r="A59" s="21">
        <v>28283</v>
      </c>
      <c r="B59" s="2" t="s">
        <v>17</v>
      </c>
      <c r="C59" s="1" t="s">
        <v>22</v>
      </c>
      <c r="D59" s="1" t="s">
        <v>27</v>
      </c>
      <c r="E59" s="4">
        <v>3.7999999999999972</v>
      </c>
      <c r="F59" s="2">
        <v>-2.3868333333333336</v>
      </c>
      <c r="G59" s="2">
        <v>-7.5114196156067585</v>
      </c>
      <c r="H59" s="2"/>
      <c r="I59" s="2"/>
      <c r="J59" s="2"/>
      <c r="K59" s="2"/>
      <c r="L59" s="2"/>
      <c r="M59" s="24" t="str" cm="1">
        <f t="array" ref="M59">_xlfn.IFS(B59=standards!$G$1, standards!$H$1, B59=standards!$G$2,standards!$H$2,B59=standards!$G$3,standards!$H$3,B59=standards!$G$4,standards!$H$4,B59=standards!$G$5,standards!$H$5,B59=standards!$G$6,standards!$H$6,B59=standards!$G$8,standards!$H$8,B59=standards!$G$9,standards!$H$9,B59=standards!$G$10, standards!$H$10, TRUE,standards!$H$7)</f>
        <v>129, -64.5, 1</v>
      </c>
      <c r="N59" t="str">
        <f>VLOOKUP($C59, standards!$A$2:$D$17, 3, FALSE)</f>
        <v>dolostone (cap carbonate)</v>
      </c>
      <c r="O59" t="str">
        <f>VLOOKUP($C59, standards!$A$2:$D$17, 4, FALSE)</f>
        <v/>
      </c>
      <c r="P59" s="1"/>
      <c r="Q59" s="1"/>
      <c r="R59" s="1"/>
      <c r="S59" s="2"/>
      <c r="T59" s="2"/>
      <c r="U59" s="2"/>
      <c r="V59" s="2"/>
      <c r="W59" s="2"/>
      <c r="X59" s="2"/>
      <c r="Y59" s="2"/>
      <c r="AA59" s="1"/>
      <c r="AB59" s="1"/>
      <c r="AC59" s="1"/>
      <c r="AD59" s="1"/>
      <c r="AE59" s="2"/>
      <c r="AF59" s="2"/>
      <c r="AG59" s="2"/>
      <c r="AH59" s="2"/>
      <c r="AI59" s="2"/>
      <c r="AJ59" s="2"/>
      <c r="AK59" s="2"/>
      <c r="AM59" s="1"/>
      <c r="AN59" s="1"/>
      <c r="AO59" s="1"/>
      <c r="AP59" s="1"/>
      <c r="AQ59" s="2"/>
      <c r="AR59" s="2"/>
      <c r="AS59" s="2"/>
      <c r="AT59" s="2"/>
      <c r="AU59" s="2"/>
      <c r="AV59" s="2"/>
      <c r="AW59" s="2"/>
      <c r="AY59" s="1"/>
      <c r="AZ59" s="1"/>
      <c r="BA59" s="1"/>
      <c r="BB59" s="1"/>
      <c r="BC59" s="2"/>
      <c r="BD59" s="2"/>
      <c r="BE59" s="2"/>
      <c r="BF59" s="2"/>
      <c r="BG59" s="2"/>
      <c r="BH59" s="2"/>
      <c r="BI59" s="2"/>
      <c r="BK59" s="1"/>
      <c r="BL59" s="1"/>
      <c r="BM59" s="1"/>
      <c r="BN59" s="1"/>
      <c r="BO59" s="2"/>
      <c r="BP59" s="2"/>
      <c r="BQ59" s="2"/>
      <c r="BR59" s="2"/>
      <c r="BS59" s="2"/>
      <c r="BT59" s="2"/>
      <c r="BU59" s="2"/>
      <c r="BW59" s="1"/>
      <c r="BX59" s="1"/>
      <c r="BY59" s="1"/>
      <c r="BZ59" s="1"/>
      <c r="CA59" s="2"/>
      <c r="CB59" s="2"/>
      <c r="CC59" s="2"/>
      <c r="CD59" s="2"/>
      <c r="CE59" s="2"/>
      <c r="CF59" s="2"/>
      <c r="CG59" s="2"/>
    </row>
    <row r="60" spans="1:85" x14ac:dyDescent="0.2">
      <c r="A60" s="21">
        <v>28284</v>
      </c>
      <c r="B60" s="2" t="s">
        <v>17</v>
      </c>
      <c r="C60" s="1" t="s">
        <v>22</v>
      </c>
      <c r="D60" s="1" t="s">
        <v>27</v>
      </c>
      <c r="E60" s="4">
        <v>4.8000000000000043</v>
      </c>
      <c r="F60" s="2">
        <v>-2.4728333333333334</v>
      </c>
      <c r="G60" s="2">
        <v>-7.6856339189969169</v>
      </c>
      <c r="H60" s="2"/>
      <c r="I60" s="2"/>
      <c r="J60" s="2"/>
      <c r="K60" s="2"/>
      <c r="L60" s="2"/>
      <c r="M60" s="24" t="str" cm="1">
        <f t="array" ref="M60">_xlfn.IFS(B60=standards!$G$1, standards!$H$1, B60=standards!$G$2,standards!$H$2,B60=standards!$G$3,standards!$H$3,B60=standards!$G$4,standards!$H$4,B60=standards!$G$5,standards!$H$5,B60=standards!$G$6,standards!$H$6,B60=standards!$G$8,standards!$H$8,B60=standards!$G$9,standards!$H$9,B60=standards!$G$10, standards!$H$10, TRUE,standards!$H$7)</f>
        <v>129, -64.5, 1</v>
      </c>
      <c r="N60" t="str">
        <f>VLOOKUP($C60, standards!$A$2:$D$17, 3, FALSE)</f>
        <v>dolostone (cap carbonate)</v>
      </c>
      <c r="O60" t="str">
        <f>VLOOKUP($C60, standards!$A$2:$D$17, 4, FALSE)</f>
        <v/>
      </c>
      <c r="P60" s="1"/>
      <c r="Q60" s="1"/>
      <c r="R60" s="1"/>
      <c r="S60" s="2"/>
      <c r="T60" s="2"/>
      <c r="U60" s="2"/>
      <c r="V60" s="2"/>
      <c r="W60" s="2"/>
      <c r="X60" s="2"/>
      <c r="Y60" s="2"/>
      <c r="AA60" s="1"/>
      <c r="AB60" s="1"/>
      <c r="AC60" s="1"/>
      <c r="AD60" s="1"/>
      <c r="AE60" s="2"/>
      <c r="AF60" s="2"/>
      <c r="AG60" s="2"/>
      <c r="AH60" s="2"/>
      <c r="AI60" s="2"/>
      <c r="AJ60" s="2"/>
      <c r="AK60" s="2"/>
      <c r="AM60" s="1"/>
      <c r="AN60" s="1"/>
      <c r="AO60" s="1"/>
      <c r="AP60" s="1"/>
      <c r="AQ60" s="2"/>
      <c r="AR60" s="2"/>
      <c r="AS60" s="2"/>
      <c r="AT60" s="2"/>
      <c r="AU60" s="2"/>
      <c r="AV60" s="2"/>
      <c r="AW60" s="2"/>
      <c r="AY60" s="1"/>
      <c r="AZ60" s="1"/>
      <c r="BA60" s="1"/>
      <c r="BB60" s="1"/>
      <c r="BC60" s="2"/>
      <c r="BD60" s="2"/>
      <c r="BE60" s="2"/>
      <c r="BF60" s="2"/>
      <c r="BG60" s="2"/>
      <c r="BH60" s="2"/>
      <c r="BI60" s="2"/>
      <c r="BK60" s="1"/>
      <c r="BL60" s="1"/>
      <c r="BM60" s="1"/>
      <c r="BN60" s="1"/>
      <c r="BO60" s="2"/>
      <c r="BP60" s="2"/>
      <c r="BQ60" s="2"/>
      <c r="BR60" s="2"/>
      <c r="BS60" s="2"/>
      <c r="BT60" s="2"/>
      <c r="BU60" s="2"/>
      <c r="BW60" s="1"/>
      <c r="BX60" s="1"/>
      <c r="BY60" s="1"/>
      <c r="BZ60" s="1"/>
      <c r="CA60" s="2"/>
      <c r="CB60" s="2"/>
      <c r="CC60" s="2"/>
      <c r="CD60" s="2"/>
      <c r="CE60" s="2"/>
      <c r="CF60" s="2"/>
      <c r="CG60" s="2"/>
    </row>
    <row r="61" spans="1:85" x14ac:dyDescent="0.2">
      <c r="A61" s="21">
        <v>28285</v>
      </c>
      <c r="B61" s="2" t="s">
        <v>17</v>
      </c>
      <c r="C61" s="1" t="s">
        <v>22</v>
      </c>
      <c r="D61" s="1" t="s">
        <v>27</v>
      </c>
      <c r="E61" s="4">
        <v>5.8000000000000043</v>
      </c>
      <c r="F61" s="2">
        <v>-2.4648333333333334</v>
      </c>
      <c r="G61" s="2">
        <v>-7.7727410706921667</v>
      </c>
      <c r="H61" s="2"/>
      <c r="I61" s="2"/>
      <c r="J61" s="2"/>
      <c r="K61" s="2"/>
      <c r="L61" s="2"/>
      <c r="M61" s="24" t="str" cm="1">
        <f t="array" ref="M61">_xlfn.IFS(B61=standards!$G$1, standards!$H$1, B61=standards!$G$2,standards!$H$2,B61=standards!$G$3,standards!$H$3,B61=standards!$G$4,standards!$H$4,B61=standards!$G$5,standards!$H$5,B61=standards!$G$6,standards!$H$6,B61=standards!$G$8,standards!$H$8,B61=standards!$G$9,standards!$H$9,B61=standards!$G$10, standards!$H$10, TRUE,standards!$H$7)</f>
        <v>129, -64.5, 1</v>
      </c>
      <c r="N61" t="str">
        <f>VLOOKUP($C61, standards!$A$2:$D$17, 3, FALSE)</f>
        <v>dolostone (cap carbonate)</v>
      </c>
      <c r="O61" t="str">
        <f>VLOOKUP($C61, standards!$A$2:$D$17, 4, FALSE)</f>
        <v/>
      </c>
      <c r="P61" s="1"/>
      <c r="Q61" s="1"/>
      <c r="R61" s="1"/>
      <c r="S61" s="2"/>
      <c r="T61" s="2"/>
      <c r="U61" s="2"/>
      <c r="V61" s="2"/>
      <c r="W61" s="2"/>
      <c r="X61" s="2"/>
      <c r="Y61" s="2"/>
      <c r="AA61" s="1"/>
      <c r="AB61" s="1"/>
      <c r="AC61" s="1"/>
      <c r="AD61" s="1"/>
      <c r="AE61" s="2"/>
      <c r="AF61" s="2"/>
      <c r="AG61" s="2"/>
      <c r="AH61" s="2"/>
      <c r="AI61" s="2"/>
      <c r="AJ61" s="2"/>
      <c r="AK61" s="2"/>
      <c r="AM61" s="1"/>
      <c r="AN61" s="1"/>
      <c r="AO61" s="1"/>
      <c r="AP61" s="1"/>
      <c r="AQ61" s="2"/>
      <c r="AR61" s="2"/>
      <c r="AS61" s="2"/>
      <c r="AT61" s="2"/>
      <c r="AU61" s="2"/>
      <c r="AV61" s="2"/>
      <c r="AW61" s="2"/>
      <c r="AY61" s="1"/>
      <c r="AZ61" s="1"/>
      <c r="BA61" s="1"/>
      <c r="BB61" s="1"/>
      <c r="BC61" s="2"/>
      <c r="BD61" s="2"/>
      <c r="BE61" s="2"/>
      <c r="BF61" s="2"/>
      <c r="BG61" s="2"/>
      <c r="BH61" s="2"/>
      <c r="BI61" s="2"/>
      <c r="BK61" s="1"/>
      <c r="BL61" s="1"/>
      <c r="BM61" s="1"/>
      <c r="BN61" s="1"/>
      <c r="BO61" s="2"/>
      <c r="BP61" s="2"/>
      <c r="BQ61" s="2"/>
      <c r="BR61" s="2"/>
      <c r="BS61" s="2"/>
      <c r="BT61" s="2"/>
      <c r="BU61" s="2"/>
      <c r="BW61" s="1"/>
      <c r="BX61" s="1"/>
      <c r="BY61" s="1"/>
      <c r="BZ61" s="1"/>
      <c r="CA61" s="2"/>
      <c r="CB61" s="2"/>
      <c r="CC61" s="2"/>
      <c r="CD61" s="2"/>
      <c r="CE61" s="2"/>
      <c r="CF61" s="2"/>
      <c r="CG61" s="2"/>
    </row>
    <row r="62" spans="1:85" x14ac:dyDescent="0.2">
      <c r="A62" s="21">
        <v>28286</v>
      </c>
      <c r="B62" s="2" t="s">
        <v>17</v>
      </c>
      <c r="C62" s="1" t="s">
        <v>22</v>
      </c>
      <c r="D62" s="1" t="s">
        <v>27</v>
      </c>
      <c r="E62" s="4">
        <v>6.6000000000000014</v>
      </c>
      <c r="F62" s="2">
        <v>-2.5508333333333337</v>
      </c>
      <c r="G62" s="2">
        <v>-7.4688558937557339</v>
      </c>
      <c r="H62" s="2"/>
      <c r="I62" s="2"/>
      <c r="J62" s="2"/>
      <c r="K62" s="2"/>
      <c r="L62" s="2"/>
      <c r="M62" s="24" t="str" cm="1">
        <f t="array" ref="M62">_xlfn.IFS(B62=standards!$G$1, standards!$H$1, B62=standards!$G$2,standards!$H$2,B62=standards!$G$3,standards!$H$3,B62=standards!$G$4,standards!$H$4,B62=standards!$G$5,standards!$H$5,B62=standards!$G$6,standards!$H$6,B62=standards!$G$8,standards!$H$8,B62=standards!$G$9,standards!$H$9,B62=standards!$G$10, standards!$H$10, TRUE,standards!$H$7)</f>
        <v>129, -64.5, 1</v>
      </c>
      <c r="N62" t="str">
        <f>VLOOKUP($C62, standards!$A$2:$D$17, 3, FALSE)</f>
        <v>dolostone (cap carbonate)</v>
      </c>
      <c r="O62" t="str">
        <f>VLOOKUP($C62, standards!$A$2:$D$17, 4, FALSE)</f>
        <v/>
      </c>
      <c r="P62" s="1"/>
      <c r="Q62" s="1"/>
      <c r="R62" s="1"/>
      <c r="S62" s="2"/>
      <c r="T62" s="2"/>
      <c r="U62" s="2"/>
      <c r="V62" s="2"/>
      <c r="W62" s="2"/>
      <c r="X62" s="2"/>
      <c r="Y62" s="2"/>
      <c r="AA62" s="1"/>
      <c r="AB62" s="1"/>
      <c r="AC62" s="1"/>
      <c r="AD62" s="1"/>
      <c r="AE62" s="2"/>
      <c r="AF62" s="2"/>
      <c r="AG62" s="2"/>
      <c r="AH62" s="2"/>
      <c r="AI62" s="2"/>
      <c r="AJ62" s="2"/>
      <c r="AK62" s="2"/>
      <c r="AM62" s="1"/>
      <c r="AN62" s="1"/>
      <c r="AO62" s="1"/>
      <c r="AP62" s="1"/>
      <c r="AQ62" s="2"/>
      <c r="AR62" s="2"/>
      <c r="AS62" s="2"/>
      <c r="AT62" s="2"/>
      <c r="AU62" s="2"/>
      <c r="AV62" s="2"/>
      <c r="AW62" s="2"/>
      <c r="AY62" s="1"/>
      <c r="AZ62" s="1"/>
      <c r="BA62" s="1"/>
      <c r="BB62" s="1"/>
      <c r="BC62" s="2"/>
      <c r="BD62" s="2"/>
      <c r="BE62" s="2"/>
      <c r="BF62" s="2"/>
      <c r="BG62" s="2"/>
      <c r="BH62" s="2"/>
      <c r="BI62" s="2"/>
      <c r="BK62" s="1"/>
      <c r="BL62" s="1"/>
      <c r="BM62" s="1"/>
      <c r="BN62" s="1"/>
      <c r="BO62" s="2"/>
      <c r="BP62" s="2"/>
      <c r="BQ62" s="2"/>
      <c r="BR62" s="2"/>
      <c r="BS62" s="2"/>
      <c r="BT62" s="2"/>
      <c r="BU62" s="2"/>
      <c r="BW62" s="1"/>
      <c r="BX62" s="1"/>
      <c r="BY62" s="1"/>
      <c r="BZ62" s="1"/>
      <c r="CA62" s="2"/>
      <c r="CB62" s="2"/>
      <c r="CC62" s="2"/>
      <c r="CD62" s="2"/>
      <c r="CE62" s="2"/>
      <c r="CF62" s="2"/>
      <c r="CG62" s="2"/>
    </row>
    <row r="63" spans="1:85" x14ac:dyDescent="0.2">
      <c r="A63" s="21">
        <v>28287</v>
      </c>
      <c r="B63" s="2" t="s">
        <v>17</v>
      </c>
      <c r="C63" s="1" t="s">
        <v>22</v>
      </c>
      <c r="D63" s="1" t="s">
        <v>27</v>
      </c>
      <c r="E63" s="4">
        <v>7.3999999999999986</v>
      </c>
      <c r="F63" s="2">
        <v>-2.3838333333333335</v>
      </c>
      <c r="G63" s="2">
        <v>-7.4352008578734861</v>
      </c>
      <c r="H63" s="2"/>
      <c r="I63" s="2"/>
      <c r="J63" s="2"/>
      <c r="K63" s="2"/>
      <c r="L63" s="2"/>
      <c r="M63" s="24" t="str" cm="1">
        <f t="array" ref="M63">_xlfn.IFS(B63=standards!$G$1, standards!$H$1, B63=standards!$G$2,standards!$H$2,B63=standards!$G$3,standards!$H$3,B63=standards!$G$4,standards!$H$4,B63=standards!$G$5,standards!$H$5,B63=standards!$G$6,standards!$H$6,B63=standards!$G$8,standards!$H$8,B63=standards!$G$9,standards!$H$9,B63=standards!$G$10, standards!$H$10, TRUE,standards!$H$7)</f>
        <v>129, -64.5, 1</v>
      </c>
      <c r="N63" t="str">
        <f>VLOOKUP($C63, standards!$A$2:$D$17, 3, FALSE)</f>
        <v>dolostone (cap carbonate)</v>
      </c>
      <c r="O63" t="str">
        <f>VLOOKUP($C63, standards!$A$2:$D$17, 4, FALSE)</f>
        <v/>
      </c>
      <c r="P63" s="1"/>
      <c r="Q63" s="1"/>
      <c r="R63" s="1"/>
      <c r="S63" s="2"/>
      <c r="T63" s="2"/>
      <c r="U63" s="2"/>
      <c r="V63" s="2"/>
      <c r="W63" s="2"/>
      <c r="X63" s="2"/>
      <c r="Y63" s="2"/>
      <c r="AA63" s="1"/>
      <c r="AB63" s="1"/>
      <c r="AC63" s="1"/>
      <c r="AD63" s="1"/>
      <c r="AE63" s="2"/>
      <c r="AF63" s="2"/>
      <c r="AG63" s="2"/>
      <c r="AH63" s="2"/>
      <c r="AI63" s="2"/>
      <c r="AJ63" s="2"/>
      <c r="AK63" s="2"/>
      <c r="AM63" s="1"/>
      <c r="AN63" s="1"/>
      <c r="AO63" s="1"/>
      <c r="AP63" s="1"/>
      <c r="AQ63" s="2"/>
      <c r="AR63" s="2"/>
      <c r="AS63" s="2"/>
      <c r="AT63" s="2"/>
      <c r="AU63" s="2"/>
      <c r="AV63" s="2"/>
      <c r="AW63" s="2"/>
      <c r="AY63" s="1"/>
      <c r="AZ63" s="1"/>
      <c r="BA63" s="1"/>
      <c r="BB63" s="1"/>
      <c r="BC63" s="2"/>
      <c r="BD63" s="2"/>
      <c r="BE63" s="2"/>
      <c r="BF63" s="2"/>
      <c r="BG63" s="2"/>
      <c r="BH63" s="2"/>
      <c r="BI63" s="2"/>
      <c r="BK63" s="1"/>
      <c r="BL63" s="1"/>
      <c r="BM63" s="1"/>
      <c r="BN63" s="1"/>
      <c r="BO63" s="2"/>
      <c r="BP63" s="2"/>
      <c r="BQ63" s="2"/>
      <c r="BR63" s="2"/>
      <c r="BS63" s="2"/>
      <c r="BT63" s="2"/>
      <c r="BU63" s="2"/>
      <c r="BW63" s="1"/>
      <c r="BX63" s="1"/>
      <c r="BY63" s="1"/>
      <c r="BZ63" s="1"/>
      <c r="CA63" s="2"/>
      <c r="CB63" s="2"/>
      <c r="CC63" s="2"/>
      <c r="CD63" s="2"/>
      <c r="CE63" s="2"/>
      <c r="CF63" s="2"/>
      <c r="CG63" s="2"/>
    </row>
    <row r="64" spans="1:85" x14ac:dyDescent="0.2">
      <c r="A64" s="21">
        <v>28288</v>
      </c>
      <c r="B64" s="2" t="s">
        <v>17</v>
      </c>
      <c r="C64" s="1" t="s">
        <v>22</v>
      </c>
      <c r="D64" s="1" t="s">
        <v>27</v>
      </c>
      <c r="E64" s="4">
        <v>8.6000000000000014</v>
      </c>
      <c r="F64" s="2">
        <v>-2.4538333333333338</v>
      </c>
      <c r="G64" s="2">
        <v>-7.6410904891528055</v>
      </c>
      <c r="H64" s="2"/>
      <c r="I64" s="2"/>
      <c r="J64" s="2"/>
      <c r="K64" s="2"/>
      <c r="L64" s="2"/>
      <c r="M64" s="24" t="str" cm="1">
        <f t="array" ref="M64">_xlfn.IFS(B64=standards!$G$1, standards!$H$1, B64=standards!$G$2,standards!$H$2,B64=standards!$G$3,standards!$H$3,B64=standards!$G$4,standards!$H$4,B64=standards!$G$5,standards!$H$5,B64=standards!$G$6,standards!$H$6,B64=standards!$G$8,standards!$H$8,B64=standards!$G$9,standards!$H$9,B64=standards!$G$10, standards!$H$10, TRUE,standards!$H$7)</f>
        <v>129, -64.5, 1</v>
      </c>
      <c r="N64" t="str">
        <f>VLOOKUP($C64, standards!$A$2:$D$17, 3, FALSE)</f>
        <v>dolostone (cap carbonate)</v>
      </c>
      <c r="O64" t="str">
        <f>VLOOKUP($C64, standards!$A$2:$D$17, 4, FALSE)</f>
        <v/>
      </c>
      <c r="P64" s="1"/>
      <c r="Q64" s="1"/>
      <c r="R64" s="1"/>
      <c r="S64" s="2"/>
      <c r="T64" s="2"/>
      <c r="U64" s="2"/>
      <c r="V64" s="2"/>
      <c r="W64" s="2"/>
      <c r="X64" s="2"/>
      <c r="Y64" s="2"/>
      <c r="AA64" s="1"/>
      <c r="AB64" s="1"/>
      <c r="AC64" s="1"/>
      <c r="AD64" s="1"/>
      <c r="AE64" s="2"/>
      <c r="AF64" s="2"/>
      <c r="AG64" s="2"/>
      <c r="AH64" s="2"/>
      <c r="AI64" s="2"/>
      <c r="AJ64" s="2"/>
      <c r="AK64" s="2"/>
      <c r="AM64" s="1"/>
      <c r="AN64" s="1"/>
      <c r="AO64" s="1"/>
      <c r="AP64" s="1"/>
      <c r="AQ64" s="2"/>
      <c r="AR64" s="2"/>
      <c r="AS64" s="2"/>
      <c r="AT64" s="2"/>
      <c r="AU64" s="2"/>
      <c r="AV64" s="2"/>
      <c r="AW64" s="2"/>
      <c r="AY64" s="1"/>
      <c r="AZ64" s="1"/>
      <c r="BA64" s="1"/>
      <c r="BB64" s="1"/>
      <c r="BC64" s="2"/>
      <c r="BD64" s="2"/>
      <c r="BE64" s="2"/>
      <c r="BF64" s="2"/>
      <c r="BG64" s="2"/>
      <c r="BH64" s="2"/>
      <c r="BI64" s="2"/>
      <c r="BK64" s="1"/>
      <c r="BL64" s="1"/>
      <c r="BM64" s="1"/>
      <c r="BN64" s="1"/>
      <c r="BO64" s="2"/>
      <c r="BP64" s="2"/>
      <c r="BQ64" s="2"/>
      <c r="BR64" s="2"/>
      <c r="BS64" s="2"/>
      <c r="BT64" s="2"/>
      <c r="BU64" s="2"/>
      <c r="BW64" s="1"/>
      <c r="BX64" s="1"/>
      <c r="BY64" s="1"/>
      <c r="BZ64" s="1"/>
      <c r="CA64" s="2"/>
      <c r="CB64" s="2"/>
      <c r="CC64" s="2"/>
      <c r="CD64" s="2"/>
      <c r="CE64" s="2"/>
      <c r="CF64" s="2"/>
      <c r="CG64" s="2"/>
    </row>
    <row r="65" spans="1:85" x14ac:dyDescent="0.2">
      <c r="A65" s="21">
        <v>28289</v>
      </c>
      <c r="B65" s="2" t="s">
        <v>17</v>
      </c>
      <c r="C65" s="1" t="s">
        <v>22</v>
      </c>
      <c r="D65" s="1" t="s">
        <v>27</v>
      </c>
      <c r="E65" s="4">
        <v>9.3999999999999986</v>
      </c>
      <c r="F65" s="2">
        <v>-2.5008333333333335</v>
      </c>
      <c r="G65" s="2">
        <v>-7.5609123154334732</v>
      </c>
      <c r="H65" s="2"/>
      <c r="I65" s="2"/>
      <c r="J65" s="2"/>
      <c r="K65" s="2"/>
      <c r="L65" s="2"/>
      <c r="M65" s="24" t="str" cm="1">
        <f t="array" ref="M65">_xlfn.IFS(B65=standards!$G$1, standards!$H$1, B65=standards!$G$2,standards!$H$2,B65=standards!$G$3,standards!$H$3,B65=standards!$G$4,standards!$H$4,B65=standards!$G$5,standards!$H$5,B65=standards!$G$6,standards!$H$6,B65=standards!$G$8,standards!$H$8,B65=standards!$G$9,standards!$H$9,B65=standards!$G$10, standards!$H$10, TRUE,standards!$H$7)</f>
        <v>129, -64.5, 1</v>
      </c>
      <c r="N65" t="str">
        <f>VLOOKUP($C65, standards!$A$2:$D$17, 3, FALSE)</f>
        <v>dolostone (cap carbonate)</v>
      </c>
      <c r="O65" t="str">
        <f>VLOOKUP($C65, standards!$A$2:$D$17, 4, FALSE)</f>
        <v/>
      </c>
      <c r="P65" s="1"/>
      <c r="Q65" s="1"/>
      <c r="R65" s="1"/>
      <c r="S65" s="2"/>
      <c r="T65" s="2"/>
      <c r="U65" s="2"/>
      <c r="V65" s="2"/>
      <c r="W65" s="2"/>
      <c r="X65" s="2"/>
      <c r="Y65" s="2"/>
      <c r="AA65" s="1"/>
      <c r="AB65" s="1"/>
      <c r="AC65" s="1"/>
      <c r="AD65" s="1"/>
      <c r="AE65" s="2"/>
      <c r="AF65" s="2"/>
      <c r="AG65" s="2"/>
      <c r="AH65" s="2"/>
      <c r="AI65" s="2"/>
      <c r="AJ65" s="2"/>
      <c r="AK65" s="2"/>
      <c r="AM65" s="1"/>
      <c r="AN65" s="1"/>
      <c r="AO65" s="1"/>
      <c r="AP65" s="1"/>
      <c r="AQ65" s="2"/>
      <c r="AR65" s="2"/>
      <c r="AS65" s="2"/>
      <c r="AT65" s="2"/>
      <c r="AU65" s="2"/>
      <c r="AV65" s="2"/>
      <c r="AW65" s="2"/>
      <c r="AY65" s="1"/>
      <c r="AZ65" s="1"/>
      <c r="BA65" s="1"/>
      <c r="BB65" s="1"/>
      <c r="BC65" s="2"/>
      <c r="BD65" s="2"/>
      <c r="BE65" s="2"/>
      <c r="BF65" s="2"/>
      <c r="BG65" s="2"/>
      <c r="BH65" s="2"/>
      <c r="BI65" s="2"/>
      <c r="BK65" s="1"/>
      <c r="BL65" s="1"/>
      <c r="BM65" s="1"/>
      <c r="BN65" s="1"/>
      <c r="BO65" s="2"/>
      <c r="BP65" s="2"/>
      <c r="BQ65" s="2"/>
      <c r="BR65" s="2"/>
      <c r="BS65" s="2"/>
      <c r="BT65" s="2"/>
      <c r="BU65" s="2"/>
      <c r="BW65" s="1"/>
      <c r="BX65" s="1"/>
      <c r="BY65" s="1"/>
      <c r="BZ65" s="1"/>
      <c r="CA65" s="2"/>
      <c r="CB65" s="2"/>
      <c r="CC65" s="2"/>
      <c r="CD65" s="2"/>
      <c r="CE65" s="2"/>
      <c r="CF65" s="2"/>
      <c r="CG65" s="2"/>
    </row>
    <row r="66" spans="1:85" x14ac:dyDescent="0.2">
      <c r="A66" s="21">
        <v>28290</v>
      </c>
      <c r="B66" s="2" t="s">
        <v>17</v>
      </c>
      <c r="C66" s="1" t="s">
        <v>22</v>
      </c>
      <c r="D66" s="1" t="s">
        <v>27</v>
      </c>
      <c r="E66" s="4">
        <v>10.399999999999999</v>
      </c>
      <c r="F66" s="2">
        <v>-2.4888333333333335</v>
      </c>
      <c r="G66" s="2">
        <v>-7.6420803431493489</v>
      </c>
      <c r="H66" s="2"/>
      <c r="I66" s="2"/>
      <c r="J66" s="2"/>
      <c r="K66" s="2"/>
      <c r="L66" s="2"/>
      <c r="M66" s="24" t="str" cm="1">
        <f t="array" ref="M66">_xlfn.IFS(B66=standards!$G$1, standards!$H$1, B66=standards!$G$2,standards!$H$2,B66=standards!$G$3,standards!$H$3,B66=standards!$G$4,standards!$H$4,B66=standards!$G$5,standards!$H$5,B66=standards!$G$6,standards!$H$6,B66=standards!$G$8,standards!$H$8,B66=standards!$G$9,standards!$H$9,B66=standards!$G$10, standards!$H$10, TRUE,standards!$H$7)</f>
        <v>129, -64.5, 1</v>
      </c>
      <c r="N66" t="str">
        <f>VLOOKUP($C66, standards!$A$2:$D$17, 3, FALSE)</f>
        <v>dolostone (cap carbonate)</v>
      </c>
      <c r="O66" t="str">
        <f>VLOOKUP($C66, standards!$A$2:$D$17, 4, FALSE)</f>
        <v/>
      </c>
      <c r="P66" s="1"/>
      <c r="Q66" s="1"/>
      <c r="R66" s="1"/>
      <c r="S66" s="2"/>
      <c r="T66" s="2"/>
      <c r="U66" s="2"/>
      <c r="V66" s="2"/>
      <c r="W66" s="2"/>
      <c r="X66" s="2"/>
      <c r="Y66" s="2"/>
      <c r="AA66" s="1"/>
      <c r="AB66" s="1"/>
      <c r="AC66" s="1"/>
      <c r="AD66" s="1"/>
      <c r="AE66" s="2"/>
      <c r="AF66" s="2"/>
      <c r="AG66" s="2"/>
      <c r="AH66" s="2"/>
      <c r="AI66" s="2"/>
      <c r="AJ66" s="2"/>
      <c r="AK66" s="2"/>
      <c r="AM66" s="1"/>
      <c r="AN66" s="1"/>
      <c r="AO66" s="1"/>
      <c r="AP66" s="1"/>
      <c r="AQ66" s="2"/>
      <c r="AR66" s="2"/>
      <c r="AS66" s="2"/>
      <c r="AT66" s="2"/>
      <c r="AU66" s="2"/>
      <c r="AV66" s="2"/>
      <c r="AW66" s="2"/>
      <c r="AY66" s="1"/>
      <c r="AZ66" s="1"/>
      <c r="BA66" s="1"/>
      <c r="BB66" s="1"/>
      <c r="BC66" s="2"/>
      <c r="BD66" s="2"/>
      <c r="BE66" s="2"/>
      <c r="BF66" s="2"/>
      <c r="BG66" s="2"/>
      <c r="BH66" s="2"/>
      <c r="BI66" s="2"/>
      <c r="BK66" s="1"/>
      <c r="BL66" s="1"/>
      <c r="BM66" s="1"/>
      <c r="BN66" s="1"/>
      <c r="BO66" s="2"/>
      <c r="BP66" s="2"/>
      <c r="BQ66" s="2"/>
      <c r="BR66" s="2"/>
      <c r="BS66" s="2"/>
      <c r="BT66" s="2"/>
      <c r="BU66" s="2"/>
      <c r="BW66" s="1"/>
      <c r="BX66" s="1"/>
      <c r="BY66" s="1"/>
      <c r="BZ66" s="1"/>
      <c r="CA66" s="2"/>
      <c r="CB66" s="2"/>
      <c r="CC66" s="2"/>
      <c r="CD66" s="2"/>
      <c r="CE66" s="2"/>
      <c r="CF66" s="2"/>
      <c r="CG66" s="2"/>
    </row>
    <row r="67" spans="1:85" x14ac:dyDescent="0.2">
      <c r="A67" s="21">
        <v>28291</v>
      </c>
      <c r="B67" s="2" t="s">
        <v>17</v>
      </c>
      <c r="C67" s="1" t="s">
        <v>22</v>
      </c>
      <c r="D67" s="1" t="s">
        <v>27</v>
      </c>
      <c r="E67" s="4">
        <v>11.399999999999999</v>
      </c>
      <c r="F67" s="2">
        <v>-2.5118333333333336</v>
      </c>
      <c r="G67" s="2">
        <v>-7.4312414418873125</v>
      </c>
      <c r="H67" s="2"/>
      <c r="I67" s="2"/>
      <c r="J67" s="2"/>
      <c r="K67" s="2"/>
      <c r="L67" s="2"/>
      <c r="M67" s="24" t="str" cm="1">
        <f t="array" ref="M67">_xlfn.IFS(B67=standards!$G$1, standards!$H$1, B67=standards!$G$2,standards!$H$2,B67=standards!$G$3,standards!$H$3,B67=standards!$G$4,standards!$H$4,B67=standards!$G$5,standards!$H$5,B67=standards!$G$6,standards!$H$6,B67=standards!$G$8,standards!$H$8,B67=standards!$G$9,standards!$H$9,B67=standards!$G$10, standards!$H$10, TRUE,standards!$H$7)</f>
        <v>129, -64.5, 1</v>
      </c>
      <c r="N67" t="str">
        <f>VLOOKUP($C67, standards!$A$2:$D$17, 3, FALSE)</f>
        <v>dolostone (cap carbonate)</v>
      </c>
      <c r="O67" t="str">
        <f>VLOOKUP($C67, standards!$A$2:$D$17, 4, FALSE)</f>
        <v/>
      </c>
      <c r="P67" s="1"/>
      <c r="Q67" s="1"/>
      <c r="R67" s="1"/>
      <c r="S67" s="2"/>
      <c r="T67" s="2"/>
      <c r="U67" s="2"/>
      <c r="V67" s="2"/>
      <c r="W67" s="2"/>
      <c r="X67" s="2"/>
      <c r="Y67" s="2"/>
      <c r="AA67" s="1"/>
      <c r="AB67" s="1"/>
      <c r="AC67" s="1"/>
      <c r="AD67" s="1"/>
      <c r="AE67" s="2"/>
      <c r="AF67" s="2"/>
      <c r="AG67" s="2"/>
      <c r="AH67" s="2"/>
      <c r="AI67" s="2"/>
      <c r="AJ67" s="2"/>
      <c r="AK67" s="2"/>
      <c r="AM67" s="1"/>
      <c r="AN67" s="1"/>
      <c r="AO67" s="1"/>
      <c r="AP67" s="1"/>
      <c r="AQ67" s="2"/>
      <c r="AR67" s="2"/>
      <c r="AS67" s="2"/>
      <c r="AT67" s="2"/>
      <c r="AU67" s="2"/>
      <c r="AV67" s="2"/>
      <c r="AW67" s="2"/>
      <c r="AY67" s="1"/>
      <c r="AZ67" s="1"/>
      <c r="BA67" s="1"/>
      <c r="BB67" s="1"/>
      <c r="BC67" s="2"/>
      <c r="BD67" s="2"/>
      <c r="BE67" s="2"/>
      <c r="BF67" s="2"/>
      <c r="BG67" s="2"/>
      <c r="BH67" s="2"/>
      <c r="BI67" s="2"/>
      <c r="BK67" s="1"/>
      <c r="BL67" s="1"/>
      <c r="BM67" s="1"/>
      <c r="BN67" s="1"/>
      <c r="BO67" s="2"/>
      <c r="BP67" s="2"/>
      <c r="BQ67" s="2"/>
      <c r="BR67" s="2"/>
      <c r="BS67" s="2"/>
      <c r="BT67" s="2"/>
      <c r="BU67" s="2"/>
      <c r="BW67" s="1"/>
      <c r="BX67" s="1"/>
      <c r="BY67" s="1"/>
      <c r="BZ67" s="1"/>
      <c r="CA67" s="2"/>
      <c r="CB67" s="2"/>
      <c r="CC67" s="2"/>
      <c r="CD67" s="2"/>
      <c r="CE67" s="2"/>
      <c r="CF67" s="2"/>
      <c r="CG67" s="2"/>
    </row>
    <row r="68" spans="1:85" x14ac:dyDescent="0.2">
      <c r="A68" s="21">
        <v>28292</v>
      </c>
      <c r="B68" s="2" t="s">
        <v>17</v>
      </c>
      <c r="C68" s="1" t="s">
        <v>22</v>
      </c>
      <c r="D68" s="1" t="s">
        <v>27</v>
      </c>
      <c r="E68" s="4">
        <v>12.600000000000001</v>
      </c>
      <c r="F68" s="2">
        <v>-2.5068333333333337</v>
      </c>
      <c r="G68" s="2">
        <v>-7.6796947950177703</v>
      </c>
      <c r="H68" s="2"/>
      <c r="I68" s="2"/>
      <c r="J68" s="2"/>
      <c r="K68" s="2"/>
      <c r="L68" s="2"/>
      <c r="M68" s="24" t="str" cm="1">
        <f t="array" ref="M68">_xlfn.IFS(B68=standards!$G$1, standards!$H$1, B68=standards!$G$2,standards!$H$2,B68=standards!$G$3,standards!$H$3,B68=standards!$G$4,standards!$H$4,B68=standards!$G$5,standards!$H$5,B68=standards!$G$6,standards!$H$6,B68=standards!$G$8,standards!$H$8,B68=standards!$G$9,standards!$H$9,B68=standards!$G$10, standards!$H$10, TRUE,standards!$H$7)</f>
        <v>129, -64.5, 1</v>
      </c>
      <c r="N68" t="str">
        <f>VLOOKUP($C68, standards!$A$2:$D$17, 3, FALSE)</f>
        <v>dolostone (cap carbonate)</v>
      </c>
      <c r="O68" t="str">
        <f>VLOOKUP($C68, standards!$A$2:$D$17, 4, FALSE)</f>
        <v/>
      </c>
      <c r="P68" s="1"/>
      <c r="Q68" s="1"/>
      <c r="R68" s="1"/>
      <c r="S68" s="2"/>
      <c r="T68" s="2"/>
      <c r="U68" s="2"/>
      <c r="V68" s="2"/>
      <c r="W68" s="2"/>
      <c r="X68" s="2"/>
      <c r="Y68" s="2"/>
      <c r="AA68" s="1"/>
      <c r="AB68" s="1"/>
      <c r="AC68" s="1"/>
      <c r="AD68" s="1"/>
      <c r="AE68" s="2"/>
      <c r="AF68" s="2"/>
      <c r="AG68" s="2"/>
      <c r="AH68" s="2"/>
      <c r="AI68" s="2"/>
      <c r="AJ68" s="2"/>
      <c r="AK68" s="2"/>
      <c r="AM68" s="1"/>
      <c r="AN68" s="1"/>
      <c r="AO68" s="1"/>
      <c r="AP68" s="1"/>
      <c r="AQ68" s="2"/>
      <c r="AR68" s="2"/>
      <c r="AS68" s="2"/>
      <c r="AT68" s="2"/>
      <c r="AU68" s="2"/>
      <c r="AV68" s="2"/>
      <c r="AW68" s="2"/>
      <c r="AY68" s="1"/>
      <c r="AZ68" s="1"/>
      <c r="BA68" s="1"/>
      <c r="BB68" s="1"/>
      <c r="BC68" s="2"/>
      <c r="BD68" s="2"/>
      <c r="BE68" s="2"/>
      <c r="BF68" s="2"/>
      <c r="BG68" s="2"/>
      <c r="BH68" s="2"/>
      <c r="BI68" s="2"/>
      <c r="BK68" s="1"/>
      <c r="BL68" s="1"/>
      <c r="BM68" s="1"/>
      <c r="BN68" s="1"/>
      <c r="BO68" s="2"/>
      <c r="BP68" s="2"/>
      <c r="BQ68" s="2"/>
      <c r="BR68" s="2"/>
      <c r="BS68" s="2"/>
      <c r="BT68" s="2"/>
      <c r="BU68" s="2"/>
      <c r="BW68" s="1"/>
      <c r="BX68" s="1"/>
      <c r="BY68" s="1"/>
      <c r="BZ68" s="1"/>
      <c r="CA68" s="2"/>
      <c r="CB68" s="2"/>
      <c r="CC68" s="2"/>
      <c r="CD68" s="2"/>
      <c r="CE68" s="2"/>
      <c r="CF68" s="2"/>
      <c r="CG68" s="2"/>
    </row>
    <row r="69" spans="1:85" x14ac:dyDescent="0.2">
      <c r="A69" s="21">
        <v>28293</v>
      </c>
      <c r="B69" s="2" t="s">
        <v>17</v>
      </c>
      <c r="C69" s="1" t="s">
        <v>22</v>
      </c>
      <c r="D69" s="1" t="s">
        <v>27</v>
      </c>
      <c r="E69" s="4">
        <v>13.699999999999996</v>
      </c>
      <c r="F69" s="2">
        <v>-2.1638333333333337</v>
      </c>
      <c r="G69" s="2">
        <v>-7.6440600511425494</v>
      </c>
      <c r="H69" s="2"/>
      <c r="I69" s="2"/>
      <c r="J69" s="2"/>
      <c r="K69" s="2"/>
      <c r="L69" s="2"/>
      <c r="M69" s="24" t="str" cm="1">
        <f t="array" ref="M69">_xlfn.IFS(B69=standards!$G$1, standards!$H$1, B69=standards!$G$2,standards!$H$2,B69=standards!$G$3,standards!$H$3,B69=standards!$G$4,standards!$H$4,B69=standards!$G$5,standards!$H$5,B69=standards!$G$6,standards!$H$6,B69=standards!$G$8,standards!$H$8,B69=standards!$G$9,standards!$H$9,B69=standards!$G$10, standards!$H$10, TRUE,standards!$H$7)</f>
        <v>129, -64.5, 1</v>
      </c>
      <c r="N69" t="str">
        <f>VLOOKUP($C69, standards!$A$2:$D$17, 3, FALSE)</f>
        <v>dolostone (cap carbonate)</v>
      </c>
      <c r="O69" t="str">
        <f>VLOOKUP($C69, standards!$A$2:$D$17, 4, FALSE)</f>
        <v/>
      </c>
      <c r="P69" s="1"/>
      <c r="Q69" s="1"/>
      <c r="R69" s="1"/>
      <c r="S69" s="2"/>
      <c r="T69" s="2"/>
      <c r="U69" s="2"/>
      <c r="V69" s="2"/>
      <c r="W69" s="2"/>
      <c r="X69" s="2"/>
      <c r="Y69" s="2"/>
      <c r="AA69" s="1"/>
      <c r="AB69" s="1"/>
      <c r="AC69" s="1"/>
      <c r="AD69" s="1"/>
      <c r="AE69" s="2"/>
      <c r="AF69" s="2"/>
      <c r="AG69" s="2"/>
      <c r="AH69" s="2"/>
      <c r="AI69" s="2"/>
      <c r="AJ69" s="2"/>
      <c r="AK69" s="2"/>
      <c r="AM69" s="1"/>
      <c r="AN69" s="1"/>
      <c r="AO69" s="1"/>
      <c r="AP69" s="1"/>
      <c r="AQ69" s="2"/>
      <c r="AR69" s="2"/>
      <c r="AS69" s="2"/>
      <c r="AT69" s="2"/>
      <c r="AU69" s="2"/>
      <c r="AV69" s="2"/>
      <c r="AW69" s="2"/>
      <c r="AY69" s="1"/>
      <c r="AZ69" s="1"/>
      <c r="BA69" s="1"/>
      <c r="BB69" s="1"/>
      <c r="BC69" s="2"/>
      <c r="BD69" s="2"/>
      <c r="BE69" s="2"/>
      <c r="BF69" s="2"/>
      <c r="BG69" s="2"/>
      <c r="BH69" s="2"/>
      <c r="BI69" s="2"/>
      <c r="BK69" s="1"/>
      <c r="BL69" s="1"/>
      <c r="BM69" s="1"/>
      <c r="BN69" s="1"/>
      <c r="BO69" s="2"/>
      <c r="BP69" s="2"/>
      <c r="BQ69" s="2"/>
      <c r="BR69" s="2"/>
      <c r="BS69" s="2"/>
      <c r="BT69" s="2"/>
      <c r="BU69" s="2"/>
      <c r="BW69" s="1"/>
      <c r="BX69" s="1"/>
      <c r="BY69" s="1"/>
      <c r="BZ69" s="1"/>
      <c r="CA69" s="2"/>
      <c r="CB69" s="2"/>
      <c r="CC69" s="2"/>
      <c r="CD69" s="2"/>
      <c r="CE69" s="2"/>
      <c r="CF69" s="2"/>
      <c r="CG69" s="2"/>
    </row>
    <row r="70" spans="1:85" x14ac:dyDescent="0.2">
      <c r="A70" s="21">
        <v>28294</v>
      </c>
      <c r="B70" s="2" t="s">
        <v>17</v>
      </c>
      <c r="C70" s="1" t="s">
        <v>24</v>
      </c>
      <c r="D70" s="1" t="s">
        <v>27</v>
      </c>
      <c r="E70" s="4">
        <v>14.399999999999999</v>
      </c>
      <c r="F70" s="2">
        <v>-1.9098333333333337</v>
      </c>
      <c r="G70" s="2">
        <v>-8.5002837581457591</v>
      </c>
      <c r="H70" s="2"/>
      <c r="I70" s="2"/>
      <c r="J70" s="2"/>
      <c r="K70" s="2"/>
      <c r="L70" s="2"/>
      <c r="M70" s="24" t="str" cm="1">
        <f t="array" ref="M70">_xlfn.IFS(B70=standards!$G$1, standards!$H$1, B70=standards!$G$2,standards!$H$2,B70=standards!$G$3,standards!$H$3,B70=standards!$G$4,standards!$H$4,B70=standards!$G$5,standards!$H$5,B70=standards!$G$6,standards!$H$6,B70=standards!$G$8,standards!$H$8,B70=standards!$G$9,standards!$H$9,B70=standards!$G$10, standards!$H$10, TRUE,standards!$H$7)</f>
        <v>129, -64.5, 1</v>
      </c>
      <c r="N70" t="str">
        <f>VLOOKUP($C70, standards!$A$2:$D$17, 3, FALSE)</f>
        <v>limestone (cap carbonate)</v>
      </c>
      <c r="O70" t="str">
        <f>VLOOKUP($C70, standards!$A$2:$D$17, 4, FALSE)</f>
        <v/>
      </c>
      <c r="P70" s="1"/>
      <c r="Q70" s="1"/>
      <c r="R70" s="1"/>
      <c r="S70" s="2"/>
      <c r="T70" s="2"/>
      <c r="U70" s="2"/>
      <c r="V70" s="2"/>
      <c r="W70" s="2"/>
      <c r="X70" s="2"/>
      <c r="Y70" s="2"/>
      <c r="AA70" s="1"/>
      <c r="AB70" s="1"/>
      <c r="AC70" s="1"/>
      <c r="AD70" s="1"/>
      <c r="AE70" s="2"/>
      <c r="AF70" s="2"/>
      <c r="AG70" s="2"/>
      <c r="AH70" s="2"/>
      <c r="AI70" s="2"/>
      <c r="AJ70" s="2"/>
      <c r="AK70" s="2"/>
      <c r="AM70" s="1"/>
      <c r="AN70" s="1"/>
      <c r="AO70" s="1"/>
      <c r="AP70" s="1"/>
      <c r="AQ70" s="2"/>
      <c r="AR70" s="2"/>
      <c r="AS70" s="2"/>
      <c r="AT70" s="2"/>
      <c r="AU70" s="2"/>
      <c r="AV70" s="2"/>
      <c r="AW70" s="2"/>
      <c r="AY70" s="1"/>
      <c r="AZ70" s="1"/>
      <c r="BA70" s="1"/>
      <c r="BB70" s="1"/>
      <c r="BC70" s="2"/>
      <c r="BD70" s="2"/>
      <c r="BE70" s="2"/>
      <c r="BF70" s="2"/>
      <c r="BG70" s="2"/>
      <c r="BH70" s="2"/>
      <c r="BI70" s="2"/>
      <c r="BK70" s="1"/>
      <c r="BL70" s="1"/>
      <c r="BM70" s="1"/>
      <c r="BN70" s="1"/>
      <c r="BO70" s="2"/>
      <c r="BP70" s="2"/>
      <c r="BQ70" s="2"/>
      <c r="BR70" s="2"/>
      <c r="BS70" s="2"/>
      <c r="BT70" s="2"/>
      <c r="BU70" s="2"/>
      <c r="BW70" s="1"/>
      <c r="BX70" s="1"/>
      <c r="BY70" s="1"/>
      <c r="BZ70" s="1"/>
      <c r="CA70" s="2"/>
      <c r="CB70" s="2"/>
      <c r="CC70" s="2"/>
      <c r="CD70" s="2"/>
      <c r="CE70" s="2"/>
      <c r="CF70" s="2"/>
      <c r="CG70" s="2"/>
    </row>
    <row r="71" spans="1:85" x14ac:dyDescent="0.2">
      <c r="A71" s="21">
        <v>28295</v>
      </c>
      <c r="B71" s="2" t="s">
        <v>17</v>
      </c>
      <c r="C71" s="1" t="s">
        <v>24</v>
      </c>
      <c r="D71" s="1" t="s">
        <v>27</v>
      </c>
      <c r="E71" s="4">
        <v>15.399999999999999</v>
      </c>
      <c r="F71" s="2">
        <v>-3.4378333333333337</v>
      </c>
      <c r="G71" s="2">
        <v>-9.5693260744039783</v>
      </c>
      <c r="H71" s="2"/>
      <c r="I71" s="2"/>
      <c r="J71" s="2"/>
      <c r="K71" s="2"/>
      <c r="L71" s="2"/>
      <c r="M71" s="24" t="str" cm="1">
        <f t="array" ref="M71">_xlfn.IFS(B71=standards!$G$1, standards!$H$1, B71=standards!$G$2,standards!$H$2,B71=standards!$G$3,standards!$H$3,B71=standards!$G$4,standards!$H$4,B71=standards!$G$5,standards!$H$5,B71=standards!$G$6,standards!$H$6,B71=standards!$G$8,standards!$H$8,B71=standards!$G$9,standards!$H$9,B71=standards!$G$10, standards!$H$10, TRUE,standards!$H$7)</f>
        <v>129, -64.5, 1</v>
      </c>
      <c r="N71" t="str">
        <f>VLOOKUP($C71, standards!$A$2:$D$17, 3, FALSE)</f>
        <v>limestone (cap carbonate)</v>
      </c>
      <c r="O71" t="str">
        <f>VLOOKUP($C71, standards!$A$2:$D$17, 4, FALSE)</f>
        <v/>
      </c>
      <c r="P71" s="1"/>
      <c r="Q71" s="1"/>
      <c r="R71" s="1"/>
      <c r="S71" s="2"/>
      <c r="T71" s="2"/>
      <c r="U71" s="2"/>
      <c r="V71" s="2"/>
      <c r="W71" s="2"/>
      <c r="X71" s="2"/>
      <c r="Y71" s="2"/>
      <c r="AA71" s="1"/>
      <c r="AB71" s="1"/>
      <c r="AC71" s="1"/>
      <c r="AD71" s="1"/>
      <c r="AE71" s="2"/>
      <c r="AF71" s="2"/>
      <c r="AG71" s="2"/>
      <c r="AH71" s="2"/>
      <c r="AI71" s="2"/>
      <c r="AJ71" s="2"/>
      <c r="AK71" s="2"/>
      <c r="AM71" s="1"/>
      <c r="AN71" s="1"/>
      <c r="AO71" s="1"/>
      <c r="AP71" s="1"/>
      <c r="AQ71" s="2"/>
      <c r="AR71" s="2"/>
      <c r="AS71" s="2"/>
      <c r="AT71" s="2"/>
      <c r="AU71" s="2"/>
      <c r="AV71" s="2"/>
      <c r="AW71" s="2"/>
      <c r="AY71" s="1"/>
      <c r="AZ71" s="1"/>
      <c r="BA71" s="1"/>
      <c r="BB71" s="1"/>
      <c r="BC71" s="2"/>
      <c r="BD71" s="2"/>
      <c r="BE71" s="2"/>
      <c r="BF71" s="2"/>
      <c r="BG71" s="2"/>
      <c r="BH71" s="2"/>
      <c r="BI71" s="2"/>
      <c r="BK71" s="1"/>
      <c r="BL71" s="1"/>
      <c r="BM71" s="1"/>
      <c r="BN71" s="1"/>
      <c r="BO71" s="2"/>
      <c r="BP71" s="2"/>
      <c r="BQ71" s="2"/>
      <c r="BR71" s="2"/>
      <c r="BS71" s="2"/>
      <c r="BT71" s="2"/>
      <c r="BU71" s="2"/>
      <c r="BW71" s="1"/>
      <c r="BX71" s="1"/>
      <c r="BY71" s="1"/>
      <c r="BZ71" s="1"/>
      <c r="CA71" s="2"/>
      <c r="CB71" s="2"/>
      <c r="CC71" s="2"/>
      <c r="CD71" s="2"/>
      <c r="CE71" s="2"/>
      <c r="CF71" s="2"/>
      <c r="CG71" s="2"/>
    </row>
    <row r="72" spans="1:85" x14ac:dyDescent="0.2">
      <c r="A72" s="21">
        <v>28296</v>
      </c>
      <c r="B72" s="2" t="s">
        <v>17</v>
      </c>
      <c r="C72" s="1" t="s">
        <v>24</v>
      </c>
      <c r="D72" s="1" t="s">
        <v>27</v>
      </c>
      <c r="E72" s="4">
        <v>16.399999999999999</v>
      </c>
      <c r="F72" s="2">
        <v>-4.964833333333333</v>
      </c>
      <c r="G72" s="2">
        <v>-10.829410211993707</v>
      </c>
      <c r="H72" s="2"/>
      <c r="I72" s="2"/>
      <c r="J72" s="2"/>
      <c r="K72" s="2"/>
      <c r="L72" s="2"/>
      <c r="M72" s="24" t="str" cm="1">
        <f t="array" ref="M72">_xlfn.IFS(B72=standards!$G$1, standards!$H$1, B72=standards!$G$2,standards!$H$2,B72=standards!$G$3,standards!$H$3,B72=standards!$G$4,standards!$H$4,B72=standards!$G$5,standards!$H$5,B72=standards!$G$6,standards!$H$6,B72=standards!$G$8,standards!$H$8,B72=standards!$G$9,standards!$H$9,B72=standards!$G$10, standards!$H$10, TRUE,standards!$H$7)</f>
        <v>129, -64.5, 1</v>
      </c>
      <c r="N72" t="str">
        <f>VLOOKUP($C72, standards!$A$2:$D$17, 3, FALSE)</f>
        <v>limestone (cap carbonate)</v>
      </c>
      <c r="O72" t="str">
        <f>VLOOKUP($C72, standards!$A$2:$D$17, 4, FALSE)</f>
        <v/>
      </c>
      <c r="P72" s="1"/>
      <c r="Q72" s="1"/>
      <c r="R72" s="1"/>
      <c r="S72" s="2"/>
      <c r="T72" s="2"/>
      <c r="U72" s="2"/>
      <c r="V72" s="2"/>
      <c r="W72" s="2"/>
      <c r="X72" s="2"/>
      <c r="Y72" s="2"/>
      <c r="AA72" s="1"/>
      <c r="AB72" s="1"/>
      <c r="AC72" s="1"/>
      <c r="AD72" s="1"/>
      <c r="AE72" s="2"/>
      <c r="AF72" s="2"/>
      <c r="AG72" s="2"/>
      <c r="AH72" s="2"/>
      <c r="AI72" s="2"/>
      <c r="AJ72" s="2"/>
      <c r="AK72" s="2"/>
      <c r="AM72" s="1"/>
      <c r="AN72" s="1"/>
      <c r="AO72" s="1"/>
      <c r="AP72" s="1"/>
      <c r="AQ72" s="2"/>
      <c r="AR72" s="2"/>
      <c r="AS72" s="2"/>
      <c r="AT72" s="2"/>
      <c r="AU72" s="2"/>
      <c r="AV72" s="2"/>
      <c r="AW72" s="2"/>
      <c r="AY72" s="1"/>
      <c r="AZ72" s="1"/>
      <c r="BA72" s="1"/>
      <c r="BB72" s="1"/>
      <c r="BC72" s="2"/>
      <c r="BD72" s="2"/>
      <c r="BE72" s="2"/>
      <c r="BF72" s="2"/>
      <c r="BG72" s="2"/>
      <c r="BH72" s="2"/>
      <c r="BI72" s="2"/>
      <c r="BK72" s="1"/>
      <c r="BL72" s="1"/>
      <c r="BM72" s="1"/>
      <c r="BN72" s="1"/>
      <c r="BO72" s="2"/>
      <c r="BP72" s="2"/>
      <c r="BQ72" s="2"/>
      <c r="BR72" s="2"/>
      <c r="BS72" s="2"/>
      <c r="BT72" s="2"/>
      <c r="BU72" s="2"/>
      <c r="BW72" s="1"/>
      <c r="BX72" s="1"/>
      <c r="BY72" s="1"/>
      <c r="BZ72" s="1"/>
      <c r="CA72" s="2"/>
      <c r="CB72" s="2"/>
      <c r="CC72" s="2"/>
      <c r="CD72" s="2"/>
      <c r="CE72" s="2"/>
      <c r="CF72" s="2"/>
      <c r="CG72" s="2"/>
    </row>
    <row r="73" spans="1:85" x14ac:dyDescent="0.2">
      <c r="A73" s="21">
        <v>28297</v>
      </c>
      <c r="B73" s="2" t="s">
        <v>17</v>
      </c>
      <c r="C73" s="1" t="s">
        <v>24</v>
      </c>
      <c r="D73" s="1" t="s">
        <v>27</v>
      </c>
      <c r="E73" s="4">
        <v>17.399999999999999</v>
      </c>
      <c r="F73" s="2">
        <v>-4.8468333333333344</v>
      </c>
      <c r="G73" s="2">
        <v>-13.609910088261916</v>
      </c>
      <c r="H73" s="2"/>
      <c r="I73" s="2"/>
      <c r="J73" s="2"/>
      <c r="K73" s="2"/>
      <c r="L73" s="2"/>
      <c r="M73" s="24" t="str" cm="1">
        <f t="array" ref="M73">_xlfn.IFS(B73=standards!$G$1, standards!$H$1, B73=standards!$G$2,standards!$H$2,B73=standards!$G$3,standards!$H$3,B73=standards!$G$4,standards!$H$4,B73=standards!$G$5,standards!$H$5,B73=standards!$G$6,standards!$H$6,B73=standards!$G$8,standards!$H$8,B73=standards!$G$9,standards!$H$9,B73=standards!$G$10, standards!$H$10, TRUE,standards!$H$7)</f>
        <v>129, -64.5, 1</v>
      </c>
      <c r="N73" t="str">
        <f>VLOOKUP($C73, standards!$A$2:$D$17, 3, FALSE)</f>
        <v>limestone (cap carbonate)</v>
      </c>
      <c r="O73" t="str">
        <f>VLOOKUP($C73, standards!$A$2:$D$17, 4, FALSE)</f>
        <v/>
      </c>
      <c r="P73" s="1"/>
      <c r="Q73" s="1"/>
      <c r="R73" s="1"/>
      <c r="S73" s="2"/>
      <c r="T73" s="2"/>
      <c r="U73" s="2"/>
      <c r="V73" s="2"/>
      <c r="W73" s="2"/>
      <c r="X73" s="2"/>
      <c r="Y73" s="2"/>
      <c r="AA73" s="1"/>
      <c r="AB73" s="1"/>
      <c r="AC73" s="1"/>
      <c r="AD73" s="1"/>
      <c r="AE73" s="2"/>
      <c r="AF73" s="2"/>
      <c r="AG73" s="2"/>
      <c r="AH73" s="2"/>
      <c r="AI73" s="2"/>
      <c r="AJ73" s="2"/>
      <c r="AK73" s="2"/>
      <c r="AM73" s="1"/>
      <c r="AN73" s="1"/>
      <c r="AO73" s="1"/>
      <c r="AP73" s="1"/>
      <c r="AQ73" s="2"/>
      <c r="AR73" s="2"/>
      <c r="AS73" s="2"/>
      <c r="AT73" s="2"/>
      <c r="AU73" s="2"/>
      <c r="AV73" s="2"/>
      <c r="AW73" s="2"/>
      <c r="AY73" s="1"/>
      <c r="AZ73" s="1"/>
      <c r="BA73" s="1"/>
      <c r="BB73" s="1"/>
      <c r="BC73" s="2"/>
      <c r="BD73" s="2"/>
      <c r="BE73" s="2"/>
      <c r="BF73" s="2"/>
      <c r="BG73" s="2"/>
      <c r="BH73" s="2"/>
      <c r="BI73" s="2"/>
      <c r="BK73" s="1"/>
      <c r="BL73" s="1"/>
      <c r="BM73" s="1"/>
      <c r="BN73" s="1"/>
      <c r="BO73" s="2"/>
      <c r="BP73" s="2"/>
      <c r="BQ73" s="2"/>
      <c r="BR73" s="2"/>
      <c r="BS73" s="2"/>
      <c r="BT73" s="2"/>
      <c r="BU73" s="2"/>
      <c r="BW73" s="1"/>
      <c r="BX73" s="1"/>
      <c r="BY73" s="1"/>
      <c r="BZ73" s="1"/>
      <c r="CA73" s="2"/>
      <c r="CB73" s="2"/>
      <c r="CC73" s="2"/>
      <c r="CD73" s="2"/>
      <c r="CE73" s="2"/>
      <c r="CF73" s="2"/>
      <c r="CG73" s="2"/>
    </row>
    <row r="74" spans="1:85" x14ac:dyDescent="0.2">
      <c r="A74" s="21">
        <v>28298</v>
      </c>
      <c r="B74" s="2" t="s">
        <v>17</v>
      </c>
      <c r="C74" s="1" t="s">
        <v>24</v>
      </c>
      <c r="D74" s="1" t="s">
        <v>27</v>
      </c>
      <c r="E74" s="4">
        <v>18.399999999999999</v>
      </c>
      <c r="F74" s="2">
        <v>-3.6688333333333336</v>
      </c>
      <c r="G74" s="2">
        <v>-9.5119145426049165</v>
      </c>
      <c r="H74" s="2"/>
      <c r="I74" s="2"/>
      <c r="J74" s="2"/>
      <c r="K74" s="2"/>
      <c r="L74" s="2"/>
      <c r="M74" s="24" t="str" cm="1">
        <f t="array" ref="M74">_xlfn.IFS(B74=standards!$G$1, standards!$H$1, B74=standards!$G$2,standards!$H$2,B74=standards!$G$3,standards!$H$3,B74=standards!$G$4,standards!$H$4,B74=standards!$G$5,standards!$H$5,B74=standards!$G$6,standards!$H$6,B74=standards!$G$8,standards!$H$8,B74=standards!$G$9,standards!$H$9,B74=standards!$G$10, standards!$H$10, TRUE,standards!$H$7)</f>
        <v>129, -64.5, 1</v>
      </c>
      <c r="N74" t="str">
        <f>VLOOKUP($C74, standards!$A$2:$D$17, 3, FALSE)</f>
        <v>limestone (cap carbonate)</v>
      </c>
      <c r="O74" t="str">
        <f>VLOOKUP($C74, standards!$A$2:$D$17, 4, FALSE)</f>
        <v/>
      </c>
      <c r="P74" s="1"/>
      <c r="Q74" s="1"/>
      <c r="R74" s="1"/>
      <c r="S74" s="2"/>
      <c r="T74" s="2"/>
      <c r="U74" s="2"/>
      <c r="V74" s="2"/>
      <c r="W74" s="2"/>
      <c r="X74" s="2"/>
      <c r="Y74" s="2"/>
      <c r="AA74" s="1"/>
      <c r="AB74" s="1"/>
      <c r="AC74" s="1"/>
      <c r="AD74" s="1"/>
      <c r="AE74" s="2"/>
      <c r="AF74" s="2"/>
      <c r="AG74" s="2"/>
      <c r="AH74" s="2"/>
      <c r="AI74" s="2"/>
      <c r="AJ74" s="2"/>
      <c r="AK74" s="2"/>
      <c r="AM74" s="1"/>
      <c r="AN74" s="1"/>
      <c r="AO74" s="1"/>
      <c r="AP74" s="1"/>
      <c r="AQ74" s="2"/>
      <c r="AR74" s="2"/>
      <c r="AS74" s="2"/>
      <c r="AT74" s="2"/>
      <c r="AU74" s="2"/>
      <c r="AV74" s="2"/>
      <c r="AW74" s="2"/>
      <c r="AY74" s="1"/>
      <c r="AZ74" s="1"/>
      <c r="BA74" s="1"/>
      <c r="BB74" s="1"/>
      <c r="BC74" s="2"/>
      <c r="BD74" s="2"/>
      <c r="BE74" s="2"/>
      <c r="BF74" s="2"/>
      <c r="BG74" s="2"/>
      <c r="BH74" s="2"/>
      <c r="BI74" s="2"/>
      <c r="BK74" s="1"/>
      <c r="BL74" s="1"/>
      <c r="BM74" s="1"/>
      <c r="BN74" s="1"/>
      <c r="BO74" s="2"/>
      <c r="BP74" s="2"/>
      <c r="BQ74" s="2"/>
      <c r="BR74" s="2"/>
      <c r="BS74" s="2"/>
      <c r="BT74" s="2"/>
      <c r="BU74" s="2"/>
      <c r="BW74" s="1"/>
      <c r="BX74" s="1"/>
      <c r="BY74" s="1"/>
      <c r="BZ74" s="1"/>
      <c r="CA74" s="2"/>
      <c r="CB74" s="2"/>
      <c r="CC74" s="2"/>
      <c r="CD74" s="2"/>
      <c r="CE74" s="2"/>
      <c r="CF74" s="2"/>
      <c r="CG74" s="2"/>
    </row>
    <row r="75" spans="1:85" x14ac:dyDescent="0.2">
      <c r="A75" s="21">
        <v>28299</v>
      </c>
      <c r="B75" s="2" t="s">
        <v>17</v>
      </c>
      <c r="C75" s="1" t="s">
        <v>24</v>
      </c>
      <c r="D75" s="1" t="s">
        <v>27</v>
      </c>
      <c r="E75" s="4">
        <v>19.399999999999999</v>
      </c>
      <c r="F75" s="2">
        <v>-1.7428333333333337</v>
      </c>
      <c r="G75" s="2">
        <v>-7.7895685886331769</v>
      </c>
      <c r="H75" s="2"/>
      <c r="I75" s="2"/>
      <c r="J75" s="2"/>
      <c r="K75" s="2"/>
      <c r="L75" s="2"/>
      <c r="M75" s="24" t="str" cm="1">
        <f t="array" ref="M75">_xlfn.IFS(B75=standards!$G$1, standards!$H$1, B75=standards!$G$2,standards!$H$2,B75=standards!$G$3,standards!$H$3,B75=standards!$G$4,standards!$H$4,B75=standards!$G$5,standards!$H$5,B75=standards!$G$6,standards!$H$6,B75=standards!$G$8,standards!$H$8,B75=standards!$G$9,standards!$H$9,B75=standards!$G$10, standards!$H$10, TRUE,standards!$H$7)</f>
        <v>129, -64.5, 1</v>
      </c>
      <c r="N75" t="str">
        <f>VLOOKUP($C75, standards!$A$2:$D$17, 3, FALSE)</f>
        <v>limestone (cap carbonate)</v>
      </c>
      <c r="O75" t="str">
        <f>VLOOKUP($C75, standards!$A$2:$D$17, 4, FALSE)</f>
        <v/>
      </c>
      <c r="P75" s="1"/>
      <c r="Q75" s="1"/>
      <c r="R75" s="1"/>
      <c r="S75" s="2"/>
      <c r="T75" s="2"/>
      <c r="U75" s="2"/>
      <c r="V75" s="2"/>
      <c r="W75" s="2"/>
      <c r="X75" s="2"/>
      <c r="Y75" s="2"/>
      <c r="AA75" s="1"/>
      <c r="AB75" s="1"/>
      <c r="AC75" s="1"/>
      <c r="AD75" s="1"/>
      <c r="AE75" s="2"/>
      <c r="AF75" s="2"/>
      <c r="AG75" s="2"/>
      <c r="AH75" s="2"/>
      <c r="AI75" s="2"/>
      <c r="AJ75" s="2"/>
      <c r="AK75" s="2"/>
      <c r="AM75" s="1"/>
      <c r="AN75" s="1"/>
      <c r="AO75" s="1"/>
      <c r="AP75" s="1"/>
      <c r="AQ75" s="2"/>
      <c r="AR75" s="2"/>
      <c r="AS75" s="2"/>
      <c r="AT75" s="2"/>
      <c r="AU75" s="2"/>
      <c r="AV75" s="2"/>
      <c r="AW75" s="2"/>
      <c r="AY75" s="1"/>
      <c r="AZ75" s="1"/>
      <c r="BA75" s="1"/>
      <c r="BB75" s="1"/>
      <c r="BC75" s="2"/>
      <c r="BD75" s="2"/>
      <c r="BE75" s="2"/>
      <c r="BF75" s="2"/>
      <c r="BG75" s="2"/>
      <c r="BH75" s="2"/>
      <c r="BI75" s="2"/>
      <c r="BK75" s="1"/>
      <c r="BL75" s="1"/>
      <c r="BM75" s="1"/>
      <c r="BN75" s="1"/>
      <c r="BO75" s="2"/>
      <c r="BP75" s="2"/>
      <c r="BQ75" s="2"/>
      <c r="BR75" s="2"/>
      <c r="BS75" s="2"/>
      <c r="BT75" s="2"/>
      <c r="BU75" s="2"/>
      <c r="BW75" s="1"/>
      <c r="BX75" s="1"/>
      <c r="BY75" s="1"/>
      <c r="BZ75" s="1"/>
      <c r="CA75" s="2"/>
      <c r="CB75" s="2"/>
      <c r="CC75" s="2"/>
      <c r="CD75" s="2"/>
      <c r="CE75" s="2"/>
      <c r="CF75" s="2"/>
      <c r="CG75" s="2"/>
    </row>
    <row r="76" spans="1:85" x14ac:dyDescent="0.2">
      <c r="A76" s="21">
        <v>28300</v>
      </c>
      <c r="B76" s="2" t="s">
        <v>17</v>
      </c>
      <c r="C76" s="1" t="s">
        <v>23</v>
      </c>
      <c r="D76" s="1" t="s">
        <v>27</v>
      </c>
      <c r="E76" s="4">
        <v>19.999999999999993</v>
      </c>
      <c r="F76" s="2">
        <v>-1.2078333333333335</v>
      </c>
      <c r="G76" s="2">
        <v>-7.2758343644312511</v>
      </c>
      <c r="H76" s="2"/>
      <c r="I76" s="2"/>
      <c r="J76" s="2"/>
      <c r="K76" s="2"/>
      <c r="L76" s="2"/>
      <c r="M76" s="24" t="str" cm="1">
        <f t="array" ref="M76">_xlfn.IFS(B76=standards!$G$1, standards!$H$1, B76=standards!$G$2,standards!$H$2,B76=standards!$G$3,standards!$H$3,B76=standards!$G$4,standards!$H$4,B76=standards!$G$5,standards!$H$5,B76=standards!$G$6,standards!$H$6,B76=standards!$G$8,standards!$H$8,B76=standards!$G$9,standards!$H$9,B76=standards!$G$10, standards!$H$10, TRUE,standards!$H$7)</f>
        <v>129, -64.5, 1</v>
      </c>
      <c r="N76" t="str">
        <f>VLOOKUP($C76, standards!$A$2:$D$17, 3, FALSE)</f>
        <v>shale, stilstone</v>
      </c>
      <c r="O76" t="str">
        <f>VLOOKUP($C76, standards!$A$2:$D$17, 4, FALSE)</f>
        <v/>
      </c>
      <c r="P76" s="1"/>
      <c r="Q76" s="1"/>
      <c r="R76" s="1"/>
      <c r="S76" s="2"/>
      <c r="T76" s="2"/>
      <c r="U76" s="2"/>
      <c r="V76" s="2"/>
      <c r="W76" s="2"/>
      <c r="X76" s="2"/>
      <c r="Y76" s="2"/>
      <c r="AA76" s="1"/>
      <c r="AB76" s="1"/>
      <c r="AC76" s="1"/>
      <c r="AD76" s="1"/>
      <c r="AE76" s="2"/>
      <c r="AF76" s="2"/>
      <c r="AG76" s="2"/>
      <c r="AH76" s="2"/>
      <c r="AI76" s="2"/>
      <c r="AJ76" s="2"/>
      <c r="AK76" s="2"/>
      <c r="AM76" s="1"/>
      <c r="AN76" s="1"/>
      <c r="AO76" s="1"/>
      <c r="AP76" s="1"/>
      <c r="AQ76" s="2"/>
      <c r="AR76" s="2"/>
      <c r="AS76" s="2"/>
      <c r="AT76" s="2"/>
      <c r="AU76" s="2"/>
      <c r="AV76" s="2"/>
      <c r="AW76" s="2"/>
      <c r="AY76" s="1"/>
      <c r="AZ76" s="1"/>
      <c r="BA76" s="1"/>
      <c r="BB76" s="1"/>
      <c r="BC76" s="2"/>
      <c r="BD76" s="2"/>
      <c r="BE76" s="2"/>
      <c r="BF76" s="2"/>
      <c r="BG76" s="2"/>
      <c r="BH76" s="2"/>
      <c r="BI76" s="2"/>
      <c r="BK76" s="1"/>
      <c r="BL76" s="1"/>
      <c r="BM76" s="1"/>
      <c r="BN76" s="1"/>
      <c r="BO76" s="2"/>
      <c r="BP76" s="2"/>
      <c r="BQ76" s="2"/>
      <c r="BR76" s="2"/>
      <c r="BS76" s="2"/>
      <c r="BT76" s="2"/>
      <c r="BU76" s="2"/>
      <c r="BW76" s="1"/>
      <c r="BX76" s="1"/>
      <c r="BY76" s="1"/>
      <c r="BZ76" s="1"/>
      <c r="CA76" s="2"/>
      <c r="CB76" s="2"/>
      <c r="CC76" s="2"/>
      <c r="CD76" s="2"/>
      <c r="CE76" s="2"/>
      <c r="CF76" s="2"/>
      <c r="CG76" s="2"/>
    </row>
    <row r="77" spans="1:85" x14ac:dyDescent="0.2">
      <c r="A77" s="21">
        <v>28301</v>
      </c>
      <c r="B77" s="2" t="s">
        <v>17</v>
      </c>
      <c r="C77" s="1" t="s">
        <v>23</v>
      </c>
      <c r="D77" s="1" t="s">
        <v>27</v>
      </c>
      <c r="E77" s="4">
        <v>22.4</v>
      </c>
      <c r="F77" s="2">
        <v>-4.8588333333333331</v>
      </c>
      <c r="G77" s="2">
        <v>-7.4767747257279673</v>
      </c>
      <c r="H77" s="2"/>
      <c r="I77" s="2"/>
      <c r="J77" s="2"/>
      <c r="K77" s="2"/>
      <c r="L77" s="2"/>
      <c r="M77" s="24" t="str" cm="1">
        <f t="array" ref="M77">_xlfn.IFS(B77=standards!$G$1, standards!$H$1, B77=standards!$G$2,standards!$H$2,B77=standards!$G$3,standards!$H$3,B77=standards!$G$4,standards!$H$4,B77=standards!$G$5,standards!$H$5,B77=standards!$G$6,standards!$H$6,B77=standards!$G$8,standards!$H$8,B77=standards!$G$9,standards!$H$9,B77=standards!$G$10, standards!$H$10, TRUE,standards!$H$7)</f>
        <v>129, -64.5, 1</v>
      </c>
      <c r="N77" t="str">
        <f>VLOOKUP($C77, standards!$A$2:$D$17, 3, FALSE)</f>
        <v>shale, stilstone</v>
      </c>
      <c r="O77" t="str">
        <f>VLOOKUP($C77, standards!$A$2:$D$17, 4, FALSE)</f>
        <v/>
      </c>
      <c r="P77" s="1"/>
      <c r="Q77" s="1"/>
      <c r="R77" s="1"/>
      <c r="S77" s="2"/>
      <c r="T77" s="2"/>
      <c r="U77" s="2"/>
      <c r="V77" s="2"/>
      <c r="W77" s="2"/>
      <c r="X77" s="2"/>
      <c r="Y77" s="2"/>
      <c r="AA77" s="1"/>
      <c r="AB77" s="1"/>
      <c r="AC77" s="1"/>
      <c r="AD77" s="1"/>
      <c r="AE77" s="2"/>
      <c r="AF77" s="2"/>
      <c r="AG77" s="2"/>
      <c r="AH77" s="2"/>
      <c r="AI77" s="2"/>
      <c r="AJ77" s="2"/>
      <c r="AK77" s="2"/>
      <c r="AM77" s="1"/>
      <c r="AN77" s="1"/>
      <c r="AO77" s="1"/>
      <c r="AP77" s="1"/>
      <c r="AQ77" s="2"/>
      <c r="AR77" s="2"/>
      <c r="AS77" s="2"/>
      <c r="AT77" s="2"/>
      <c r="AU77" s="2"/>
      <c r="AV77" s="2"/>
      <c r="AW77" s="2"/>
      <c r="AY77" s="1"/>
      <c r="AZ77" s="1"/>
      <c r="BA77" s="1"/>
      <c r="BB77" s="1"/>
      <c r="BC77" s="2"/>
      <c r="BD77" s="2"/>
      <c r="BE77" s="2"/>
      <c r="BF77" s="2"/>
      <c r="BG77" s="2"/>
      <c r="BH77" s="2"/>
      <c r="BI77" s="2"/>
      <c r="BK77" s="1"/>
      <c r="BL77" s="1"/>
      <c r="BM77" s="1"/>
      <c r="BN77" s="1"/>
      <c r="BO77" s="2"/>
      <c r="BP77" s="2"/>
      <c r="BQ77" s="2"/>
      <c r="BR77" s="2"/>
      <c r="BS77" s="2"/>
      <c r="BT77" s="2"/>
      <c r="BU77" s="2"/>
      <c r="BW77" s="1"/>
      <c r="BX77" s="1"/>
      <c r="BY77" s="1"/>
      <c r="BZ77" s="1"/>
      <c r="CA77" s="2"/>
      <c r="CB77" s="2"/>
      <c r="CC77" s="2"/>
      <c r="CD77" s="2"/>
      <c r="CE77" s="2"/>
      <c r="CF77" s="2"/>
      <c r="CG77" s="2"/>
    </row>
    <row r="78" spans="1:85" x14ac:dyDescent="0.2">
      <c r="A78" s="21">
        <v>28302</v>
      </c>
      <c r="B78" s="2" t="s">
        <v>17</v>
      </c>
      <c r="C78" s="1" t="s">
        <v>23</v>
      </c>
      <c r="D78" s="1" t="s">
        <v>27</v>
      </c>
      <c r="E78" s="4">
        <v>496.4</v>
      </c>
      <c r="F78" s="2">
        <v>-2.4478333333333335</v>
      </c>
      <c r="G78" s="2">
        <v>-11.135275096923227</v>
      </c>
      <c r="H78" s="2"/>
      <c r="I78" s="2"/>
      <c r="J78" s="2"/>
      <c r="K78" s="2"/>
      <c r="L78" s="2"/>
      <c r="M78" s="24" t="str" cm="1">
        <f t="array" ref="M78">_xlfn.IFS(B78=standards!$G$1, standards!$H$1, B78=standards!$G$2,standards!$H$2,B78=standards!$G$3,standards!$H$3,B78=standards!$G$4,standards!$H$4,B78=standards!$G$5,standards!$H$5,B78=standards!$G$6,standards!$H$6,B78=standards!$G$8,standards!$H$8,B78=standards!$G$9,standards!$H$9,B78=standards!$G$10, standards!$H$10, TRUE,standards!$H$7)</f>
        <v>129, -64.5, 1</v>
      </c>
      <c r="N78" t="str">
        <f>VLOOKUP($C78, standards!$A$2:$D$17, 3, FALSE)</f>
        <v>shale, stilstone</v>
      </c>
      <c r="O78" t="str">
        <f>VLOOKUP($C78, standards!$A$2:$D$17, 4, FALSE)</f>
        <v/>
      </c>
      <c r="P78" s="1"/>
      <c r="Q78" s="1"/>
      <c r="R78" s="1"/>
      <c r="S78" s="2"/>
      <c r="T78" s="2"/>
      <c r="U78" s="2"/>
      <c r="V78" s="2"/>
      <c r="W78" s="2"/>
      <c r="X78" s="2"/>
      <c r="Y78" s="2"/>
      <c r="AA78" s="1"/>
      <c r="AB78" s="1"/>
      <c r="AC78" s="1"/>
      <c r="AD78" s="1"/>
      <c r="AE78" s="2"/>
      <c r="AF78" s="2"/>
      <c r="AG78" s="2"/>
      <c r="AH78" s="2"/>
      <c r="AI78" s="2"/>
      <c r="AJ78" s="2"/>
      <c r="AK78" s="2"/>
      <c r="AM78" s="1"/>
      <c r="AN78" s="1"/>
      <c r="AO78" s="1"/>
      <c r="AP78" s="1"/>
      <c r="AQ78" s="2"/>
      <c r="AR78" s="2"/>
      <c r="AS78" s="2"/>
      <c r="AT78" s="2"/>
      <c r="AU78" s="2"/>
      <c r="AV78" s="2"/>
      <c r="AW78" s="2"/>
      <c r="AY78" s="1"/>
      <c r="AZ78" s="1"/>
      <c r="BA78" s="1"/>
      <c r="BB78" s="1"/>
      <c r="BC78" s="2"/>
      <c r="BD78" s="2"/>
      <c r="BE78" s="2"/>
      <c r="BF78" s="2"/>
      <c r="BG78" s="2"/>
      <c r="BH78" s="2"/>
      <c r="BI78" s="2"/>
      <c r="BK78" s="1"/>
      <c r="BL78" s="1"/>
      <c r="BM78" s="1"/>
      <c r="BN78" s="1"/>
      <c r="BO78" s="2"/>
      <c r="BP78" s="2"/>
      <c r="BQ78" s="2"/>
      <c r="BR78" s="2"/>
      <c r="BS78" s="2"/>
      <c r="BT78" s="2"/>
      <c r="BU78" s="2"/>
      <c r="BW78" s="1"/>
      <c r="BX78" s="1"/>
      <c r="BY78" s="1"/>
      <c r="BZ78" s="1"/>
      <c r="CA78" s="2"/>
      <c r="CB78" s="2"/>
      <c r="CC78" s="2"/>
      <c r="CD78" s="2"/>
      <c r="CE78" s="2"/>
      <c r="CF78" s="2"/>
      <c r="CG78" s="2"/>
    </row>
    <row r="79" spans="1:85" x14ac:dyDescent="0.2">
      <c r="A79" s="21">
        <v>28303</v>
      </c>
      <c r="B79" s="2" t="s">
        <v>17</v>
      </c>
      <c r="C79" s="1" t="s">
        <v>23</v>
      </c>
      <c r="D79" s="1" t="s">
        <v>27</v>
      </c>
      <c r="E79" s="4">
        <v>503.1</v>
      </c>
      <c r="F79" s="2">
        <v>-2.0648333333333335</v>
      </c>
      <c r="G79" s="2">
        <v>-10.718546564381757</v>
      </c>
      <c r="H79" s="2"/>
      <c r="I79" s="2"/>
      <c r="J79" s="2"/>
      <c r="K79" s="2"/>
      <c r="L79" s="2"/>
      <c r="M79" s="24" t="str" cm="1">
        <f t="array" ref="M79">_xlfn.IFS(B79=standards!$G$1, standards!$H$1, B79=standards!$G$2,standards!$H$2,B79=standards!$G$3,standards!$H$3,B79=standards!$G$4,standards!$H$4,B79=standards!$G$5,standards!$H$5,B79=standards!$G$6,standards!$H$6,B79=standards!$G$8,standards!$H$8,B79=standards!$G$9,standards!$H$9,B79=standards!$G$10, standards!$H$10, TRUE,standards!$H$7)</f>
        <v>129, -64.5, 1</v>
      </c>
      <c r="N79" t="str">
        <f>VLOOKUP($C79, standards!$A$2:$D$17, 3, FALSE)</f>
        <v>shale, stilstone</v>
      </c>
      <c r="O79" t="str">
        <f>VLOOKUP($C79, standards!$A$2:$D$17, 4, FALSE)</f>
        <v/>
      </c>
      <c r="P79" s="1"/>
      <c r="Q79" s="1"/>
      <c r="R79" s="1"/>
      <c r="S79" s="2"/>
      <c r="T79" s="2"/>
      <c r="U79" s="2"/>
      <c r="V79" s="2"/>
      <c r="W79" s="2"/>
      <c r="X79" s="2"/>
      <c r="Y79" s="2"/>
      <c r="AA79" s="1"/>
      <c r="AB79" s="1"/>
      <c r="AC79" s="1"/>
      <c r="AD79" s="1"/>
      <c r="AE79" s="2"/>
      <c r="AF79" s="2"/>
      <c r="AG79" s="2"/>
      <c r="AH79" s="2"/>
      <c r="AI79" s="2"/>
      <c r="AJ79" s="2"/>
      <c r="AK79" s="2"/>
      <c r="AM79" s="1"/>
      <c r="AN79" s="1"/>
      <c r="AO79" s="1"/>
      <c r="AP79" s="1"/>
      <c r="AQ79" s="2"/>
      <c r="AR79" s="2"/>
      <c r="AS79" s="2"/>
      <c r="AT79" s="2"/>
      <c r="AU79" s="2"/>
      <c r="AV79" s="2"/>
      <c r="AW79" s="2"/>
      <c r="AY79" s="1"/>
      <c r="AZ79" s="1"/>
      <c r="BA79" s="1"/>
      <c r="BB79" s="1"/>
      <c r="BC79" s="2"/>
      <c r="BD79" s="2"/>
      <c r="BE79" s="2"/>
      <c r="BF79" s="2"/>
      <c r="BG79" s="2"/>
      <c r="BH79" s="2"/>
      <c r="BI79" s="2"/>
      <c r="BK79" s="1"/>
      <c r="BL79" s="1"/>
      <c r="BM79" s="1"/>
      <c r="BN79" s="1"/>
      <c r="BO79" s="2"/>
      <c r="BP79" s="2"/>
      <c r="BQ79" s="2"/>
      <c r="BR79" s="2"/>
      <c r="BS79" s="2"/>
      <c r="BT79" s="2"/>
      <c r="BU79" s="2"/>
      <c r="BW79" s="1"/>
      <c r="BX79" s="1"/>
      <c r="BY79" s="1"/>
      <c r="BZ79" s="1"/>
      <c r="CA79" s="2"/>
      <c r="CB79" s="2"/>
      <c r="CC79" s="2"/>
      <c r="CD79" s="2"/>
      <c r="CE79" s="2"/>
      <c r="CF79" s="2"/>
      <c r="CG79" s="2"/>
    </row>
    <row r="80" spans="1:85" x14ac:dyDescent="0.2">
      <c r="A80" s="21">
        <v>28304</v>
      </c>
      <c r="B80" s="2" t="s">
        <v>17</v>
      </c>
      <c r="C80" s="1" t="s">
        <v>68</v>
      </c>
      <c r="D80" s="1" t="s">
        <v>27</v>
      </c>
      <c r="E80" s="4">
        <v>554.4</v>
      </c>
      <c r="F80" s="2">
        <v>2.5461666666666662</v>
      </c>
      <c r="G80" s="2">
        <v>-6.1889746762352509</v>
      </c>
      <c r="H80" s="2"/>
      <c r="I80" s="2"/>
      <c r="J80" s="2"/>
      <c r="K80" s="2"/>
      <c r="L80" s="2"/>
      <c r="M80" s="24" t="str" cm="1">
        <f t="array" ref="M80">_xlfn.IFS(B80=standards!$G$1, standards!$H$1, B80=standards!$G$2,standards!$H$2,B80=standards!$G$3,standards!$H$3,B80=standards!$G$4,standards!$H$4,B80=standards!$G$5,standards!$H$5,B80=standards!$G$6,standards!$H$6,B80=standards!$G$8,standards!$H$8,B80=standards!$G$9,standards!$H$9,B80=standards!$G$10, standards!$H$10, TRUE,standards!$H$7)</f>
        <v>129, -64.5, 1</v>
      </c>
      <c r="N80" t="str">
        <f>VLOOKUP($C80, standards!$A$2:$D$17, 3, FALSE)</f>
        <v>dolostone</v>
      </c>
      <c r="O80" t="str">
        <f>VLOOKUP($C80, standards!$A$2:$D$17, 4, FALSE)</f>
        <v>Previously mapped as lower Gametrail Fm</v>
      </c>
      <c r="P80" s="1"/>
      <c r="Q80" s="1"/>
      <c r="R80" s="1"/>
      <c r="S80" s="2"/>
      <c r="T80" s="2"/>
      <c r="U80" s="2"/>
      <c r="V80" s="2"/>
      <c r="W80" s="2"/>
      <c r="X80" s="2"/>
      <c r="Y80" s="2"/>
      <c r="AA80" s="1"/>
      <c r="AB80" s="1"/>
      <c r="AC80" s="1"/>
      <c r="AD80" s="1"/>
      <c r="AE80" s="2"/>
      <c r="AF80" s="2"/>
      <c r="AG80" s="2"/>
      <c r="AH80" s="2"/>
      <c r="AI80" s="2"/>
      <c r="AJ80" s="2"/>
      <c r="AK80" s="2"/>
      <c r="AM80" s="1"/>
      <c r="AN80" s="1"/>
      <c r="AO80" s="1"/>
      <c r="AP80" s="1"/>
      <c r="AQ80" s="2"/>
      <c r="AR80" s="2"/>
      <c r="AS80" s="2"/>
      <c r="AT80" s="2"/>
      <c r="AU80" s="2"/>
      <c r="AV80" s="2"/>
      <c r="AW80" s="2"/>
      <c r="AY80" s="1"/>
      <c r="AZ80" s="1"/>
      <c r="BA80" s="1"/>
      <c r="BB80" s="1"/>
      <c r="BC80" s="2"/>
      <c r="BD80" s="2"/>
      <c r="BE80" s="2"/>
      <c r="BF80" s="2"/>
      <c r="BG80" s="2"/>
      <c r="BH80" s="2"/>
      <c r="BI80" s="2"/>
      <c r="BK80" s="1"/>
      <c r="BL80" s="1"/>
      <c r="BM80" s="1"/>
      <c r="BN80" s="1"/>
      <c r="BO80" s="2"/>
      <c r="BP80" s="2"/>
      <c r="BQ80" s="2"/>
      <c r="BR80" s="2"/>
      <c r="BS80" s="2"/>
      <c r="BT80" s="2"/>
      <c r="BU80" s="2"/>
      <c r="BW80" s="1"/>
      <c r="BX80" s="1"/>
      <c r="BY80" s="1"/>
      <c r="BZ80" s="1"/>
      <c r="CA80" s="2"/>
      <c r="CB80" s="2"/>
      <c r="CC80" s="2"/>
      <c r="CD80" s="2"/>
      <c r="CE80" s="2"/>
      <c r="CF80" s="2"/>
      <c r="CG80" s="2"/>
    </row>
    <row r="81" spans="1:85" x14ac:dyDescent="0.2">
      <c r="A81" s="21">
        <v>28305</v>
      </c>
      <c r="B81" s="2" t="s">
        <v>17</v>
      </c>
      <c r="C81" s="1" t="s">
        <v>68</v>
      </c>
      <c r="D81" s="1" t="s">
        <v>27</v>
      </c>
      <c r="E81" s="4">
        <v>558.4</v>
      </c>
      <c r="F81" s="2">
        <v>2.7371666666666665</v>
      </c>
      <c r="G81" s="2">
        <v>-6.0484154087272266</v>
      </c>
      <c r="H81" s="2"/>
      <c r="I81" s="2"/>
      <c r="J81" s="2"/>
      <c r="K81" s="2"/>
      <c r="L81" s="2"/>
      <c r="M81" s="24" t="str" cm="1">
        <f t="array" ref="M81">_xlfn.IFS(B81=standards!$G$1, standards!$H$1, B81=standards!$G$2,standards!$H$2,B81=standards!$G$3,standards!$H$3,B81=standards!$G$4,standards!$H$4,B81=standards!$G$5,standards!$H$5,B81=standards!$G$6,standards!$H$6,B81=standards!$G$8,standards!$H$8,B81=standards!$G$9,standards!$H$9,B81=standards!$G$10, standards!$H$10, TRUE,standards!$H$7)</f>
        <v>129, -64.5, 1</v>
      </c>
      <c r="N81" t="str">
        <f>VLOOKUP($C81, standards!$A$2:$D$17, 3, FALSE)</f>
        <v>dolostone</v>
      </c>
      <c r="O81" t="str">
        <f>VLOOKUP($C81, standards!$A$2:$D$17, 4, FALSE)</f>
        <v>Previously mapped as lower Gametrail Fm</v>
      </c>
      <c r="P81" s="1"/>
      <c r="Q81" s="1"/>
      <c r="R81" s="1"/>
      <c r="S81" s="2"/>
      <c r="T81" s="2"/>
      <c r="U81" s="2"/>
      <c r="V81" s="2"/>
      <c r="W81" s="2"/>
      <c r="X81" s="2"/>
      <c r="Y81" s="2"/>
      <c r="AA81" s="1"/>
      <c r="AB81" s="1"/>
      <c r="AC81" s="1"/>
      <c r="AD81" s="1"/>
      <c r="AE81" s="2"/>
      <c r="AF81" s="2"/>
      <c r="AG81" s="2"/>
      <c r="AH81" s="2"/>
      <c r="AI81" s="2"/>
      <c r="AJ81" s="2"/>
      <c r="AK81" s="2"/>
      <c r="AM81" s="1"/>
      <c r="AN81" s="1"/>
      <c r="AO81" s="1"/>
      <c r="AP81" s="1"/>
      <c r="AQ81" s="2"/>
      <c r="AR81" s="2"/>
      <c r="AS81" s="2"/>
      <c r="AT81" s="2"/>
      <c r="AU81" s="2"/>
      <c r="AV81" s="2"/>
      <c r="AW81" s="2"/>
      <c r="AY81" s="1"/>
      <c r="AZ81" s="1"/>
      <c r="BA81" s="1"/>
      <c r="BB81" s="1"/>
      <c r="BC81" s="2"/>
      <c r="BD81" s="2"/>
      <c r="BE81" s="2"/>
      <c r="BF81" s="2"/>
      <c r="BG81" s="2"/>
      <c r="BH81" s="2"/>
      <c r="BI81" s="2"/>
      <c r="BK81" s="1"/>
      <c r="BL81" s="1"/>
      <c r="BM81" s="1"/>
      <c r="BN81" s="1"/>
      <c r="BO81" s="2"/>
      <c r="BP81" s="2"/>
      <c r="BQ81" s="2"/>
      <c r="BR81" s="2"/>
      <c r="BS81" s="2"/>
      <c r="BT81" s="2"/>
      <c r="BU81" s="2"/>
      <c r="BW81" s="1"/>
      <c r="BX81" s="1"/>
      <c r="BY81" s="1"/>
      <c r="BZ81" s="1"/>
      <c r="CA81" s="2"/>
      <c r="CB81" s="2"/>
      <c r="CC81" s="2"/>
      <c r="CD81" s="2"/>
      <c r="CE81" s="2"/>
      <c r="CF81" s="2"/>
      <c r="CG81" s="2"/>
    </row>
    <row r="82" spans="1:85" x14ac:dyDescent="0.2">
      <c r="A82" s="21">
        <v>28306</v>
      </c>
      <c r="B82" s="2" t="s">
        <v>17</v>
      </c>
      <c r="C82" s="1" t="s">
        <v>68</v>
      </c>
      <c r="D82" s="1" t="s">
        <v>27</v>
      </c>
      <c r="E82" s="4">
        <v>562.4</v>
      </c>
      <c r="F82" s="2">
        <v>3.4401666666666664</v>
      </c>
      <c r="G82" s="2">
        <v>-6.2216398581209553</v>
      </c>
      <c r="H82" s="2"/>
      <c r="I82" s="2"/>
      <c r="J82" s="2"/>
      <c r="K82" s="2"/>
      <c r="L82" s="2"/>
      <c r="M82" s="24" t="str" cm="1">
        <f t="array" ref="M82">_xlfn.IFS(B82=standards!$G$1, standards!$H$1, B82=standards!$G$2,standards!$H$2,B82=standards!$G$3,standards!$H$3,B82=standards!$G$4,standards!$H$4,B82=standards!$G$5,standards!$H$5,B82=standards!$G$6,standards!$H$6,B82=standards!$G$8,standards!$H$8,B82=standards!$G$9,standards!$H$9,B82=standards!$G$10, standards!$H$10, TRUE,standards!$H$7)</f>
        <v>129, -64.5, 1</v>
      </c>
      <c r="N82" t="str">
        <f>VLOOKUP($C82, standards!$A$2:$D$17, 3, FALSE)</f>
        <v>dolostone</v>
      </c>
      <c r="O82" t="str">
        <f>VLOOKUP($C82, standards!$A$2:$D$17, 4, FALSE)</f>
        <v>Previously mapped as lower Gametrail Fm</v>
      </c>
      <c r="P82" s="1"/>
      <c r="Q82" s="1"/>
      <c r="R82" s="1"/>
      <c r="S82" s="2"/>
      <c r="T82" s="2"/>
      <c r="U82" s="2"/>
      <c r="V82" s="2"/>
      <c r="W82" s="2"/>
      <c r="X82" s="2"/>
      <c r="Y82" s="2"/>
      <c r="AA82" s="1"/>
      <c r="AB82" s="1"/>
      <c r="AC82" s="1"/>
      <c r="AD82" s="1"/>
      <c r="AE82" s="2"/>
      <c r="AF82" s="2"/>
      <c r="AG82" s="2"/>
      <c r="AH82" s="2"/>
      <c r="AI82" s="2"/>
      <c r="AJ82" s="2"/>
      <c r="AK82" s="2"/>
      <c r="AM82" s="1"/>
      <c r="AN82" s="1"/>
      <c r="AO82" s="1"/>
      <c r="AP82" s="1"/>
      <c r="AQ82" s="2"/>
      <c r="AR82" s="2"/>
      <c r="AS82" s="2"/>
      <c r="AT82" s="2"/>
      <c r="AU82" s="2"/>
      <c r="AV82" s="2"/>
      <c r="AW82" s="2"/>
      <c r="AY82" s="1"/>
      <c r="AZ82" s="1"/>
      <c r="BA82" s="1"/>
      <c r="BB82" s="1"/>
      <c r="BC82" s="2"/>
      <c r="BD82" s="2"/>
      <c r="BE82" s="2"/>
      <c r="BF82" s="2"/>
      <c r="BG82" s="2"/>
      <c r="BH82" s="2"/>
      <c r="BI82" s="2"/>
      <c r="BK82" s="1"/>
      <c r="BL82" s="1"/>
      <c r="BM82" s="1"/>
      <c r="BN82" s="1"/>
      <c r="BO82" s="2"/>
      <c r="BP82" s="2"/>
      <c r="BQ82" s="2"/>
      <c r="BR82" s="2"/>
      <c r="BS82" s="2"/>
      <c r="BT82" s="2"/>
      <c r="BU82" s="2"/>
      <c r="BW82" s="1"/>
      <c r="BX82" s="1"/>
      <c r="BY82" s="1"/>
      <c r="BZ82" s="1"/>
      <c r="CA82" s="2"/>
      <c r="CB82" s="2"/>
      <c r="CC82" s="2"/>
      <c r="CD82" s="2"/>
      <c r="CE82" s="2"/>
      <c r="CF82" s="2"/>
      <c r="CG82" s="2"/>
    </row>
    <row r="83" spans="1:85" x14ac:dyDescent="0.2">
      <c r="A83" s="21">
        <v>28307</v>
      </c>
      <c r="B83" s="2" t="s">
        <v>17</v>
      </c>
      <c r="C83" s="1" t="s">
        <v>68</v>
      </c>
      <c r="D83" s="1" t="s">
        <v>27</v>
      </c>
      <c r="E83" s="4">
        <v>566.4</v>
      </c>
      <c r="F83" s="2">
        <v>2.1771666666666665</v>
      </c>
      <c r="G83" s="2">
        <v>-6.4898902911820535</v>
      </c>
      <c r="H83" s="2"/>
      <c r="I83" s="2"/>
      <c r="J83" s="2"/>
      <c r="K83" s="2"/>
      <c r="L83" s="2"/>
      <c r="M83" s="24" t="str" cm="1">
        <f t="array" ref="M83">_xlfn.IFS(B83=standards!$G$1, standards!$H$1, B83=standards!$G$2,standards!$H$2,B83=standards!$G$3,standards!$H$3,B83=standards!$G$4,standards!$H$4,B83=standards!$G$5,standards!$H$5,B83=standards!$G$6,standards!$H$6,B83=standards!$G$8,standards!$H$8,B83=standards!$G$9,standards!$H$9,B83=standards!$G$10, standards!$H$10, TRUE,standards!$H$7)</f>
        <v>129, -64.5, 1</v>
      </c>
      <c r="N83" t="str">
        <f>VLOOKUP($C83, standards!$A$2:$D$17, 3, FALSE)</f>
        <v>dolostone</v>
      </c>
      <c r="O83" t="str">
        <f>VLOOKUP($C83, standards!$A$2:$D$17, 4, FALSE)</f>
        <v>Previously mapped as lower Gametrail Fm</v>
      </c>
      <c r="P83" s="1"/>
      <c r="Q83" s="1"/>
      <c r="R83" s="1"/>
      <c r="S83" s="2"/>
      <c r="T83" s="2"/>
      <c r="U83" s="2"/>
      <c r="V83" s="2"/>
      <c r="W83" s="2"/>
      <c r="X83" s="2"/>
      <c r="Y83" s="2"/>
      <c r="AA83" s="1"/>
      <c r="AB83" s="1"/>
      <c r="AC83" s="1"/>
      <c r="AD83" s="1"/>
      <c r="AE83" s="2"/>
      <c r="AF83" s="2"/>
      <c r="AG83" s="2"/>
      <c r="AH83" s="2"/>
      <c r="AI83" s="2"/>
      <c r="AJ83" s="2"/>
      <c r="AK83" s="2"/>
      <c r="AM83" s="1"/>
      <c r="AN83" s="1"/>
      <c r="AO83" s="1"/>
      <c r="AP83" s="1"/>
      <c r="AQ83" s="2"/>
      <c r="AR83" s="2"/>
      <c r="AS83" s="2"/>
      <c r="AT83" s="2"/>
      <c r="AU83" s="2"/>
      <c r="AV83" s="2"/>
      <c r="AW83" s="2"/>
      <c r="AY83" s="1"/>
      <c r="AZ83" s="1"/>
      <c r="BA83" s="1"/>
      <c r="BB83" s="1"/>
      <c r="BC83" s="2"/>
      <c r="BD83" s="2"/>
      <c r="BE83" s="2"/>
      <c r="BF83" s="2"/>
      <c r="BG83" s="2"/>
      <c r="BH83" s="2"/>
      <c r="BI83" s="2"/>
      <c r="BK83" s="1"/>
      <c r="BL83" s="1"/>
      <c r="BM83" s="1"/>
      <c r="BN83" s="1"/>
      <c r="BO83" s="2"/>
      <c r="BP83" s="2"/>
      <c r="BQ83" s="2"/>
      <c r="BR83" s="2"/>
      <c r="BS83" s="2"/>
      <c r="BT83" s="2"/>
      <c r="BU83" s="2"/>
      <c r="BW83" s="1"/>
      <c r="BX83" s="1"/>
      <c r="BY83" s="1"/>
      <c r="BZ83" s="1"/>
      <c r="CA83" s="2"/>
      <c r="CB83" s="2"/>
      <c r="CC83" s="2"/>
      <c r="CD83" s="2"/>
      <c r="CE83" s="2"/>
      <c r="CF83" s="2"/>
      <c r="CG83" s="2"/>
    </row>
    <row r="84" spans="1:85" x14ac:dyDescent="0.2">
      <c r="A84" s="21">
        <v>28308</v>
      </c>
      <c r="B84" s="2" t="s">
        <v>17</v>
      </c>
      <c r="C84" s="1" t="s">
        <v>68</v>
      </c>
      <c r="D84" s="1" t="s">
        <v>27</v>
      </c>
      <c r="E84" s="4">
        <v>570.4</v>
      </c>
      <c r="F84" s="2">
        <v>2.6481666666666666</v>
      </c>
      <c r="G84" s="2">
        <v>-6.3869454755424506</v>
      </c>
      <c r="H84" s="2"/>
      <c r="I84" s="2"/>
      <c r="J84" s="2"/>
      <c r="K84" s="2"/>
      <c r="L84" s="2"/>
      <c r="M84" s="24" t="str" cm="1">
        <f t="array" ref="M84">_xlfn.IFS(B84=standards!$G$1, standards!$H$1, B84=standards!$G$2,standards!$H$2,B84=standards!$G$3,standards!$H$3,B84=standards!$G$4,standards!$H$4,B84=standards!$G$5,standards!$H$5,B84=standards!$G$6,standards!$H$6,B84=standards!$G$8,standards!$H$8,B84=standards!$G$9,standards!$H$9,B84=standards!$G$10, standards!$H$10, TRUE,standards!$H$7)</f>
        <v>129, -64.5, 1</v>
      </c>
      <c r="N84" t="str">
        <f>VLOOKUP($C84, standards!$A$2:$D$17, 3, FALSE)</f>
        <v>dolostone</v>
      </c>
      <c r="O84" t="str">
        <f>VLOOKUP($C84, standards!$A$2:$D$17, 4, FALSE)</f>
        <v>Previously mapped as lower Gametrail Fm</v>
      </c>
      <c r="P84" s="1"/>
      <c r="Q84" s="1"/>
      <c r="R84" s="1"/>
      <c r="S84" s="2"/>
      <c r="T84" s="2"/>
      <c r="U84" s="2"/>
      <c r="V84" s="2"/>
      <c r="W84" s="2"/>
      <c r="X84" s="2"/>
      <c r="Y84" s="2"/>
      <c r="AA84" s="1"/>
      <c r="AB84" s="1"/>
      <c r="AC84" s="1"/>
      <c r="AD84" s="1"/>
      <c r="AE84" s="2"/>
      <c r="AF84" s="2"/>
      <c r="AG84" s="2"/>
      <c r="AH84" s="2"/>
      <c r="AI84" s="2"/>
      <c r="AJ84" s="2"/>
      <c r="AK84" s="2"/>
      <c r="AM84" s="1"/>
      <c r="AN84" s="1"/>
      <c r="AO84" s="1"/>
      <c r="AP84" s="1"/>
      <c r="AQ84" s="2"/>
      <c r="AR84" s="2"/>
      <c r="AS84" s="2"/>
      <c r="AT84" s="2"/>
      <c r="AU84" s="2"/>
      <c r="AV84" s="2"/>
      <c r="AW84" s="2"/>
      <c r="AY84" s="1"/>
      <c r="AZ84" s="1"/>
      <c r="BA84" s="1"/>
      <c r="BB84" s="1"/>
      <c r="BC84" s="2"/>
      <c r="BD84" s="2"/>
      <c r="BE84" s="2"/>
      <c r="BF84" s="2"/>
      <c r="BG84" s="2"/>
      <c r="BH84" s="2"/>
      <c r="BI84" s="2"/>
      <c r="BK84" s="1"/>
      <c r="BL84" s="1"/>
      <c r="BM84" s="1"/>
      <c r="BN84" s="1"/>
      <c r="BO84" s="2"/>
      <c r="BP84" s="2"/>
      <c r="BQ84" s="2"/>
      <c r="BR84" s="2"/>
      <c r="BS84" s="2"/>
      <c r="BT84" s="2"/>
      <c r="BU84" s="2"/>
      <c r="BW84" s="1"/>
      <c r="BX84" s="1"/>
      <c r="BY84" s="1"/>
      <c r="BZ84" s="1"/>
      <c r="CA84" s="2"/>
      <c r="CB84" s="2"/>
      <c r="CC84" s="2"/>
      <c r="CD84" s="2"/>
      <c r="CE84" s="2"/>
      <c r="CF84" s="2"/>
      <c r="CG84" s="2"/>
    </row>
    <row r="85" spans="1:85" x14ac:dyDescent="0.2">
      <c r="A85" s="21">
        <v>28309</v>
      </c>
      <c r="B85" s="2" t="s">
        <v>17</v>
      </c>
      <c r="C85" s="1" t="s">
        <v>68</v>
      </c>
      <c r="D85" s="1" t="s">
        <v>27</v>
      </c>
      <c r="E85" s="4">
        <v>574.4</v>
      </c>
      <c r="F85" s="2">
        <v>2.6411666666666664</v>
      </c>
      <c r="G85" s="2">
        <v>-6.4423772993483119</v>
      </c>
      <c r="H85" s="2"/>
      <c r="I85" s="2"/>
      <c r="J85" s="2"/>
      <c r="K85" s="2"/>
      <c r="L85" s="2"/>
      <c r="M85" s="24" t="str" cm="1">
        <f t="array" ref="M85">_xlfn.IFS(B85=standards!$G$1, standards!$H$1, B85=standards!$G$2,standards!$H$2,B85=standards!$G$3,standards!$H$3,B85=standards!$G$4,standards!$H$4,B85=standards!$G$5,standards!$H$5,B85=standards!$G$6,standards!$H$6,B85=standards!$G$8,standards!$H$8,B85=standards!$G$9,standards!$H$9,B85=standards!$G$10, standards!$H$10, TRUE,standards!$H$7)</f>
        <v>129, -64.5, 1</v>
      </c>
      <c r="N85" t="str">
        <f>VLOOKUP($C85, standards!$A$2:$D$17, 3, FALSE)</f>
        <v>dolostone</v>
      </c>
      <c r="O85" t="str">
        <f>VLOOKUP($C85, standards!$A$2:$D$17, 4, FALSE)</f>
        <v>Previously mapped as lower Gametrail Fm</v>
      </c>
      <c r="P85" s="1"/>
      <c r="Q85" s="1"/>
      <c r="R85" s="1"/>
      <c r="S85" s="2"/>
      <c r="T85" s="2"/>
      <c r="U85" s="2"/>
      <c r="V85" s="2"/>
      <c r="W85" s="2"/>
      <c r="X85" s="2"/>
      <c r="Y85" s="2"/>
      <c r="AA85" s="1"/>
      <c r="AB85" s="1"/>
      <c r="AC85" s="1"/>
      <c r="AD85" s="1"/>
      <c r="AE85" s="2"/>
      <c r="AF85" s="2"/>
      <c r="AG85" s="2"/>
      <c r="AH85" s="2"/>
      <c r="AI85" s="2"/>
      <c r="AJ85" s="2"/>
      <c r="AK85" s="2"/>
      <c r="AM85" s="1"/>
      <c r="AN85" s="1"/>
      <c r="AO85" s="1"/>
      <c r="AP85" s="1"/>
      <c r="AQ85" s="2"/>
      <c r="AR85" s="2"/>
      <c r="AS85" s="2"/>
      <c r="AT85" s="2"/>
      <c r="AU85" s="2"/>
      <c r="AV85" s="2"/>
      <c r="AW85" s="2"/>
      <c r="AY85" s="1"/>
      <c r="AZ85" s="1"/>
      <c r="BA85" s="1"/>
      <c r="BB85" s="1"/>
      <c r="BC85" s="2"/>
      <c r="BD85" s="2"/>
      <c r="BE85" s="2"/>
      <c r="BF85" s="2"/>
      <c r="BG85" s="2"/>
      <c r="BH85" s="2"/>
      <c r="BI85" s="2"/>
      <c r="BK85" s="1"/>
      <c r="BL85" s="1"/>
      <c r="BM85" s="1"/>
      <c r="BN85" s="1"/>
      <c r="BO85" s="2"/>
      <c r="BP85" s="2"/>
      <c r="BQ85" s="2"/>
      <c r="BR85" s="2"/>
      <c r="BS85" s="2"/>
      <c r="BT85" s="2"/>
      <c r="BU85" s="2"/>
      <c r="BW85" s="1"/>
      <c r="BX85" s="1"/>
      <c r="BY85" s="1"/>
      <c r="BZ85" s="1"/>
      <c r="CA85" s="2"/>
      <c r="CB85" s="2"/>
      <c r="CC85" s="2"/>
      <c r="CD85" s="2"/>
      <c r="CE85" s="2"/>
      <c r="CF85" s="2"/>
      <c r="CG85" s="2"/>
    </row>
    <row r="86" spans="1:85" x14ac:dyDescent="0.2">
      <c r="A86" s="21">
        <v>28310</v>
      </c>
      <c r="B86" s="2" t="s">
        <v>17</v>
      </c>
      <c r="C86" s="1" t="s">
        <v>68</v>
      </c>
      <c r="D86" s="1" t="s">
        <v>27</v>
      </c>
      <c r="E86" s="4">
        <v>578.4</v>
      </c>
      <c r="F86" s="2">
        <v>2.7431666666666663</v>
      </c>
      <c r="G86" s="2">
        <v>-6.725475542357561</v>
      </c>
      <c r="H86" s="2"/>
      <c r="I86" s="2"/>
      <c r="J86" s="2"/>
      <c r="K86" s="2"/>
      <c r="L86" s="2"/>
      <c r="M86" s="24" t="str" cm="1">
        <f t="array" ref="M86">_xlfn.IFS(B86=standards!$G$1, standards!$H$1, B86=standards!$G$2,standards!$H$2,B86=standards!$G$3,standards!$H$3,B86=standards!$G$4,standards!$H$4,B86=standards!$G$5,standards!$H$5,B86=standards!$G$6,standards!$H$6,B86=standards!$G$8,standards!$H$8,B86=standards!$G$9,standards!$H$9,B86=standards!$G$10, standards!$H$10, TRUE,standards!$H$7)</f>
        <v>129, -64.5, 1</v>
      </c>
      <c r="N86" t="str">
        <f>VLOOKUP($C86, standards!$A$2:$D$17, 3, FALSE)</f>
        <v>dolostone</v>
      </c>
      <c r="O86" t="str">
        <f>VLOOKUP($C86, standards!$A$2:$D$17, 4, FALSE)</f>
        <v>Previously mapped as lower Gametrail Fm</v>
      </c>
      <c r="P86" s="1"/>
      <c r="Q86" s="1"/>
      <c r="R86" s="1"/>
      <c r="S86" s="2"/>
      <c r="T86" s="2"/>
      <c r="U86" s="2"/>
      <c r="V86" s="2"/>
      <c r="W86" s="2"/>
      <c r="X86" s="2"/>
      <c r="Y86" s="2"/>
      <c r="AA86" s="1"/>
      <c r="AB86" s="1"/>
      <c r="AC86" s="1"/>
      <c r="AD86" s="1"/>
      <c r="AE86" s="2"/>
      <c r="AF86" s="2"/>
      <c r="AG86" s="2"/>
      <c r="AH86" s="2"/>
      <c r="AI86" s="2"/>
      <c r="AJ86" s="2"/>
      <c r="AK86" s="2"/>
      <c r="AM86" s="1"/>
      <c r="AN86" s="1"/>
      <c r="AO86" s="1"/>
      <c r="AP86" s="1"/>
      <c r="AQ86" s="2"/>
      <c r="AR86" s="2"/>
      <c r="AS86" s="2"/>
      <c r="AT86" s="2"/>
      <c r="AU86" s="2"/>
      <c r="AV86" s="2"/>
      <c r="AW86" s="2"/>
      <c r="AY86" s="1"/>
      <c r="AZ86" s="1"/>
      <c r="BA86" s="1"/>
      <c r="BB86" s="1"/>
      <c r="BC86" s="2"/>
      <c r="BD86" s="2"/>
      <c r="BE86" s="2"/>
      <c r="BF86" s="2"/>
      <c r="BG86" s="2"/>
      <c r="BH86" s="2"/>
      <c r="BI86" s="2"/>
      <c r="BK86" s="1"/>
      <c r="BL86" s="1"/>
      <c r="BM86" s="1"/>
      <c r="BN86" s="1"/>
      <c r="BO86" s="2"/>
      <c r="BP86" s="2"/>
      <c r="BQ86" s="2"/>
      <c r="BR86" s="2"/>
      <c r="BS86" s="2"/>
      <c r="BT86" s="2"/>
      <c r="BU86" s="2"/>
      <c r="BW86" s="1"/>
      <c r="BX86" s="1"/>
      <c r="BY86" s="1"/>
      <c r="BZ86" s="1"/>
      <c r="CA86" s="2"/>
      <c r="CB86" s="2"/>
      <c r="CC86" s="2"/>
      <c r="CD86" s="2"/>
      <c r="CE86" s="2"/>
      <c r="CF86" s="2"/>
      <c r="CG86" s="2"/>
    </row>
    <row r="87" spans="1:85" x14ac:dyDescent="0.2">
      <c r="A87" s="21">
        <v>28311</v>
      </c>
      <c r="B87" s="2" t="s">
        <v>17</v>
      </c>
      <c r="C87" s="1" t="s">
        <v>68</v>
      </c>
      <c r="D87" s="1" t="s">
        <v>27</v>
      </c>
      <c r="E87" s="4">
        <v>582.4</v>
      </c>
      <c r="F87" s="2">
        <v>3.0931666666666664</v>
      </c>
      <c r="G87" s="2">
        <v>-3.5371558195166592</v>
      </c>
      <c r="H87" s="2"/>
      <c r="I87" s="2"/>
      <c r="J87" s="2"/>
      <c r="K87" s="2"/>
      <c r="L87" s="2"/>
      <c r="M87" s="24" t="str" cm="1">
        <f t="array" ref="M87">_xlfn.IFS(B87=standards!$G$1, standards!$H$1, B87=standards!$G$2,standards!$H$2,B87=standards!$G$3,standards!$H$3,B87=standards!$G$4,standards!$H$4,B87=standards!$G$5,standards!$H$5,B87=standards!$G$6,standards!$H$6,B87=standards!$G$8,standards!$H$8,B87=standards!$G$9,standards!$H$9,B87=standards!$G$10, standards!$H$10, TRUE,standards!$H$7)</f>
        <v>129, -64.5, 1</v>
      </c>
      <c r="N87" t="str">
        <f>VLOOKUP($C87, standards!$A$2:$D$17, 3, FALSE)</f>
        <v>dolostone</v>
      </c>
      <c r="O87" t="str">
        <f>VLOOKUP($C87, standards!$A$2:$D$17, 4, FALSE)</f>
        <v>Previously mapped as lower Gametrail Fm</v>
      </c>
      <c r="P87" s="1"/>
      <c r="Q87" s="1"/>
      <c r="R87" s="1"/>
      <c r="S87" s="2"/>
      <c r="T87" s="2"/>
      <c r="U87" s="2"/>
      <c r="V87" s="2"/>
      <c r="W87" s="2"/>
      <c r="X87" s="2"/>
      <c r="Y87" s="2"/>
      <c r="AA87" s="1"/>
      <c r="AB87" s="1"/>
      <c r="AC87" s="1"/>
      <c r="AD87" s="1"/>
      <c r="AE87" s="2"/>
      <c r="AF87" s="2"/>
      <c r="AG87" s="2"/>
      <c r="AH87" s="2"/>
      <c r="AI87" s="2"/>
      <c r="AJ87" s="2"/>
      <c r="AK87" s="2"/>
      <c r="AM87" s="1"/>
      <c r="AN87" s="1"/>
      <c r="AO87" s="1"/>
      <c r="AP87" s="1"/>
      <c r="AQ87" s="2"/>
      <c r="AR87" s="2"/>
      <c r="AS87" s="2"/>
      <c r="AT87" s="2"/>
      <c r="AU87" s="2"/>
      <c r="AV87" s="2"/>
      <c r="AW87" s="2"/>
      <c r="AY87" s="1"/>
      <c r="AZ87" s="1"/>
      <c r="BA87" s="1"/>
      <c r="BB87" s="1"/>
      <c r="BC87" s="2"/>
      <c r="BD87" s="2"/>
      <c r="BE87" s="2"/>
      <c r="BF87" s="2"/>
      <c r="BG87" s="2"/>
      <c r="BH87" s="2"/>
      <c r="BI87" s="2"/>
      <c r="BK87" s="1"/>
      <c r="BL87" s="1"/>
      <c r="BM87" s="1"/>
      <c r="BN87" s="1"/>
      <c r="BO87" s="2"/>
      <c r="BP87" s="2"/>
      <c r="BQ87" s="2"/>
      <c r="BR87" s="2"/>
      <c r="BS87" s="2"/>
      <c r="BT87" s="2"/>
      <c r="BU87" s="2"/>
      <c r="BW87" s="1"/>
      <c r="BX87" s="1"/>
      <c r="BY87" s="1"/>
      <c r="BZ87" s="1"/>
      <c r="CA87" s="2"/>
      <c r="CB87" s="2"/>
      <c r="CC87" s="2"/>
      <c r="CD87" s="2"/>
      <c r="CE87" s="2"/>
      <c r="CF87" s="2"/>
      <c r="CG87" s="2"/>
    </row>
    <row r="88" spans="1:85" x14ac:dyDescent="0.2">
      <c r="A88" s="21">
        <v>28312</v>
      </c>
      <c r="B88" s="2" t="s">
        <v>17</v>
      </c>
      <c r="C88" s="1" t="s">
        <v>68</v>
      </c>
      <c r="D88" s="1" t="s">
        <v>27</v>
      </c>
      <c r="E88" s="4">
        <v>586.4</v>
      </c>
      <c r="F88" s="2">
        <v>2.8841666666666663</v>
      </c>
      <c r="G88" s="2">
        <v>-3.8944931122659803</v>
      </c>
      <c r="H88" s="2"/>
      <c r="I88" s="2"/>
      <c r="J88" s="2"/>
      <c r="K88" s="2"/>
      <c r="L88" s="2"/>
      <c r="M88" s="24" t="str" cm="1">
        <f t="array" ref="M88">_xlfn.IFS(B88=standards!$G$1, standards!$H$1, B88=standards!$G$2,standards!$H$2,B88=standards!$G$3,standards!$H$3,B88=standards!$G$4,standards!$H$4,B88=standards!$G$5,standards!$H$5,B88=standards!$G$6,standards!$H$6,B88=standards!$G$8,standards!$H$8,B88=standards!$G$9,standards!$H$9,B88=standards!$G$10, standards!$H$10, TRUE,standards!$H$7)</f>
        <v>129, -64.5, 1</v>
      </c>
      <c r="N88" t="str">
        <f>VLOOKUP($C88, standards!$A$2:$D$17, 3, FALSE)</f>
        <v>dolostone</v>
      </c>
      <c r="O88" t="str">
        <f>VLOOKUP($C88, standards!$A$2:$D$17, 4, FALSE)</f>
        <v>Previously mapped as lower Gametrail Fm</v>
      </c>
      <c r="P88" s="1"/>
      <c r="Q88" s="1"/>
      <c r="R88" s="1"/>
      <c r="S88" s="2"/>
      <c r="T88" s="2"/>
      <c r="U88" s="2"/>
      <c r="V88" s="2"/>
      <c r="W88" s="2"/>
      <c r="X88" s="2"/>
      <c r="Y88" s="2"/>
      <c r="AA88" s="1"/>
      <c r="AB88" s="1"/>
      <c r="AC88" s="1"/>
      <c r="AD88" s="1"/>
      <c r="AE88" s="2"/>
      <c r="AF88" s="2"/>
      <c r="AG88" s="2"/>
      <c r="AH88" s="2"/>
      <c r="AI88" s="2"/>
      <c r="AJ88" s="2"/>
      <c r="AK88" s="2"/>
      <c r="AM88" s="1"/>
      <c r="AN88" s="1"/>
      <c r="AO88" s="1"/>
      <c r="AP88" s="1"/>
      <c r="AQ88" s="2"/>
      <c r="AR88" s="2"/>
      <c r="AS88" s="2"/>
      <c r="AT88" s="2"/>
      <c r="AU88" s="2"/>
      <c r="AV88" s="2"/>
      <c r="AW88" s="2"/>
      <c r="AY88" s="1"/>
      <c r="AZ88" s="1"/>
      <c r="BA88" s="1"/>
      <c r="BB88" s="1"/>
      <c r="BC88" s="2"/>
      <c r="BD88" s="2"/>
      <c r="BE88" s="2"/>
      <c r="BF88" s="2"/>
      <c r="BG88" s="2"/>
      <c r="BH88" s="2"/>
      <c r="BI88" s="2"/>
      <c r="BK88" s="1"/>
      <c r="BL88" s="1"/>
      <c r="BM88" s="1"/>
      <c r="BN88" s="1"/>
      <c r="BO88" s="2"/>
      <c r="BP88" s="2"/>
      <c r="BQ88" s="2"/>
      <c r="BR88" s="2"/>
      <c r="BS88" s="2"/>
      <c r="BT88" s="2"/>
      <c r="BU88" s="2"/>
      <c r="BW88" s="1"/>
      <c r="BX88" s="1"/>
      <c r="BY88" s="1"/>
      <c r="BZ88" s="1"/>
      <c r="CA88" s="2"/>
      <c r="CB88" s="2"/>
      <c r="CC88" s="2"/>
      <c r="CD88" s="2"/>
      <c r="CE88" s="2"/>
      <c r="CF88" s="2"/>
      <c r="CG88" s="2"/>
    </row>
    <row r="89" spans="1:85" x14ac:dyDescent="0.2">
      <c r="A89" s="21">
        <v>28313</v>
      </c>
      <c r="B89" s="2" t="s">
        <v>17</v>
      </c>
      <c r="C89" s="1" t="s">
        <v>68</v>
      </c>
      <c r="D89" s="1" t="s">
        <v>27</v>
      </c>
      <c r="E89" s="4">
        <v>590.4</v>
      </c>
      <c r="F89" s="2">
        <v>2.6991666666666663</v>
      </c>
      <c r="G89" s="2">
        <v>-7.0125332013527562</v>
      </c>
      <c r="H89" s="2"/>
      <c r="I89" s="2"/>
      <c r="J89" s="2"/>
      <c r="K89" s="2"/>
      <c r="L89" s="2"/>
      <c r="M89" s="24" t="str" cm="1">
        <f t="array" ref="M89">_xlfn.IFS(B89=standards!$G$1, standards!$H$1, B89=standards!$G$2,standards!$H$2,B89=standards!$G$3,standards!$H$3,B89=standards!$G$4,standards!$H$4,B89=standards!$G$5,standards!$H$5,B89=standards!$G$6,standards!$H$6,B89=standards!$G$8,standards!$H$8,B89=standards!$G$9,standards!$H$9,B89=standards!$G$10, standards!$H$10, TRUE,standards!$H$7)</f>
        <v>129, -64.5, 1</v>
      </c>
      <c r="N89" t="str">
        <f>VLOOKUP($C89, standards!$A$2:$D$17, 3, FALSE)</f>
        <v>dolostone</v>
      </c>
      <c r="O89" t="str">
        <f>VLOOKUP($C89, standards!$A$2:$D$17, 4, FALSE)</f>
        <v>Previously mapped as lower Gametrail Fm</v>
      </c>
      <c r="P89" s="1"/>
      <c r="Q89" s="1"/>
      <c r="R89" s="1"/>
      <c r="S89" s="2"/>
      <c r="T89" s="2"/>
      <c r="U89" s="2"/>
      <c r="V89" s="2"/>
      <c r="W89" s="2"/>
      <c r="X89" s="2"/>
      <c r="Y89" s="2"/>
      <c r="AA89" s="1"/>
      <c r="AB89" s="1"/>
      <c r="AC89" s="1"/>
      <c r="AD89" s="1"/>
      <c r="AE89" s="2"/>
      <c r="AF89" s="2"/>
      <c r="AG89" s="2"/>
      <c r="AH89" s="2"/>
      <c r="AI89" s="2"/>
      <c r="AJ89" s="2"/>
      <c r="AK89" s="2"/>
      <c r="AM89" s="1"/>
      <c r="AN89" s="1"/>
      <c r="AO89" s="1"/>
      <c r="AP89" s="1"/>
      <c r="AQ89" s="2"/>
      <c r="AR89" s="2"/>
      <c r="AS89" s="2"/>
      <c r="AT89" s="2"/>
      <c r="AU89" s="2"/>
      <c r="AV89" s="2"/>
      <c r="AW89" s="2"/>
      <c r="AY89" s="1"/>
      <c r="AZ89" s="1"/>
      <c r="BA89" s="1"/>
      <c r="BB89" s="1"/>
      <c r="BC89" s="2"/>
      <c r="BD89" s="2"/>
      <c r="BE89" s="2"/>
      <c r="BF89" s="2"/>
      <c r="BG89" s="2"/>
      <c r="BH89" s="2"/>
      <c r="BI89" s="2"/>
      <c r="BK89" s="1"/>
      <c r="BL89" s="1"/>
      <c r="BM89" s="1"/>
      <c r="BN89" s="1"/>
      <c r="BO89" s="2"/>
      <c r="BP89" s="2"/>
      <c r="BQ89" s="2"/>
      <c r="BR89" s="2"/>
      <c r="BS89" s="2"/>
      <c r="BT89" s="2"/>
      <c r="BU89" s="2"/>
      <c r="BW89" s="1"/>
      <c r="BX89" s="1"/>
      <c r="BY89" s="1"/>
      <c r="BZ89" s="1"/>
      <c r="CA89" s="2"/>
      <c r="CB89" s="2"/>
      <c r="CC89" s="2"/>
      <c r="CD89" s="2"/>
      <c r="CE89" s="2"/>
      <c r="CF89" s="2"/>
      <c r="CG89" s="2"/>
    </row>
    <row r="90" spans="1:85" x14ac:dyDescent="0.2">
      <c r="A90" s="21">
        <v>28314</v>
      </c>
      <c r="B90" s="2" t="s">
        <v>17</v>
      </c>
      <c r="C90" s="1" t="s">
        <v>68</v>
      </c>
      <c r="D90" s="1" t="s">
        <v>27</v>
      </c>
      <c r="E90" s="4">
        <v>593.4</v>
      </c>
      <c r="F90" s="2">
        <v>2.7661666666666664</v>
      </c>
      <c r="G90" s="2">
        <v>-4.7883312711376114</v>
      </c>
      <c r="H90" s="2"/>
      <c r="I90" s="2"/>
      <c r="J90" s="2"/>
      <c r="K90" s="2"/>
      <c r="L90" s="2"/>
      <c r="M90" s="24" t="str" cm="1">
        <f t="array" ref="M90">_xlfn.IFS(B90=standards!$G$1, standards!$H$1, B90=standards!$G$2,standards!$H$2,B90=standards!$G$3,standards!$H$3,B90=standards!$G$4,standards!$H$4,B90=standards!$G$5,standards!$H$5,B90=standards!$G$6,standards!$H$6,B90=standards!$G$8,standards!$H$8,B90=standards!$G$9,standards!$H$9,B90=standards!$G$10, standards!$H$10, TRUE,standards!$H$7)</f>
        <v>129, -64.5, 1</v>
      </c>
      <c r="N90" t="str">
        <f>VLOOKUP($C90, standards!$A$2:$D$17, 3, FALSE)</f>
        <v>dolostone</v>
      </c>
      <c r="O90" t="str">
        <f>VLOOKUP($C90, standards!$A$2:$D$17, 4, FALSE)</f>
        <v>Previously mapped as lower Gametrail Fm</v>
      </c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85" x14ac:dyDescent="0.2">
      <c r="A91" s="21">
        <v>28315</v>
      </c>
      <c r="B91" s="1" t="s">
        <v>17</v>
      </c>
      <c r="C91" s="1" t="s">
        <v>21</v>
      </c>
      <c r="D91" s="1" t="s">
        <v>28</v>
      </c>
      <c r="E91" s="4">
        <v>513.5</v>
      </c>
      <c r="F91" s="2">
        <v>-3.6794000000000002</v>
      </c>
      <c r="G91" s="2">
        <v>-9.5315493541203349</v>
      </c>
      <c r="H91" s="2"/>
      <c r="I91" s="2"/>
      <c r="J91" s="2"/>
      <c r="K91" s="2"/>
      <c r="L91" s="2"/>
      <c r="M91" s="24" t="str" cm="1">
        <f t="array" ref="M91">_xlfn.IFS(B91=standards!$G$1, standards!$H$1, B91=standards!$G$2,standards!$H$2,B91=standards!$G$3,standards!$H$3,B91=standards!$G$4,standards!$H$4,B91=standards!$G$5,standards!$H$5,B91=standards!$G$6,standards!$H$6,B91=standards!$G$8,standards!$H$8,B91=standards!$G$9,standards!$H$9,B91=standards!$G$10, standards!$H$10, TRUE,standards!$H$7)</f>
        <v>129, -64.5, 1</v>
      </c>
      <c r="N91" t="str">
        <f>VLOOKUP($C91, standards!$A$2:$D$17, 3, FALSE)</f>
        <v>shale, stilstone</v>
      </c>
      <c r="O91" t="str">
        <f>VLOOKUP($C91, standards!$A$2:$D$17, 4, FALSE)</f>
        <v/>
      </c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85" x14ac:dyDescent="0.2">
      <c r="A92" s="21">
        <v>28316</v>
      </c>
      <c r="B92" s="1" t="s">
        <v>17</v>
      </c>
      <c r="C92" s="1" t="s">
        <v>21</v>
      </c>
      <c r="D92" s="1" t="s">
        <v>28</v>
      </c>
      <c r="E92" s="4">
        <v>520.5</v>
      </c>
      <c r="F92" s="2">
        <v>-3.9563999999999999</v>
      </c>
      <c r="G92" s="2">
        <v>-8.7901487107152487</v>
      </c>
      <c r="H92" s="2"/>
      <c r="I92" s="2"/>
      <c r="J92" s="2"/>
      <c r="K92" s="2"/>
      <c r="L92" s="2"/>
      <c r="M92" s="24" t="str" cm="1">
        <f t="array" ref="M92">_xlfn.IFS(B92=standards!$G$1, standards!$H$1, B92=standards!$G$2,standards!$H$2,B92=standards!$G$3,standards!$H$3,B92=standards!$G$4,standards!$H$4,B92=standards!$G$5,standards!$H$5,B92=standards!$G$6,standards!$H$6,B92=standards!$G$8,standards!$H$8,B92=standards!$G$9,standards!$H$9,B92=standards!$G$10, standards!$H$10, TRUE,standards!$H$7)</f>
        <v>129, -64.5, 1</v>
      </c>
      <c r="N92" t="str">
        <f>VLOOKUP($C92, standards!$A$2:$D$17, 3, FALSE)</f>
        <v>shale, stilstone</v>
      </c>
      <c r="O92" t="str">
        <f>VLOOKUP($C92, standards!$A$2:$D$17, 4, FALSE)</f>
        <v/>
      </c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85" x14ac:dyDescent="0.2">
      <c r="A93" s="21">
        <v>28317</v>
      </c>
      <c r="B93" s="1" t="s">
        <v>17</v>
      </c>
      <c r="C93" s="1" t="s">
        <v>21</v>
      </c>
      <c r="D93" s="1" t="s">
        <v>28</v>
      </c>
      <c r="E93" s="4">
        <v>553</v>
      </c>
      <c r="F93" s="2">
        <v>0.44259999999999999</v>
      </c>
      <c r="G93" s="2">
        <v>-6.3867832071270012</v>
      </c>
      <c r="H93" s="2"/>
      <c r="I93" s="2"/>
      <c r="J93" s="2"/>
      <c r="K93" s="2"/>
      <c r="L93" s="2"/>
      <c r="M93" s="24" t="str" cm="1">
        <f t="array" ref="M93">_xlfn.IFS(B93=standards!$G$1, standards!$H$1, B93=standards!$G$2,standards!$H$2,B93=standards!$G$3,standards!$H$3,B93=standards!$G$4,standards!$H$4,B93=standards!$G$5,standards!$H$5,B93=standards!$G$6,standards!$H$6,B93=standards!$G$8,standards!$H$8,B93=standards!$G$9,standards!$H$9,B93=standards!$G$10, standards!$H$10, TRUE,standards!$H$7)</f>
        <v>129, -64.5, 1</v>
      </c>
      <c r="N93" t="str">
        <f>VLOOKUP($C93, standards!$A$2:$D$17, 3, FALSE)</f>
        <v>shale, stilstone</v>
      </c>
      <c r="O93" t="str">
        <f>VLOOKUP($C93, standards!$A$2:$D$17, 4, FALSE)</f>
        <v/>
      </c>
    </row>
    <row r="94" spans="1:85" x14ac:dyDescent="0.2">
      <c r="A94" s="21">
        <v>28318</v>
      </c>
      <c r="B94" s="1" t="s">
        <v>29</v>
      </c>
      <c r="C94" s="1" t="s">
        <v>40</v>
      </c>
      <c r="D94" s="1" t="s">
        <v>30</v>
      </c>
      <c r="E94" s="4">
        <v>0.1</v>
      </c>
      <c r="F94" s="2">
        <v>1.8917142857142859</v>
      </c>
      <c r="G94" s="2">
        <v>-13.193723618623499</v>
      </c>
      <c r="H94" s="2"/>
      <c r="I94" s="2"/>
      <c r="J94" s="2"/>
      <c r="K94" s="2"/>
      <c r="L94" s="2"/>
      <c r="M94" s="24" t="str" cm="1">
        <f t="array" ref="M94">_xlfn.IFS(B94=standards!$G$1, standards!$H$1, B94=standards!$G$2,standards!$H$2,B94=standards!$G$3,standards!$H$3,B94=standards!$G$4,standards!$H$4,B94=standards!$G$5,standards!$H$5,B94=standards!$G$6,standards!$H$6,B94=standards!$G$8,standards!$H$8,B94=standards!$G$9,standards!$H$9,B94=standards!$G$10, standards!$H$10, TRUE,standards!$H$7)</f>
        <v>129, -63.5, 1</v>
      </c>
      <c r="N94" t="str">
        <f>VLOOKUP($C94, standards!$A$2:$D$17, 3, FALSE)</f>
        <v>carbonate, mixed siliciclastic</v>
      </c>
      <c r="O94" t="str">
        <f>VLOOKUP($C94, standards!$A$2:$D$17, 4, FALSE)</f>
        <v/>
      </c>
    </row>
    <row r="95" spans="1:85" x14ac:dyDescent="0.2">
      <c r="A95" s="21">
        <v>28319</v>
      </c>
      <c r="B95" s="1" t="s">
        <v>29</v>
      </c>
      <c r="C95" s="1" t="s">
        <v>40</v>
      </c>
      <c r="D95" s="1" t="s">
        <v>30</v>
      </c>
      <c r="E95" s="4">
        <v>2</v>
      </c>
      <c r="F95" s="2">
        <v>1.5657142857142858</v>
      </c>
      <c r="G95" s="2">
        <v>-13.769818644607064</v>
      </c>
      <c r="H95" s="2"/>
      <c r="I95" s="2"/>
      <c r="J95" s="2"/>
      <c r="K95" s="2"/>
      <c r="L95" s="2"/>
      <c r="M95" s="24" t="str" cm="1">
        <f t="array" ref="M95">_xlfn.IFS(B95=standards!$G$1, standards!$H$1, B95=standards!$G$2,standards!$H$2,B95=standards!$G$3,standards!$H$3,B95=standards!$G$4,standards!$H$4,B95=standards!$G$5,standards!$H$5,B95=standards!$G$6,standards!$H$6,B95=standards!$G$8,standards!$H$8,B95=standards!$G$9,standards!$H$9,B95=standards!$G$10, standards!$H$10, TRUE,standards!$H$7)</f>
        <v>129, -63.5, 1</v>
      </c>
      <c r="N95" t="str">
        <f>VLOOKUP($C95, standards!$A$2:$D$17, 3, FALSE)</f>
        <v>carbonate, mixed siliciclastic</v>
      </c>
      <c r="O95" t="str">
        <f>VLOOKUP($C95, standards!$A$2:$D$17, 4, FALSE)</f>
        <v/>
      </c>
    </row>
    <row r="96" spans="1:85" x14ac:dyDescent="0.2">
      <c r="A96" s="21">
        <v>28320</v>
      </c>
      <c r="B96" s="1" t="s">
        <v>29</v>
      </c>
      <c r="C96" s="1" t="s">
        <v>40</v>
      </c>
      <c r="D96" s="1" t="s">
        <v>30</v>
      </c>
      <c r="E96" s="4">
        <v>4</v>
      </c>
      <c r="F96" s="2">
        <v>1.3397142857142859</v>
      </c>
      <c r="G96" s="2">
        <v>-14.622082935624213</v>
      </c>
      <c r="H96" s="2"/>
      <c r="I96" s="2"/>
      <c r="J96" s="2"/>
      <c r="K96" s="2"/>
      <c r="L96" s="2"/>
      <c r="M96" s="24" t="str" cm="1">
        <f t="array" ref="M96">_xlfn.IFS(B96=standards!$G$1, standards!$H$1, B96=standards!$G$2,standards!$H$2,B96=standards!$G$3,standards!$H$3,B96=standards!$G$4,standards!$H$4,B96=standards!$G$5,standards!$H$5,B96=standards!$G$6,standards!$H$6,B96=standards!$G$8,standards!$H$8,B96=standards!$G$9,standards!$H$9,B96=standards!$G$10, standards!$H$10, TRUE,standards!$H$7)</f>
        <v>129, -63.5, 1</v>
      </c>
      <c r="N96" t="str">
        <f>VLOOKUP($C96, standards!$A$2:$D$17, 3, FALSE)</f>
        <v>carbonate, mixed siliciclastic</v>
      </c>
      <c r="O96" t="str">
        <f>VLOOKUP($C96, standards!$A$2:$D$17, 4, FALSE)</f>
        <v/>
      </c>
    </row>
    <row r="97" spans="1:15" x14ac:dyDescent="0.2">
      <c r="A97" s="21">
        <v>28321</v>
      </c>
      <c r="B97" s="1" t="s">
        <v>29</v>
      </c>
      <c r="C97" s="1" t="s">
        <v>40</v>
      </c>
      <c r="D97" s="1" t="s">
        <v>30</v>
      </c>
      <c r="E97" s="4">
        <v>6</v>
      </c>
      <c r="F97" s="2">
        <v>1.2207142857142859</v>
      </c>
      <c r="G97" s="2">
        <v>-13.854946088309113</v>
      </c>
      <c r="H97" s="2"/>
      <c r="I97" s="2"/>
      <c r="J97" s="2"/>
      <c r="K97" s="2"/>
      <c r="L97" s="2"/>
      <c r="M97" s="24" t="str" cm="1">
        <f t="array" ref="M97">_xlfn.IFS(B97=standards!$G$1, standards!$H$1, B97=standards!$G$2,standards!$H$2,B97=standards!$G$3,standards!$H$3,B97=standards!$G$4,standards!$H$4,B97=standards!$G$5,standards!$H$5,B97=standards!$G$6,standards!$H$6,B97=standards!$G$8,standards!$H$8,B97=standards!$G$9,standards!$H$9,B97=standards!$G$10, standards!$H$10, TRUE,standards!$H$7)</f>
        <v>129, -63.5, 1</v>
      </c>
      <c r="N97" t="str">
        <f>VLOOKUP($C97, standards!$A$2:$D$17, 3, FALSE)</f>
        <v>carbonate, mixed siliciclastic</v>
      </c>
      <c r="O97" t="str">
        <f>VLOOKUP($C97, standards!$A$2:$D$17, 4, FALSE)</f>
        <v/>
      </c>
    </row>
    <row r="98" spans="1:15" x14ac:dyDescent="0.2">
      <c r="A98" s="21">
        <v>28322</v>
      </c>
      <c r="B98" s="1" t="s">
        <v>29</v>
      </c>
      <c r="C98" s="1" t="s">
        <v>40</v>
      </c>
      <c r="D98" s="1" t="s">
        <v>30</v>
      </c>
      <c r="E98" s="4">
        <v>8</v>
      </c>
      <c r="F98" s="2">
        <v>0.88271428571428578</v>
      </c>
      <c r="G98" s="2">
        <v>-14.64484957754437</v>
      </c>
      <c r="H98" s="2"/>
      <c r="I98" s="2"/>
      <c r="J98" s="2"/>
      <c r="K98" s="2"/>
      <c r="L98" s="2"/>
      <c r="M98" s="24" t="str" cm="1">
        <f t="array" ref="M98">_xlfn.IFS(B98=standards!$G$1, standards!$H$1, B98=standards!$G$2,standards!$H$2,B98=standards!$G$3,standards!$H$3,B98=standards!$G$4,standards!$H$4,B98=standards!$G$5,standards!$H$5,B98=standards!$G$6,standards!$H$6,B98=standards!$G$8,standards!$H$8,B98=standards!$G$9,standards!$H$9,B98=standards!$G$10, standards!$H$10, TRUE,standards!$H$7)</f>
        <v>129, -63.5, 1</v>
      </c>
      <c r="N98" t="str">
        <f>VLOOKUP($C98, standards!$A$2:$D$17, 3, FALSE)</f>
        <v>carbonate, mixed siliciclastic</v>
      </c>
      <c r="O98" t="str">
        <f>VLOOKUP($C98, standards!$A$2:$D$17, 4, FALSE)</f>
        <v/>
      </c>
    </row>
    <row r="99" spans="1:15" x14ac:dyDescent="0.2">
      <c r="A99" s="21">
        <v>28323</v>
      </c>
      <c r="B99" s="1" t="s">
        <v>29</v>
      </c>
      <c r="C99" s="1" t="s">
        <v>40</v>
      </c>
      <c r="D99" s="1" t="s">
        <v>30</v>
      </c>
      <c r="E99" s="4">
        <v>10</v>
      </c>
      <c r="F99" s="2">
        <v>8.7714285714285814E-2</v>
      </c>
      <c r="G99" s="2">
        <v>-16.846284865839472</v>
      </c>
      <c r="H99" s="2"/>
      <c r="I99" s="2"/>
      <c r="J99" s="2"/>
      <c r="K99" s="2"/>
      <c r="L99" s="2"/>
      <c r="M99" s="24" t="str" cm="1">
        <f t="array" ref="M99">_xlfn.IFS(B99=standards!$G$1, standards!$H$1, B99=standards!$G$2,standards!$H$2,B99=standards!$G$3,standards!$H$3,B99=standards!$G$4,standards!$H$4,B99=standards!$G$5,standards!$H$5,B99=standards!$G$6,standards!$H$6,B99=standards!$G$8,standards!$H$8,B99=standards!$G$9,standards!$H$9,B99=standards!$G$10, standards!$H$10, TRUE,standards!$H$7)</f>
        <v>129, -63.5, 1</v>
      </c>
      <c r="N99" t="str">
        <f>VLOOKUP($C99, standards!$A$2:$D$17, 3, FALSE)</f>
        <v>carbonate, mixed siliciclastic</v>
      </c>
      <c r="O99" t="str">
        <f>VLOOKUP($C99, standards!$A$2:$D$17, 4, FALSE)</f>
        <v/>
      </c>
    </row>
    <row r="100" spans="1:15" x14ac:dyDescent="0.2">
      <c r="A100" s="21">
        <v>28324</v>
      </c>
      <c r="B100" s="1" t="s">
        <v>29</v>
      </c>
      <c r="C100" s="1" t="s">
        <v>40</v>
      </c>
      <c r="D100" s="1" t="s">
        <v>30</v>
      </c>
      <c r="E100" s="4">
        <v>12</v>
      </c>
      <c r="F100" s="2">
        <v>1.1707142857142858</v>
      </c>
      <c r="G100" s="2">
        <v>-15.106121539929951</v>
      </c>
      <c r="H100" s="2"/>
      <c r="I100" s="2"/>
      <c r="J100" s="2"/>
      <c r="K100" s="2"/>
      <c r="L100" s="2"/>
      <c r="M100" s="24" t="str" cm="1">
        <f t="array" ref="M100">_xlfn.IFS(B100=standards!$G$1, standards!$H$1, B100=standards!$G$2,standards!$H$2,B100=standards!$G$3,standards!$H$3,B100=standards!$G$4,standards!$H$4,B100=standards!$G$5,standards!$H$5,B100=standards!$G$6,standards!$H$6,B100=standards!$G$8,standards!$H$8,B100=standards!$G$9,standards!$H$9,B100=standards!$G$10, standards!$H$10, TRUE,standards!$H$7)</f>
        <v>129, -63.5, 1</v>
      </c>
      <c r="N100" t="str">
        <f>VLOOKUP($C100, standards!$A$2:$D$17, 3, FALSE)</f>
        <v>carbonate, mixed siliciclastic</v>
      </c>
      <c r="O100" t="str">
        <f>VLOOKUP($C100, standards!$A$2:$D$17, 4, FALSE)</f>
        <v/>
      </c>
    </row>
    <row r="101" spans="1:15" x14ac:dyDescent="0.2">
      <c r="A101" s="21">
        <v>28325</v>
      </c>
      <c r="B101" s="1" t="s">
        <v>29</v>
      </c>
      <c r="C101" s="1" t="s">
        <v>40</v>
      </c>
      <c r="D101" s="1" t="s">
        <v>30</v>
      </c>
      <c r="E101" s="4">
        <v>14</v>
      </c>
      <c r="F101" s="2">
        <v>1.2147142857142859</v>
      </c>
      <c r="G101" s="2">
        <v>-14.652768409516717</v>
      </c>
      <c r="H101" s="2"/>
      <c r="I101" s="2"/>
      <c r="J101" s="2"/>
      <c r="K101" s="2"/>
      <c r="L101" s="2"/>
      <c r="M101" s="24" t="str" cm="1">
        <f t="array" ref="M101">_xlfn.IFS(B101=standards!$G$1, standards!$H$1, B101=standards!$G$2,standards!$H$2,B101=standards!$G$3,standards!$H$3,B101=standards!$G$4,standards!$H$4,B101=standards!$G$5,standards!$H$5,B101=standards!$G$6,standards!$H$6,B101=standards!$G$8,standards!$H$8,B101=standards!$G$9,standards!$H$9,B101=standards!$G$10, standards!$H$10, TRUE,standards!$H$7)</f>
        <v>129, -63.5, 1</v>
      </c>
      <c r="N101" t="str">
        <f>VLOOKUP($C101, standards!$A$2:$D$17, 3, FALSE)</f>
        <v>carbonate, mixed siliciclastic</v>
      </c>
      <c r="O101" t="str">
        <f>VLOOKUP($C101, standards!$A$2:$D$17, 4, FALSE)</f>
        <v/>
      </c>
    </row>
    <row r="102" spans="1:15" x14ac:dyDescent="0.2">
      <c r="A102" s="21">
        <v>28326</v>
      </c>
      <c r="B102" s="1" t="s">
        <v>29</v>
      </c>
      <c r="C102" s="1" t="s">
        <v>40</v>
      </c>
      <c r="D102" s="1" t="s">
        <v>30</v>
      </c>
      <c r="E102" s="4">
        <v>16.8</v>
      </c>
      <c r="F102" s="2">
        <v>0.23371428571428582</v>
      </c>
      <c r="G102" s="2">
        <v>-14.212283381058434</v>
      </c>
      <c r="H102" s="2"/>
      <c r="I102" s="2"/>
      <c r="J102" s="2"/>
      <c r="K102" s="2"/>
      <c r="L102" s="2"/>
      <c r="M102" s="24" t="str" cm="1">
        <f t="array" ref="M102">_xlfn.IFS(B102=standards!$G$1, standards!$H$1, B102=standards!$G$2,standards!$H$2,B102=standards!$G$3,standards!$H$3,B102=standards!$G$4,standards!$H$4,B102=standards!$G$5,standards!$H$5,B102=standards!$G$6,standards!$H$6,B102=standards!$G$8,standards!$H$8,B102=standards!$G$9,standards!$H$9,B102=standards!$G$10, standards!$H$10, TRUE,standards!$H$7)</f>
        <v>129, -63.5, 1</v>
      </c>
      <c r="N102" t="str">
        <f>VLOOKUP($C102, standards!$A$2:$D$17, 3, FALSE)</f>
        <v>carbonate, mixed siliciclastic</v>
      </c>
      <c r="O102" t="str">
        <f>VLOOKUP($C102, standards!$A$2:$D$17, 4, FALSE)</f>
        <v/>
      </c>
    </row>
    <row r="103" spans="1:15" x14ac:dyDescent="0.2">
      <c r="A103" s="21">
        <v>28327</v>
      </c>
      <c r="B103" s="1" t="s">
        <v>29</v>
      </c>
      <c r="C103" s="1" t="s">
        <v>40</v>
      </c>
      <c r="D103" s="1" t="s">
        <v>30</v>
      </c>
      <c r="E103" s="4">
        <v>35</v>
      </c>
      <c r="F103" s="2">
        <v>1.9997142857142858</v>
      </c>
      <c r="G103" s="2">
        <v>-14.259796372892175</v>
      </c>
      <c r="H103" s="2"/>
      <c r="I103" s="2"/>
      <c r="J103" s="2"/>
      <c r="K103" s="2"/>
      <c r="L103" s="2"/>
      <c r="M103" s="24" t="str" cm="1">
        <f t="array" ref="M103">_xlfn.IFS(B103=standards!$G$1, standards!$H$1, B103=standards!$G$2,standards!$H$2,B103=standards!$G$3,standards!$H$3,B103=standards!$G$4,standards!$H$4,B103=standards!$G$5,standards!$H$5,B103=standards!$G$6,standards!$H$6,B103=standards!$G$8,standards!$H$8,B103=standards!$G$9,standards!$H$9,B103=standards!$G$10, standards!$H$10, TRUE,standards!$H$7)</f>
        <v>129, -63.5, 1</v>
      </c>
      <c r="N103" t="str">
        <f>VLOOKUP($C103, standards!$A$2:$D$17, 3, FALSE)</f>
        <v>carbonate, mixed siliciclastic</v>
      </c>
      <c r="O103" t="str">
        <f>VLOOKUP($C103, standards!$A$2:$D$17, 4, FALSE)</f>
        <v/>
      </c>
    </row>
    <row r="104" spans="1:15" x14ac:dyDescent="0.2">
      <c r="A104" s="21">
        <v>28328</v>
      </c>
      <c r="B104" s="1" t="s">
        <v>29</v>
      </c>
      <c r="C104" s="1" t="s">
        <v>40</v>
      </c>
      <c r="D104" s="1" t="s">
        <v>30</v>
      </c>
      <c r="E104" s="4">
        <v>37</v>
      </c>
      <c r="F104" s="2">
        <v>2.9307142857142856</v>
      </c>
      <c r="G104" s="2">
        <v>-14.29939053275357</v>
      </c>
      <c r="H104" s="2"/>
      <c r="I104" s="2"/>
      <c r="J104" s="2"/>
      <c r="K104" s="2"/>
      <c r="L104" s="2"/>
      <c r="M104" s="24" t="str" cm="1">
        <f t="array" ref="M104">_xlfn.IFS(B104=standards!$G$1, standards!$H$1, B104=standards!$G$2,standards!$H$2,B104=standards!$G$3,standards!$H$3,B104=standards!$G$4,standards!$H$4,B104=standards!$G$5,standards!$H$5,B104=standards!$G$6,standards!$H$6,B104=standards!$G$8,standards!$H$8,B104=standards!$G$9,standards!$H$9,B104=standards!$G$10, standards!$H$10, TRUE,standards!$H$7)</f>
        <v>129, -63.5, 1</v>
      </c>
      <c r="N104" t="str">
        <f>VLOOKUP($C104, standards!$A$2:$D$17, 3, FALSE)</f>
        <v>carbonate, mixed siliciclastic</v>
      </c>
      <c r="O104" t="str">
        <f>VLOOKUP($C104, standards!$A$2:$D$17, 4, FALSE)</f>
        <v/>
      </c>
    </row>
    <row r="105" spans="1:15" x14ac:dyDescent="0.2">
      <c r="A105" s="21">
        <v>28329</v>
      </c>
      <c r="B105" s="1" t="s">
        <v>29</v>
      </c>
      <c r="C105" s="1" t="s">
        <v>40</v>
      </c>
      <c r="D105" s="1" t="s">
        <v>30</v>
      </c>
      <c r="E105" s="4">
        <v>40</v>
      </c>
      <c r="F105" s="2">
        <v>2.4247142857142858</v>
      </c>
      <c r="G105" s="2">
        <v>-14.648808993530544</v>
      </c>
      <c r="H105" s="2"/>
      <c r="I105" s="2"/>
      <c r="J105" s="2"/>
      <c r="K105" s="2"/>
      <c r="L105" s="2"/>
      <c r="M105" s="24" t="str" cm="1">
        <f t="array" ref="M105">_xlfn.IFS(B105=standards!$G$1, standards!$H$1, B105=standards!$G$2,standards!$H$2,B105=standards!$G$3,standards!$H$3,B105=standards!$G$4,standards!$H$4,B105=standards!$G$5,standards!$H$5,B105=standards!$G$6,standards!$H$6,B105=standards!$G$8,standards!$H$8,B105=standards!$G$9,standards!$H$9,B105=standards!$G$10, standards!$H$10, TRUE,standards!$H$7)</f>
        <v>129, -63.5, 1</v>
      </c>
      <c r="N105" t="str">
        <f>VLOOKUP($C105, standards!$A$2:$D$17, 3, FALSE)</f>
        <v>carbonate, mixed siliciclastic</v>
      </c>
      <c r="O105" t="str">
        <f>VLOOKUP($C105, standards!$A$2:$D$17, 4, FALSE)</f>
        <v/>
      </c>
    </row>
    <row r="106" spans="1:15" x14ac:dyDescent="0.2">
      <c r="A106" s="21">
        <v>28330</v>
      </c>
      <c r="B106" s="1" t="s">
        <v>29</v>
      </c>
      <c r="C106" s="1" t="s">
        <v>40</v>
      </c>
      <c r="D106" s="1" t="s">
        <v>30</v>
      </c>
      <c r="E106" s="4">
        <v>42</v>
      </c>
      <c r="F106" s="2">
        <v>2.572714285714286</v>
      </c>
      <c r="G106" s="2">
        <v>-14.057866157598916</v>
      </c>
      <c r="H106" s="2"/>
      <c r="I106" s="2"/>
      <c r="J106" s="2"/>
      <c r="K106" s="2"/>
      <c r="L106" s="2"/>
      <c r="M106" s="24" t="str" cm="1">
        <f t="array" ref="M106">_xlfn.IFS(B106=standards!$G$1, standards!$H$1, B106=standards!$G$2,standards!$H$2,B106=standards!$G$3,standards!$H$3,B106=standards!$G$4,standards!$H$4,B106=standards!$G$5,standards!$H$5,B106=standards!$G$6,standards!$H$6,B106=standards!$G$8,standards!$H$8,B106=standards!$G$9,standards!$H$9,B106=standards!$G$10, standards!$H$10, TRUE,standards!$H$7)</f>
        <v>129, -63.5, 1</v>
      </c>
      <c r="N106" t="str">
        <f>VLOOKUP($C106, standards!$A$2:$D$17, 3, FALSE)</f>
        <v>carbonate, mixed siliciclastic</v>
      </c>
      <c r="O106" t="str">
        <f>VLOOKUP($C106, standards!$A$2:$D$17, 4, FALSE)</f>
        <v/>
      </c>
    </row>
    <row r="107" spans="1:15" x14ac:dyDescent="0.2">
      <c r="A107" s="21">
        <v>28331</v>
      </c>
      <c r="B107" s="1" t="s">
        <v>29</v>
      </c>
      <c r="C107" s="1" t="s">
        <v>40</v>
      </c>
      <c r="D107" s="1" t="s">
        <v>30</v>
      </c>
      <c r="E107" s="4">
        <v>44</v>
      </c>
      <c r="F107" s="2">
        <v>1.8947142857142858</v>
      </c>
      <c r="G107" s="2">
        <v>-14.231090606992645</v>
      </c>
      <c r="H107" s="2"/>
      <c r="I107" s="2"/>
      <c r="J107" s="2"/>
      <c r="K107" s="2"/>
      <c r="L107" s="2"/>
      <c r="M107" s="24" t="str" cm="1">
        <f t="array" ref="M107">_xlfn.IFS(B107=standards!$G$1, standards!$H$1, B107=standards!$G$2,standards!$H$2,B107=standards!$G$3,standards!$H$3,B107=standards!$G$4,standards!$H$4,B107=standards!$G$5,standards!$H$5,B107=standards!$G$6,standards!$H$6,B107=standards!$G$8,standards!$H$8,B107=standards!$G$9,standards!$H$9,B107=standards!$G$10, standards!$H$10, TRUE,standards!$H$7)</f>
        <v>129, -63.5, 1</v>
      </c>
      <c r="N107" t="str">
        <f>VLOOKUP($C107, standards!$A$2:$D$17, 3, FALSE)</f>
        <v>carbonate, mixed siliciclastic</v>
      </c>
      <c r="O107" t="str">
        <f>VLOOKUP($C107, standards!$A$2:$D$17, 4, FALSE)</f>
        <v/>
      </c>
    </row>
    <row r="108" spans="1:15" x14ac:dyDescent="0.2">
      <c r="A108" s="21">
        <v>28332</v>
      </c>
      <c r="B108" s="1" t="s">
        <v>29</v>
      </c>
      <c r="C108" s="1" t="s">
        <v>40</v>
      </c>
      <c r="D108" s="1" t="s">
        <v>30</v>
      </c>
      <c r="E108" s="4">
        <v>47</v>
      </c>
      <c r="F108" s="2">
        <v>3.6477142857142857</v>
      </c>
      <c r="G108" s="2">
        <v>-15.794070067522149</v>
      </c>
      <c r="H108" s="2"/>
      <c r="I108" s="2"/>
      <c r="J108" s="2"/>
      <c r="K108" s="2"/>
      <c r="L108" s="2"/>
      <c r="M108" s="24" t="str" cm="1">
        <f t="array" ref="M108">_xlfn.IFS(B108=standards!$G$1, standards!$H$1, B108=standards!$G$2,standards!$H$2,B108=standards!$G$3,standards!$H$3,B108=standards!$G$4,standards!$H$4,B108=standards!$G$5,standards!$H$5,B108=standards!$G$6,standards!$H$6,B108=standards!$G$8,standards!$H$8,B108=standards!$G$9,standards!$H$9,B108=standards!$G$10, standards!$H$10, TRUE,standards!$H$7)</f>
        <v>129, -63.5, 1</v>
      </c>
      <c r="N108" t="str">
        <f>VLOOKUP($C108, standards!$A$2:$D$17, 3, FALSE)</f>
        <v>carbonate, mixed siliciclastic</v>
      </c>
      <c r="O108" t="str">
        <f>VLOOKUP($C108, standards!$A$2:$D$17, 4, FALSE)</f>
        <v/>
      </c>
    </row>
    <row r="109" spans="1:15" x14ac:dyDescent="0.2">
      <c r="A109" s="21">
        <v>28333</v>
      </c>
      <c r="B109" s="1" t="s">
        <v>29</v>
      </c>
      <c r="C109" s="1" t="s">
        <v>40</v>
      </c>
      <c r="D109" s="1" t="s">
        <v>30</v>
      </c>
      <c r="E109" s="4">
        <v>49</v>
      </c>
      <c r="F109" s="2">
        <v>2.6337142857142859</v>
      </c>
      <c r="G109" s="2">
        <v>-16.784913918054237</v>
      </c>
      <c r="H109" s="2"/>
      <c r="I109" s="2"/>
      <c r="J109" s="2"/>
      <c r="K109" s="2"/>
      <c r="L109" s="2"/>
      <c r="M109" s="24" t="str" cm="1">
        <f t="array" ref="M109">_xlfn.IFS(B109=standards!$G$1, standards!$H$1, B109=standards!$G$2,standards!$H$2,B109=standards!$G$3,standards!$H$3,B109=standards!$G$4,standards!$H$4,B109=standards!$G$5,standards!$H$5,B109=standards!$G$6,standards!$H$6,B109=standards!$G$8,standards!$H$8,B109=standards!$G$9,standards!$H$9,B109=standards!$G$10, standards!$H$10, TRUE,standards!$H$7)</f>
        <v>129, -63.5, 1</v>
      </c>
      <c r="N109" t="str">
        <f>VLOOKUP($C109, standards!$A$2:$D$17, 3, FALSE)</f>
        <v>carbonate, mixed siliciclastic</v>
      </c>
      <c r="O109" t="str">
        <f>VLOOKUP($C109, standards!$A$2:$D$17, 4, FALSE)</f>
        <v/>
      </c>
    </row>
    <row r="110" spans="1:15" x14ac:dyDescent="0.2">
      <c r="A110" s="21">
        <v>28334</v>
      </c>
      <c r="B110" s="1" t="s">
        <v>29</v>
      </c>
      <c r="C110" s="1" t="s">
        <v>40</v>
      </c>
      <c r="D110" s="1" t="s">
        <v>30</v>
      </c>
      <c r="E110" s="4">
        <v>51</v>
      </c>
      <c r="F110" s="2">
        <v>2.757714285714286</v>
      </c>
      <c r="G110" s="2">
        <v>-14.321167320677297</v>
      </c>
      <c r="H110" s="2"/>
      <c r="I110" s="2"/>
      <c r="J110" s="2"/>
      <c r="K110" s="2"/>
      <c r="L110" s="2"/>
      <c r="M110" s="24" t="str" cm="1">
        <f t="array" ref="M110">_xlfn.IFS(B110=standards!$G$1, standards!$H$1, B110=standards!$G$2,standards!$H$2,B110=standards!$G$3,standards!$H$3,B110=standards!$G$4,standards!$H$4,B110=standards!$G$5,standards!$H$5,B110=standards!$G$6,standards!$H$6,B110=standards!$G$8,standards!$H$8,B110=standards!$G$9,standards!$H$9,B110=standards!$G$10, standards!$H$10, TRUE,standards!$H$7)</f>
        <v>129, -63.5, 1</v>
      </c>
      <c r="N110" t="str">
        <f>VLOOKUP($C110, standards!$A$2:$D$17, 3, FALSE)</f>
        <v>carbonate, mixed siliciclastic</v>
      </c>
      <c r="O110" t="str">
        <f>VLOOKUP($C110, standards!$A$2:$D$17, 4, FALSE)</f>
        <v/>
      </c>
    </row>
    <row r="111" spans="1:15" x14ac:dyDescent="0.2">
      <c r="A111" s="21">
        <v>28335</v>
      </c>
      <c r="B111" s="1" t="s">
        <v>29</v>
      </c>
      <c r="C111" s="1" t="s">
        <v>40</v>
      </c>
      <c r="D111" s="1" t="s">
        <v>30</v>
      </c>
      <c r="E111" s="4">
        <v>53</v>
      </c>
      <c r="F111" s="2">
        <v>3.2357142857142858</v>
      </c>
      <c r="G111" s="2">
        <v>-14.161800827235176</v>
      </c>
      <c r="H111" s="2"/>
      <c r="I111" s="2"/>
      <c r="J111" s="2"/>
      <c r="K111" s="2"/>
      <c r="L111" s="2"/>
      <c r="M111" s="24" t="str" cm="1">
        <f t="array" ref="M111">_xlfn.IFS(B111=standards!$G$1, standards!$H$1, B111=standards!$G$2,standards!$H$2,B111=standards!$G$3,standards!$H$3,B111=standards!$G$4,standards!$H$4,B111=standards!$G$5,standards!$H$5,B111=standards!$G$6,standards!$H$6,B111=standards!$G$8,standards!$H$8,B111=standards!$G$9,standards!$H$9,B111=standards!$G$10, standards!$H$10, TRUE,standards!$H$7)</f>
        <v>129, -63.5, 1</v>
      </c>
      <c r="N111" t="str">
        <f>VLOOKUP($C111, standards!$A$2:$D$17, 3, FALSE)</f>
        <v>carbonate, mixed siliciclastic</v>
      </c>
      <c r="O111" t="str">
        <f>VLOOKUP($C111, standards!$A$2:$D$17, 4, FALSE)</f>
        <v/>
      </c>
    </row>
    <row r="112" spans="1:15" x14ac:dyDescent="0.2">
      <c r="A112" s="21">
        <v>28336</v>
      </c>
      <c r="B112" s="1" t="s">
        <v>29</v>
      </c>
      <c r="C112" s="1" t="s">
        <v>40</v>
      </c>
      <c r="D112" s="1" t="s">
        <v>30</v>
      </c>
      <c r="E112" s="4">
        <v>55</v>
      </c>
      <c r="F112" s="2">
        <v>3.6307142857142858</v>
      </c>
      <c r="G112" s="2">
        <v>-14.396396224414026</v>
      </c>
      <c r="H112" s="2"/>
      <c r="I112" s="2"/>
      <c r="J112" s="2"/>
      <c r="K112" s="2"/>
      <c r="L112" s="2"/>
      <c r="M112" s="24" t="str" cm="1">
        <f t="array" ref="M112">_xlfn.IFS(B112=standards!$G$1, standards!$H$1, B112=standards!$G$2,standards!$H$2,B112=standards!$G$3,standards!$H$3,B112=standards!$G$4,standards!$H$4,B112=standards!$G$5,standards!$H$5,B112=standards!$G$6,standards!$H$6,B112=standards!$G$8,standards!$H$8,B112=standards!$G$9,standards!$H$9,B112=standards!$G$10, standards!$H$10, TRUE,standards!$H$7)</f>
        <v>129, -63.5, 1</v>
      </c>
      <c r="N112" t="str">
        <f>VLOOKUP($C112, standards!$A$2:$D$17, 3, FALSE)</f>
        <v>carbonate, mixed siliciclastic</v>
      </c>
      <c r="O112" t="str">
        <f>VLOOKUP($C112, standards!$A$2:$D$17, 4, FALSE)</f>
        <v/>
      </c>
    </row>
    <row r="113" spans="1:15" x14ac:dyDescent="0.2">
      <c r="A113" s="21">
        <v>28337</v>
      </c>
      <c r="B113" s="1" t="s">
        <v>29</v>
      </c>
      <c r="C113" s="1" t="s">
        <v>40</v>
      </c>
      <c r="D113" s="1" t="s">
        <v>30</v>
      </c>
      <c r="E113" s="4">
        <v>57</v>
      </c>
      <c r="F113" s="2">
        <v>2.8047142857142857</v>
      </c>
      <c r="G113" s="2">
        <v>-14.30928907271889</v>
      </c>
      <c r="H113" s="2"/>
      <c r="I113" s="2"/>
      <c r="J113" s="2"/>
      <c r="K113" s="2"/>
      <c r="L113" s="2"/>
      <c r="M113" s="24" t="str" cm="1">
        <f t="array" ref="M113">_xlfn.IFS(B113=standards!$G$1, standards!$H$1, B113=standards!$G$2,standards!$H$2,B113=standards!$G$3,standards!$H$3,B113=standards!$G$4,standards!$H$4,B113=standards!$G$5,standards!$H$5,B113=standards!$G$6,standards!$H$6,B113=standards!$G$8,standards!$H$8,B113=standards!$G$9,standards!$H$9,B113=standards!$G$10, standards!$H$10, TRUE,standards!$H$7)</f>
        <v>129, -63.5, 1</v>
      </c>
      <c r="N113" t="str">
        <f>VLOOKUP($C113, standards!$A$2:$D$17, 3, FALSE)</f>
        <v>carbonate, mixed siliciclastic</v>
      </c>
      <c r="O113" t="str">
        <f>VLOOKUP($C113, standards!$A$2:$D$17, 4, FALSE)</f>
        <v/>
      </c>
    </row>
    <row r="114" spans="1:15" x14ac:dyDescent="0.2">
      <c r="A114" s="21">
        <v>28338</v>
      </c>
      <c r="B114" s="1" t="s">
        <v>29</v>
      </c>
      <c r="C114" s="1" t="s">
        <v>40</v>
      </c>
      <c r="D114" s="1" t="s">
        <v>30</v>
      </c>
      <c r="E114" s="4">
        <v>59</v>
      </c>
      <c r="F114" s="2">
        <v>2.3577142857142857</v>
      </c>
      <c r="G114" s="2">
        <v>-14.363731042528322</v>
      </c>
      <c r="H114" s="2"/>
      <c r="I114" s="2"/>
      <c r="J114" s="2"/>
      <c r="K114" s="2"/>
      <c r="L114" s="2"/>
      <c r="M114" s="24" t="str" cm="1">
        <f t="array" ref="M114">_xlfn.IFS(B114=standards!$G$1, standards!$H$1, B114=standards!$G$2,standards!$H$2,B114=standards!$G$3,standards!$H$3,B114=standards!$G$4,standards!$H$4,B114=standards!$G$5,standards!$H$5,B114=standards!$G$6,standards!$H$6,B114=standards!$G$8,standards!$H$8,B114=standards!$G$9,standards!$H$9,B114=standards!$G$10, standards!$H$10, TRUE,standards!$H$7)</f>
        <v>129, -63.5, 1</v>
      </c>
      <c r="N114" t="str">
        <f>VLOOKUP($C114, standards!$A$2:$D$17, 3, FALSE)</f>
        <v>carbonate, mixed siliciclastic</v>
      </c>
      <c r="O114" t="str">
        <f>VLOOKUP($C114, standards!$A$2:$D$17, 4, FALSE)</f>
        <v/>
      </c>
    </row>
    <row r="115" spans="1:15" x14ac:dyDescent="0.2">
      <c r="A115" s="21">
        <v>28339</v>
      </c>
      <c r="B115" s="1" t="s">
        <v>29</v>
      </c>
      <c r="C115" s="1" t="s">
        <v>40</v>
      </c>
      <c r="D115" s="1" t="s">
        <v>30</v>
      </c>
      <c r="E115" s="4">
        <v>61.5</v>
      </c>
      <c r="F115" s="2">
        <v>3.0937142857142859</v>
      </c>
      <c r="G115" s="2">
        <v>-14.83688125287231</v>
      </c>
      <c r="H115" s="2"/>
      <c r="I115" s="2"/>
      <c r="J115" s="2"/>
      <c r="K115" s="2"/>
      <c r="L115" s="2"/>
      <c r="M115" s="24" t="str" cm="1">
        <f t="array" ref="M115">_xlfn.IFS(B115=standards!$G$1, standards!$H$1, B115=standards!$G$2,standards!$H$2,B115=standards!$G$3,standards!$H$3,B115=standards!$G$4,standards!$H$4,B115=standards!$G$5,standards!$H$5,B115=standards!$G$6,standards!$H$6,B115=standards!$G$8,standards!$H$8,B115=standards!$G$9,standards!$H$9,B115=standards!$G$10, standards!$H$10, TRUE,standards!$H$7)</f>
        <v>129, -63.5, 1</v>
      </c>
      <c r="N115" t="str">
        <f>VLOOKUP($C115, standards!$A$2:$D$17, 3, FALSE)</f>
        <v>carbonate, mixed siliciclastic</v>
      </c>
      <c r="O115" t="str">
        <f>VLOOKUP($C115, standards!$A$2:$D$17, 4, FALSE)</f>
        <v/>
      </c>
    </row>
    <row r="116" spans="1:15" x14ac:dyDescent="0.2">
      <c r="A116" s="21">
        <v>28340</v>
      </c>
      <c r="B116" s="1" t="s">
        <v>29</v>
      </c>
      <c r="C116" s="1" t="s">
        <v>40</v>
      </c>
      <c r="D116" s="1" t="s">
        <v>30</v>
      </c>
      <c r="E116" s="4">
        <v>63</v>
      </c>
      <c r="F116" s="2">
        <v>1.9217142857142857</v>
      </c>
      <c r="G116" s="2">
        <v>-14.918049280588299</v>
      </c>
      <c r="H116" s="2"/>
      <c r="I116" s="2"/>
      <c r="J116" s="2"/>
      <c r="K116" s="2"/>
      <c r="L116" s="2"/>
      <c r="M116" s="24" t="str" cm="1">
        <f t="array" ref="M116">_xlfn.IFS(B116=standards!$G$1, standards!$H$1, B116=standards!$G$2,standards!$H$2,B116=standards!$G$3,standards!$H$3,B116=standards!$G$4,standards!$H$4,B116=standards!$G$5,standards!$H$5,B116=standards!$G$6,standards!$H$6,B116=standards!$G$8,standards!$H$8,B116=standards!$G$9,standards!$H$9,B116=standards!$G$10, standards!$H$10, TRUE,standards!$H$7)</f>
        <v>129, -63.5, 1</v>
      </c>
      <c r="N116" t="str">
        <f>VLOOKUP($C116, standards!$A$2:$D$17, 3, FALSE)</f>
        <v>carbonate, mixed siliciclastic</v>
      </c>
      <c r="O116" t="str">
        <f>VLOOKUP($C116, standards!$A$2:$D$17, 4, FALSE)</f>
        <v/>
      </c>
    </row>
    <row r="117" spans="1:15" x14ac:dyDescent="0.2">
      <c r="A117" s="21">
        <v>28341</v>
      </c>
      <c r="B117" s="1" t="s">
        <v>29</v>
      </c>
      <c r="C117" s="1" t="s">
        <v>40</v>
      </c>
      <c r="D117" s="1" t="s">
        <v>30</v>
      </c>
      <c r="E117" s="4">
        <v>67</v>
      </c>
      <c r="F117" s="2">
        <v>3.3777142857142857</v>
      </c>
      <c r="G117" s="2">
        <v>-14.872515996747531</v>
      </c>
      <c r="H117" s="2"/>
      <c r="I117" s="2"/>
      <c r="J117" s="2"/>
      <c r="K117" s="2"/>
      <c r="L117" s="2"/>
      <c r="M117" s="24" t="str" cm="1">
        <f t="array" ref="M117">_xlfn.IFS(B117=standards!$G$1, standards!$H$1, B117=standards!$G$2,standards!$H$2,B117=standards!$G$3,standards!$H$3,B117=standards!$G$4,standards!$H$4,B117=standards!$G$5,standards!$H$5,B117=standards!$G$6,standards!$H$6,B117=standards!$G$8,standards!$H$8,B117=standards!$G$9,standards!$H$9,B117=standards!$G$10, standards!$H$10, TRUE,standards!$H$7)</f>
        <v>129, -63.5, 1</v>
      </c>
      <c r="N117" t="str">
        <f>VLOOKUP($C117, standards!$A$2:$D$17, 3, FALSE)</f>
        <v>carbonate, mixed siliciclastic</v>
      </c>
      <c r="O117" t="str">
        <f>VLOOKUP($C117, standards!$A$2:$D$17, 4, FALSE)</f>
        <v/>
      </c>
    </row>
    <row r="118" spans="1:15" x14ac:dyDescent="0.2">
      <c r="A118" s="21">
        <v>28342</v>
      </c>
      <c r="B118" s="1" t="s">
        <v>29</v>
      </c>
      <c r="C118" s="1" t="s">
        <v>40</v>
      </c>
      <c r="D118" s="1" t="s">
        <v>30</v>
      </c>
      <c r="E118" s="4">
        <v>69</v>
      </c>
      <c r="F118" s="2">
        <v>4.3137142857142852</v>
      </c>
      <c r="G118" s="2">
        <v>-23.091273729981914</v>
      </c>
      <c r="H118" s="2"/>
      <c r="I118" s="2"/>
      <c r="J118" s="2"/>
      <c r="K118" s="2"/>
      <c r="L118" s="2"/>
      <c r="M118" s="24" t="str" cm="1">
        <f t="array" ref="M118">_xlfn.IFS(B118=standards!$G$1, standards!$H$1, B118=standards!$G$2,standards!$H$2,B118=standards!$G$3,standards!$H$3,B118=standards!$G$4,standards!$H$4,B118=standards!$G$5,standards!$H$5,B118=standards!$G$6,standards!$H$6,B118=standards!$G$8,standards!$H$8,B118=standards!$G$9,standards!$H$9,B118=standards!$G$10, standards!$H$10, TRUE,standards!$H$7)</f>
        <v>129, -63.5, 1</v>
      </c>
      <c r="N118" t="str">
        <f>VLOOKUP($C118, standards!$A$2:$D$17, 3, FALSE)</f>
        <v>carbonate, mixed siliciclastic</v>
      </c>
      <c r="O118" t="str">
        <f>VLOOKUP($C118, standards!$A$2:$D$17, 4, FALSE)</f>
        <v/>
      </c>
    </row>
    <row r="119" spans="1:15" x14ac:dyDescent="0.2">
      <c r="A119" s="21">
        <v>28343</v>
      </c>
      <c r="B119" s="1" t="s">
        <v>29</v>
      </c>
      <c r="C119" s="1" t="s">
        <v>40</v>
      </c>
      <c r="D119" s="1" t="s">
        <v>30</v>
      </c>
      <c r="E119" s="4">
        <v>72</v>
      </c>
      <c r="F119" s="2">
        <v>2.3837142857142859</v>
      </c>
      <c r="G119" s="2">
        <v>-14.873505850744188</v>
      </c>
      <c r="H119" s="2"/>
      <c r="I119" s="2"/>
      <c r="J119" s="2"/>
      <c r="K119" s="2"/>
      <c r="L119" s="2"/>
      <c r="M119" s="24" t="str" cm="1">
        <f t="array" ref="M119">_xlfn.IFS(B119=standards!$G$1, standards!$H$1, B119=standards!$G$2,standards!$H$2,B119=standards!$G$3,standards!$H$3,B119=standards!$G$4,standards!$H$4,B119=standards!$G$5,standards!$H$5,B119=standards!$G$6,standards!$H$6,B119=standards!$G$8,standards!$H$8,B119=standards!$G$9,standards!$H$9,B119=standards!$G$10, standards!$H$10, TRUE,standards!$H$7)</f>
        <v>129, -63.5, 1</v>
      </c>
      <c r="N119" t="str">
        <f>VLOOKUP($C119, standards!$A$2:$D$17, 3, FALSE)</f>
        <v>carbonate, mixed siliciclastic</v>
      </c>
      <c r="O119" t="str">
        <f>VLOOKUP($C119, standards!$A$2:$D$17, 4, FALSE)</f>
        <v/>
      </c>
    </row>
    <row r="120" spans="1:15" x14ac:dyDescent="0.2">
      <c r="A120" s="21">
        <v>28344</v>
      </c>
      <c r="B120" s="1" t="s">
        <v>29</v>
      </c>
      <c r="C120" s="1" t="s">
        <v>40</v>
      </c>
      <c r="D120" s="1" t="s">
        <v>30</v>
      </c>
      <c r="E120" s="4">
        <v>80</v>
      </c>
      <c r="F120" s="2">
        <v>2.5027142857142861</v>
      </c>
      <c r="G120" s="2">
        <v>-18.572873051224903</v>
      </c>
      <c r="H120" s="2"/>
      <c r="I120" s="2"/>
      <c r="J120" s="2"/>
      <c r="K120" s="2"/>
      <c r="L120" s="2"/>
      <c r="M120" s="24" t="str" cm="1">
        <f t="array" ref="M120">_xlfn.IFS(B120=standards!$G$1, standards!$H$1, B120=standards!$G$2,standards!$H$2,B120=standards!$G$3,standards!$H$3,B120=standards!$G$4,standards!$H$4,B120=standards!$G$5,standards!$H$5,B120=standards!$G$6,standards!$H$6,B120=standards!$G$8,standards!$H$8,B120=standards!$G$9,standards!$H$9,B120=standards!$G$10, standards!$H$10, TRUE,standards!$H$7)</f>
        <v>129, -63.5, 1</v>
      </c>
      <c r="N120" t="str">
        <f>VLOOKUP($C120, standards!$A$2:$D$17, 3, FALSE)</f>
        <v>carbonate, mixed siliciclastic</v>
      </c>
      <c r="O120" t="str">
        <f>VLOOKUP($C120, standards!$A$2:$D$17, 4, FALSE)</f>
        <v/>
      </c>
    </row>
    <row r="121" spans="1:15" x14ac:dyDescent="0.2">
      <c r="A121" s="21">
        <v>28345</v>
      </c>
      <c r="B121" s="1" t="s">
        <v>29</v>
      </c>
      <c r="C121" s="1" t="s">
        <v>40</v>
      </c>
      <c r="D121" s="1" t="s">
        <v>30</v>
      </c>
      <c r="E121" s="4">
        <v>83</v>
      </c>
      <c r="F121" s="2">
        <v>-0.18828571428571411</v>
      </c>
      <c r="G121" s="2">
        <v>-16.643647611977187</v>
      </c>
      <c r="H121" s="2"/>
      <c r="I121" s="2"/>
      <c r="J121" s="2"/>
      <c r="K121" s="2"/>
      <c r="L121" s="2"/>
      <c r="M121" s="24" t="str" cm="1">
        <f t="array" ref="M121">_xlfn.IFS(B121=standards!$G$1, standards!$H$1, B121=standards!$G$2,standards!$H$2,B121=standards!$G$3,standards!$H$3,B121=standards!$G$4,standards!$H$4,B121=standards!$G$5,standards!$H$5,B121=standards!$G$6,standards!$H$6,B121=standards!$G$8,standards!$H$8,B121=standards!$G$9,standards!$H$9,B121=standards!$G$10, standards!$H$10, TRUE,standards!$H$7)</f>
        <v>129, -63.5, 1</v>
      </c>
      <c r="N121" t="str">
        <f>VLOOKUP($C121, standards!$A$2:$D$17, 3, FALSE)</f>
        <v>carbonate, mixed siliciclastic</v>
      </c>
      <c r="O121" t="str">
        <f>VLOOKUP($C121, standards!$A$2:$D$17, 4, FALSE)</f>
        <v/>
      </c>
    </row>
    <row r="122" spans="1:15" x14ac:dyDescent="0.2">
      <c r="A122" s="21">
        <v>28346</v>
      </c>
      <c r="B122" s="1" t="s">
        <v>29</v>
      </c>
      <c r="C122" s="1" t="s">
        <v>40</v>
      </c>
      <c r="D122" s="1" t="s">
        <v>30</v>
      </c>
      <c r="E122" s="4">
        <v>381</v>
      </c>
      <c r="F122" s="2">
        <v>2.6627142857142858</v>
      </c>
      <c r="G122" s="2">
        <v>-14.154164810690462</v>
      </c>
      <c r="H122" s="2"/>
      <c r="I122" s="2"/>
      <c r="J122" s="2"/>
      <c r="K122" s="2"/>
      <c r="L122" s="2"/>
      <c r="M122" s="24" t="str" cm="1">
        <f t="array" ref="M122">_xlfn.IFS(B122=standards!$G$1, standards!$H$1, B122=standards!$G$2,standards!$H$2,B122=standards!$G$3,standards!$H$3,B122=standards!$G$4,standards!$H$4,B122=standards!$G$5,standards!$H$5,B122=standards!$G$6,standards!$H$6,B122=standards!$G$8,standards!$H$8,B122=standards!$G$9,standards!$H$9,B122=standards!$G$10, standards!$H$10, TRUE,standards!$H$7)</f>
        <v>129, -63.5, 1</v>
      </c>
      <c r="N122" t="str">
        <f>VLOOKUP($C122, standards!$A$2:$D$17, 3, FALSE)</f>
        <v>carbonate, mixed siliciclastic</v>
      </c>
      <c r="O122" t="str">
        <f>VLOOKUP($C122, standards!$A$2:$D$17, 4, FALSE)</f>
        <v/>
      </c>
    </row>
    <row r="123" spans="1:15" x14ac:dyDescent="0.2">
      <c r="A123" s="21">
        <v>28347</v>
      </c>
      <c r="B123" s="1" t="s">
        <v>29</v>
      </c>
      <c r="C123" s="1" t="s">
        <v>40</v>
      </c>
      <c r="D123" s="1" t="s">
        <v>30</v>
      </c>
      <c r="E123" s="4">
        <v>387</v>
      </c>
      <c r="F123" s="2">
        <v>1.9747142857142859</v>
      </c>
      <c r="G123" s="2">
        <v>-14.73520910665677</v>
      </c>
      <c r="H123" s="2"/>
      <c r="I123" s="2"/>
      <c r="J123" s="2"/>
      <c r="K123" s="2"/>
      <c r="L123" s="2"/>
      <c r="M123" s="24" t="str" cm="1">
        <f t="array" ref="M123">_xlfn.IFS(B123=standards!$G$1, standards!$H$1, B123=standards!$G$2,standards!$H$2,B123=standards!$G$3,standards!$H$3,B123=standards!$G$4,standards!$H$4,B123=standards!$G$5,standards!$H$5,B123=standards!$G$6,standards!$H$6,B123=standards!$G$8,standards!$H$8,B123=standards!$G$9,standards!$H$9,B123=standards!$G$10, standards!$H$10, TRUE,standards!$H$7)</f>
        <v>129, -63.5, 1</v>
      </c>
      <c r="N123" t="str">
        <f>VLOOKUP($C123, standards!$A$2:$D$17, 3, FALSE)</f>
        <v>carbonate, mixed siliciclastic</v>
      </c>
      <c r="O123" t="str">
        <f>VLOOKUP($C123, standards!$A$2:$D$17, 4, FALSE)</f>
        <v/>
      </c>
    </row>
    <row r="124" spans="1:15" x14ac:dyDescent="0.2">
      <c r="A124" s="21">
        <v>28348</v>
      </c>
      <c r="B124" s="1" t="s">
        <v>29</v>
      </c>
      <c r="C124" s="1" t="s">
        <v>40</v>
      </c>
      <c r="D124" s="1" t="s">
        <v>30</v>
      </c>
      <c r="E124" s="4">
        <v>389</v>
      </c>
      <c r="F124" s="2">
        <v>2.1737142857142859</v>
      </c>
      <c r="G124" s="2">
        <v>-14.925261073991622</v>
      </c>
      <c r="H124" s="2"/>
      <c r="I124" s="2"/>
      <c r="J124" s="2"/>
      <c r="K124" s="2"/>
      <c r="L124" s="2"/>
      <c r="M124" s="24" t="str" cm="1">
        <f t="array" ref="M124">_xlfn.IFS(B124=standards!$G$1, standards!$H$1, B124=standards!$G$2,standards!$H$2,B124=standards!$G$3,standards!$H$3,B124=standards!$G$4,standards!$H$4,B124=standards!$G$5,standards!$H$5,B124=standards!$G$6,standards!$H$6,B124=standards!$G$8,standards!$H$8,B124=standards!$G$9,standards!$H$9,B124=standards!$G$10, standards!$H$10, TRUE,standards!$H$7)</f>
        <v>129, -63.5, 1</v>
      </c>
      <c r="N124" t="str">
        <f>VLOOKUP($C124, standards!$A$2:$D$17, 3, FALSE)</f>
        <v>carbonate, mixed siliciclastic</v>
      </c>
      <c r="O124" t="str">
        <f>VLOOKUP($C124, standards!$A$2:$D$17, 4, FALSE)</f>
        <v/>
      </c>
    </row>
    <row r="125" spans="1:15" x14ac:dyDescent="0.2">
      <c r="A125" s="21">
        <v>28349</v>
      </c>
      <c r="B125" s="1" t="s">
        <v>29</v>
      </c>
      <c r="C125" s="1" t="s">
        <v>40</v>
      </c>
      <c r="D125" s="1" t="s">
        <v>30</v>
      </c>
      <c r="E125" s="4">
        <v>394</v>
      </c>
      <c r="F125" s="2">
        <v>2.2557142857142858</v>
      </c>
      <c r="G125" s="2">
        <v>-15.002469685721325</v>
      </c>
      <c r="H125" s="2"/>
      <c r="I125" s="2"/>
      <c r="J125" s="2"/>
      <c r="K125" s="2"/>
      <c r="L125" s="2"/>
      <c r="M125" s="24" t="str" cm="1">
        <f t="array" ref="M125">_xlfn.IFS(B125=standards!$G$1, standards!$H$1, B125=standards!$G$2,standards!$H$2,B125=standards!$G$3,standards!$H$3,B125=standards!$G$4,standards!$H$4,B125=standards!$G$5,standards!$H$5,B125=standards!$G$6,standards!$H$6,B125=standards!$G$8,standards!$H$8,B125=standards!$G$9,standards!$H$9,B125=standards!$G$10, standards!$H$10, TRUE,standards!$H$7)</f>
        <v>129, -63.5, 1</v>
      </c>
      <c r="N125" t="str">
        <f>VLOOKUP($C125, standards!$A$2:$D$17, 3, FALSE)</f>
        <v>carbonate, mixed siliciclastic</v>
      </c>
      <c r="O125" t="str">
        <f>VLOOKUP($C125, standards!$A$2:$D$17, 4, FALSE)</f>
        <v/>
      </c>
    </row>
    <row r="126" spans="1:15" x14ac:dyDescent="0.2">
      <c r="A126" s="21">
        <v>28350</v>
      </c>
      <c r="B126" s="1" t="s">
        <v>29</v>
      </c>
      <c r="C126" s="1" t="s">
        <v>40</v>
      </c>
      <c r="D126" s="1" t="s">
        <v>30</v>
      </c>
      <c r="E126" s="4">
        <v>397</v>
      </c>
      <c r="F126" s="2">
        <v>3.793714285714286</v>
      </c>
      <c r="G126" s="2">
        <v>-14.353125463994092</v>
      </c>
      <c r="H126" s="2"/>
      <c r="I126" s="2"/>
      <c r="J126" s="2"/>
      <c r="K126" s="2"/>
      <c r="L126" s="2"/>
      <c r="M126" s="24" t="str" cm="1">
        <f t="array" ref="M126">_xlfn.IFS(B126=standards!$G$1, standards!$H$1, B126=standards!$G$2,standards!$H$2,B126=standards!$G$3,standards!$H$3,B126=standards!$G$4,standards!$H$4,B126=standards!$G$5,standards!$H$5,B126=standards!$G$6,standards!$H$6,B126=standards!$G$8,standards!$H$8,B126=standards!$G$9,standards!$H$9,B126=standards!$G$10, standards!$H$10, TRUE,standards!$H$7)</f>
        <v>129, -63.5, 1</v>
      </c>
      <c r="N126" t="str">
        <f>VLOOKUP($C126, standards!$A$2:$D$17, 3, FALSE)</f>
        <v>carbonate, mixed siliciclastic</v>
      </c>
      <c r="O126" t="str">
        <f>VLOOKUP($C126, standards!$A$2:$D$17, 4, FALSE)</f>
        <v/>
      </c>
    </row>
    <row r="127" spans="1:15" x14ac:dyDescent="0.2">
      <c r="A127" s="21">
        <v>28351</v>
      </c>
      <c r="B127" s="1" t="s">
        <v>29</v>
      </c>
      <c r="C127" s="1" t="s">
        <v>40</v>
      </c>
      <c r="D127" s="1" t="s">
        <v>30</v>
      </c>
      <c r="E127" s="4">
        <v>400</v>
      </c>
      <c r="F127" s="2">
        <v>3.4487142857142858</v>
      </c>
      <c r="G127" s="2">
        <v>-14.774803266518164</v>
      </c>
      <c r="H127" s="2"/>
      <c r="I127" s="2"/>
      <c r="J127" s="2"/>
      <c r="K127" s="2"/>
      <c r="L127" s="2"/>
      <c r="M127" s="24" t="str" cm="1">
        <f t="array" ref="M127">_xlfn.IFS(B127=standards!$G$1, standards!$H$1, B127=standards!$G$2,standards!$H$2,B127=standards!$G$3,standards!$H$3,B127=standards!$G$4,standards!$H$4,B127=standards!$G$5,standards!$H$5,B127=standards!$G$6,standards!$H$6,B127=standards!$G$8,standards!$H$8,B127=standards!$G$9,standards!$H$9,B127=standards!$G$10, standards!$H$10, TRUE,standards!$H$7)</f>
        <v>129, -63.5, 1</v>
      </c>
      <c r="N127" t="str">
        <f>VLOOKUP($C127, standards!$A$2:$D$17, 3, FALSE)</f>
        <v>carbonate, mixed siliciclastic</v>
      </c>
      <c r="O127" t="str">
        <f>VLOOKUP($C127, standards!$A$2:$D$17, 4, FALSE)</f>
        <v/>
      </c>
    </row>
    <row r="128" spans="1:15" x14ac:dyDescent="0.2">
      <c r="A128" s="21">
        <v>28352</v>
      </c>
      <c r="B128" s="1" t="s">
        <v>29</v>
      </c>
      <c r="C128" s="1" t="s">
        <v>40</v>
      </c>
      <c r="D128" s="1" t="s">
        <v>30</v>
      </c>
      <c r="E128" s="4">
        <v>403.5</v>
      </c>
      <c r="F128" s="2">
        <v>3.217714285714286</v>
      </c>
      <c r="G128" s="2">
        <v>-14.783711952486941</v>
      </c>
      <c r="H128" s="2"/>
      <c r="I128" s="2"/>
      <c r="J128" s="2"/>
      <c r="K128" s="2"/>
      <c r="L128" s="2"/>
      <c r="M128" s="24" t="str" cm="1">
        <f t="array" ref="M128">_xlfn.IFS(B128=standards!$G$1, standards!$H$1, B128=standards!$G$2,standards!$H$2,B128=standards!$G$3,standards!$H$3,B128=standards!$G$4,standards!$H$4,B128=standards!$G$5,standards!$H$5,B128=standards!$G$6,standards!$H$6,B128=standards!$G$8,standards!$H$8,B128=standards!$G$9,standards!$H$9,B128=standards!$G$10, standards!$H$10, TRUE,standards!$H$7)</f>
        <v>129, -63.5, 1</v>
      </c>
      <c r="N128" t="str">
        <f>VLOOKUP($C128, standards!$A$2:$D$17, 3, FALSE)</f>
        <v>carbonate, mixed siliciclastic</v>
      </c>
      <c r="O128" t="str">
        <f>VLOOKUP($C128, standards!$A$2:$D$17, 4, FALSE)</f>
        <v/>
      </c>
    </row>
    <row r="129" spans="1:15" x14ac:dyDescent="0.2">
      <c r="A129" s="21">
        <v>28353</v>
      </c>
      <c r="B129" s="1" t="s">
        <v>29</v>
      </c>
      <c r="C129" s="1" t="s">
        <v>40</v>
      </c>
      <c r="D129" s="1" t="s">
        <v>30</v>
      </c>
      <c r="E129" s="4">
        <v>405</v>
      </c>
      <c r="F129" s="2">
        <v>2.729714285714286</v>
      </c>
      <c r="G129" s="2">
        <v>-14.714422172729586</v>
      </c>
      <c r="H129" s="2"/>
      <c r="I129" s="2"/>
      <c r="J129" s="2"/>
      <c r="K129" s="2"/>
      <c r="L129" s="2"/>
      <c r="M129" s="24" t="str" cm="1">
        <f t="array" ref="M129">_xlfn.IFS(B129=standards!$G$1, standards!$H$1, B129=standards!$G$2,standards!$H$2,B129=standards!$G$3,standards!$H$3,B129=standards!$G$4,standards!$H$4,B129=standards!$G$5,standards!$H$5,B129=standards!$G$6,standards!$H$6,B129=standards!$G$8,standards!$H$8,B129=standards!$G$9,standards!$H$9,B129=standards!$G$10, standards!$H$10, TRUE,standards!$H$7)</f>
        <v>129, -63.5, 1</v>
      </c>
      <c r="N129" t="str">
        <f>VLOOKUP($C129, standards!$A$2:$D$17, 3, FALSE)</f>
        <v>carbonate, mixed siliciclastic</v>
      </c>
      <c r="O129" t="str">
        <f>VLOOKUP($C129, standards!$A$2:$D$17, 4, FALSE)</f>
        <v/>
      </c>
    </row>
    <row r="130" spans="1:15" x14ac:dyDescent="0.2">
      <c r="A130" s="21">
        <v>28354</v>
      </c>
      <c r="B130" s="1" t="s">
        <v>29</v>
      </c>
      <c r="C130" s="1" t="s">
        <v>40</v>
      </c>
      <c r="D130" s="1" t="s">
        <v>32</v>
      </c>
      <c r="E130" s="4">
        <v>8</v>
      </c>
      <c r="F130" s="2">
        <v>2.2987142857142859</v>
      </c>
      <c r="G130" s="2">
        <v>-1.2613165058153732</v>
      </c>
      <c r="H130" s="2"/>
      <c r="I130" s="2"/>
      <c r="J130" s="2"/>
      <c r="K130" s="2"/>
      <c r="L130" s="2"/>
      <c r="M130" s="24" t="str" cm="1">
        <f t="array" ref="M130">_xlfn.IFS(B130=standards!$G$1, standards!$H$1, B130=standards!$G$2,standards!$H$2,B130=standards!$G$3,standards!$H$3,B130=standards!$G$4,standards!$H$4,B130=standards!$G$5,standards!$H$5,B130=standards!$G$6,standards!$H$6,B130=standards!$G$8,standards!$H$8,B130=standards!$G$9,standards!$H$9,B130=standards!$G$10, standards!$H$10, TRUE,standards!$H$7)</f>
        <v>129, -63.5, 1</v>
      </c>
      <c r="N130" t="str">
        <f>VLOOKUP($C130, standards!$A$2:$D$17, 3, FALSE)</f>
        <v>carbonate, mixed siliciclastic</v>
      </c>
      <c r="O130" t="str">
        <f>VLOOKUP($C130, standards!$A$2:$D$17, 4, FALSE)</f>
        <v/>
      </c>
    </row>
    <row r="131" spans="1:15" x14ac:dyDescent="0.2">
      <c r="A131" s="21">
        <v>28355</v>
      </c>
      <c r="B131" s="1" t="s">
        <v>29</v>
      </c>
      <c r="C131" s="1" t="s">
        <v>40</v>
      </c>
      <c r="D131" s="1" t="s">
        <v>32</v>
      </c>
      <c r="E131" s="4">
        <v>9</v>
      </c>
      <c r="F131" s="2">
        <v>3.5007142857142859</v>
      </c>
      <c r="G131" s="2">
        <v>-13.649339272457313</v>
      </c>
      <c r="H131" s="2"/>
      <c r="I131" s="2"/>
      <c r="J131" s="2"/>
      <c r="K131" s="2"/>
      <c r="L131" s="2"/>
      <c r="M131" s="24" t="str" cm="1">
        <f t="array" ref="M131">_xlfn.IFS(B131=standards!$G$1, standards!$H$1, B131=standards!$G$2,standards!$H$2,B131=standards!$G$3,standards!$H$3,B131=standards!$G$4,standards!$H$4,B131=standards!$G$5,standards!$H$5,B131=standards!$G$6,standards!$H$6,B131=standards!$G$8,standards!$H$8,B131=standards!$G$9,standards!$H$9,B131=standards!$G$10, standards!$H$10, TRUE,standards!$H$7)</f>
        <v>129, -63.5, 1</v>
      </c>
      <c r="N131" t="str">
        <f>VLOOKUP($C131, standards!$A$2:$D$17, 3, FALSE)</f>
        <v>carbonate, mixed siliciclastic</v>
      </c>
      <c r="O131" t="str">
        <f>VLOOKUP($C131, standards!$A$2:$D$17, 4, FALSE)</f>
        <v/>
      </c>
    </row>
    <row r="132" spans="1:15" x14ac:dyDescent="0.2">
      <c r="A132" s="21">
        <v>28356</v>
      </c>
      <c r="B132" s="1" t="s">
        <v>29</v>
      </c>
      <c r="C132" s="1" t="s">
        <v>40</v>
      </c>
      <c r="D132" s="1" t="s">
        <v>32</v>
      </c>
      <c r="E132" s="4">
        <v>10</v>
      </c>
      <c r="F132" s="2">
        <v>3.3117142857142858</v>
      </c>
      <c r="G132" s="2">
        <v>-13.75822321207629</v>
      </c>
      <c r="H132" s="2"/>
      <c r="I132" s="2"/>
      <c r="J132" s="2"/>
      <c r="K132" s="2"/>
      <c r="L132" s="2"/>
      <c r="M132" s="24" t="str" cm="1">
        <f t="array" ref="M132">_xlfn.IFS(B132=standards!$G$1, standards!$H$1, B132=standards!$G$2,standards!$H$2,B132=standards!$G$3,standards!$H$3,B132=standards!$G$4,standards!$H$4,B132=standards!$G$5,standards!$H$5,B132=standards!$G$6,standards!$H$6,B132=standards!$G$8,standards!$H$8,B132=standards!$G$9,standards!$H$9,B132=standards!$G$10, standards!$H$10, TRUE,standards!$H$7)</f>
        <v>129, -63.5, 1</v>
      </c>
      <c r="N132" t="str">
        <f>VLOOKUP($C132, standards!$A$2:$D$17, 3, FALSE)</f>
        <v>carbonate, mixed siliciclastic</v>
      </c>
      <c r="O132" t="str">
        <f>VLOOKUP($C132, standards!$A$2:$D$17, 4, FALSE)</f>
        <v/>
      </c>
    </row>
    <row r="133" spans="1:15" x14ac:dyDescent="0.2">
      <c r="A133" s="21">
        <v>28357</v>
      </c>
      <c r="B133" s="1" t="s">
        <v>29</v>
      </c>
      <c r="C133" s="1" t="s">
        <v>40</v>
      </c>
      <c r="D133" s="1" t="s">
        <v>32</v>
      </c>
      <c r="E133" s="4">
        <v>12</v>
      </c>
      <c r="F133" s="2">
        <v>2.983714285714286</v>
      </c>
      <c r="G133" s="2">
        <v>-13.168270230141092</v>
      </c>
      <c r="H133" s="2"/>
      <c r="I133" s="2"/>
      <c r="J133" s="2"/>
      <c r="K133" s="2"/>
      <c r="L133" s="2"/>
      <c r="M133" s="24" t="str" cm="1">
        <f t="array" ref="M133">_xlfn.IFS(B133=standards!$G$1, standards!$H$1, B133=standards!$G$2,standards!$H$2,B133=standards!$G$3,standards!$H$3,B133=standards!$G$4,standards!$H$4,B133=standards!$G$5,standards!$H$5,B133=standards!$G$6,standards!$H$6,B133=standards!$G$8,standards!$H$8,B133=standards!$G$9,standards!$H$9,B133=standards!$G$10, standards!$H$10, TRUE,standards!$H$7)</f>
        <v>129, -63.5, 1</v>
      </c>
      <c r="N133" t="str">
        <f>VLOOKUP($C133, standards!$A$2:$D$17, 3, FALSE)</f>
        <v>carbonate, mixed siliciclastic</v>
      </c>
      <c r="O133" t="str">
        <f>VLOOKUP($C133, standards!$A$2:$D$17, 4, FALSE)</f>
        <v/>
      </c>
    </row>
    <row r="134" spans="1:15" x14ac:dyDescent="0.2">
      <c r="A134" s="21">
        <v>28358</v>
      </c>
      <c r="B134" s="1" t="s">
        <v>29</v>
      </c>
      <c r="C134" s="1" t="s">
        <v>40</v>
      </c>
      <c r="D134" s="1" t="s">
        <v>32</v>
      </c>
      <c r="E134" s="4">
        <v>13</v>
      </c>
      <c r="F134" s="2">
        <v>3.3237142857142858</v>
      </c>
      <c r="G134" s="2">
        <v>-12.888141549121473</v>
      </c>
      <c r="H134" s="2"/>
      <c r="I134" s="2"/>
      <c r="J134" s="2"/>
      <c r="K134" s="2"/>
      <c r="L134" s="2"/>
      <c r="M134" s="24" t="str" cm="1">
        <f t="array" ref="M134">_xlfn.IFS(B134=standards!$G$1, standards!$H$1, B134=standards!$G$2,standards!$H$2,B134=standards!$G$3,standards!$H$3,B134=standards!$G$4,standards!$H$4,B134=standards!$G$5,standards!$H$5,B134=standards!$G$6,standards!$H$6,B134=standards!$G$8,standards!$H$8,B134=standards!$G$9,standards!$H$9,B134=standards!$G$10, standards!$H$10, TRUE,standards!$H$7)</f>
        <v>129, -63.5, 1</v>
      </c>
      <c r="N134" t="str">
        <f>VLOOKUP($C134, standards!$A$2:$D$17, 3, FALSE)</f>
        <v>carbonate, mixed siliciclastic</v>
      </c>
      <c r="O134" t="str">
        <f>VLOOKUP($C134, standards!$A$2:$D$17, 4, FALSE)</f>
        <v/>
      </c>
    </row>
    <row r="135" spans="1:15" x14ac:dyDescent="0.2">
      <c r="A135" s="21">
        <v>28359</v>
      </c>
      <c r="B135" s="1" t="s">
        <v>29</v>
      </c>
      <c r="C135" s="1" t="s">
        <v>40</v>
      </c>
      <c r="D135" s="1" t="s">
        <v>32</v>
      </c>
      <c r="E135" s="4">
        <v>14</v>
      </c>
      <c r="F135" s="2">
        <v>4.0367142857142859</v>
      </c>
      <c r="G135" s="2">
        <v>-13.44641920316751</v>
      </c>
      <c r="H135" s="2"/>
      <c r="I135" s="2"/>
      <c r="J135" s="2"/>
      <c r="K135" s="2"/>
      <c r="L135" s="2"/>
      <c r="M135" s="24" t="str" cm="1">
        <f t="array" ref="M135">_xlfn.IFS(B135=standards!$G$1, standards!$H$1, B135=standards!$G$2,standards!$H$2,B135=standards!$G$3,standards!$H$3,B135=standards!$G$4,standards!$H$4,B135=standards!$G$5,standards!$H$5,B135=standards!$G$6,standards!$H$6,B135=standards!$G$8,standards!$H$8,B135=standards!$G$9,standards!$H$9,B135=standards!$G$10, standards!$H$10, TRUE,standards!$H$7)</f>
        <v>129, -63.5, 1</v>
      </c>
      <c r="N135" t="str">
        <f>VLOOKUP($C135, standards!$A$2:$D$17, 3, FALSE)</f>
        <v>carbonate, mixed siliciclastic</v>
      </c>
      <c r="O135" t="str">
        <f>VLOOKUP($C135, standards!$A$2:$D$17, 4, FALSE)</f>
        <v/>
      </c>
    </row>
    <row r="136" spans="1:15" x14ac:dyDescent="0.2">
      <c r="A136" s="21">
        <v>28360</v>
      </c>
      <c r="B136" s="1" t="s">
        <v>29</v>
      </c>
      <c r="C136" s="1" t="s">
        <v>40</v>
      </c>
      <c r="D136" s="1" t="s">
        <v>32</v>
      </c>
      <c r="E136" s="4">
        <v>15</v>
      </c>
      <c r="F136" s="2">
        <v>3.5587142857142857</v>
      </c>
      <c r="G136" s="2">
        <v>-14.345206632021744</v>
      </c>
      <c r="H136" s="2"/>
      <c r="I136" s="2"/>
      <c r="J136" s="2"/>
      <c r="K136" s="2"/>
      <c r="L136" s="2"/>
      <c r="M136" s="24" t="str" cm="1">
        <f t="array" ref="M136">_xlfn.IFS(B136=standards!$G$1, standards!$H$1, B136=standards!$G$2,standards!$H$2,B136=standards!$G$3,standards!$H$3,B136=standards!$G$4,standards!$H$4,B136=standards!$G$5,standards!$H$5,B136=standards!$G$6,standards!$H$6,B136=standards!$G$8,standards!$H$8,B136=standards!$G$9,standards!$H$9,B136=standards!$G$10, standards!$H$10, TRUE,standards!$H$7)</f>
        <v>129, -63.5, 1</v>
      </c>
      <c r="N136" t="str">
        <f>VLOOKUP($C136, standards!$A$2:$D$17, 3, FALSE)</f>
        <v>carbonate, mixed siliciclastic</v>
      </c>
      <c r="O136" t="str">
        <f>VLOOKUP($C136, standards!$A$2:$D$17, 4, FALSE)</f>
        <v/>
      </c>
    </row>
    <row r="137" spans="1:15" x14ac:dyDescent="0.2">
      <c r="A137" s="21">
        <v>28361</v>
      </c>
      <c r="B137" s="1" t="s">
        <v>29</v>
      </c>
      <c r="C137" s="1" t="s">
        <v>40</v>
      </c>
      <c r="D137" s="1" t="s">
        <v>32</v>
      </c>
      <c r="E137" s="4">
        <v>16</v>
      </c>
      <c r="F137" s="2">
        <v>4.0907142857142862</v>
      </c>
      <c r="G137" s="2">
        <v>-12.165548131650597</v>
      </c>
      <c r="H137" s="2"/>
      <c r="I137" s="2"/>
      <c r="J137" s="2"/>
      <c r="K137" s="2"/>
      <c r="L137" s="2"/>
      <c r="M137" s="24" t="str" cm="1">
        <f t="array" ref="M137">_xlfn.IFS(B137=standards!$G$1, standards!$H$1, B137=standards!$G$2,standards!$H$2,B137=standards!$G$3,standards!$H$3,B137=standards!$G$4,standards!$H$4,B137=standards!$G$5,standards!$H$5,B137=standards!$G$6,standards!$H$6,B137=standards!$G$8,standards!$H$8,B137=standards!$G$9,standards!$H$9,B137=standards!$G$10, standards!$H$10, TRUE,standards!$H$7)</f>
        <v>129, -63.5, 1</v>
      </c>
      <c r="N137" t="str">
        <f>VLOOKUP($C137, standards!$A$2:$D$17, 3, FALSE)</f>
        <v>carbonate, mixed siliciclastic</v>
      </c>
      <c r="O137" t="str">
        <f>VLOOKUP($C137, standards!$A$2:$D$17, 4, FALSE)</f>
        <v/>
      </c>
    </row>
    <row r="138" spans="1:15" x14ac:dyDescent="0.2">
      <c r="A138" s="21">
        <v>28362</v>
      </c>
      <c r="B138" s="1" t="s">
        <v>29</v>
      </c>
      <c r="C138" s="1" t="s">
        <v>40</v>
      </c>
      <c r="D138" s="1" t="s">
        <v>32</v>
      </c>
      <c r="E138" s="4">
        <v>17</v>
      </c>
      <c r="F138" s="2">
        <v>3.1187142857142858</v>
      </c>
      <c r="G138" s="2">
        <v>-14.101702548874004</v>
      </c>
      <c r="H138" s="2"/>
      <c r="I138" s="2"/>
      <c r="J138" s="2"/>
      <c r="K138" s="2"/>
      <c r="L138" s="2"/>
      <c r="M138" s="24" t="str" cm="1">
        <f t="array" ref="M138">_xlfn.IFS(B138=standards!$G$1, standards!$H$1, B138=standards!$G$2,standards!$H$2,B138=standards!$G$3,standards!$H$3,B138=standards!$G$4,standards!$H$4,B138=standards!$G$5,standards!$H$5,B138=standards!$G$6,standards!$H$6,B138=standards!$G$8,standards!$H$8,B138=standards!$G$9,standards!$H$9,B138=standards!$G$10, standards!$H$10, TRUE,standards!$H$7)</f>
        <v>129, -63.5, 1</v>
      </c>
      <c r="N138" t="str">
        <f>VLOOKUP($C138, standards!$A$2:$D$17, 3, FALSE)</f>
        <v>carbonate, mixed siliciclastic</v>
      </c>
      <c r="O138" t="str">
        <f>VLOOKUP($C138, standards!$A$2:$D$17, 4, FALSE)</f>
        <v/>
      </c>
    </row>
    <row r="139" spans="1:15" x14ac:dyDescent="0.2">
      <c r="A139" s="21">
        <v>28363</v>
      </c>
      <c r="B139" s="1" t="s">
        <v>29</v>
      </c>
      <c r="C139" s="1" t="s">
        <v>40</v>
      </c>
      <c r="D139" s="1" t="s">
        <v>32</v>
      </c>
      <c r="E139" s="4">
        <v>22</v>
      </c>
      <c r="F139" s="2">
        <v>2.3187142857142859</v>
      </c>
      <c r="G139" s="2">
        <v>-14.326399406087534</v>
      </c>
      <c r="H139" s="2"/>
      <c r="I139" s="2"/>
      <c r="J139" s="2"/>
      <c r="K139" s="2"/>
      <c r="L139" s="2"/>
      <c r="M139" s="24" t="str" cm="1">
        <f t="array" ref="M139">_xlfn.IFS(B139=standards!$G$1, standards!$H$1, B139=standards!$G$2,standards!$H$2,B139=standards!$G$3,standards!$H$3,B139=standards!$G$4,standards!$H$4,B139=standards!$G$5,standards!$H$5,B139=standards!$G$6,standards!$H$6,B139=standards!$G$8,standards!$H$8,B139=standards!$G$9,standards!$H$9,B139=standards!$G$10, standards!$H$10, TRUE,standards!$H$7)</f>
        <v>129, -63.5, 1</v>
      </c>
      <c r="N139" t="str">
        <f>VLOOKUP($C139, standards!$A$2:$D$17, 3, FALSE)</f>
        <v>carbonate, mixed siliciclastic</v>
      </c>
      <c r="O139" t="str">
        <f>VLOOKUP($C139, standards!$A$2:$D$17, 4, FALSE)</f>
        <v/>
      </c>
    </row>
    <row r="140" spans="1:15" x14ac:dyDescent="0.2">
      <c r="A140" s="21">
        <v>28364</v>
      </c>
      <c r="B140" s="1" t="s">
        <v>29</v>
      </c>
      <c r="C140" s="1" t="s">
        <v>40</v>
      </c>
      <c r="D140" s="1" t="s">
        <v>32</v>
      </c>
      <c r="E140" s="4">
        <v>29</v>
      </c>
      <c r="F140" s="2">
        <v>2.8917142857142859</v>
      </c>
      <c r="G140" s="2">
        <v>-15.536990843850548</v>
      </c>
      <c r="H140" s="2"/>
      <c r="I140" s="2"/>
      <c r="J140" s="2"/>
      <c r="K140" s="2"/>
      <c r="L140" s="2"/>
      <c r="M140" s="24" t="str" cm="1">
        <f t="array" ref="M140">_xlfn.IFS(B140=standards!$G$1, standards!$H$1, B140=standards!$G$2,standards!$H$2,B140=standards!$G$3,standards!$H$3,B140=standards!$G$4,standards!$H$4,B140=standards!$G$5,standards!$H$5,B140=standards!$G$6,standards!$H$6,B140=standards!$G$8,standards!$H$8,B140=standards!$G$9,standards!$H$9,B140=standards!$G$10, standards!$H$10, TRUE,standards!$H$7)</f>
        <v>129, -63.5, 1</v>
      </c>
      <c r="N140" t="str">
        <f>VLOOKUP($C140, standards!$A$2:$D$17, 3, FALSE)</f>
        <v>carbonate, mixed siliciclastic</v>
      </c>
      <c r="O140" t="str">
        <f>VLOOKUP($C140, standards!$A$2:$D$17, 4, FALSE)</f>
        <v/>
      </c>
    </row>
    <row r="141" spans="1:15" x14ac:dyDescent="0.2">
      <c r="A141" s="21">
        <v>28365</v>
      </c>
      <c r="B141" s="1" t="s">
        <v>29</v>
      </c>
      <c r="C141" s="1" t="s">
        <v>40</v>
      </c>
      <c r="D141" s="1" t="s">
        <v>32</v>
      </c>
      <c r="E141" s="4">
        <v>40</v>
      </c>
      <c r="F141" s="2">
        <v>2.2627142857142859</v>
      </c>
      <c r="G141" s="2">
        <v>-18.398658747834745</v>
      </c>
      <c r="H141" s="2"/>
      <c r="I141" s="2"/>
      <c r="J141" s="2"/>
      <c r="K141" s="2"/>
      <c r="L141" s="2"/>
      <c r="M141" s="24" t="str" cm="1">
        <f t="array" ref="M141">_xlfn.IFS(B141=standards!$G$1, standards!$H$1, B141=standards!$G$2,standards!$H$2,B141=standards!$G$3,standards!$H$3,B141=standards!$G$4,standards!$H$4,B141=standards!$G$5,standards!$H$5,B141=standards!$G$6,standards!$H$6,B141=standards!$G$8,standards!$H$8,B141=standards!$G$9,standards!$H$9,B141=standards!$G$10, standards!$H$10, TRUE,standards!$H$7)</f>
        <v>129, -63.5, 1</v>
      </c>
      <c r="N141" t="str">
        <f>VLOOKUP($C141, standards!$A$2:$D$17, 3, FALSE)</f>
        <v>carbonate, mixed siliciclastic</v>
      </c>
      <c r="O141" t="str">
        <f>VLOOKUP($C141, standards!$A$2:$D$17, 4, FALSE)</f>
        <v/>
      </c>
    </row>
    <row r="142" spans="1:15" x14ac:dyDescent="0.2">
      <c r="A142" s="21">
        <v>28366</v>
      </c>
      <c r="B142" s="1" t="s">
        <v>29</v>
      </c>
      <c r="C142" s="1" t="s">
        <v>40</v>
      </c>
      <c r="D142" s="1" t="s">
        <v>32</v>
      </c>
      <c r="E142" s="4">
        <v>43</v>
      </c>
      <c r="F142" s="2">
        <v>2.761714285714286</v>
      </c>
      <c r="G142" s="2">
        <v>-14.223454590447817</v>
      </c>
      <c r="H142" s="2"/>
      <c r="I142" s="2"/>
      <c r="J142" s="2"/>
      <c r="K142" s="2"/>
      <c r="L142" s="2"/>
      <c r="M142" s="24" t="str" cm="1">
        <f t="array" ref="M142">_xlfn.IFS(B142=standards!$G$1, standards!$H$1, B142=standards!$G$2,standards!$H$2,B142=standards!$G$3,standards!$H$3,B142=standards!$G$4,standards!$H$4,B142=standards!$G$5,standards!$H$5,B142=standards!$G$6,standards!$H$6,B142=standards!$G$8,standards!$H$8,B142=standards!$G$9,standards!$H$9,B142=standards!$G$10, standards!$H$10, TRUE,standards!$H$7)</f>
        <v>129, -63.5, 1</v>
      </c>
      <c r="N142" t="str">
        <f>VLOOKUP($C142, standards!$A$2:$D$17, 3, FALSE)</f>
        <v>carbonate, mixed siliciclastic</v>
      </c>
      <c r="O142" t="str">
        <f>VLOOKUP($C142, standards!$A$2:$D$17, 4, FALSE)</f>
        <v/>
      </c>
    </row>
    <row r="143" spans="1:15" x14ac:dyDescent="0.2">
      <c r="A143" s="21">
        <v>28367</v>
      </c>
      <c r="B143" s="1" t="s">
        <v>29</v>
      </c>
      <c r="C143" s="1" t="s">
        <v>40</v>
      </c>
      <c r="D143" s="1" t="s">
        <v>32</v>
      </c>
      <c r="E143" s="4">
        <v>44</v>
      </c>
      <c r="F143" s="2">
        <v>2.6307142857142858</v>
      </c>
      <c r="G143" s="2">
        <v>-14.494674585498545</v>
      </c>
      <c r="H143" s="2"/>
      <c r="I143" s="2"/>
      <c r="J143" s="2"/>
      <c r="K143" s="2"/>
      <c r="L143" s="2"/>
      <c r="M143" s="24" t="str" cm="1">
        <f t="array" ref="M143">_xlfn.IFS(B143=standards!$G$1, standards!$H$1, B143=standards!$G$2,standards!$H$2,B143=standards!$G$3,standards!$H$3,B143=standards!$G$4,standards!$H$4,B143=standards!$G$5,standards!$H$5,B143=standards!$G$6,standards!$H$6,B143=standards!$G$8,standards!$H$8,B143=standards!$G$9,standards!$H$9,B143=standards!$G$10, standards!$H$10, TRUE,standards!$H$7)</f>
        <v>129, -63.5, 1</v>
      </c>
      <c r="N143" t="str">
        <f>VLOOKUP($C143, standards!$A$2:$D$17, 3, FALSE)</f>
        <v>carbonate, mixed siliciclastic</v>
      </c>
      <c r="O143" t="str">
        <f>VLOOKUP($C143, standards!$A$2:$D$17, 4, FALSE)</f>
        <v/>
      </c>
    </row>
    <row r="144" spans="1:15" x14ac:dyDescent="0.2">
      <c r="A144" s="21">
        <v>28368</v>
      </c>
      <c r="B144" s="1" t="s">
        <v>29</v>
      </c>
      <c r="C144" s="1" t="s">
        <v>40</v>
      </c>
      <c r="D144" s="1" t="s">
        <v>32</v>
      </c>
      <c r="E144" s="4">
        <v>45</v>
      </c>
      <c r="F144" s="2">
        <v>2.6597142857142857</v>
      </c>
      <c r="G144" s="2">
        <v>-14.477847067557535</v>
      </c>
      <c r="H144" s="2"/>
      <c r="I144" s="2"/>
      <c r="J144" s="2"/>
      <c r="K144" s="2"/>
      <c r="L144" s="2"/>
      <c r="M144" s="24" t="str" cm="1">
        <f t="array" ref="M144">_xlfn.IFS(B144=standards!$G$1, standards!$H$1, B144=standards!$G$2,standards!$H$2,B144=standards!$G$3,standards!$H$3,B144=standards!$G$4,standards!$H$4,B144=standards!$G$5,standards!$H$5,B144=standards!$G$6,standards!$H$6,B144=standards!$G$8,standards!$H$8,B144=standards!$G$9,standards!$H$9,B144=standards!$G$10, standards!$H$10, TRUE,standards!$H$7)</f>
        <v>129, -63.5, 1</v>
      </c>
      <c r="N144" t="str">
        <f>VLOOKUP($C144, standards!$A$2:$D$17, 3, FALSE)</f>
        <v>carbonate, mixed siliciclastic</v>
      </c>
      <c r="O144" t="str">
        <f>VLOOKUP($C144, standards!$A$2:$D$17, 4, FALSE)</f>
        <v/>
      </c>
    </row>
    <row r="145" spans="1:20" x14ac:dyDescent="0.2">
      <c r="A145" s="21">
        <v>28369</v>
      </c>
      <c r="B145" s="1" t="s">
        <v>29</v>
      </c>
      <c r="C145" s="1" t="s">
        <v>40</v>
      </c>
      <c r="D145" s="1" t="s">
        <v>32</v>
      </c>
      <c r="E145" s="4">
        <v>46</v>
      </c>
      <c r="F145" s="2">
        <v>2.0027142857142861</v>
      </c>
      <c r="G145" s="2">
        <v>-14.385790645879796</v>
      </c>
      <c r="H145" s="2"/>
      <c r="I145" s="2"/>
      <c r="J145" s="2"/>
      <c r="K145" s="2"/>
      <c r="L145" s="2"/>
      <c r="M145" s="24" t="str" cm="1">
        <f t="array" ref="M145">_xlfn.IFS(B145=standards!$G$1, standards!$H$1, B145=standards!$G$2,standards!$H$2,B145=standards!$G$3,standards!$H$3,B145=standards!$G$4,standards!$H$4,B145=standards!$G$5,standards!$H$5,B145=standards!$G$6,standards!$H$6,B145=standards!$G$8,standards!$H$8,B145=standards!$G$9,standards!$H$9,B145=standards!$G$10, standards!$H$10, TRUE,standards!$H$7)</f>
        <v>129, -63.5, 1</v>
      </c>
      <c r="N145" t="str">
        <f>VLOOKUP($C145, standards!$A$2:$D$17, 3, FALSE)</f>
        <v>carbonate, mixed siliciclastic</v>
      </c>
      <c r="O145" t="str">
        <f>VLOOKUP($C145, standards!$A$2:$D$17, 4, FALSE)</f>
        <v/>
      </c>
    </row>
    <row r="146" spans="1:20" x14ac:dyDescent="0.2">
      <c r="A146" s="21">
        <v>28370</v>
      </c>
      <c r="B146" s="1" t="s">
        <v>29</v>
      </c>
      <c r="C146" s="1" t="s">
        <v>40</v>
      </c>
      <c r="D146" s="1" t="s">
        <v>32</v>
      </c>
      <c r="E146" s="4">
        <v>47</v>
      </c>
      <c r="F146" s="2">
        <v>2.1907142857142858</v>
      </c>
      <c r="G146" s="2">
        <v>-14.452110863647635</v>
      </c>
      <c r="H146" s="2"/>
      <c r="I146" s="2"/>
      <c r="J146" s="2"/>
      <c r="K146" s="2"/>
      <c r="L146" s="2"/>
      <c r="M146" s="24" t="str" cm="1">
        <f t="array" ref="M146">_xlfn.IFS(B146=standards!$G$1, standards!$H$1, B146=standards!$G$2,standards!$H$2,B146=standards!$G$3,standards!$H$3,B146=standards!$G$4,standards!$H$4,B146=standards!$G$5,standards!$H$5,B146=standards!$G$6,standards!$H$6,B146=standards!$G$8,standards!$H$8,B146=standards!$G$9,standards!$H$9,B146=standards!$G$10, standards!$H$10, TRUE,standards!$H$7)</f>
        <v>129, -63.5, 1</v>
      </c>
      <c r="N146" t="str">
        <f>VLOOKUP($C146, standards!$A$2:$D$17, 3, FALSE)</f>
        <v>carbonate, mixed siliciclastic</v>
      </c>
      <c r="O146" t="str">
        <f>VLOOKUP($C146, standards!$A$2:$D$17, 4, FALSE)</f>
        <v/>
      </c>
    </row>
    <row r="147" spans="1:20" x14ac:dyDescent="0.2">
      <c r="A147" s="21">
        <v>28371</v>
      </c>
      <c r="B147" s="1" t="s">
        <v>29</v>
      </c>
      <c r="C147" s="1" t="s">
        <v>40</v>
      </c>
      <c r="D147" s="1" t="s">
        <v>32</v>
      </c>
      <c r="E147" s="4">
        <v>48</v>
      </c>
      <c r="F147" s="2">
        <v>2.3137142857142861</v>
      </c>
      <c r="G147" s="2">
        <v>-14.18188072259345</v>
      </c>
      <c r="H147" s="2"/>
      <c r="I147" s="2"/>
      <c r="J147" s="2"/>
      <c r="K147" s="2"/>
      <c r="L147" s="2"/>
      <c r="M147" s="24" t="str" cm="1">
        <f t="array" ref="M147">_xlfn.IFS(B147=standards!$G$1, standards!$H$1, B147=standards!$G$2,standards!$H$2,B147=standards!$G$3,standards!$H$3,B147=standards!$G$4,standards!$H$4,B147=standards!$G$5,standards!$H$5,B147=standards!$G$6,standards!$H$6,B147=standards!$G$8,standards!$H$8,B147=standards!$G$9,standards!$H$9,B147=standards!$G$10, standards!$H$10, TRUE,standards!$H$7)</f>
        <v>129, -63.5, 1</v>
      </c>
      <c r="N147" t="str">
        <f>VLOOKUP($C147, standards!$A$2:$D$17, 3, FALSE)</f>
        <v>carbonate, mixed siliciclastic</v>
      </c>
      <c r="O147" t="str">
        <f>VLOOKUP($C147, standards!$A$2:$D$17, 4, FALSE)</f>
        <v/>
      </c>
    </row>
    <row r="148" spans="1:20" x14ac:dyDescent="0.2">
      <c r="A148" s="21">
        <v>28372</v>
      </c>
      <c r="B148" s="1" t="s">
        <v>29</v>
      </c>
      <c r="C148" s="1" t="s">
        <v>40</v>
      </c>
      <c r="D148" s="1" t="s">
        <v>32</v>
      </c>
      <c r="E148" s="4">
        <v>50</v>
      </c>
      <c r="F148" s="2">
        <v>3.0687142857142859</v>
      </c>
      <c r="G148" s="2">
        <v>-14.690665676812658</v>
      </c>
      <c r="H148" s="2"/>
      <c r="I148" s="2"/>
      <c r="J148" s="2"/>
      <c r="K148" s="2"/>
      <c r="L148" s="2"/>
      <c r="M148" s="24" t="str" cm="1">
        <f t="array" ref="M148">_xlfn.IFS(B148=standards!$G$1, standards!$H$1, B148=standards!$G$2,standards!$H$2,B148=standards!$G$3,standards!$H$3,B148=standards!$G$4,standards!$H$4,B148=standards!$G$5,standards!$H$5,B148=standards!$G$6,standards!$H$6,B148=standards!$G$8,standards!$H$8,B148=standards!$G$9,standards!$H$9,B148=standards!$G$10, standards!$H$10, TRUE,standards!$H$7)</f>
        <v>129, -63.5, 1</v>
      </c>
      <c r="N148" t="str">
        <f>VLOOKUP($C148, standards!$A$2:$D$17, 3, FALSE)</f>
        <v>carbonate, mixed siliciclastic</v>
      </c>
      <c r="O148" t="str">
        <f>VLOOKUP($C148, standards!$A$2:$D$17, 4, FALSE)</f>
        <v/>
      </c>
    </row>
    <row r="149" spans="1:20" x14ac:dyDescent="0.2">
      <c r="A149" s="21">
        <v>28373</v>
      </c>
      <c r="B149" s="1" t="s">
        <v>29</v>
      </c>
      <c r="C149" s="1" t="s">
        <v>40</v>
      </c>
      <c r="D149" s="1" t="s">
        <v>32</v>
      </c>
      <c r="E149" s="4">
        <v>409</v>
      </c>
      <c r="F149" s="2">
        <v>1.8757142857142859</v>
      </c>
      <c r="G149" s="2">
        <v>-14.904474140064325</v>
      </c>
      <c r="H149" s="2"/>
      <c r="I149" s="2"/>
      <c r="J149" s="2"/>
      <c r="K149" s="2"/>
      <c r="L149" s="2"/>
      <c r="M149" s="24" t="str" cm="1">
        <f t="array" ref="M149">_xlfn.IFS(B149=standards!$G$1, standards!$H$1, B149=standards!$G$2,standards!$H$2,B149=standards!$G$3,standards!$H$3,B149=standards!$G$4,standards!$H$4,B149=standards!$G$5,standards!$H$5,B149=standards!$G$6,standards!$H$6,B149=standards!$G$8,standards!$H$8,B149=standards!$G$9,standards!$H$9,B149=standards!$G$10, standards!$H$10, TRUE,standards!$H$7)</f>
        <v>129, -63.5, 1</v>
      </c>
      <c r="N149" t="str">
        <f>VLOOKUP($C149, standards!$A$2:$D$17, 3, FALSE)</f>
        <v>carbonate, mixed siliciclastic</v>
      </c>
      <c r="O149" t="str">
        <f>VLOOKUP($C149, standards!$A$2:$D$17, 4, FALSE)</f>
        <v/>
      </c>
    </row>
    <row r="150" spans="1:20" x14ac:dyDescent="0.2">
      <c r="A150" s="21">
        <v>28374</v>
      </c>
      <c r="B150" s="1" t="s">
        <v>29</v>
      </c>
      <c r="C150" s="1" t="s">
        <v>40</v>
      </c>
      <c r="D150" s="1" t="s">
        <v>32</v>
      </c>
      <c r="E150" s="4">
        <v>416</v>
      </c>
      <c r="F150" s="2">
        <v>4.4077142857142855</v>
      </c>
      <c r="G150" s="2">
        <v>-14.820336550358819</v>
      </c>
      <c r="H150" s="2"/>
      <c r="I150" s="2"/>
      <c r="J150" s="2"/>
      <c r="K150" s="2"/>
      <c r="L150" s="2"/>
      <c r="M150" s="24" t="str" cm="1">
        <f t="array" ref="M150">_xlfn.IFS(B150=standards!$G$1, standards!$H$1, B150=standards!$G$2,standards!$H$2,B150=standards!$G$3,standards!$H$3,B150=standards!$G$4,standards!$H$4,B150=standards!$G$5,standards!$H$5,B150=standards!$G$6,standards!$H$6,B150=standards!$G$8,standards!$H$8,B150=standards!$G$9,standards!$H$9,B150=standards!$G$10, standards!$H$10, TRUE,standards!$H$7)</f>
        <v>129, -63.5, 1</v>
      </c>
      <c r="N150" t="str">
        <f>VLOOKUP($C150, standards!$A$2:$D$17, 3, FALSE)</f>
        <v>carbonate, mixed siliciclastic</v>
      </c>
      <c r="O150" t="str">
        <f>VLOOKUP($C150, standards!$A$2:$D$17, 4, FALSE)</f>
        <v/>
      </c>
    </row>
    <row r="151" spans="1:20" x14ac:dyDescent="0.2">
      <c r="A151" s="21">
        <v>28375</v>
      </c>
      <c r="B151" s="1" t="s">
        <v>29</v>
      </c>
      <c r="C151" s="1" t="s">
        <v>40</v>
      </c>
      <c r="D151" s="1" t="s">
        <v>32</v>
      </c>
      <c r="E151" s="4">
        <v>417</v>
      </c>
      <c r="F151" s="2">
        <v>4.9817142857142862</v>
      </c>
      <c r="G151" s="2">
        <v>-14.692645384805745</v>
      </c>
      <c r="H151" s="2"/>
      <c r="I151" s="2"/>
      <c r="J151" s="2"/>
      <c r="K151" s="2"/>
      <c r="L151" s="2"/>
      <c r="M151" s="24" t="str" cm="1">
        <f t="array" ref="M151">_xlfn.IFS(B151=standards!$G$1, standards!$H$1, B151=standards!$G$2,standards!$H$2,B151=standards!$G$3,standards!$H$3,B151=standards!$G$4,standards!$H$4,B151=standards!$G$5,standards!$H$5,B151=standards!$G$6,standards!$H$6,B151=standards!$G$8,standards!$H$8,B151=standards!$G$9,standards!$H$9,B151=standards!$G$10, standards!$H$10, TRUE,standards!$H$7)</f>
        <v>129, -63.5, 1</v>
      </c>
      <c r="N151" t="str">
        <f>VLOOKUP($C151, standards!$A$2:$D$17, 3, FALSE)</f>
        <v>carbonate, mixed siliciclastic</v>
      </c>
      <c r="O151" t="str">
        <f>VLOOKUP($C151, standards!$A$2:$D$17, 4, FALSE)</f>
        <v/>
      </c>
    </row>
    <row r="152" spans="1:20" x14ac:dyDescent="0.2">
      <c r="A152" s="21">
        <v>28376</v>
      </c>
      <c r="B152" s="1" t="s">
        <v>29</v>
      </c>
      <c r="C152" s="1" t="s">
        <v>40</v>
      </c>
      <c r="D152" s="1" t="s">
        <v>32</v>
      </c>
      <c r="E152" s="4">
        <v>462</v>
      </c>
      <c r="F152" s="2">
        <v>3.3367142857142857</v>
      </c>
      <c r="G152" s="2">
        <v>-13.601826280623571</v>
      </c>
      <c r="H152" s="2"/>
      <c r="I152" s="2"/>
      <c r="J152" s="2"/>
      <c r="K152" s="2"/>
      <c r="L152" s="2"/>
      <c r="M152" s="24" t="str" cm="1">
        <f t="array" ref="M152">_xlfn.IFS(B152=standards!$G$1, standards!$H$1, B152=standards!$G$2,standards!$H$2,B152=standards!$G$3,standards!$H$3,B152=standards!$G$4,standards!$H$4,B152=standards!$G$5,standards!$H$5,B152=standards!$G$6,standards!$H$6,B152=standards!$G$8,standards!$H$8,B152=standards!$G$9,standards!$H$9,B152=standards!$G$10, standards!$H$10, TRUE,standards!$H$7)</f>
        <v>129, -63.5, 1</v>
      </c>
      <c r="N152" t="str">
        <f>VLOOKUP($C152, standards!$A$2:$D$17, 3, FALSE)</f>
        <v>carbonate, mixed siliciclastic</v>
      </c>
      <c r="O152" t="str">
        <f>VLOOKUP($C152, standards!$A$2:$D$17, 4, FALSE)</f>
        <v/>
      </c>
      <c r="T152" s="7"/>
    </row>
    <row r="153" spans="1:20" x14ac:dyDescent="0.2">
      <c r="A153" s="21">
        <v>28377</v>
      </c>
      <c r="B153" s="1" t="s">
        <v>29</v>
      </c>
      <c r="C153" s="1" t="s">
        <v>40</v>
      </c>
      <c r="D153" s="1" t="s">
        <v>32</v>
      </c>
      <c r="E153" s="4">
        <v>465</v>
      </c>
      <c r="F153" s="2">
        <v>3.1817142857142859</v>
      </c>
      <c r="G153" s="2">
        <v>-14.467948527592215</v>
      </c>
      <c r="H153" s="2"/>
      <c r="I153" s="2"/>
      <c r="J153" s="2"/>
      <c r="K153" s="2"/>
      <c r="L153" s="2"/>
      <c r="M153" s="24" t="str" cm="1">
        <f t="array" ref="M153">_xlfn.IFS(B153=standards!$G$1, standards!$H$1, B153=standards!$G$2,standards!$H$2,B153=standards!$G$3,standards!$H$3,B153=standards!$G$4,standards!$H$4,B153=standards!$G$5,standards!$H$5,B153=standards!$G$6,standards!$H$6,B153=standards!$G$8,standards!$H$8,B153=standards!$G$9,standards!$H$9,B153=standards!$G$10, standards!$H$10, TRUE,standards!$H$7)</f>
        <v>129, -63.5, 1</v>
      </c>
      <c r="N153" t="str">
        <f>VLOOKUP($C153, standards!$A$2:$D$17, 3, FALSE)</f>
        <v>carbonate, mixed siliciclastic</v>
      </c>
      <c r="O153" t="str">
        <f>VLOOKUP($C153, standards!$A$2:$D$17, 4, FALSE)</f>
        <v/>
      </c>
      <c r="T153" s="7"/>
    </row>
    <row r="154" spans="1:20" x14ac:dyDescent="0.2">
      <c r="A154" s="21">
        <v>28378</v>
      </c>
      <c r="B154" s="1" t="s">
        <v>29</v>
      </c>
      <c r="C154" s="1" t="s">
        <v>40</v>
      </c>
      <c r="D154" s="1" t="s">
        <v>32</v>
      </c>
      <c r="E154" s="4">
        <v>468</v>
      </c>
      <c r="F154" s="2">
        <v>3.0507142857142857</v>
      </c>
      <c r="G154" s="2">
        <v>-14.40657757980698</v>
      </c>
      <c r="H154" s="2"/>
      <c r="I154" s="2"/>
      <c r="J154" s="2"/>
      <c r="K154" s="2"/>
      <c r="L154" s="2"/>
      <c r="M154" s="24" t="str" cm="1">
        <f t="array" ref="M154">_xlfn.IFS(B154=standards!$G$1, standards!$H$1, B154=standards!$G$2,standards!$H$2,B154=standards!$G$3,standards!$H$3,B154=standards!$G$4,standards!$H$4,B154=standards!$G$5,standards!$H$5,B154=standards!$G$6,standards!$H$6,B154=standards!$G$8,standards!$H$8,B154=standards!$G$9,standards!$H$9,B154=standards!$G$10, standards!$H$10, TRUE,standards!$H$7)</f>
        <v>129, -63.5, 1</v>
      </c>
      <c r="N154" t="str">
        <f>VLOOKUP($C154, standards!$A$2:$D$17, 3, FALSE)</f>
        <v>carbonate, mixed siliciclastic</v>
      </c>
      <c r="O154" t="str">
        <f>VLOOKUP($C154, standards!$A$2:$D$17, 4, FALSE)</f>
        <v/>
      </c>
      <c r="T154" s="7"/>
    </row>
    <row r="155" spans="1:20" x14ac:dyDescent="0.2">
      <c r="A155" s="21">
        <v>28379</v>
      </c>
      <c r="B155" s="1" t="s">
        <v>29</v>
      </c>
      <c r="C155" s="1" t="s">
        <v>40</v>
      </c>
      <c r="D155" s="1" t="s">
        <v>32</v>
      </c>
      <c r="E155" s="4">
        <v>480</v>
      </c>
      <c r="F155" s="2">
        <v>3.0877142857142861</v>
      </c>
      <c r="G155" s="2">
        <v>-14.538228161346227</v>
      </c>
      <c r="H155" s="2"/>
      <c r="I155" s="2"/>
      <c r="J155" s="2"/>
      <c r="K155" s="2"/>
      <c r="L155" s="2"/>
      <c r="M155" s="24" t="str" cm="1">
        <f t="array" ref="M155">_xlfn.IFS(B155=standards!$G$1, standards!$H$1, B155=standards!$G$2,standards!$H$2,B155=standards!$G$3,standards!$H$3,B155=standards!$G$4,standards!$H$4,B155=standards!$G$5,standards!$H$5,B155=standards!$G$6,standards!$H$6,B155=standards!$G$8,standards!$H$8,B155=standards!$G$9,standards!$H$9,B155=standards!$G$10, standards!$H$10, TRUE,standards!$H$7)</f>
        <v>129, -63.5, 1</v>
      </c>
      <c r="N155" t="str">
        <f>VLOOKUP($C155, standards!$A$2:$D$17, 3, FALSE)</f>
        <v>carbonate, mixed siliciclastic</v>
      </c>
      <c r="O155" t="str">
        <f>VLOOKUP($C155, standards!$A$2:$D$17, 4, FALSE)</f>
        <v/>
      </c>
      <c r="T155" s="7"/>
    </row>
    <row r="156" spans="1:20" x14ac:dyDescent="0.2">
      <c r="A156" s="21">
        <v>28380</v>
      </c>
      <c r="B156" s="1" t="s">
        <v>29</v>
      </c>
      <c r="C156" s="1" t="s">
        <v>40</v>
      </c>
      <c r="D156" s="1" t="s">
        <v>32</v>
      </c>
      <c r="E156" s="4">
        <v>483</v>
      </c>
      <c r="F156" s="2">
        <v>2.7667142857142859</v>
      </c>
      <c r="G156" s="2">
        <v>-14.469928235585188</v>
      </c>
      <c r="H156" s="2"/>
      <c r="I156" s="2"/>
      <c r="J156" s="2"/>
      <c r="K156" s="2"/>
      <c r="L156" s="2"/>
      <c r="M156" s="24" t="str" cm="1">
        <f t="array" ref="M156">_xlfn.IFS(B156=standards!$G$1, standards!$H$1, B156=standards!$G$2,standards!$H$2,B156=standards!$G$3,standards!$H$3,B156=standards!$G$4,standards!$H$4,B156=standards!$G$5,standards!$H$5,B156=standards!$G$6,standards!$H$6,B156=standards!$G$8,standards!$H$8,B156=standards!$G$9,standards!$H$9,B156=standards!$G$10, standards!$H$10, TRUE,standards!$H$7)</f>
        <v>129, -63.5, 1</v>
      </c>
      <c r="N156" t="str">
        <f>VLOOKUP($C156, standards!$A$2:$D$17, 3, FALSE)</f>
        <v>carbonate, mixed siliciclastic</v>
      </c>
      <c r="O156" t="str">
        <f>VLOOKUP($C156, standards!$A$2:$D$17, 4, FALSE)</f>
        <v/>
      </c>
      <c r="T156" s="7"/>
    </row>
    <row r="157" spans="1:20" x14ac:dyDescent="0.2">
      <c r="A157" s="21">
        <v>28381</v>
      </c>
      <c r="B157" s="1" t="s">
        <v>29</v>
      </c>
      <c r="C157" s="1" t="s">
        <v>40</v>
      </c>
      <c r="D157" s="1" t="s">
        <v>32</v>
      </c>
      <c r="E157" s="4">
        <v>488</v>
      </c>
      <c r="F157" s="2">
        <v>3.116714285714286</v>
      </c>
      <c r="G157" s="2">
        <v>-14.40954714179661</v>
      </c>
      <c r="H157" s="2"/>
      <c r="I157" s="2"/>
      <c r="J157" s="2"/>
      <c r="K157" s="2"/>
      <c r="L157" s="2"/>
      <c r="M157" s="24" t="str" cm="1">
        <f t="array" ref="M157">_xlfn.IFS(B157=standards!$G$1, standards!$H$1, B157=standards!$G$2,standards!$H$2,B157=standards!$G$3,standards!$H$3,B157=standards!$G$4,standards!$H$4,B157=standards!$G$5,standards!$H$5,B157=standards!$G$6,standards!$H$6,B157=standards!$G$8,standards!$H$8,B157=standards!$G$9,standards!$H$9,B157=standards!$G$10, standards!$H$10, TRUE,standards!$H$7)</f>
        <v>129, -63.5, 1</v>
      </c>
      <c r="N157" t="str">
        <f>VLOOKUP($C157, standards!$A$2:$D$17, 3, FALSE)</f>
        <v>carbonate, mixed siliciclastic</v>
      </c>
      <c r="O157" t="str">
        <f>VLOOKUP($C157, standards!$A$2:$D$17, 4, FALSE)</f>
        <v/>
      </c>
      <c r="S157" s="8"/>
      <c r="T157" s="7"/>
    </row>
    <row r="158" spans="1:20" x14ac:dyDescent="0.2">
      <c r="A158" s="21">
        <v>28382</v>
      </c>
      <c r="B158" s="1" t="s">
        <v>29</v>
      </c>
      <c r="C158" s="1" t="s">
        <v>40</v>
      </c>
      <c r="D158" s="1" t="s">
        <v>32</v>
      </c>
      <c r="E158" s="4">
        <v>491</v>
      </c>
      <c r="F158" s="2">
        <v>3.1077142857142861</v>
      </c>
      <c r="G158" s="2">
        <v>-14.21751546646867</v>
      </c>
      <c r="H158" s="2"/>
      <c r="I158" s="2"/>
      <c r="J158" s="2"/>
      <c r="K158" s="2"/>
      <c r="L158" s="2"/>
      <c r="M158" s="24" t="str" cm="1">
        <f t="array" ref="M158">_xlfn.IFS(B158=standards!$G$1, standards!$H$1, B158=standards!$G$2,standards!$H$2,B158=standards!$G$3,standards!$H$3,B158=standards!$G$4,standards!$H$4,B158=standards!$G$5,standards!$H$5,B158=standards!$G$6,standards!$H$6,B158=standards!$G$8,standards!$H$8,B158=standards!$G$9,standards!$H$9,B158=standards!$G$10, standards!$H$10, TRUE,standards!$H$7)</f>
        <v>129, -63.5, 1</v>
      </c>
      <c r="N158" t="str">
        <f>VLOOKUP($C158, standards!$A$2:$D$17, 3, FALSE)</f>
        <v>carbonate, mixed siliciclastic</v>
      </c>
      <c r="O158" t="str">
        <f>VLOOKUP($C158, standards!$A$2:$D$17, 4, FALSE)</f>
        <v/>
      </c>
      <c r="T158" s="7"/>
    </row>
    <row r="159" spans="1:20" x14ac:dyDescent="0.2">
      <c r="A159" s="21">
        <v>28383</v>
      </c>
      <c r="B159" s="1" t="s">
        <v>29</v>
      </c>
      <c r="C159" s="1" t="s">
        <v>40</v>
      </c>
      <c r="D159" s="1" t="s">
        <v>32</v>
      </c>
      <c r="E159" s="4">
        <v>493</v>
      </c>
      <c r="F159" s="2">
        <v>3.2437142857142858</v>
      </c>
      <c r="G159" s="2">
        <v>-14.477847067557535</v>
      </c>
      <c r="H159" s="2"/>
      <c r="I159" s="2"/>
      <c r="J159" s="2"/>
      <c r="K159" s="2"/>
      <c r="L159" s="2"/>
      <c r="M159" s="24" t="str" cm="1">
        <f t="array" ref="M159">_xlfn.IFS(B159=standards!$G$1, standards!$H$1, B159=standards!$G$2,standards!$H$2,B159=standards!$G$3,standards!$H$3,B159=standards!$G$4,standards!$H$4,B159=standards!$G$5,standards!$H$5,B159=standards!$G$6,standards!$H$6,B159=standards!$G$8,standards!$H$8,B159=standards!$G$9,standards!$H$9,B159=standards!$G$10, standards!$H$10, TRUE,standards!$H$7)</f>
        <v>129, -63.5, 1</v>
      </c>
      <c r="N159" t="str">
        <f>VLOOKUP($C159, standards!$A$2:$D$17, 3, FALSE)</f>
        <v>carbonate, mixed siliciclastic</v>
      </c>
      <c r="O159" t="str">
        <f>VLOOKUP($C159, standards!$A$2:$D$17, 4, FALSE)</f>
        <v/>
      </c>
      <c r="T159" s="7"/>
    </row>
    <row r="160" spans="1:20" x14ac:dyDescent="0.2">
      <c r="A160" s="21">
        <v>28384</v>
      </c>
      <c r="B160" s="1" t="s">
        <v>29</v>
      </c>
      <c r="C160" s="1" t="s">
        <v>40</v>
      </c>
      <c r="D160" s="1" t="s">
        <v>32</v>
      </c>
      <c r="E160" s="4">
        <v>495</v>
      </c>
      <c r="F160" s="2">
        <v>3.1877142857142857</v>
      </c>
      <c r="G160" s="2">
        <v>-14.869829250185534</v>
      </c>
      <c r="H160" s="2"/>
      <c r="I160" s="2"/>
      <c r="J160" s="2"/>
      <c r="K160" s="2"/>
      <c r="L160" s="2"/>
      <c r="M160" s="24" t="str" cm="1">
        <f t="array" ref="M160">_xlfn.IFS(B160=standards!$G$1, standards!$H$1, B160=standards!$G$2,standards!$H$2,B160=standards!$G$3,standards!$H$3,B160=standards!$G$4,standards!$H$4,B160=standards!$G$5,standards!$H$5,B160=standards!$G$6,standards!$H$6,B160=standards!$G$8,standards!$H$8,B160=standards!$G$9,standards!$H$9,B160=standards!$G$10, standards!$H$10, TRUE,standards!$H$7)</f>
        <v>129, -63.5, 1</v>
      </c>
      <c r="N160" t="str">
        <f>VLOOKUP($C160, standards!$A$2:$D$17, 3, FALSE)</f>
        <v>carbonate, mixed siliciclastic</v>
      </c>
      <c r="O160" t="str">
        <f>VLOOKUP($C160, standards!$A$2:$D$17, 4, FALSE)</f>
        <v/>
      </c>
      <c r="T160" s="7"/>
    </row>
    <row r="161" spans="1:21" x14ac:dyDescent="0.2">
      <c r="A161" s="21">
        <v>28385</v>
      </c>
      <c r="B161" s="1" t="s">
        <v>29</v>
      </c>
      <c r="C161" s="1" t="s">
        <v>40</v>
      </c>
      <c r="D161" s="1" t="s">
        <v>32</v>
      </c>
      <c r="E161" s="4">
        <v>498</v>
      </c>
      <c r="F161" s="2">
        <v>3.0627142857142857</v>
      </c>
      <c r="G161" s="2">
        <v>-14.437263053699484</v>
      </c>
      <c r="H161" s="2"/>
      <c r="I161" s="2"/>
      <c r="J161" s="2"/>
      <c r="K161" s="2"/>
      <c r="L161" s="2"/>
      <c r="M161" s="24" t="str" cm="1">
        <f t="array" ref="M161">_xlfn.IFS(B161=standards!$G$1, standards!$H$1, B161=standards!$G$2,standards!$H$2,B161=standards!$G$3,standards!$H$3,B161=standards!$G$4,standards!$H$4,B161=standards!$G$5,standards!$H$5,B161=standards!$G$6,standards!$H$6,B161=standards!$G$8,standards!$H$8,B161=standards!$G$9,standards!$H$9,B161=standards!$G$10, standards!$H$10, TRUE,standards!$H$7)</f>
        <v>129, -63.5, 1</v>
      </c>
      <c r="N161" t="str">
        <f>VLOOKUP($C161, standards!$A$2:$D$17, 3, FALSE)</f>
        <v>carbonate, mixed siliciclastic</v>
      </c>
      <c r="O161" t="str">
        <f>VLOOKUP($C161, standards!$A$2:$D$17, 4, FALSE)</f>
        <v/>
      </c>
      <c r="T161" s="7"/>
    </row>
    <row r="162" spans="1:21" x14ac:dyDescent="0.2">
      <c r="A162" s="21">
        <v>28386</v>
      </c>
      <c r="B162" s="1" t="s">
        <v>29</v>
      </c>
      <c r="C162" s="1" t="s">
        <v>40</v>
      </c>
      <c r="D162" s="1" t="s">
        <v>32</v>
      </c>
      <c r="E162" s="4">
        <v>504</v>
      </c>
      <c r="F162" s="2">
        <v>3.080714285714286</v>
      </c>
      <c r="G162" s="2">
        <v>-14.546146993318461</v>
      </c>
      <c r="H162" s="2"/>
      <c r="I162" s="2"/>
      <c r="J162" s="2"/>
      <c r="K162" s="2"/>
      <c r="L162" s="2"/>
      <c r="M162" s="24" t="str" cm="1">
        <f t="array" ref="M162">_xlfn.IFS(B162=standards!$G$1, standards!$H$1, B162=standards!$G$2,standards!$H$2,B162=standards!$G$3,standards!$H$3,B162=standards!$G$4,standards!$H$4,B162=standards!$G$5,standards!$H$5,B162=standards!$G$6,standards!$H$6,B162=standards!$G$8,standards!$H$8,B162=standards!$G$9,standards!$H$9,B162=standards!$G$10, standards!$H$10, TRUE,standards!$H$7)</f>
        <v>129, -63.5, 1</v>
      </c>
      <c r="N162" t="str">
        <f>VLOOKUP($C162, standards!$A$2:$D$17, 3, FALSE)</f>
        <v>carbonate, mixed siliciclastic</v>
      </c>
      <c r="O162" t="str">
        <f>VLOOKUP($C162, standards!$A$2:$D$17, 4, FALSE)</f>
        <v/>
      </c>
      <c r="T162" s="7"/>
    </row>
    <row r="163" spans="1:21" x14ac:dyDescent="0.2">
      <c r="A163" s="21">
        <v>28387</v>
      </c>
      <c r="B163" s="1" t="s">
        <v>29</v>
      </c>
      <c r="C163" s="1" t="s">
        <v>40</v>
      </c>
      <c r="D163" s="1" t="s">
        <v>32</v>
      </c>
      <c r="E163" s="4">
        <v>507</v>
      </c>
      <c r="F163" s="2">
        <v>2.918714285714286</v>
      </c>
      <c r="G163" s="2">
        <v>-14.516451373422386</v>
      </c>
      <c r="H163" s="2"/>
      <c r="I163" s="2"/>
      <c r="J163" s="2"/>
      <c r="K163" s="2"/>
      <c r="L163" s="2"/>
      <c r="M163" s="24" t="str" cm="1">
        <f t="array" ref="M163">_xlfn.IFS(B163=standards!$G$1, standards!$H$1, B163=standards!$G$2,standards!$H$2,B163=standards!$G$3,standards!$H$3,B163=standards!$G$4,standards!$H$4,B163=standards!$G$5,standards!$H$5,B163=standards!$G$6,standards!$H$6,B163=standards!$G$8,standards!$H$8,B163=standards!$G$9,standards!$H$9,B163=standards!$G$10, standards!$H$10, TRUE,standards!$H$7)</f>
        <v>129, -63.5, 1</v>
      </c>
      <c r="N163" t="str">
        <f>VLOOKUP($C163, standards!$A$2:$D$17, 3, FALSE)</f>
        <v>carbonate, mixed siliciclastic</v>
      </c>
      <c r="O163" t="str">
        <f>VLOOKUP($C163, standards!$A$2:$D$17, 4, FALSE)</f>
        <v/>
      </c>
      <c r="S163" s="8"/>
      <c r="T163" s="7"/>
    </row>
    <row r="164" spans="1:21" x14ac:dyDescent="0.2">
      <c r="A164" s="21">
        <v>28388</v>
      </c>
      <c r="B164" s="1" t="s">
        <v>29</v>
      </c>
      <c r="C164" s="1" t="s">
        <v>40</v>
      </c>
      <c r="D164" s="1" t="s">
        <v>32</v>
      </c>
      <c r="E164" s="4">
        <v>512</v>
      </c>
      <c r="F164" s="2">
        <v>2.644714285714286</v>
      </c>
      <c r="G164" s="2">
        <v>-14.709472902746869</v>
      </c>
      <c r="H164" s="2"/>
      <c r="I164" s="2"/>
      <c r="J164" s="2"/>
      <c r="K164" s="2"/>
      <c r="L164" s="2"/>
      <c r="M164" s="24" t="str" cm="1">
        <f t="array" ref="M164">_xlfn.IFS(B164=standards!$G$1, standards!$H$1, B164=standards!$G$2,standards!$H$2,B164=standards!$G$3,standards!$H$3,B164=standards!$G$4,standards!$H$4,B164=standards!$G$5,standards!$H$5,B164=standards!$G$6,standards!$H$6,B164=standards!$G$8,standards!$H$8,B164=standards!$G$9,standards!$H$9,B164=standards!$G$10, standards!$H$10, TRUE,standards!$H$7)</f>
        <v>129, -63.5, 1</v>
      </c>
      <c r="N164" t="str">
        <f>VLOOKUP($C164, standards!$A$2:$D$17, 3, FALSE)</f>
        <v>carbonate, mixed siliciclastic</v>
      </c>
      <c r="O164" t="str">
        <f>VLOOKUP($C164, standards!$A$2:$D$17, 4, FALSE)</f>
        <v/>
      </c>
      <c r="S164" s="8"/>
      <c r="T164" s="7"/>
    </row>
    <row r="165" spans="1:21" x14ac:dyDescent="0.2">
      <c r="A165" s="21">
        <v>28389</v>
      </c>
      <c r="B165" s="1" t="s">
        <v>29</v>
      </c>
      <c r="C165" s="1" t="s">
        <v>40</v>
      </c>
      <c r="D165" s="1" t="s">
        <v>32</v>
      </c>
      <c r="E165" s="4">
        <v>516</v>
      </c>
      <c r="F165" s="2">
        <v>2.418714285714286</v>
      </c>
      <c r="G165" s="2">
        <v>-14.564954219252671</v>
      </c>
      <c r="H165" s="2"/>
      <c r="I165" s="2"/>
      <c r="J165" s="2"/>
      <c r="K165" s="2"/>
      <c r="L165" s="2"/>
      <c r="M165" s="24" t="str" cm="1">
        <f t="array" ref="M165">_xlfn.IFS(B165=standards!$G$1, standards!$H$1, B165=standards!$G$2,standards!$H$2,B165=standards!$G$3,standards!$H$3,B165=standards!$G$4,standards!$H$4,B165=standards!$G$5,standards!$H$5,B165=standards!$G$6,standards!$H$6,B165=standards!$G$8,standards!$H$8,B165=standards!$G$9,standards!$H$9,B165=standards!$G$10, standards!$H$10, TRUE,standards!$H$7)</f>
        <v>129, -63.5, 1</v>
      </c>
      <c r="N165" t="str">
        <f>VLOOKUP($C165, standards!$A$2:$D$17, 3, FALSE)</f>
        <v>carbonate, mixed siliciclastic</v>
      </c>
      <c r="O165" t="str">
        <f>VLOOKUP($C165, standards!$A$2:$D$17, 4, FALSE)</f>
        <v/>
      </c>
      <c r="T165" s="7"/>
    </row>
    <row r="166" spans="1:21" x14ac:dyDescent="0.2">
      <c r="A166" s="21">
        <v>28390</v>
      </c>
      <c r="B166" s="1" t="s">
        <v>29</v>
      </c>
      <c r="C166" s="1" t="s">
        <v>40</v>
      </c>
      <c r="D166" s="1" t="s">
        <v>32</v>
      </c>
      <c r="E166" s="4">
        <v>526</v>
      </c>
      <c r="F166" s="2">
        <v>2.6417142857142859</v>
      </c>
      <c r="G166" s="2">
        <v>-14.685716406830055</v>
      </c>
      <c r="H166" s="2"/>
      <c r="I166" s="2"/>
      <c r="J166" s="2"/>
      <c r="K166" s="2"/>
      <c r="L166" s="2"/>
      <c r="M166" s="24" t="str" cm="1">
        <f t="array" ref="M166">_xlfn.IFS(B166=standards!$G$1, standards!$H$1, B166=standards!$G$2,standards!$H$2,B166=standards!$G$3,standards!$H$3,B166=standards!$G$4,standards!$H$4,B166=standards!$G$5,standards!$H$5,B166=standards!$G$6,standards!$H$6,B166=standards!$G$8,standards!$H$8,B166=standards!$G$9,standards!$H$9,B166=standards!$G$10, standards!$H$10, TRUE,standards!$H$7)</f>
        <v>129, -63.5, 1</v>
      </c>
      <c r="N166" t="str">
        <f>VLOOKUP($C166, standards!$A$2:$D$17, 3, FALSE)</f>
        <v>carbonate, mixed siliciclastic</v>
      </c>
      <c r="O166" t="str">
        <f>VLOOKUP($C166, standards!$A$2:$D$17, 4, FALSE)</f>
        <v/>
      </c>
      <c r="S166" s="8"/>
      <c r="T166" s="7"/>
    </row>
    <row r="167" spans="1:21" x14ac:dyDescent="0.2">
      <c r="A167" s="21">
        <v>28391</v>
      </c>
      <c r="B167" s="1" t="s">
        <v>29</v>
      </c>
      <c r="C167" s="1" t="s">
        <v>40</v>
      </c>
      <c r="D167" s="1" t="s">
        <v>32</v>
      </c>
      <c r="E167" s="4">
        <v>527.5</v>
      </c>
      <c r="F167" s="2">
        <v>2.7197142857142858</v>
      </c>
      <c r="G167" s="2">
        <v>-14.681756990843882</v>
      </c>
      <c r="H167" s="2"/>
      <c r="I167" s="2"/>
      <c r="J167" s="2"/>
      <c r="K167" s="2"/>
      <c r="L167" s="2"/>
      <c r="M167" s="24" t="str" cm="1">
        <f t="array" ref="M167">_xlfn.IFS(B167=standards!$G$1, standards!$H$1, B167=standards!$G$2,standards!$H$2,B167=standards!$G$3,standards!$H$3,B167=standards!$G$4,standards!$H$4,B167=standards!$G$5,standards!$H$5,B167=standards!$G$6,standards!$H$6,B167=standards!$G$8,standards!$H$8,B167=standards!$G$9,standards!$H$9,B167=standards!$G$10, standards!$H$10, TRUE,standards!$H$7)</f>
        <v>129, -63.5, 1</v>
      </c>
      <c r="N167" t="str">
        <f>VLOOKUP($C167, standards!$A$2:$D$17, 3, FALSE)</f>
        <v>carbonate, mixed siliciclastic</v>
      </c>
      <c r="O167" t="str">
        <f>VLOOKUP($C167, standards!$A$2:$D$17, 4, FALSE)</f>
        <v/>
      </c>
      <c r="S167" s="8"/>
      <c r="T167" s="7"/>
    </row>
    <row r="168" spans="1:21" x14ac:dyDescent="0.2">
      <c r="A168" s="21">
        <v>28392</v>
      </c>
      <c r="B168" s="1" t="s">
        <v>29</v>
      </c>
      <c r="C168" s="1" t="s">
        <v>40</v>
      </c>
      <c r="D168" s="1" t="s">
        <v>32</v>
      </c>
      <c r="E168" s="4">
        <v>529</v>
      </c>
      <c r="F168" s="2">
        <v>2.9277142857142859</v>
      </c>
      <c r="G168" s="2">
        <v>-14.422415243751447</v>
      </c>
      <c r="H168" s="2"/>
      <c r="I168" s="2"/>
      <c r="J168" s="2"/>
      <c r="K168" s="2"/>
      <c r="L168" s="2"/>
      <c r="M168" s="24" t="str" cm="1">
        <f t="array" ref="M168">_xlfn.IFS(B168=standards!$G$1, standards!$H$1, B168=standards!$G$2,standards!$H$2,B168=standards!$G$3,standards!$H$3,B168=standards!$G$4,standards!$H$4,B168=standards!$G$5,standards!$H$5,B168=standards!$G$6,standards!$H$6,B168=standards!$G$8,standards!$H$8,B168=standards!$G$9,standards!$H$9,B168=standards!$G$10, standards!$H$10, TRUE,standards!$H$7)</f>
        <v>129, -63.5, 1</v>
      </c>
      <c r="N168" t="str">
        <f>VLOOKUP($C168, standards!$A$2:$D$17, 3, FALSE)</f>
        <v>carbonate, mixed siliciclastic</v>
      </c>
      <c r="O168" t="str">
        <f>VLOOKUP($C168, standards!$A$2:$D$17, 4, FALSE)</f>
        <v/>
      </c>
      <c r="T168" s="7"/>
    </row>
    <row r="169" spans="1:21" x14ac:dyDescent="0.2">
      <c r="A169" s="21">
        <v>28393</v>
      </c>
      <c r="B169" s="1" t="s">
        <v>29</v>
      </c>
      <c r="C169" s="1" t="s">
        <v>40</v>
      </c>
      <c r="D169" s="1" t="s">
        <v>32</v>
      </c>
      <c r="E169" s="4">
        <v>530</v>
      </c>
      <c r="F169" s="2">
        <v>3.080714285714286</v>
      </c>
      <c r="G169" s="2">
        <v>-14.659980202920041</v>
      </c>
      <c r="H169" s="2"/>
      <c r="I169" s="2"/>
      <c r="J169" s="2"/>
      <c r="K169" s="2"/>
      <c r="L169" s="2"/>
      <c r="M169" s="24" t="str" cm="1">
        <f t="array" ref="M169">_xlfn.IFS(B169=standards!$G$1, standards!$H$1, B169=standards!$G$2,standards!$H$2,B169=standards!$G$3,standards!$H$3,B169=standards!$G$4,standards!$H$4,B169=standards!$G$5,standards!$H$5,B169=standards!$G$6,standards!$H$6,B169=standards!$G$8,standards!$H$8,B169=standards!$G$9,standards!$H$9,B169=standards!$G$10, standards!$H$10, TRUE,standards!$H$7)</f>
        <v>129, -63.5, 1</v>
      </c>
      <c r="N169" t="str">
        <f>VLOOKUP($C169, standards!$A$2:$D$17, 3, FALSE)</f>
        <v>carbonate, mixed siliciclastic</v>
      </c>
      <c r="O169" t="str">
        <f>VLOOKUP($C169, standards!$A$2:$D$17, 4, FALSE)</f>
        <v/>
      </c>
      <c r="T169" s="7"/>
    </row>
    <row r="170" spans="1:21" x14ac:dyDescent="0.2">
      <c r="A170" s="21">
        <v>28394</v>
      </c>
      <c r="B170" s="1" t="s">
        <v>29</v>
      </c>
      <c r="C170" s="1" t="s">
        <v>40</v>
      </c>
      <c r="D170" s="1" t="s">
        <v>32</v>
      </c>
      <c r="E170" s="4">
        <v>531</v>
      </c>
      <c r="F170" s="2">
        <v>2.9667142857142861</v>
      </c>
      <c r="G170" s="2">
        <v>-14.715412026726016</v>
      </c>
      <c r="H170" s="2"/>
      <c r="I170" s="2"/>
      <c r="J170" s="2"/>
      <c r="K170" s="2"/>
      <c r="L170" s="2"/>
      <c r="M170" s="24" t="str" cm="1">
        <f t="array" ref="M170">_xlfn.IFS(B170=standards!$G$1, standards!$H$1, B170=standards!$G$2,standards!$H$2,B170=standards!$G$3,standards!$H$3,B170=standards!$G$4,standards!$H$4,B170=standards!$G$5,standards!$H$5,B170=standards!$G$6,standards!$H$6,B170=standards!$G$8,standards!$H$8,B170=standards!$G$9,standards!$H$9,B170=standards!$G$10, standards!$H$10, TRUE,standards!$H$7)</f>
        <v>129, -63.5, 1</v>
      </c>
      <c r="N170" t="str">
        <f>VLOOKUP($C170, standards!$A$2:$D$17, 3, FALSE)</f>
        <v>carbonate, mixed siliciclastic</v>
      </c>
      <c r="O170" t="str">
        <f>VLOOKUP($C170, standards!$A$2:$D$17, 4, FALSE)</f>
        <v/>
      </c>
      <c r="S170" s="8"/>
      <c r="T170" s="7"/>
    </row>
    <row r="171" spans="1:21" x14ac:dyDescent="0.2">
      <c r="A171" s="21">
        <v>28395</v>
      </c>
      <c r="B171" s="1" t="s">
        <v>29</v>
      </c>
      <c r="C171" s="1" t="s">
        <v>40</v>
      </c>
      <c r="D171" s="1" t="s">
        <v>32</v>
      </c>
      <c r="E171" s="4">
        <v>532</v>
      </c>
      <c r="F171" s="2">
        <v>3.2147142857142859</v>
      </c>
      <c r="G171" s="2">
        <v>-14.762925018559757</v>
      </c>
      <c r="H171" s="2"/>
      <c r="I171" s="2"/>
      <c r="J171" s="2"/>
      <c r="K171" s="2"/>
      <c r="L171" s="2"/>
      <c r="M171" s="24" t="str" cm="1">
        <f t="array" ref="M171">_xlfn.IFS(B171=standards!$G$1, standards!$H$1, B171=standards!$G$2,standards!$H$2,B171=standards!$G$3,standards!$H$3,B171=standards!$G$4,standards!$H$4,B171=standards!$G$5,standards!$H$5,B171=standards!$G$6,standards!$H$6,B171=standards!$G$8,standards!$H$8,B171=standards!$G$9,standards!$H$9,B171=standards!$G$10, standards!$H$10, TRUE,standards!$H$7)</f>
        <v>129, -63.5, 1</v>
      </c>
      <c r="N171" t="str">
        <f>VLOOKUP($C171, standards!$A$2:$D$17, 3, FALSE)</f>
        <v>carbonate, mixed siliciclastic</v>
      </c>
      <c r="O171" t="str">
        <f>VLOOKUP($C171, standards!$A$2:$D$17, 4, FALSE)</f>
        <v/>
      </c>
      <c r="S171" s="8"/>
      <c r="T171" s="7"/>
    </row>
    <row r="172" spans="1:21" x14ac:dyDescent="0.2">
      <c r="A172" s="21">
        <v>28396</v>
      </c>
      <c r="B172" s="1" t="s">
        <v>29</v>
      </c>
      <c r="C172" s="1" t="s">
        <v>40</v>
      </c>
      <c r="D172" s="1" t="s">
        <v>32</v>
      </c>
      <c r="E172" s="4">
        <v>533</v>
      </c>
      <c r="F172" s="2">
        <v>2.9073333333333333</v>
      </c>
      <c r="G172" s="2">
        <v>-14.185345211581202</v>
      </c>
      <c r="H172" s="2"/>
      <c r="I172" s="2"/>
      <c r="J172" s="2"/>
      <c r="K172" s="2"/>
      <c r="L172" s="2"/>
      <c r="M172" s="24" t="str" cm="1">
        <f t="array" ref="M172">_xlfn.IFS(B172=standards!$G$1, standards!$H$1, B172=standards!$G$2,standards!$H$2,B172=standards!$G$3,standards!$H$3,B172=standards!$G$4,standards!$H$4,B172=standards!$G$5,standards!$H$5,B172=standards!$G$6,standards!$H$6,B172=standards!$G$8,standards!$H$8,B172=standards!$G$9,standards!$H$9,B172=standards!$G$10, standards!$H$10, TRUE,standards!$H$7)</f>
        <v>129, -63.5, 1</v>
      </c>
      <c r="N172" t="str">
        <f>VLOOKUP($C172, standards!$A$2:$D$17, 3, FALSE)</f>
        <v>carbonate, mixed siliciclastic</v>
      </c>
      <c r="O172" t="str">
        <f>VLOOKUP($C172, standards!$A$2:$D$17, 4, FALSE)</f>
        <v/>
      </c>
      <c r="T172" s="7"/>
    </row>
    <row r="173" spans="1:21" x14ac:dyDescent="0.2">
      <c r="A173" s="21">
        <v>28397</v>
      </c>
      <c r="B173" s="1" t="s">
        <v>29</v>
      </c>
      <c r="C173" s="1" t="s">
        <v>40</v>
      </c>
      <c r="D173" s="1" t="s">
        <v>32</v>
      </c>
      <c r="E173" s="4">
        <v>534</v>
      </c>
      <c r="F173" s="2">
        <v>3.0563333333333333</v>
      </c>
      <c r="G173" s="2">
        <v>-14.274432071269425</v>
      </c>
      <c r="H173" s="2"/>
      <c r="I173" s="2"/>
      <c r="J173" s="2"/>
      <c r="K173" s="2"/>
      <c r="L173" s="2"/>
      <c r="M173" s="24" t="str" cm="1">
        <f t="array" ref="M173">_xlfn.IFS(B173=standards!$G$1, standards!$H$1, B173=standards!$G$2,standards!$H$2,B173=standards!$G$3,standards!$H$3,B173=standards!$G$4,standards!$H$4,B173=standards!$G$5,standards!$H$5,B173=standards!$G$6,standards!$H$6,B173=standards!$G$8,standards!$H$8,B173=standards!$G$9,standards!$H$9,B173=standards!$G$10, standards!$H$10, TRUE,standards!$H$7)</f>
        <v>129, -63.5, 1</v>
      </c>
      <c r="N173" t="str">
        <f>VLOOKUP($C173, standards!$A$2:$D$17, 3, FALSE)</f>
        <v>carbonate, mixed siliciclastic</v>
      </c>
      <c r="O173" t="str">
        <f>VLOOKUP($C173, standards!$A$2:$D$17, 4, FALSE)</f>
        <v/>
      </c>
      <c r="T173" s="7"/>
    </row>
    <row r="174" spans="1:21" x14ac:dyDescent="0.2">
      <c r="A174" s="21">
        <v>28398</v>
      </c>
      <c r="B174" s="1" t="s">
        <v>29</v>
      </c>
      <c r="C174" s="1" t="s">
        <v>40</v>
      </c>
      <c r="D174" s="1" t="s">
        <v>32</v>
      </c>
      <c r="E174" s="4">
        <v>535</v>
      </c>
      <c r="F174" s="2">
        <v>2.8823333333333334</v>
      </c>
      <c r="G174" s="2">
        <v>-14.377376886909142</v>
      </c>
      <c r="H174" s="2"/>
      <c r="I174" s="2"/>
      <c r="J174" s="2"/>
      <c r="K174" s="2"/>
      <c r="L174" s="2"/>
      <c r="M174" s="24" t="str" cm="1">
        <f t="array" ref="M174">_xlfn.IFS(B174=standards!$G$1, standards!$H$1, B174=standards!$G$2,standards!$H$2,B174=standards!$G$3,standards!$H$3,B174=standards!$G$4,standards!$H$4,B174=standards!$G$5,standards!$H$5,B174=standards!$G$6,standards!$H$6,B174=standards!$G$8,standards!$H$8,B174=standards!$G$9,standards!$H$9,B174=standards!$G$10, standards!$H$10, TRUE,standards!$H$7)</f>
        <v>129, -63.5, 1</v>
      </c>
      <c r="N174" t="str">
        <f>VLOOKUP($C174, standards!$A$2:$D$17, 3, FALSE)</f>
        <v>carbonate, mixed siliciclastic</v>
      </c>
      <c r="O174" t="str">
        <f>VLOOKUP($C174, standards!$A$2:$D$17, 4, FALSE)</f>
        <v/>
      </c>
      <c r="S174" s="8"/>
      <c r="T174" s="7"/>
    </row>
    <row r="175" spans="1:21" x14ac:dyDescent="0.2">
      <c r="A175" s="21">
        <v>28399</v>
      </c>
      <c r="B175" s="1" t="s">
        <v>29</v>
      </c>
      <c r="C175" s="1" t="s">
        <v>40</v>
      </c>
      <c r="D175" s="1" t="s">
        <v>32</v>
      </c>
      <c r="E175" s="4">
        <v>537.5</v>
      </c>
      <c r="F175" s="2">
        <v>4.2823333333333329</v>
      </c>
      <c r="G175" s="2">
        <v>-14.410042068794732</v>
      </c>
      <c r="H175" s="2"/>
      <c r="I175" s="2"/>
      <c r="J175" s="2"/>
      <c r="K175" s="2"/>
      <c r="L175" s="2"/>
      <c r="M175" s="24" t="str" cm="1">
        <f t="array" ref="M175">_xlfn.IFS(B175=standards!$G$1, standards!$H$1, B175=standards!$G$2,standards!$H$2,B175=standards!$G$3,standards!$H$3,B175=standards!$G$4,standards!$H$4,B175=standards!$G$5,standards!$H$5,B175=standards!$G$6,standards!$H$6,B175=standards!$G$8,standards!$H$8,B175=standards!$G$9,standards!$H$9,B175=standards!$G$10, standards!$H$10, TRUE,standards!$H$7)</f>
        <v>129, -63.5, 1</v>
      </c>
      <c r="N175" t="str">
        <f>VLOOKUP($C175, standards!$A$2:$D$17, 3, FALSE)</f>
        <v>carbonate, mixed siliciclastic</v>
      </c>
      <c r="O175" t="str">
        <f>VLOOKUP($C175, standards!$A$2:$D$17, 4, FALSE)</f>
        <v/>
      </c>
      <c r="T175" s="7"/>
      <c r="U175" s="8"/>
    </row>
    <row r="176" spans="1:21" x14ac:dyDescent="0.2">
      <c r="A176" s="21">
        <v>28400</v>
      </c>
      <c r="B176" s="1" t="s">
        <v>29</v>
      </c>
      <c r="C176" s="1" t="s">
        <v>40</v>
      </c>
      <c r="D176" s="1" t="s">
        <v>32</v>
      </c>
      <c r="E176" s="4">
        <v>846.2</v>
      </c>
      <c r="F176" s="2">
        <v>-2.5126666666666666</v>
      </c>
      <c r="G176" s="2">
        <v>-14.479331848552315</v>
      </c>
      <c r="H176" s="2"/>
      <c r="I176" s="2"/>
      <c r="J176" s="2"/>
      <c r="K176" s="2"/>
      <c r="L176" s="2"/>
      <c r="M176" s="24" t="str" cm="1">
        <f t="array" ref="M176">_xlfn.IFS(B176=standards!$G$1, standards!$H$1, B176=standards!$G$2,standards!$H$2,B176=standards!$G$3,standards!$H$3,B176=standards!$G$4,standards!$H$4,B176=standards!$G$5,standards!$H$5,B176=standards!$G$6,standards!$H$6,B176=standards!$G$8,standards!$H$8,B176=standards!$G$9,standards!$H$9,B176=standards!$G$10, standards!$H$10, TRUE,standards!$H$7)</f>
        <v>129, -63.5, 1</v>
      </c>
      <c r="N176" t="str">
        <f>VLOOKUP($C176, standards!$A$2:$D$17, 3, FALSE)</f>
        <v>carbonate, mixed siliciclastic</v>
      </c>
      <c r="O176" t="str">
        <f>VLOOKUP($C176, standards!$A$2:$D$17, 4, FALSE)</f>
        <v/>
      </c>
      <c r="S176" s="8"/>
      <c r="T176" s="7"/>
    </row>
    <row r="177" spans="1:21" x14ac:dyDescent="0.2">
      <c r="A177" s="21">
        <v>28401</v>
      </c>
      <c r="B177" s="1" t="s">
        <v>29</v>
      </c>
      <c r="C177" s="1" t="s">
        <v>40</v>
      </c>
      <c r="D177" s="1" t="s">
        <v>32</v>
      </c>
      <c r="E177" s="4">
        <v>850.5</v>
      </c>
      <c r="F177" s="2">
        <v>-3.5436666666666667</v>
      </c>
      <c r="G177" s="2">
        <v>-14.339762435040834</v>
      </c>
      <c r="H177" s="2"/>
      <c r="I177" s="2"/>
      <c r="J177" s="2"/>
      <c r="K177" s="2"/>
      <c r="L177" s="2"/>
      <c r="M177" s="24" t="str" cm="1">
        <f t="array" ref="M177">_xlfn.IFS(B177=standards!$G$1, standards!$H$1, B177=standards!$G$2,standards!$H$2,B177=standards!$G$3,standards!$H$3,B177=standards!$G$4,standards!$H$4,B177=standards!$G$5,standards!$H$5,B177=standards!$G$6,standards!$H$6,B177=standards!$G$8,standards!$H$8,B177=standards!$G$9,standards!$H$9,B177=standards!$G$10, standards!$H$10, TRUE,standards!$H$7)</f>
        <v>129, -63.5, 1</v>
      </c>
      <c r="N177" t="str">
        <f>VLOOKUP($C177, standards!$A$2:$D$17, 3, FALSE)</f>
        <v>carbonate, mixed siliciclastic</v>
      </c>
      <c r="O177" t="str">
        <f>VLOOKUP($C177, standards!$A$2:$D$17, 4, FALSE)</f>
        <v/>
      </c>
      <c r="T177" s="7"/>
    </row>
    <row r="178" spans="1:21" x14ac:dyDescent="0.2">
      <c r="A178" s="21">
        <v>28402</v>
      </c>
      <c r="B178" s="1" t="s">
        <v>29</v>
      </c>
      <c r="C178" s="1" t="s">
        <v>40</v>
      </c>
      <c r="D178" s="1" t="s">
        <v>32</v>
      </c>
      <c r="E178" s="4">
        <v>859.5</v>
      </c>
      <c r="F178" s="2">
        <v>-2.2576666666666667</v>
      </c>
      <c r="G178" s="2">
        <v>-14.548621628309784</v>
      </c>
      <c r="H178" s="2"/>
      <c r="I178" s="2"/>
      <c r="J178" s="2"/>
      <c r="K178" s="2"/>
      <c r="L178" s="2"/>
      <c r="M178" s="24" t="str" cm="1">
        <f t="array" ref="M178">_xlfn.IFS(B178=standards!$G$1, standards!$H$1, B178=standards!$G$2,standards!$H$2,B178=standards!$G$3,standards!$H$3,B178=standards!$G$4,standards!$H$4,B178=standards!$G$5,standards!$H$5,B178=standards!$G$6,standards!$H$6,B178=standards!$G$8,standards!$H$8,B178=standards!$G$9,standards!$H$9,B178=standards!$G$10, standards!$H$10, TRUE,standards!$H$7)</f>
        <v>129, -63.5, 1</v>
      </c>
      <c r="N178" t="str">
        <f>VLOOKUP($C178, standards!$A$2:$D$17, 3, FALSE)</f>
        <v>carbonate, mixed siliciclastic</v>
      </c>
      <c r="O178" t="str">
        <f>VLOOKUP($C178, standards!$A$2:$D$17, 4, FALSE)</f>
        <v/>
      </c>
      <c r="T178" s="7"/>
    </row>
    <row r="179" spans="1:21" x14ac:dyDescent="0.2">
      <c r="A179" s="21">
        <v>28403</v>
      </c>
      <c r="B179" s="1" t="s">
        <v>29</v>
      </c>
      <c r="C179" s="1" t="s">
        <v>40</v>
      </c>
      <c r="D179" s="1" t="s">
        <v>32</v>
      </c>
      <c r="E179" s="4">
        <v>860</v>
      </c>
      <c r="F179" s="2">
        <v>-1.2776666666666667</v>
      </c>
      <c r="G179" s="2">
        <v>-15.462256867112169</v>
      </c>
      <c r="H179" s="2"/>
      <c r="I179" s="2"/>
      <c r="J179" s="2"/>
      <c r="K179" s="2"/>
      <c r="L179" s="2"/>
      <c r="M179" s="24" t="str" cm="1">
        <f t="array" ref="M179">_xlfn.IFS(B179=standards!$G$1, standards!$H$1, B179=standards!$G$2,standards!$H$2,B179=standards!$G$3,standards!$H$3,B179=standards!$G$4,standards!$H$4,B179=standards!$G$5,standards!$H$5,B179=standards!$G$6,standards!$H$6,B179=standards!$G$8,standards!$H$8,B179=standards!$G$9,standards!$H$9,B179=standards!$G$10, standards!$H$10, TRUE,standards!$H$7)</f>
        <v>129, -63.5, 1</v>
      </c>
      <c r="N179" t="str">
        <f>VLOOKUP($C179, standards!$A$2:$D$17, 3, FALSE)</f>
        <v>carbonate, mixed siliciclastic</v>
      </c>
      <c r="O179" t="str">
        <f>VLOOKUP($C179, standards!$A$2:$D$17, 4, FALSE)</f>
        <v/>
      </c>
      <c r="T179" s="7"/>
    </row>
    <row r="180" spans="1:21" x14ac:dyDescent="0.2">
      <c r="A180" s="21">
        <v>28404</v>
      </c>
      <c r="B180" s="1" t="s">
        <v>29</v>
      </c>
      <c r="C180" s="1" t="s">
        <v>40</v>
      </c>
      <c r="D180" s="1" t="s">
        <v>32</v>
      </c>
      <c r="E180" s="4">
        <v>860.5</v>
      </c>
      <c r="F180" s="2">
        <v>-1.0846666666666667</v>
      </c>
      <c r="G180" s="2">
        <v>-15.041568918584412</v>
      </c>
      <c r="H180" s="2"/>
      <c r="I180" s="2"/>
      <c r="J180" s="2"/>
      <c r="K180" s="2"/>
      <c r="L180" s="2"/>
      <c r="M180" s="24" t="str" cm="1">
        <f t="array" ref="M180">_xlfn.IFS(B180=standards!$G$1, standards!$H$1, B180=standards!$G$2,standards!$H$2,B180=standards!$G$3,standards!$H$3,B180=standards!$G$4,standards!$H$4,B180=standards!$G$5,standards!$H$5,B180=standards!$G$6,standards!$H$6,B180=standards!$G$8,standards!$H$8,B180=standards!$G$9,standards!$H$9,B180=standards!$G$10, standards!$H$10, TRUE,standards!$H$7)</f>
        <v>129, -63.5, 1</v>
      </c>
      <c r="N180" t="str">
        <f>VLOOKUP($C180, standards!$A$2:$D$17, 3, FALSE)</f>
        <v>carbonate, mixed siliciclastic</v>
      </c>
      <c r="O180" t="str">
        <f>VLOOKUP($C180, standards!$A$2:$D$17, 4, FALSE)</f>
        <v/>
      </c>
      <c r="T180" s="7"/>
    </row>
    <row r="181" spans="1:21" x14ac:dyDescent="0.2">
      <c r="A181" s="21">
        <v>28405</v>
      </c>
      <c r="B181" s="1" t="s">
        <v>29</v>
      </c>
      <c r="C181" s="1" t="s">
        <v>40</v>
      </c>
      <c r="D181" s="1" t="s">
        <v>32</v>
      </c>
      <c r="E181" s="4">
        <v>861</v>
      </c>
      <c r="F181" s="2">
        <v>-0.52666666666666673</v>
      </c>
      <c r="G181" s="2">
        <v>-15.008903736698821</v>
      </c>
      <c r="H181" s="2"/>
      <c r="I181" s="2"/>
      <c r="J181" s="2"/>
      <c r="K181" s="2"/>
      <c r="L181" s="2"/>
      <c r="M181" s="24" t="str" cm="1">
        <f t="array" ref="M181">_xlfn.IFS(B181=standards!$G$1, standards!$H$1, B181=standards!$G$2,standards!$H$2,B181=standards!$G$3,standards!$H$3,B181=standards!$G$4,standards!$H$4,B181=standards!$G$5,standards!$H$5,B181=standards!$G$6,standards!$H$6,B181=standards!$G$8,standards!$H$8,B181=standards!$G$9,standards!$H$9,B181=standards!$G$10, standards!$H$10, TRUE,standards!$H$7)</f>
        <v>129, -63.5, 1</v>
      </c>
      <c r="N181" t="str">
        <f>VLOOKUP($C181, standards!$A$2:$D$17, 3, FALSE)</f>
        <v>carbonate, mixed siliciclastic</v>
      </c>
      <c r="O181" t="str">
        <f>VLOOKUP($C181, standards!$A$2:$D$17, 4, FALSE)</f>
        <v/>
      </c>
      <c r="T181" s="7"/>
      <c r="U181" s="8"/>
    </row>
    <row r="182" spans="1:21" x14ac:dyDescent="0.2">
      <c r="A182" s="21">
        <v>28406</v>
      </c>
      <c r="B182" s="1" t="s">
        <v>29</v>
      </c>
      <c r="C182" s="1" t="s">
        <v>40</v>
      </c>
      <c r="D182" s="1" t="s">
        <v>32</v>
      </c>
      <c r="E182" s="4">
        <v>862</v>
      </c>
      <c r="F182" s="2">
        <v>-1.6196666666666668</v>
      </c>
      <c r="G182" s="2">
        <v>-15.029690670626119</v>
      </c>
      <c r="H182" s="2"/>
      <c r="I182" s="2"/>
      <c r="J182" s="2"/>
      <c r="K182" s="2"/>
      <c r="L182" s="2"/>
      <c r="M182" s="24" t="str" cm="1">
        <f t="array" ref="M182">_xlfn.IFS(B182=standards!$G$1, standards!$H$1, B182=standards!$G$2,standards!$H$2,B182=standards!$G$3,standards!$H$3,B182=standards!$G$4,standards!$H$4,B182=standards!$G$5,standards!$H$5,B182=standards!$G$6,standards!$H$6,B182=standards!$G$8,standards!$H$8,B182=standards!$G$9,standards!$H$9,B182=standards!$G$10, standards!$H$10, TRUE,standards!$H$7)</f>
        <v>129, -63.5, 1</v>
      </c>
      <c r="N182" t="str">
        <f>VLOOKUP($C182, standards!$A$2:$D$17, 3, FALSE)</f>
        <v>carbonate, mixed siliciclastic</v>
      </c>
      <c r="O182" t="str">
        <f>VLOOKUP($C182, standards!$A$2:$D$17, 4, FALSE)</f>
        <v/>
      </c>
      <c r="S182" s="8"/>
      <c r="T182" s="7"/>
    </row>
    <row r="183" spans="1:21" x14ac:dyDescent="0.2">
      <c r="A183" s="21">
        <v>28407</v>
      </c>
      <c r="B183" s="1" t="s">
        <v>29</v>
      </c>
      <c r="C183" s="1" t="s">
        <v>40</v>
      </c>
      <c r="D183" s="1" t="s">
        <v>32</v>
      </c>
      <c r="E183" s="4">
        <v>868</v>
      </c>
      <c r="F183" s="2">
        <v>-5.7286666666666664</v>
      </c>
      <c r="G183" s="2">
        <v>-15.183118040089093</v>
      </c>
      <c r="H183" s="2"/>
      <c r="I183" s="2"/>
      <c r="J183" s="2"/>
      <c r="K183" s="2"/>
      <c r="L183" s="2"/>
      <c r="M183" s="24" t="str" cm="1">
        <f t="array" ref="M183">_xlfn.IFS(B183=standards!$G$1, standards!$H$1, B183=standards!$G$2,standards!$H$2,B183=standards!$G$3,standards!$H$3,B183=standards!$G$4,standards!$H$4,B183=standards!$G$5,standards!$H$5,B183=standards!$G$6,standards!$H$6,B183=standards!$G$8,standards!$H$8,B183=standards!$G$9,standards!$H$9,B183=standards!$G$10, standards!$H$10, TRUE,standards!$H$7)</f>
        <v>129, -63.5, 1</v>
      </c>
      <c r="N183" t="str">
        <f>VLOOKUP($C183, standards!$A$2:$D$17, 3, FALSE)</f>
        <v>carbonate, mixed siliciclastic</v>
      </c>
      <c r="O183" t="str">
        <f>VLOOKUP($C183, standards!$A$2:$D$17, 4, FALSE)</f>
        <v/>
      </c>
      <c r="T183" s="7"/>
      <c r="U183" s="8"/>
    </row>
    <row r="184" spans="1:21" x14ac:dyDescent="0.2">
      <c r="A184" s="21">
        <v>28408</v>
      </c>
      <c r="B184" s="1" t="s">
        <v>29</v>
      </c>
      <c r="C184" s="1" t="s">
        <v>40</v>
      </c>
      <c r="D184" s="1" t="s">
        <v>32</v>
      </c>
      <c r="E184" s="4">
        <v>868.9</v>
      </c>
      <c r="F184" s="2">
        <v>-3.0786666666666669</v>
      </c>
      <c r="G184" s="2">
        <v>-15.129665924276205</v>
      </c>
      <c r="H184" s="2"/>
      <c r="I184" s="2"/>
      <c r="J184" s="2"/>
      <c r="K184" s="2"/>
      <c r="L184" s="2"/>
      <c r="M184" s="24" t="str" cm="1">
        <f t="array" ref="M184">_xlfn.IFS(B184=standards!$G$1, standards!$H$1, B184=standards!$G$2,standards!$H$2,B184=standards!$G$3,standards!$H$3,B184=standards!$G$4,standards!$H$4,B184=standards!$G$5,standards!$H$5,B184=standards!$G$6,standards!$H$6,B184=standards!$G$8,standards!$H$8,B184=standards!$G$9,standards!$H$9,B184=standards!$G$10, standards!$H$10, TRUE,standards!$H$7)</f>
        <v>129, -63.5, 1</v>
      </c>
      <c r="N184" t="str">
        <f>VLOOKUP($C184, standards!$A$2:$D$17, 3, FALSE)</f>
        <v>carbonate, mixed siliciclastic</v>
      </c>
      <c r="O184" t="str">
        <f>VLOOKUP($C184, standards!$A$2:$D$17, 4, FALSE)</f>
        <v/>
      </c>
      <c r="T184" s="7"/>
      <c r="U184" s="8"/>
    </row>
    <row r="185" spans="1:21" x14ac:dyDescent="0.2">
      <c r="A185" s="21">
        <v>28409</v>
      </c>
      <c r="B185" s="1" t="s">
        <v>29</v>
      </c>
      <c r="C185" s="1" t="s">
        <v>40</v>
      </c>
      <c r="D185" s="1" t="s">
        <v>32</v>
      </c>
      <c r="E185" s="4">
        <v>909.5</v>
      </c>
      <c r="F185" s="2">
        <v>-2.4926666666666666</v>
      </c>
      <c r="G185" s="2">
        <v>-15.926498391487266</v>
      </c>
      <c r="H185" s="2"/>
      <c r="I185" s="2"/>
      <c r="J185" s="2"/>
      <c r="K185" s="2"/>
      <c r="L185" s="2"/>
      <c r="M185" s="24" t="str" cm="1">
        <f t="array" ref="M185">_xlfn.IFS(B185=standards!$G$1, standards!$H$1, B185=standards!$G$2,standards!$H$2,B185=standards!$G$3,standards!$H$3,B185=standards!$G$4,standards!$H$4,B185=standards!$G$5,standards!$H$5,B185=standards!$G$6,standards!$H$6,B185=standards!$G$8,standards!$H$8,B185=standards!$G$9,standards!$H$9,B185=standards!$G$10, standards!$H$10, TRUE,standards!$H$7)</f>
        <v>129, -63.5, 1</v>
      </c>
      <c r="N185" t="str">
        <f>VLOOKUP($C185, standards!$A$2:$D$17, 3, FALSE)</f>
        <v>carbonate, mixed siliciclastic</v>
      </c>
      <c r="O185" t="str">
        <f>VLOOKUP($C185, standards!$A$2:$D$17, 4, FALSE)</f>
        <v/>
      </c>
      <c r="T185" s="7"/>
      <c r="U185" s="8"/>
    </row>
    <row r="186" spans="1:21" x14ac:dyDescent="0.2">
      <c r="A186" s="21">
        <v>28410</v>
      </c>
      <c r="B186" s="1" t="s">
        <v>29</v>
      </c>
      <c r="C186" s="1" t="s">
        <v>40</v>
      </c>
      <c r="D186" s="1" t="s">
        <v>32</v>
      </c>
      <c r="E186" s="4">
        <v>911.8</v>
      </c>
      <c r="F186" s="2">
        <v>-2.2856666666666667</v>
      </c>
      <c r="G186" s="2">
        <v>-15.72258846820092</v>
      </c>
      <c r="H186" s="2"/>
      <c r="I186" s="2"/>
      <c r="J186" s="2"/>
      <c r="K186" s="2"/>
      <c r="L186" s="2"/>
      <c r="M186" s="24" t="str" cm="1">
        <f t="array" ref="M186">_xlfn.IFS(B186=standards!$G$1, standards!$H$1, B186=standards!$G$2,standards!$H$2,B186=standards!$G$3,standards!$H$3,B186=standards!$G$4,standards!$H$4,B186=standards!$G$5,standards!$H$5,B186=standards!$G$6,standards!$H$6,B186=standards!$G$8,standards!$H$8,B186=standards!$G$9,standards!$H$9,B186=standards!$G$10, standards!$H$10, TRUE,standards!$H$7)</f>
        <v>129, -63.5, 1</v>
      </c>
      <c r="N186" t="str">
        <f>VLOOKUP($C186, standards!$A$2:$D$17, 3, FALSE)</f>
        <v>carbonate, mixed siliciclastic</v>
      </c>
      <c r="O186" t="str">
        <f>VLOOKUP($C186, standards!$A$2:$D$17, 4, FALSE)</f>
        <v/>
      </c>
      <c r="T186" s="7"/>
      <c r="U186" s="8"/>
    </row>
    <row r="187" spans="1:21" x14ac:dyDescent="0.2">
      <c r="A187" s="21">
        <v>28411</v>
      </c>
      <c r="B187" s="1" t="s">
        <v>29</v>
      </c>
      <c r="C187" s="1" t="s">
        <v>40</v>
      </c>
      <c r="D187" s="1" t="s">
        <v>32</v>
      </c>
      <c r="E187" s="4">
        <v>917</v>
      </c>
      <c r="F187" s="2">
        <v>-0.75566666666666682</v>
      </c>
      <c r="G187" s="2">
        <v>-15.748324672110821</v>
      </c>
      <c r="H187" s="2"/>
      <c r="I187" s="2"/>
      <c r="J187" s="2"/>
      <c r="K187" s="2"/>
      <c r="L187" s="2"/>
      <c r="M187" s="24" t="str" cm="1">
        <f t="array" ref="M187">_xlfn.IFS(B187=standards!$G$1, standards!$H$1, B187=standards!$G$2,standards!$H$2,B187=standards!$G$3,standards!$H$3,B187=standards!$G$4,standards!$H$4,B187=standards!$G$5,standards!$H$5,B187=standards!$G$6,standards!$H$6,B187=standards!$G$8,standards!$H$8,B187=standards!$G$9,standards!$H$9,B187=standards!$G$10, standards!$H$10, TRUE,standards!$H$7)</f>
        <v>129, -63.5, 1</v>
      </c>
      <c r="N187" t="str">
        <f>VLOOKUP($C187, standards!$A$2:$D$17, 3, FALSE)</f>
        <v>carbonate, mixed siliciclastic</v>
      </c>
      <c r="O187" t="str">
        <f>VLOOKUP($C187, standards!$A$2:$D$17, 4, FALSE)</f>
        <v/>
      </c>
      <c r="T187" s="7"/>
      <c r="U187" s="8"/>
    </row>
    <row r="188" spans="1:21" x14ac:dyDescent="0.2">
      <c r="A188" s="21">
        <v>28412</v>
      </c>
      <c r="B188" s="1" t="s">
        <v>29</v>
      </c>
      <c r="C188" s="1" t="s">
        <v>40</v>
      </c>
      <c r="D188" s="1" t="s">
        <v>32</v>
      </c>
      <c r="E188" s="4">
        <v>924.5</v>
      </c>
      <c r="F188" s="2">
        <v>-1.1226666666666667</v>
      </c>
      <c r="G188" s="2">
        <v>-14.222959663449624</v>
      </c>
      <c r="H188" s="2"/>
      <c r="I188" s="2"/>
      <c r="J188" s="2"/>
      <c r="K188" s="2"/>
      <c r="L188" s="2"/>
      <c r="M188" s="24" t="str" cm="1">
        <f t="array" ref="M188">_xlfn.IFS(B188=standards!$G$1, standards!$H$1, B188=standards!$G$2,standards!$H$2,B188=standards!$G$3,standards!$H$3,B188=standards!$G$4,standards!$H$4,B188=standards!$G$5,standards!$H$5,B188=standards!$G$6,standards!$H$6,B188=standards!$G$8,standards!$H$8,B188=standards!$G$9,standards!$H$9,B188=standards!$G$10, standards!$H$10, TRUE,standards!$H$7)</f>
        <v>129, -63.5, 1</v>
      </c>
      <c r="N188" t="str">
        <f>VLOOKUP($C188, standards!$A$2:$D$17, 3, FALSE)</f>
        <v>carbonate, mixed siliciclastic</v>
      </c>
      <c r="O188" t="str">
        <f>VLOOKUP($C188, standards!$A$2:$D$17, 4, FALSE)</f>
        <v/>
      </c>
      <c r="S188" s="8"/>
      <c r="T188" s="7"/>
    </row>
    <row r="189" spans="1:21" x14ac:dyDescent="0.2">
      <c r="A189" s="21">
        <v>28413</v>
      </c>
      <c r="B189" s="1" t="s">
        <v>29</v>
      </c>
      <c r="C189" s="1" t="s">
        <v>40</v>
      </c>
      <c r="D189" s="1" t="s">
        <v>32</v>
      </c>
      <c r="E189" s="4">
        <v>926.3</v>
      </c>
      <c r="F189" s="2">
        <v>-0.93566666666666687</v>
      </c>
      <c r="G189" s="2">
        <v>-16.199698094530966</v>
      </c>
      <c r="H189" s="2"/>
      <c r="I189" s="2"/>
      <c r="J189" s="2"/>
      <c r="K189" s="2"/>
      <c r="L189" s="2"/>
      <c r="M189" s="24" t="str" cm="1">
        <f t="array" ref="M189">_xlfn.IFS(B189=standards!$G$1, standards!$H$1, B189=standards!$G$2,standards!$H$2,B189=standards!$G$3,standards!$H$3,B189=standards!$G$4,standards!$H$4,B189=standards!$G$5,standards!$H$5,B189=standards!$G$6,standards!$H$6,B189=standards!$G$8,standards!$H$8,B189=standards!$G$9,standards!$H$9,B189=standards!$G$10, standards!$H$10, TRUE,standards!$H$7)</f>
        <v>129, -63.5, 1</v>
      </c>
      <c r="N189" t="str">
        <f>VLOOKUP($C189, standards!$A$2:$D$17, 3, FALSE)</f>
        <v>carbonate, mixed siliciclastic</v>
      </c>
      <c r="O189" t="str">
        <f>VLOOKUP($C189, standards!$A$2:$D$17, 4, FALSE)</f>
        <v/>
      </c>
      <c r="S189" s="8"/>
      <c r="T189" s="7"/>
    </row>
    <row r="190" spans="1:21" x14ac:dyDescent="0.2">
      <c r="A190" s="21">
        <v>28414</v>
      </c>
      <c r="B190" s="1" t="s">
        <v>29</v>
      </c>
      <c r="C190" s="1" t="s">
        <v>40</v>
      </c>
      <c r="D190" s="1" t="s">
        <v>32</v>
      </c>
      <c r="E190" s="4">
        <v>926.5</v>
      </c>
      <c r="F190" s="2">
        <v>-1.3416666666666668</v>
      </c>
      <c r="G190" s="2">
        <v>-14.807963375402105</v>
      </c>
      <c r="H190" s="2"/>
      <c r="I190" s="2"/>
      <c r="J190" s="2"/>
      <c r="K190" s="2"/>
      <c r="L190" s="2"/>
      <c r="M190" s="24" t="str" cm="1">
        <f t="array" ref="M190">_xlfn.IFS(B190=standards!$G$1, standards!$H$1, B190=standards!$G$2,standards!$H$2,B190=standards!$G$3,standards!$H$3,B190=standards!$G$4,standards!$H$4,B190=standards!$G$5,standards!$H$5,B190=standards!$G$6,standards!$H$6,B190=standards!$G$8,standards!$H$8,B190=standards!$G$9,standards!$H$9,B190=standards!$G$10, standards!$H$10, TRUE,standards!$H$7)</f>
        <v>129, -63.5, 1</v>
      </c>
      <c r="N190" t="str">
        <f>VLOOKUP($C190, standards!$A$2:$D$17, 3, FALSE)</f>
        <v>carbonate, mixed siliciclastic</v>
      </c>
      <c r="O190" t="str">
        <f>VLOOKUP($C190, standards!$A$2:$D$17, 4, FALSE)</f>
        <v/>
      </c>
      <c r="T190" s="7"/>
      <c r="U190" s="8"/>
    </row>
    <row r="191" spans="1:21" x14ac:dyDescent="0.2">
      <c r="A191" s="21">
        <v>28415</v>
      </c>
      <c r="B191" s="1" t="s">
        <v>29</v>
      </c>
      <c r="C191" s="1" t="s">
        <v>40</v>
      </c>
      <c r="D191" s="1" t="s">
        <v>32</v>
      </c>
      <c r="E191" s="4">
        <v>934.9</v>
      </c>
      <c r="F191" s="2">
        <v>0.16433333333333322</v>
      </c>
      <c r="G191" s="2">
        <v>-16.260079188319658</v>
      </c>
      <c r="H191" s="2"/>
      <c r="I191" s="2"/>
      <c r="J191" s="2"/>
      <c r="K191" s="2"/>
      <c r="L191" s="2"/>
      <c r="M191" s="24" t="str" cm="1">
        <f t="array" ref="M191">_xlfn.IFS(B191=standards!$G$1, standards!$H$1, B191=standards!$G$2,standards!$H$2,B191=standards!$G$3,standards!$H$3,B191=standards!$G$4,standards!$H$4,B191=standards!$G$5,standards!$H$5,B191=standards!$G$6,standards!$H$6,B191=standards!$G$8,standards!$H$8,B191=standards!$G$9,standards!$H$9,B191=standards!$G$10, standards!$H$10, TRUE,standards!$H$7)</f>
        <v>129, -63.5, 1</v>
      </c>
      <c r="N191" t="str">
        <f>VLOOKUP($C191, standards!$A$2:$D$17, 3, FALSE)</f>
        <v>carbonate, mixed siliciclastic</v>
      </c>
      <c r="O191" t="str">
        <f>VLOOKUP($C191, standards!$A$2:$D$17, 4, FALSE)</f>
        <v/>
      </c>
      <c r="T191" s="7"/>
      <c r="U191" s="8"/>
    </row>
    <row r="192" spans="1:21" x14ac:dyDescent="0.2">
      <c r="A192" s="21">
        <v>28416</v>
      </c>
      <c r="B192" s="1" t="s">
        <v>29</v>
      </c>
      <c r="C192" s="1" t="s">
        <v>40</v>
      </c>
      <c r="D192" s="1" t="s">
        <v>32</v>
      </c>
      <c r="E192" s="4">
        <v>935.5</v>
      </c>
      <c r="F192" s="2">
        <v>-0.97666666666666679</v>
      </c>
      <c r="G192" s="2">
        <v>-16.435283345706473</v>
      </c>
      <c r="H192" s="2"/>
      <c r="I192" s="2"/>
      <c r="J192" s="2"/>
      <c r="K192" s="2"/>
      <c r="L192" s="2"/>
      <c r="M192" s="24" t="str" cm="1">
        <f t="array" ref="M192">_xlfn.IFS(B192=standards!$G$1, standards!$H$1, B192=standards!$G$2,standards!$H$2,B192=standards!$G$3,standards!$H$3,B192=standards!$G$4,standards!$H$4,B192=standards!$G$5,standards!$H$5,B192=standards!$G$6,standards!$H$6,B192=standards!$G$8,standards!$H$8,B192=standards!$G$9,standards!$H$9,B192=standards!$G$10, standards!$H$10, TRUE,standards!$H$7)</f>
        <v>129, -63.5, 1</v>
      </c>
      <c r="N192" t="str">
        <f>VLOOKUP($C192, standards!$A$2:$D$17, 3, FALSE)</f>
        <v>carbonate, mixed siliciclastic</v>
      </c>
      <c r="O192" t="str">
        <f>VLOOKUP($C192, standards!$A$2:$D$17, 4, FALSE)</f>
        <v/>
      </c>
      <c r="S192" s="8"/>
      <c r="T192" s="7"/>
    </row>
    <row r="193" spans="1:21" x14ac:dyDescent="0.2">
      <c r="A193" s="21">
        <v>28417</v>
      </c>
      <c r="B193" s="1" t="s">
        <v>29</v>
      </c>
      <c r="C193" s="1" t="s">
        <v>40</v>
      </c>
      <c r="D193" s="1" t="s">
        <v>32</v>
      </c>
      <c r="E193" s="4">
        <v>938.6</v>
      </c>
      <c r="F193" s="2">
        <v>-1.0986666666666667</v>
      </c>
      <c r="G193" s="2">
        <v>-16.229393714427154</v>
      </c>
      <c r="H193" s="2"/>
      <c r="I193" s="2"/>
      <c r="J193" s="2"/>
      <c r="K193" s="2"/>
      <c r="L193" s="2"/>
      <c r="M193" s="24" t="str" cm="1">
        <f t="array" ref="M193">_xlfn.IFS(B193=standards!$G$1, standards!$H$1, B193=standards!$G$2,standards!$H$2,B193=standards!$G$3,standards!$H$3,B193=standards!$G$4,standards!$H$4,B193=standards!$G$5,standards!$H$5,B193=standards!$G$6,standards!$H$6,B193=standards!$G$8,standards!$H$8,B193=standards!$G$9,standards!$H$9,B193=standards!$G$10, standards!$H$10, TRUE,standards!$H$7)</f>
        <v>129, -63.5, 1</v>
      </c>
      <c r="N193" t="str">
        <f>VLOOKUP($C193, standards!$A$2:$D$17, 3, FALSE)</f>
        <v>carbonate, mixed siliciclastic</v>
      </c>
      <c r="O193" t="str">
        <f>VLOOKUP($C193, standards!$A$2:$D$17, 4, FALSE)</f>
        <v/>
      </c>
      <c r="T193" s="7"/>
      <c r="U193" s="8"/>
    </row>
    <row r="194" spans="1:21" x14ac:dyDescent="0.2">
      <c r="A194" s="21">
        <v>28418</v>
      </c>
      <c r="B194" s="1" t="s">
        <v>29</v>
      </c>
      <c r="C194" s="1" t="s">
        <v>40</v>
      </c>
      <c r="D194" s="1" t="s">
        <v>32</v>
      </c>
      <c r="E194" s="4">
        <v>938.9</v>
      </c>
      <c r="F194" s="2">
        <v>-0.67066666666666674</v>
      </c>
      <c r="G194" s="2">
        <v>-15.999747587230795</v>
      </c>
      <c r="H194" s="2"/>
      <c r="I194" s="2"/>
      <c r="J194" s="2"/>
      <c r="K194" s="2"/>
      <c r="L194" s="2"/>
      <c r="M194" s="24" t="str" cm="1">
        <f t="array" ref="M194">_xlfn.IFS(B194=standards!$G$1, standards!$H$1, B194=standards!$G$2,standards!$H$2,B194=standards!$G$3,standards!$H$3,B194=standards!$G$4,standards!$H$4,B194=standards!$G$5,standards!$H$5,B194=standards!$G$6,standards!$H$6,B194=standards!$G$8,standards!$H$8,B194=standards!$G$9,standards!$H$9,B194=standards!$G$10, standards!$H$10, TRUE,standards!$H$7)</f>
        <v>129, -63.5, 1</v>
      </c>
      <c r="N194" t="str">
        <f>VLOOKUP($C194, standards!$A$2:$D$17, 3, FALSE)</f>
        <v>carbonate, mixed siliciclastic</v>
      </c>
      <c r="O194" t="str">
        <f>VLOOKUP($C194, standards!$A$2:$D$17, 4, FALSE)</f>
        <v/>
      </c>
      <c r="T194" s="7"/>
      <c r="U194" s="8"/>
    </row>
    <row r="195" spans="1:21" x14ac:dyDescent="0.2">
      <c r="A195" s="21">
        <v>28419</v>
      </c>
      <c r="B195" s="1" t="s">
        <v>29</v>
      </c>
      <c r="C195" s="1" t="s">
        <v>40</v>
      </c>
      <c r="D195" s="1" t="s">
        <v>32</v>
      </c>
      <c r="E195" s="4">
        <v>941</v>
      </c>
      <c r="F195" s="2">
        <v>0.49333333333333323</v>
      </c>
      <c r="G195" s="2">
        <v>-16.681756990843844</v>
      </c>
      <c r="H195" s="2"/>
      <c r="I195" s="2"/>
      <c r="J195" s="2"/>
      <c r="K195" s="2"/>
      <c r="L195" s="2"/>
      <c r="M195" s="24" t="str" cm="1">
        <f t="array" ref="M195">_xlfn.IFS(B195=standards!$G$1, standards!$H$1, B195=standards!$G$2,standards!$H$2,B195=standards!$G$3,standards!$H$3,B195=standards!$G$4,standards!$H$4,B195=standards!$G$5,standards!$H$5,B195=standards!$G$6,standards!$H$6,B195=standards!$G$8,standards!$H$8,B195=standards!$G$9,standards!$H$9,B195=standards!$G$10, standards!$H$10, TRUE,standards!$H$7)</f>
        <v>129, -63.5, 1</v>
      </c>
      <c r="N195" t="str">
        <f>VLOOKUP($C195, standards!$A$2:$D$17, 3, FALSE)</f>
        <v>carbonate, mixed siliciclastic</v>
      </c>
      <c r="O195" t="str">
        <f>VLOOKUP($C195, standards!$A$2:$D$17, 4, FALSE)</f>
        <v/>
      </c>
      <c r="S195" s="8"/>
      <c r="T195" s="7"/>
    </row>
    <row r="196" spans="1:21" x14ac:dyDescent="0.2">
      <c r="A196" s="21">
        <v>28420</v>
      </c>
      <c r="B196" s="1" t="s">
        <v>29</v>
      </c>
      <c r="C196" s="1" t="s">
        <v>40</v>
      </c>
      <c r="D196" s="1" t="s">
        <v>32</v>
      </c>
      <c r="E196" s="4">
        <v>946.3</v>
      </c>
      <c r="F196" s="2">
        <v>0.15933333333333322</v>
      </c>
      <c r="G196" s="2">
        <v>-13.831967334818055</v>
      </c>
      <c r="H196" s="2"/>
      <c r="I196" s="2"/>
      <c r="J196" s="2"/>
      <c r="K196" s="2"/>
      <c r="L196" s="2"/>
      <c r="M196" s="24" t="str" cm="1">
        <f t="array" ref="M196">_xlfn.IFS(B196=standards!$G$1, standards!$H$1, B196=standards!$G$2,standards!$H$2,B196=standards!$G$3,standards!$H$3,B196=standards!$G$4,standards!$H$4,B196=standards!$G$5,standards!$H$5,B196=standards!$G$6,standards!$H$6,B196=standards!$G$8,standards!$H$8,B196=standards!$G$9,standards!$H$9,B196=standards!$G$10, standards!$H$10, TRUE,standards!$H$7)</f>
        <v>129, -63.5, 1</v>
      </c>
      <c r="N196" t="str">
        <f>VLOOKUP($C196, standards!$A$2:$D$17, 3, FALSE)</f>
        <v>carbonate, mixed siliciclastic</v>
      </c>
      <c r="O196" t="str">
        <f>VLOOKUP($C196, standards!$A$2:$D$17, 4, FALSE)</f>
        <v/>
      </c>
      <c r="S196" s="8"/>
      <c r="T196" s="7"/>
    </row>
    <row r="197" spans="1:21" x14ac:dyDescent="0.2">
      <c r="A197" s="21">
        <v>28421</v>
      </c>
      <c r="B197" s="1" t="s">
        <v>41</v>
      </c>
      <c r="C197" s="1" t="s">
        <v>69</v>
      </c>
      <c r="D197" s="1" t="s">
        <v>33</v>
      </c>
      <c r="E197" s="4">
        <v>25.5</v>
      </c>
      <c r="F197" s="2">
        <v>4.6053333333333333</v>
      </c>
      <c r="G197" s="2">
        <v>-12.942088591932711</v>
      </c>
      <c r="H197" s="2"/>
      <c r="I197" s="2"/>
      <c r="J197" s="2"/>
      <c r="K197" s="2"/>
      <c r="L197" s="2"/>
      <c r="M197" s="24" t="str" cm="1">
        <f t="array" ref="M197">_xlfn.IFS(B197=standards!$G$1, standards!$H$1, B197=standards!$G$2,standards!$H$2,B197=standards!$G$3,standards!$H$3,B197=standards!$G$4,standards!$H$4,B197=standards!$G$5,standards!$H$5,B197=standards!$G$6,standards!$H$6,B197=standards!$G$8,standards!$H$8,B197=standards!$G$9,standards!$H$9,B197=standards!$G$10, standards!$H$10, TRUE,standards!$H$7)</f>
        <v>129, -63.5, 1</v>
      </c>
      <c r="N197" t="str">
        <f>VLOOKUP($C197, standards!$A$2:$D$17, 3, FALSE)</f>
        <v>carbonate, mixed siliciclastic</v>
      </c>
      <c r="O197" t="str">
        <f>VLOOKUP($C197, standards!$A$2:$D$17, 4, FALSE)</f>
        <v/>
      </c>
      <c r="S197" s="8"/>
      <c r="T197" s="7"/>
    </row>
    <row r="198" spans="1:21" x14ac:dyDescent="0.2">
      <c r="A198" s="21">
        <v>28422</v>
      </c>
      <c r="B198" s="1" t="s">
        <v>41</v>
      </c>
      <c r="C198" s="1" t="s">
        <v>69</v>
      </c>
      <c r="D198" s="1" t="s">
        <v>33</v>
      </c>
      <c r="E198" s="4">
        <v>26.2</v>
      </c>
      <c r="F198" s="2">
        <v>5.003333333333333</v>
      </c>
      <c r="G198" s="2">
        <v>-14.988116802771524</v>
      </c>
      <c r="H198" s="2"/>
      <c r="I198" s="2"/>
      <c r="J198" s="2"/>
      <c r="K198" s="2"/>
      <c r="L198" s="2"/>
      <c r="M198" s="24" t="str" cm="1">
        <f t="array" ref="M198">_xlfn.IFS(B198=standards!$G$1, standards!$H$1, B198=standards!$G$2,standards!$H$2,B198=standards!$G$3,standards!$H$3,B198=standards!$G$4,standards!$H$4,B198=standards!$G$5,standards!$H$5,B198=standards!$G$6,standards!$H$6,B198=standards!$G$8,standards!$H$8,B198=standards!$G$9,standards!$H$9,B198=standards!$G$10, standards!$H$10, TRUE,standards!$H$7)</f>
        <v>129, -63.5, 1</v>
      </c>
      <c r="N198" t="str">
        <f>VLOOKUP($C198, standards!$A$2:$D$17, 3, FALSE)</f>
        <v>carbonate, mixed siliciclastic</v>
      </c>
      <c r="O198" t="str">
        <f>VLOOKUP($C198, standards!$A$2:$D$17, 4, FALSE)</f>
        <v/>
      </c>
      <c r="T198" s="7"/>
      <c r="U198" s="8"/>
    </row>
    <row r="199" spans="1:21" x14ac:dyDescent="0.2">
      <c r="A199" s="21">
        <v>28423</v>
      </c>
      <c r="B199" s="1" t="s">
        <v>41</v>
      </c>
      <c r="C199" s="1" t="s">
        <v>69</v>
      </c>
      <c r="D199" s="1" t="s">
        <v>33</v>
      </c>
      <c r="E199" s="4">
        <v>29.1</v>
      </c>
      <c r="F199" s="2">
        <v>5.6993333333333336</v>
      </c>
      <c r="G199" s="2">
        <v>-13.965597624350389</v>
      </c>
      <c r="H199" s="2"/>
      <c r="I199" s="2"/>
      <c r="J199" s="2"/>
      <c r="K199" s="2"/>
      <c r="L199" s="2"/>
      <c r="M199" s="24" t="str" cm="1">
        <f t="array" ref="M199">_xlfn.IFS(B199=standards!$G$1, standards!$H$1, B199=standards!$G$2,standards!$H$2,B199=standards!$G$3,standards!$H$3,B199=standards!$G$4,standards!$H$4,B199=standards!$G$5,standards!$H$5,B199=standards!$G$6,standards!$H$6,B199=standards!$G$8,standards!$H$8,B199=standards!$G$9,standards!$H$9,B199=standards!$G$10, standards!$H$10, TRUE,standards!$H$7)</f>
        <v>129, -63.5, 1</v>
      </c>
      <c r="N199" t="str">
        <f>VLOOKUP($C199, standards!$A$2:$D$17, 3, FALSE)</f>
        <v>carbonate, mixed siliciclastic</v>
      </c>
      <c r="O199" t="str">
        <f>VLOOKUP($C199, standards!$A$2:$D$17, 4, FALSE)</f>
        <v/>
      </c>
      <c r="S199" s="8"/>
      <c r="T199" s="7"/>
    </row>
    <row r="200" spans="1:21" x14ac:dyDescent="0.2">
      <c r="A200" s="21">
        <v>28424</v>
      </c>
      <c r="B200" s="1" t="s">
        <v>41</v>
      </c>
      <c r="C200" s="1" t="s">
        <v>69</v>
      </c>
      <c r="D200" s="1" t="s">
        <v>33</v>
      </c>
      <c r="E200" s="4">
        <v>29.7</v>
      </c>
      <c r="F200" s="2">
        <v>5.4393333333333329</v>
      </c>
      <c r="G200" s="2">
        <v>-13.827018064835451</v>
      </c>
      <c r="H200" s="2"/>
      <c r="I200" s="2"/>
      <c r="J200" s="2"/>
      <c r="K200" s="2"/>
      <c r="L200" s="2"/>
      <c r="M200" s="24" t="str" cm="1">
        <f t="array" ref="M200">_xlfn.IFS(B200=standards!$G$1, standards!$H$1, B200=standards!$G$2,standards!$H$2,B200=standards!$G$3,standards!$H$3,B200=standards!$G$4,standards!$H$4,B200=standards!$G$5,standards!$H$5,B200=standards!$G$6,standards!$H$6,B200=standards!$G$8,standards!$H$8,B200=standards!$G$9,standards!$H$9,B200=standards!$G$10, standards!$H$10, TRUE,standards!$H$7)</f>
        <v>129, -63.5, 1</v>
      </c>
      <c r="N200" t="str">
        <f>VLOOKUP($C200, standards!$A$2:$D$17, 3, FALSE)</f>
        <v>carbonate, mixed siliciclastic</v>
      </c>
      <c r="O200" t="str">
        <f>VLOOKUP($C200, standards!$A$2:$D$17, 4, FALSE)</f>
        <v/>
      </c>
      <c r="S200" s="8"/>
      <c r="T200" s="7"/>
    </row>
    <row r="201" spans="1:21" x14ac:dyDescent="0.2">
      <c r="A201" s="21">
        <v>28425</v>
      </c>
      <c r="B201" s="1" t="s">
        <v>41</v>
      </c>
      <c r="C201" s="1" t="s">
        <v>69</v>
      </c>
      <c r="D201" s="1" t="s">
        <v>33</v>
      </c>
      <c r="E201" s="4">
        <v>30.5</v>
      </c>
      <c r="F201" s="2">
        <v>5.5543333333333331</v>
      </c>
      <c r="G201" s="2">
        <v>-13.753768869091695</v>
      </c>
      <c r="H201" s="2"/>
      <c r="I201" s="2"/>
      <c r="J201" s="2"/>
      <c r="K201" s="2"/>
      <c r="L201" s="2"/>
      <c r="M201" s="24" t="str" cm="1">
        <f t="array" ref="M201">_xlfn.IFS(B201=standards!$G$1, standards!$H$1, B201=standards!$G$2,standards!$H$2,B201=standards!$G$3,standards!$H$3,B201=standards!$G$4,standards!$H$4,B201=standards!$G$5,standards!$H$5,B201=standards!$G$6,standards!$H$6,B201=standards!$G$8,standards!$H$8,B201=standards!$G$9,standards!$H$9,B201=standards!$G$10, standards!$H$10, TRUE,standards!$H$7)</f>
        <v>129, -63.5, 1</v>
      </c>
      <c r="N201" t="str">
        <f>VLOOKUP($C201, standards!$A$2:$D$17, 3, FALSE)</f>
        <v>carbonate, mixed siliciclastic</v>
      </c>
      <c r="O201" t="str">
        <f>VLOOKUP($C201, standards!$A$2:$D$17, 4, FALSE)</f>
        <v/>
      </c>
      <c r="T201" s="7"/>
      <c r="U201" s="8"/>
    </row>
    <row r="202" spans="1:21" x14ac:dyDescent="0.2">
      <c r="A202" s="21">
        <v>28426</v>
      </c>
      <c r="B202" s="1" t="s">
        <v>41</v>
      </c>
      <c r="C202" s="1" t="s">
        <v>69</v>
      </c>
      <c r="D202" s="1" t="s">
        <v>33</v>
      </c>
      <c r="E202" s="4">
        <v>32.6</v>
      </c>
      <c r="F202" s="2">
        <v>6.0523333333333333</v>
      </c>
      <c r="G202" s="2">
        <v>-15.368220737441229</v>
      </c>
      <c r="H202" s="2"/>
      <c r="I202" s="2"/>
      <c r="J202" s="2"/>
      <c r="K202" s="2"/>
      <c r="L202" s="2"/>
      <c r="M202" s="24" t="str" cm="1">
        <f t="array" ref="M202">_xlfn.IFS(B202=standards!$G$1, standards!$H$1, B202=standards!$G$2,standards!$H$2,B202=standards!$G$3,standards!$H$3,B202=standards!$G$4,standards!$H$4,B202=standards!$G$5,standards!$H$5,B202=standards!$G$6,standards!$H$6,B202=standards!$G$8,standards!$H$8,B202=standards!$G$9,standards!$H$9,B202=standards!$G$10, standards!$H$10, TRUE,standards!$H$7)</f>
        <v>129, -63.5, 1</v>
      </c>
      <c r="N202" t="str">
        <f>VLOOKUP($C202, standards!$A$2:$D$17, 3, FALSE)</f>
        <v>carbonate, mixed siliciclastic</v>
      </c>
      <c r="O202" t="str">
        <f>VLOOKUP($C202, standards!$A$2:$D$17, 4, FALSE)</f>
        <v/>
      </c>
      <c r="T202" s="7"/>
      <c r="U202" s="8"/>
    </row>
    <row r="203" spans="1:21" x14ac:dyDescent="0.2">
      <c r="A203" s="21">
        <v>28427</v>
      </c>
      <c r="B203" s="1" t="s">
        <v>41</v>
      </c>
      <c r="C203" s="1" t="s">
        <v>69</v>
      </c>
      <c r="D203" s="1" t="s">
        <v>33</v>
      </c>
      <c r="E203" s="4">
        <v>32.9</v>
      </c>
      <c r="F203" s="2">
        <v>5.8833333333333329</v>
      </c>
      <c r="G203" s="2">
        <v>-14.060623608017758</v>
      </c>
      <c r="H203" s="2"/>
      <c r="I203" s="2"/>
      <c r="J203" s="2"/>
      <c r="K203" s="2"/>
      <c r="L203" s="2"/>
      <c r="M203" s="24" t="str" cm="1">
        <f t="array" ref="M203">_xlfn.IFS(B203=standards!$G$1, standards!$H$1, B203=standards!$G$2,standards!$H$2,B203=standards!$G$3,standards!$H$3,B203=standards!$G$4,standards!$H$4,B203=standards!$G$5,standards!$H$5,B203=standards!$G$6,standards!$H$6,B203=standards!$G$8,standards!$H$8,B203=standards!$G$9,standards!$H$9,B203=standards!$G$10, standards!$H$10, TRUE,standards!$H$7)</f>
        <v>129, -63.5, 1</v>
      </c>
      <c r="N203" t="str">
        <f>VLOOKUP($C203, standards!$A$2:$D$17, 3, FALSE)</f>
        <v>carbonate, mixed siliciclastic</v>
      </c>
      <c r="O203" t="str">
        <f>VLOOKUP($C203, standards!$A$2:$D$17, 4, FALSE)</f>
        <v/>
      </c>
      <c r="T203" s="7"/>
      <c r="U203" s="8"/>
    </row>
    <row r="204" spans="1:21" x14ac:dyDescent="0.2">
      <c r="A204" s="21">
        <v>28428</v>
      </c>
      <c r="B204" s="1" t="s">
        <v>41</v>
      </c>
      <c r="C204" s="1" t="s">
        <v>69</v>
      </c>
      <c r="D204" s="1" t="s">
        <v>33</v>
      </c>
      <c r="E204" s="4">
        <v>33.200000000000003</v>
      </c>
      <c r="F204" s="2">
        <v>5.4643333333333333</v>
      </c>
      <c r="G204" s="2">
        <v>-15.073244246473687</v>
      </c>
      <c r="H204" s="2"/>
      <c r="I204" s="2"/>
      <c r="J204" s="2"/>
      <c r="K204" s="2"/>
      <c r="L204" s="2"/>
      <c r="M204" s="24" t="str" cm="1">
        <f t="array" ref="M204">_xlfn.IFS(B204=standards!$G$1, standards!$H$1, B204=standards!$G$2,standards!$H$2,B204=standards!$G$3,standards!$H$3,B204=standards!$G$4,standards!$H$4,B204=standards!$G$5,standards!$H$5,B204=standards!$G$6,standards!$H$6,B204=standards!$G$8,standards!$H$8,B204=standards!$G$9,standards!$H$9,B204=standards!$G$10, standards!$H$10, TRUE,standards!$H$7)</f>
        <v>129, -63.5, 1</v>
      </c>
      <c r="N204" t="str">
        <f>VLOOKUP($C204, standards!$A$2:$D$17, 3, FALSE)</f>
        <v>carbonate, mixed siliciclastic</v>
      </c>
      <c r="O204" t="str">
        <f>VLOOKUP($C204, standards!$A$2:$D$17, 4, FALSE)</f>
        <v/>
      </c>
      <c r="S204" s="8"/>
      <c r="T204" s="7"/>
    </row>
    <row r="205" spans="1:21" x14ac:dyDescent="0.2">
      <c r="A205" s="21">
        <v>28429</v>
      </c>
      <c r="B205" s="1" t="s">
        <v>41</v>
      </c>
      <c r="C205" s="1" t="s">
        <v>69</v>
      </c>
      <c r="D205" s="1" t="s">
        <v>33</v>
      </c>
      <c r="E205" s="4">
        <v>33.5</v>
      </c>
      <c r="F205" s="2">
        <v>5.0963333333333329</v>
      </c>
      <c r="G205" s="2">
        <v>-13.084627567433822</v>
      </c>
      <c r="H205" s="2"/>
      <c r="I205" s="2"/>
      <c r="J205" s="2"/>
      <c r="K205" s="2"/>
      <c r="L205" s="2"/>
      <c r="M205" s="24" t="str" cm="1">
        <f t="array" ref="M205">_xlfn.IFS(B205=standards!$G$1, standards!$H$1, B205=standards!$G$2,standards!$H$2,B205=standards!$G$3,standards!$H$3,B205=standards!$G$4,standards!$H$4,B205=standards!$G$5,standards!$H$5,B205=standards!$G$6,standards!$H$6,B205=standards!$G$8,standards!$H$8,B205=standards!$G$9,standards!$H$9,B205=standards!$G$10, standards!$H$10, TRUE,standards!$H$7)</f>
        <v>129, -63.5, 1</v>
      </c>
      <c r="N205" t="str">
        <f>VLOOKUP($C205, standards!$A$2:$D$17, 3, FALSE)</f>
        <v>carbonate, mixed siliciclastic</v>
      </c>
      <c r="O205" t="str">
        <f>VLOOKUP($C205, standards!$A$2:$D$17, 4, FALSE)</f>
        <v/>
      </c>
      <c r="S205" s="8"/>
      <c r="T205" s="7"/>
    </row>
    <row r="206" spans="1:21" x14ac:dyDescent="0.2">
      <c r="A206" s="21">
        <v>28430</v>
      </c>
      <c r="B206" s="1" t="s">
        <v>41</v>
      </c>
      <c r="C206" s="1" t="s">
        <v>69</v>
      </c>
      <c r="D206" s="1" t="s">
        <v>33</v>
      </c>
      <c r="E206" s="4">
        <v>34</v>
      </c>
      <c r="F206" s="2">
        <v>5.2753333333333332</v>
      </c>
      <c r="G206" s="2">
        <v>-13.613209601583785</v>
      </c>
      <c r="H206" s="2"/>
      <c r="I206" s="2"/>
      <c r="J206" s="2"/>
      <c r="K206" s="2"/>
      <c r="L206" s="2"/>
      <c r="M206" s="24" t="str" cm="1">
        <f t="array" ref="M206">_xlfn.IFS(B206=standards!$G$1, standards!$H$1, B206=standards!$G$2,standards!$H$2,B206=standards!$G$3,standards!$H$3,B206=standards!$G$4,standards!$H$4,B206=standards!$G$5,standards!$H$5,B206=standards!$G$6,standards!$H$6,B206=standards!$G$8,standards!$H$8,B206=standards!$G$9,standards!$H$9,B206=standards!$G$10, standards!$H$10, TRUE,standards!$H$7)</f>
        <v>129, -63.5, 1</v>
      </c>
      <c r="N206" t="str">
        <f>VLOOKUP($C206, standards!$A$2:$D$17, 3, FALSE)</f>
        <v>carbonate, mixed siliciclastic</v>
      </c>
      <c r="O206" t="str">
        <f>VLOOKUP($C206, standards!$A$2:$D$17, 4, FALSE)</f>
        <v/>
      </c>
      <c r="S206" s="8"/>
      <c r="T206" s="7"/>
    </row>
    <row r="207" spans="1:21" x14ac:dyDescent="0.2">
      <c r="A207" s="21">
        <v>28431</v>
      </c>
      <c r="B207" s="1" t="s">
        <v>41</v>
      </c>
      <c r="C207" s="1" t="s">
        <v>69</v>
      </c>
      <c r="D207" s="1" t="s">
        <v>33</v>
      </c>
      <c r="E207" s="4">
        <v>34.799999999999997</v>
      </c>
      <c r="F207" s="2">
        <v>5.3043333333333331</v>
      </c>
      <c r="G207" s="2">
        <v>-12.952976985894461</v>
      </c>
      <c r="H207" s="2"/>
      <c r="I207" s="2"/>
      <c r="J207" s="2"/>
      <c r="K207" s="2"/>
      <c r="L207" s="2"/>
      <c r="M207" s="24" t="str" cm="1">
        <f t="array" ref="M207">_xlfn.IFS(B207=standards!$G$1, standards!$H$1, B207=standards!$G$2,standards!$H$2,B207=standards!$G$3,standards!$H$3,B207=standards!$G$4,standards!$H$4,B207=standards!$G$5,standards!$H$5,B207=standards!$G$6,standards!$H$6,B207=standards!$G$8,standards!$H$8,B207=standards!$G$9,standards!$H$9,B207=standards!$G$10, standards!$H$10, TRUE,standards!$H$7)</f>
        <v>129, -63.5, 1</v>
      </c>
      <c r="N207" t="str">
        <f>VLOOKUP($C207, standards!$A$2:$D$17, 3, FALSE)</f>
        <v>carbonate, mixed siliciclastic</v>
      </c>
      <c r="O207" t="str">
        <f>VLOOKUP($C207, standards!$A$2:$D$17, 4, FALSE)</f>
        <v/>
      </c>
      <c r="S207" s="8"/>
      <c r="T207" s="7"/>
    </row>
    <row r="208" spans="1:21" x14ac:dyDescent="0.2">
      <c r="A208" s="21">
        <v>28432</v>
      </c>
      <c r="B208" s="1" t="s">
        <v>41</v>
      </c>
      <c r="C208" s="1" t="s">
        <v>69</v>
      </c>
      <c r="D208" s="1" t="s">
        <v>33</v>
      </c>
      <c r="E208" s="4">
        <v>35.9</v>
      </c>
      <c r="F208" s="2">
        <v>6.4523333333333328</v>
      </c>
      <c r="G208" s="2">
        <v>-13.325162088591819</v>
      </c>
      <c r="H208" s="2"/>
      <c r="I208" s="2"/>
      <c r="J208" s="2"/>
      <c r="K208" s="2"/>
      <c r="L208" s="2"/>
      <c r="M208" s="24" t="str" cm="1">
        <f t="array" ref="M208">_xlfn.IFS(B208=standards!$G$1, standards!$H$1, B208=standards!$G$2,standards!$H$2,B208=standards!$G$3,standards!$H$3,B208=standards!$G$4,standards!$H$4,B208=standards!$G$5,standards!$H$5,B208=standards!$G$6,standards!$H$6,B208=standards!$G$8,standards!$H$8,B208=standards!$G$9,standards!$H$9,B208=standards!$G$10, standards!$H$10, TRUE,standards!$H$7)</f>
        <v>129, -63.5, 1</v>
      </c>
      <c r="N208" t="str">
        <f>VLOOKUP($C208, standards!$A$2:$D$17, 3, FALSE)</f>
        <v>carbonate, mixed siliciclastic</v>
      </c>
      <c r="O208" t="str">
        <f>VLOOKUP($C208, standards!$A$2:$D$17, 4, FALSE)</f>
        <v/>
      </c>
      <c r="S208" s="8"/>
      <c r="T208" s="7"/>
    </row>
    <row r="209" spans="1:21" x14ac:dyDescent="0.2">
      <c r="A209" s="21">
        <v>28433</v>
      </c>
      <c r="B209" s="1" t="s">
        <v>41</v>
      </c>
      <c r="C209" s="1" t="s">
        <v>69</v>
      </c>
      <c r="D209" s="1" t="s">
        <v>33</v>
      </c>
      <c r="E209" s="4">
        <v>37.1</v>
      </c>
      <c r="F209" s="2">
        <v>5.6043333333333329</v>
      </c>
      <c r="G209" s="2">
        <v>-14.611972284088106</v>
      </c>
      <c r="H209" s="2"/>
      <c r="I209" s="2"/>
      <c r="J209" s="2"/>
      <c r="K209" s="2"/>
      <c r="L209" s="2"/>
      <c r="M209" s="24" t="str" cm="1">
        <f t="array" ref="M209">_xlfn.IFS(B209=standards!$G$1, standards!$H$1, B209=standards!$G$2,standards!$H$2,B209=standards!$G$3,standards!$H$3,B209=standards!$G$4,standards!$H$4,B209=standards!$G$5,standards!$H$5,B209=standards!$G$6,standards!$H$6,B209=standards!$G$8,standards!$H$8,B209=standards!$G$9,standards!$H$9,B209=standards!$G$10, standards!$H$10, TRUE,standards!$H$7)</f>
        <v>129, -63.5, 1</v>
      </c>
      <c r="N209" t="str">
        <f>VLOOKUP($C209, standards!$A$2:$D$17, 3, FALSE)</f>
        <v>carbonate, mixed siliciclastic</v>
      </c>
      <c r="O209" t="str">
        <f>VLOOKUP($C209, standards!$A$2:$D$17, 4, FALSE)</f>
        <v/>
      </c>
      <c r="T209" s="7"/>
    </row>
    <row r="210" spans="1:21" x14ac:dyDescent="0.2">
      <c r="A210" s="21">
        <v>28434</v>
      </c>
      <c r="B210" s="1" t="s">
        <v>41</v>
      </c>
      <c r="C210" s="1" t="s">
        <v>69</v>
      </c>
      <c r="D210" s="1" t="s">
        <v>33</v>
      </c>
      <c r="E210" s="4">
        <v>38</v>
      </c>
      <c r="F210" s="2">
        <v>5.769333333333333</v>
      </c>
      <c r="G210" s="2">
        <v>-13.205389755011092</v>
      </c>
      <c r="H210" s="2"/>
      <c r="I210" s="2"/>
      <c r="J210" s="2"/>
      <c r="K210" s="2"/>
      <c r="L210" s="2"/>
      <c r="M210" s="24" t="str" cm="1">
        <f t="array" ref="M210">_xlfn.IFS(B210=standards!$G$1, standards!$H$1, B210=standards!$G$2,standards!$H$2,B210=standards!$G$3,standards!$H$3,B210=standards!$G$4,standards!$H$4,B210=standards!$G$5,standards!$H$5,B210=standards!$G$6,standards!$H$6,B210=standards!$G$8,standards!$H$8,B210=standards!$G$9,standards!$H$9,B210=standards!$G$10, standards!$H$10, TRUE,standards!$H$7)</f>
        <v>129, -63.5, 1</v>
      </c>
      <c r="N210" t="str">
        <f>VLOOKUP($C210, standards!$A$2:$D$17, 3, FALSE)</f>
        <v>carbonate, mixed siliciclastic</v>
      </c>
      <c r="O210" t="str">
        <f>VLOOKUP($C210, standards!$A$2:$D$17, 4, FALSE)</f>
        <v/>
      </c>
      <c r="S210" s="8"/>
      <c r="T210" s="7"/>
    </row>
    <row r="211" spans="1:21" x14ac:dyDescent="0.2">
      <c r="A211" s="21">
        <v>28435</v>
      </c>
      <c r="B211" s="1" t="s">
        <v>41</v>
      </c>
      <c r="C211" s="1" t="s">
        <v>69</v>
      </c>
      <c r="D211" s="1" t="s">
        <v>33</v>
      </c>
      <c r="E211" s="4">
        <v>38.700000000000003</v>
      </c>
      <c r="F211" s="2">
        <v>6.0123333333333333</v>
      </c>
      <c r="G211" s="2">
        <v>-13.134120267260537</v>
      </c>
      <c r="H211" s="2"/>
      <c r="I211" s="2"/>
      <c r="J211" s="2"/>
      <c r="K211" s="2"/>
      <c r="L211" s="2"/>
      <c r="M211" s="24" t="str" cm="1">
        <f t="array" ref="M211">_xlfn.IFS(B211=standards!$G$1, standards!$H$1, B211=standards!$G$2,standards!$H$2,B211=standards!$G$3,standards!$H$3,B211=standards!$G$4,standards!$H$4,B211=standards!$G$5,standards!$H$5,B211=standards!$G$6,standards!$H$6,B211=standards!$G$8,standards!$H$8,B211=standards!$G$9,standards!$H$9,B211=standards!$G$10, standards!$H$10, TRUE,standards!$H$7)</f>
        <v>129, -63.5, 1</v>
      </c>
      <c r="N211" t="str">
        <f>VLOOKUP($C211, standards!$A$2:$D$17, 3, FALSE)</f>
        <v>carbonate, mixed siliciclastic</v>
      </c>
      <c r="O211" t="str">
        <f>VLOOKUP($C211, standards!$A$2:$D$17, 4, FALSE)</f>
        <v/>
      </c>
      <c r="S211" s="8"/>
      <c r="T211" s="7"/>
    </row>
    <row r="212" spans="1:21" x14ac:dyDescent="0.2">
      <c r="A212" s="21">
        <v>28436</v>
      </c>
      <c r="B212" s="1" t="s">
        <v>41</v>
      </c>
      <c r="C212" s="1" t="s">
        <v>69</v>
      </c>
      <c r="D212" s="1" t="s">
        <v>33</v>
      </c>
      <c r="E212" s="4">
        <v>39.4</v>
      </c>
      <c r="F212" s="2">
        <v>6.4463333333333335</v>
      </c>
      <c r="G212" s="2">
        <v>-14.369458054936908</v>
      </c>
      <c r="H212" s="2"/>
      <c r="I212" s="2"/>
      <c r="J212" s="2"/>
      <c r="K212" s="2"/>
      <c r="L212" s="2"/>
      <c r="M212" s="24" t="str" cm="1">
        <f t="array" ref="M212">_xlfn.IFS(B212=standards!$G$1, standards!$H$1, B212=standards!$G$2,standards!$H$2,B212=standards!$G$3,standards!$H$3,B212=standards!$G$4,standards!$H$4,B212=standards!$G$5,standards!$H$5,B212=standards!$G$6,standards!$H$6,B212=standards!$G$8,standards!$H$8,B212=standards!$G$9,standards!$H$9,B212=standards!$G$10, standards!$H$10, TRUE,standards!$H$7)</f>
        <v>129, -63.5, 1</v>
      </c>
      <c r="N212" t="str">
        <f>VLOOKUP($C212, standards!$A$2:$D$17, 3, FALSE)</f>
        <v>carbonate, mixed siliciclastic</v>
      </c>
      <c r="O212" t="str">
        <f>VLOOKUP($C212, standards!$A$2:$D$17, 4, FALSE)</f>
        <v/>
      </c>
      <c r="S212" s="8"/>
      <c r="T212" s="7"/>
    </row>
    <row r="213" spans="1:21" x14ac:dyDescent="0.2">
      <c r="A213" s="21">
        <v>28437</v>
      </c>
      <c r="B213" s="1" t="s">
        <v>41</v>
      </c>
      <c r="C213" s="1" t="s">
        <v>69</v>
      </c>
      <c r="D213" s="1" t="s">
        <v>33</v>
      </c>
      <c r="E213" s="4">
        <v>39.6</v>
      </c>
      <c r="F213" s="2">
        <v>6.0723333333333329</v>
      </c>
      <c r="G213" s="2">
        <v>-14.120014847809907</v>
      </c>
      <c r="H213" s="2"/>
      <c r="I213" s="2"/>
      <c r="J213" s="2"/>
      <c r="K213" s="2"/>
      <c r="L213" s="2"/>
      <c r="M213" s="24" t="str" cm="1">
        <f t="array" ref="M213">_xlfn.IFS(B213=standards!$G$1, standards!$H$1, B213=standards!$G$2,standards!$H$2,B213=standards!$G$3,standards!$H$3,B213=standards!$G$4,standards!$H$4,B213=standards!$G$5,standards!$H$5,B213=standards!$G$6,standards!$H$6,B213=standards!$G$8,standards!$H$8,B213=standards!$G$9,standards!$H$9,B213=standards!$G$10, standards!$H$10, TRUE,standards!$H$7)</f>
        <v>129, -63.5, 1</v>
      </c>
      <c r="N213" t="str">
        <f>VLOOKUP($C213, standards!$A$2:$D$17, 3, FALSE)</f>
        <v>carbonate, mixed siliciclastic</v>
      </c>
      <c r="O213" t="str">
        <f>VLOOKUP($C213, standards!$A$2:$D$17, 4, FALSE)</f>
        <v/>
      </c>
      <c r="S213" s="8"/>
      <c r="T213" s="7"/>
    </row>
    <row r="214" spans="1:21" x14ac:dyDescent="0.2">
      <c r="A214" s="21">
        <v>28438</v>
      </c>
      <c r="B214" s="1" t="s">
        <v>41</v>
      </c>
      <c r="C214" s="1" t="s">
        <v>69</v>
      </c>
      <c r="D214" s="1" t="s">
        <v>33</v>
      </c>
      <c r="E214" s="4">
        <v>40.5</v>
      </c>
      <c r="F214" s="2">
        <v>6.6973333333333329</v>
      </c>
      <c r="G214" s="2">
        <v>-13.585493689680684</v>
      </c>
      <c r="H214" s="2"/>
      <c r="I214" s="2"/>
      <c r="J214" s="2"/>
      <c r="K214" s="2"/>
      <c r="L214" s="2"/>
      <c r="M214" s="24" t="str" cm="1">
        <f t="array" ref="M214">_xlfn.IFS(B214=standards!$G$1, standards!$H$1, B214=standards!$G$2,standards!$H$2,B214=standards!$G$3,standards!$H$3,B214=standards!$G$4,standards!$H$4,B214=standards!$G$5,standards!$H$5,B214=standards!$G$6,standards!$H$6,B214=standards!$G$8,standards!$H$8,B214=standards!$G$9,standards!$H$9,B214=standards!$G$10, standards!$H$10, TRUE,standards!$H$7)</f>
        <v>129, -63.5, 1</v>
      </c>
      <c r="N214" t="str">
        <f>VLOOKUP($C214, standards!$A$2:$D$17, 3, FALSE)</f>
        <v>carbonate, mixed siliciclastic</v>
      </c>
      <c r="O214" t="str">
        <f>VLOOKUP($C214, standards!$A$2:$D$17, 4, FALSE)</f>
        <v/>
      </c>
      <c r="S214" s="8"/>
      <c r="T214" s="7"/>
    </row>
    <row r="215" spans="1:21" x14ac:dyDescent="0.2">
      <c r="A215" s="21">
        <v>28439</v>
      </c>
      <c r="B215" s="1" t="s">
        <v>41</v>
      </c>
      <c r="C215" s="1" t="s">
        <v>69</v>
      </c>
      <c r="D215" s="1" t="s">
        <v>33</v>
      </c>
      <c r="E215" s="4">
        <v>44.4</v>
      </c>
      <c r="F215" s="2">
        <v>5.434333333333333</v>
      </c>
      <c r="G215" s="2">
        <v>-13.239044790893226</v>
      </c>
      <c r="H215" s="2"/>
      <c r="I215" s="2"/>
      <c r="J215" s="2"/>
      <c r="K215" s="2"/>
      <c r="L215" s="2"/>
      <c r="M215" s="24" t="str" cm="1">
        <f t="array" ref="M215">_xlfn.IFS(B215=standards!$G$1, standards!$H$1, B215=standards!$G$2,standards!$H$2,B215=standards!$G$3,standards!$H$3,B215=standards!$G$4,standards!$H$4,B215=standards!$G$5,standards!$H$5,B215=standards!$G$6,standards!$H$6,B215=standards!$G$8,standards!$H$8,B215=standards!$G$9,standards!$H$9,B215=standards!$G$10, standards!$H$10, TRUE,standards!$H$7)</f>
        <v>129, -63.5, 1</v>
      </c>
      <c r="N215" t="str">
        <f>VLOOKUP($C215, standards!$A$2:$D$17, 3, FALSE)</f>
        <v>carbonate, mixed siliciclastic</v>
      </c>
      <c r="O215" t="str">
        <f>VLOOKUP($C215, standards!$A$2:$D$17, 4, FALSE)</f>
        <v/>
      </c>
      <c r="S215" s="8"/>
      <c r="T215" s="7"/>
    </row>
    <row r="216" spans="1:21" x14ac:dyDescent="0.2">
      <c r="A216" s="21">
        <v>28440</v>
      </c>
      <c r="B216" s="1" t="s">
        <v>41</v>
      </c>
      <c r="C216" s="1" t="s">
        <v>69</v>
      </c>
      <c r="D216" s="1" t="s">
        <v>33</v>
      </c>
      <c r="E216" s="4">
        <v>45</v>
      </c>
      <c r="F216" s="2">
        <v>5.9753333333333334</v>
      </c>
      <c r="G216" s="2">
        <v>-13.144018807225857</v>
      </c>
      <c r="H216" s="2"/>
      <c r="I216" s="2"/>
      <c r="J216" s="2"/>
      <c r="K216" s="2"/>
      <c r="L216" s="2"/>
      <c r="M216" s="24" t="str" cm="1">
        <f t="array" ref="M216">_xlfn.IFS(B216=standards!$G$1, standards!$H$1, B216=standards!$G$2,standards!$H$2,B216=standards!$G$3,standards!$H$3,B216=standards!$G$4,standards!$H$4,B216=standards!$G$5,standards!$H$5,B216=standards!$G$6,standards!$H$6,B216=standards!$G$8,standards!$H$8,B216=standards!$G$9,standards!$H$9,B216=standards!$G$10, standards!$H$10, TRUE,standards!$H$7)</f>
        <v>129, -63.5, 1</v>
      </c>
      <c r="N216" t="str">
        <f>VLOOKUP($C216, standards!$A$2:$D$17, 3, FALSE)</f>
        <v>carbonate, mixed siliciclastic</v>
      </c>
      <c r="O216" t="str">
        <f>VLOOKUP($C216, standards!$A$2:$D$17, 4, FALSE)</f>
        <v/>
      </c>
      <c r="T216" s="7"/>
      <c r="U216" s="8"/>
    </row>
    <row r="217" spans="1:21" x14ac:dyDescent="0.2">
      <c r="A217" s="21">
        <v>28441</v>
      </c>
      <c r="B217" s="1" t="s">
        <v>41</v>
      </c>
      <c r="C217" s="1" t="s">
        <v>69</v>
      </c>
      <c r="D217" s="1" t="s">
        <v>33</v>
      </c>
      <c r="E217" s="4">
        <v>46</v>
      </c>
      <c r="F217" s="2">
        <v>5.2563333333333331</v>
      </c>
      <c r="G217" s="2">
        <v>-13.207369463004179</v>
      </c>
      <c r="H217" s="2"/>
      <c r="I217" s="2"/>
      <c r="J217" s="2"/>
      <c r="K217" s="2"/>
      <c r="L217" s="2"/>
      <c r="M217" s="24" t="str" cm="1">
        <f t="array" ref="M217">_xlfn.IFS(B217=standards!$G$1, standards!$H$1, B217=standards!$G$2,standards!$H$2,B217=standards!$G$3,standards!$H$3,B217=standards!$G$4,standards!$H$4,B217=standards!$G$5,standards!$H$5,B217=standards!$G$6,standards!$H$6,B217=standards!$G$8,standards!$H$8,B217=standards!$G$9,standards!$H$9,B217=standards!$G$10, standards!$H$10, TRUE,standards!$H$7)</f>
        <v>129, -63.5, 1</v>
      </c>
      <c r="N217" t="str">
        <f>VLOOKUP($C217, standards!$A$2:$D$17, 3, FALSE)</f>
        <v>carbonate, mixed siliciclastic</v>
      </c>
      <c r="O217" t="str">
        <f>VLOOKUP($C217, standards!$A$2:$D$17, 4, FALSE)</f>
        <v/>
      </c>
      <c r="S217" s="8"/>
      <c r="T217" s="7"/>
    </row>
    <row r="218" spans="1:21" x14ac:dyDescent="0.2">
      <c r="A218" s="21">
        <v>28442</v>
      </c>
      <c r="B218" s="1" t="s">
        <v>41</v>
      </c>
      <c r="C218" s="1" t="s">
        <v>69</v>
      </c>
      <c r="D218" s="1" t="s">
        <v>33</v>
      </c>
      <c r="E218" s="4">
        <v>47.1</v>
      </c>
      <c r="F218" s="2">
        <v>5.8983333333333334</v>
      </c>
      <c r="G218" s="2">
        <v>-13.398411284335575</v>
      </c>
      <c r="H218" s="2"/>
      <c r="I218" s="2"/>
      <c r="J218" s="2"/>
      <c r="K218" s="2"/>
      <c r="L218" s="2"/>
      <c r="M218" s="24" t="str" cm="1">
        <f t="array" ref="M218">_xlfn.IFS(B218=standards!$G$1, standards!$H$1, B218=standards!$G$2,standards!$H$2,B218=standards!$G$3,standards!$H$3,B218=standards!$G$4,standards!$H$4,B218=standards!$G$5,standards!$H$5,B218=standards!$G$6,standards!$H$6,B218=standards!$G$8,standards!$H$8,B218=standards!$G$9,standards!$H$9,B218=standards!$G$10, standards!$H$10, TRUE,standards!$H$7)</f>
        <v>129, -63.5, 1</v>
      </c>
      <c r="N218" t="str">
        <f>VLOOKUP($C218, standards!$A$2:$D$17, 3, FALSE)</f>
        <v>carbonate, mixed siliciclastic</v>
      </c>
      <c r="O218" t="str">
        <f>VLOOKUP($C218, standards!$A$2:$D$17, 4, FALSE)</f>
        <v/>
      </c>
      <c r="T218" s="7"/>
    </row>
    <row r="219" spans="1:21" x14ac:dyDescent="0.2">
      <c r="A219" s="21">
        <v>28443</v>
      </c>
      <c r="B219" s="1" t="s">
        <v>41</v>
      </c>
      <c r="C219" s="1" t="s">
        <v>69</v>
      </c>
      <c r="D219" s="1" t="s">
        <v>33</v>
      </c>
      <c r="E219" s="4">
        <v>48</v>
      </c>
      <c r="F219" s="2">
        <v>5.8563333333333336</v>
      </c>
      <c r="G219" s="2">
        <v>-13.072749319475301</v>
      </c>
      <c r="H219" s="2"/>
      <c r="I219" s="2"/>
      <c r="J219" s="2"/>
      <c r="K219" s="2"/>
      <c r="L219" s="2"/>
      <c r="M219" s="24" t="str" cm="1">
        <f t="array" ref="M219">_xlfn.IFS(B219=standards!$G$1, standards!$H$1, B219=standards!$G$2,standards!$H$2,B219=standards!$G$3,standards!$H$3,B219=standards!$G$4,standards!$H$4,B219=standards!$G$5,standards!$H$5,B219=standards!$G$6,standards!$H$6,B219=standards!$G$8,standards!$H$8,B219=standards!$G$9,standards!$H$9,B219=standards!$G$10, standards!$H$10, TRUE,standards!$H$7)</f>
        <v>129, -63.5, 1</v>
      </c>
      <c r="N219" t="str">
        <f>VLOOKUP($C219, standards!$A$2:$D$17, 3, FALSE)</f>
        <v>carbonate, mixed siliciclastic</v>
      </c>
      <c r="O219" t="str">
        <f>VLOOKUP($C219, standards!$A$2:$D$17, 4, FALSE)</f>
        <v/>
      </c>
      <c r="S219" s="8"/>
      <c r="T219" s="7"/>
    </row>
    <row r="220" spans="1:21" x14ac:dyDescent="0.2">
      <c r="A220" s="21">
        <v>28444</v>
      </c>
      <c r="B220" s="1" t="s">
        <v>41</v>
      </c>
      <c r="C220" s="1" t="s">
        <v>69</v>
      </c>
      <c r="D220" s="1" t="s">
        <v>33</v>
      </c>
      <c r="E220" s="4">
        <v>49</v>
      </c>
      <c r="F220" s="2">
        <v>6.2733333333333334</v>
      </c>
      <c r="G220" s="2">
        <v>-13.712195001237328</v>
      </c>
      <c r="H220" s="2"/>
      <c r="I220" s="2"/>
      <c r="J220" s="2"/>
      <c r="K220" s="2"/>
      <c r="L220" s="2"/>
      <c r="M220" s="24" t="str" cm="1">
        <f t="array" ref="M220">_xlfn.IFS(B220=standards!$G$1, standards!$H$1, B220=standards!$G$2,standards!$H$2,B220=standards!$G$3,standards!$H$3,B220=standards!$G$4,standards!$H$4,B220=standards!$G$5,standards!$H$5,B220=standards!$G$6,standards!$H$6,B220=standards!$G$8,standards!$H$8,B220=standards!$G$9,standards!$H$9,B220=standards!$G$10, standards!$H$10, TRUE,standards!$H$7)</f>
        <v>129, -63.5, 1</v>
      </c>
      <c r="N220" t="str">
        <f>VLOOKUP($C220, standards!$A$2:$D$17, 3, FALSE)</f>
        <v>carbonate, mixed siliciclastic</v>
      </c>
      <c r="O220" t="str">
        <f>VLOOKUP($C220, standards!$A$2:$D$17, 4, FALSE)</f>
        <v/>
      </c>
      <c r="S220" s="8"/>
      <c r="T220" s="7"/>
    </row>
    <row r="221" spans="1:21" x14ac:dyDescent="0.2">
      <c r="A221" s="21">
        <v>28445</v>
      </c>
      <c r="B221" s="1" t="s">
        <v>41</v>
      </c>
      <c r="C221" s="1" t="s">
        <v>69</v>
      </c>
      <c r="D221" s="1" t="s">
        <v>33</v>
      </c>
      <c r="E221" s="4">
        <v>50</v>
      </c>
      <c r="F221" s="2">
        <v>5.551333333333333</v>
      </c>
      <c r="G221" s="2">
        <v>-13.061860925513438</v>
      </c>
      <c r="H221" s="2"/>
      <c r="I221" s="2"/>
      <c r="J221" s="2"/>
      <c r="K221" s="2"/>
      <c r="L221" s="2"/>
      <c r="M221" s="24" t="str" cm="1">
        <f t="array" ref="M221">_xlfn.IFS(B221=standards!$G$1, standards!$H$1, B221=standards!$G$2,standards!$H$2,B221=standards!$G$3,standards!$H$3,B221=standards!$G$4,standards!$H$4,B221=standards!$G$5,standards!$H$5,B221=standards!$G$6,standards!$H$6,B221=standards!$G$8,standards!$H$8,B221=standards!$G$9,standards!$H$9,B221=standards!$G$10, standards!$H$10, TRUE,standards!$H$7)</f>
        <v>129, -63.5, 1</v>
      </c>
      <c r="N221" t="str">
        <f>VLOOKUP($C221, standards!$A$2:$D$17, 3, FALSE)</f>
        <v>carbonate, mixed siliciclastic</v>
      </c>
      <c r="O221" t="str">
        <f>VLOOKUP($C221, standards!$A$2:$D$17, 4, FALSE)</f>
        <v/>
      </c>
      <c r="S221" s="8"/>
      <c r="T221" s="7"/>
    </row>
    <row r="222" spans="1:21" x14ac:dyDescent="0.2">
      <c r="A222" s="21">
        <v>28446</v>
      </c>
      <c r="B222" s="1" t="s">
        <v>41</v>
      </c>
      <c r="C222" s="1" t="s">
        <v>69</v>
      </c>
      <c r="D222" s="1" t="s">
        <v>33</v>
      </c>
      <c r="E222" s="4">
        <v>51.2</v>
      </c>
      <c r="F222" s="2">
        <v>5.8903333333333334</v>
      </c>
      <c r="G222" s="2">
        <v>-13.682499381341254</v>
      </c>
      <c r="H222" s="2"/>
      <c r="I222" s="2"/>
      <c r="J222" s="2"/>
      <c r="K222" s="2"/>
      <c r="L222" s="2"/>
      <c r="M222" s="24" t="str" cm="1">
        <f t="array" ref="M222">_xlfn.IFS(B222=standards!$G$1, standards!$H$1, B222=standards!$G$2,standards!$H$2,B222=standards!$G$3,standards!$H$3,B222=standards!$G$4,standards!$H$4,B222=standards!$G$5,standards!$H$5,B222=standards!$G$6,standards!$H$6,B222=standards!$G$8,standards!$H$8,B222=standards!$G$9,standards!$H$9,B222=standards!$G$10, standards!$H$10, TRUE,standards!$H$7)</f>
        <v>129, -63.5, 1</v>
      </c>
      <c r="N222" t="str">
        <f>VLOOKUP($C222, standards!$A$2:$D$17, 3, FALSE)</f>
        <v>carbonate, mixed siliciclastic</v>
      </c>
      <c r="O222" t="str">
        <f>VLOOKUP($C222, standards!$A$2:$D$17, 4, FALSE)</f>
        <v/>
      </c>
      <c r="S222" s="8"/>
      <c r="T222" s="7"/>
    </row>
    <row r="223" spans="1:21" x14ac:dyDescent="0.2">
      <c r="A223" s="21">
        <v>28447</v>
      </c>
      <c r="B223" s="1" t="s">
        <v>41</v>
      </c>
      <c r="C223" s="1" t="s">
        <v>69</v>
      </c>
      <c r="D223" s="1" t="s">
        <v>33</v>
      </c>
      <c r="E223" s="4">
        <v>52</v>
      </c>
      <c r="F223" s="2">
        <v>6.0043333333333333</v>
      </c>
      <c r="G223" s="2">
        <v>-14.419940608760166</v>
      </c>
      <c r="H223" s="2"/>
      <c r="I223" s="2"/>
      <c r="J223" s="2"/>
      <c r="K223" s="2"/>
      <c r="L223" s="2"/>
      <c r="M223" s="24" t="str" cm="1">
        <f t="array" ref="M223">_xlfn.IFS(B223=standards!$G$1, standards!$H$1, B223=standards!$G$2,standards!$H$2,B223=standards!$G$3,standards!$H$3,B223=standards!$G$4,standards!$H$4,B223=standards!$G$5,standards!$H$5,B223=standards!$G$6,standards!$H$6,B223=standards!$G$8,standards!$H$8,B223=standards!$G$9,standards!$H$9,B223=standards!$G$10, standards!$H$10, TRUE,standards!$H$7)</f>
        <v>129, -63.5, 1</v>
      </c>
      <c r="N223" t="str">
        <f>VLOOKUP($C223, standards!$A$2:$D$17, 3, FALSE)</f>
        <v>carbonate, mixed siliciclastic</v>
      </c>
      <c r="O223" t="str">
        <f>VLOOKUP($C223, standards!$A$2:$D$17, 4, FALSE)</f>
        <v/>
      </c>
      <c r="S223" s="8"/>
      <c r="T223" s="7"/>
    </row>
    <row r="224" spans="1:21" x14ac:dyDescent="0.2">
      <c r="A224" s="21">
        <v>28448</v>
      </c>
      <c r="B224" s="1" t="s">
        <v>41</v>
      </c>
      <c r="C224" s="1" t="s">
        <v>69</v>
      </c>
      <c r="D224" s="1" t="s">
        <v>33</v>
      </c>
      <c r="E224" s="4">
        <v>53.2</v>
      </c>
      <c r="F224" s="2">
        <v>5.9643333333333333</v>
      </c>
      <c r="G224" s="2">
        <v>-13.57163573372919</v>
      </c>
      <c r="H224" s="2"/>
      <c r="I224" s="2"/>
      <c r="J224" s="2"/>
      <c r="K224" s="2"/>
      <c r="L224" s="2"/>
      <c r="M224" s="24" t="str" cm="1">
        <f t="array" ref="M224">_xlfn.IFS(B224=standards!$G$1, standards!$H$1, B224=standards!$G$2,standards!$H$2,B224=standards!$G$3,standards!$H$3,B224=standards!$G$4,standards!$H$4,B224=standards!$G$5,standards!$H$5,B224=standards!$G$6,standards!$H$6,B224=standards!$G$8,standards!$H$8,B224=standards!$G$9,standards!$H$9,B224=standards!$G$10, standards!$H$10, TRUE,standards!$H$7)</f>
        <v>129, -63.5, 1</v>
      </c>
      <c r="N224" t="str">
        <f>VLOOKUP($C224, standards!$A$2:$D$17, 3, FALSE)</f>
        <v>carbonate, mixed siliciclastic</v>
      </c>
      <c r="O224" t="str">
        <f>VLOOKUP($C224, standards!$A$2:$D$17, 4, FALSE)</f>
        <v/>
      </c>
      <c r="S224" s="8"/>
      <c r="T224" s="7"/>
    </row>
    <row r="225" spans="1:21" x14ac:dyDescent="0.2">
      <c r="A225" s="21">
        <v>28449</v>
      </c>
      <c r="B225" s="1" t="s">
        <v>41</v>
      </c>
      <c r="C225" s="1" t="s">
        <v>69</v>
      </c>
      <c r="D225" s="1" t="s">
        <v>33</v>
      </c>
      <c r="E225" s="4">
        <v>54</v>
      </c>
      <c r="F225" s="2">
        <v>5.4465000000000003</v>
      </c>
      <c r="G225" s="2">
        <v>-12.666249278231446</v>
      </c>
      <c r="H225" s="2"/>
      <c r="I225" s="2"/>
      <c r="J225" s="2"/>
      <c r="K225" s="2"/>
      <c r="L225" s="2"/>
      <c r="M225" s="24" t="str" cm="1">
        <f t="array" ref="M225">_xlfn.IFS(B225=standards!$G$1, standards!$H$1, B225=standards!$G$2,standards!$H$2,B225=standards!$G$3,standards!$H$3,B225=standards!$G$4,standards!$H$4,B225=standards!$G$5,standards!$H$5,B225=standards!$G$6,standards!$H$6,B225=standards!$G$8,standards!$H$8,B225=standards!$G$9,standards!$H$9,B225=standards!$G$10, standards!$H$10, TRUE,standards!$H$7)</f>
        <v>129, -63.5, 1</v>
      </c>
      <c r="N225" t="str">
        <f>VLOOKUP($C225, standards!$A$2:$D$17, 3, FALSE)</f>
        <v>carbonate, mixed siliciclastic</v>
      </c>
      <c r="O225" t="str">
        <f>VLOOKUP($C225, standards!$A$2:$D$17, 4, FALSE)</f>
        <v/>
      </c>
      <c r="S225" s="8"/>
      <c r="T225" s="7"/>
    </row>
    <row r="226" spans="1:21" x14ac:dyDescent="0.2">
      <c r="A226" s="21">
        <v>28450</v>
      </c>
      <c r="B226" s="1" t="s">
        <v>41</v>
      </c>
      <c r="C226" s="1" t="s">
        <v>69</v>
      </c>
      <c r="D226" s="1" t="s">
        <v>33</v>
      </c>
      <c r="E226" s="4">
        <v>55.1</v>
      </c>
      <c r="F226" s="2">
        <v>5.5794999999999995</v>
      </c>
      <c r="G226" s="2">
        <v>-13.284908026066061</v>
      </c>
      <c r="H226" s="2"/>
      <c r="I226" s="2"/>
      <c r="J226" s="2"/>
      <c r="K226" s="2"/>
      <c r="L226" s="2"/>
      <c r="M226" s="24" t="str" cm="1">
        <f t="array" ref="M226">_xlfn.IFS(B226=standards!$G$1, standards!$H$1, B226=standards!$G$2,standards!$H$2,B226=standards!$G$3,standards!$H$3,B226=standards!$G$4,standards!$H$4,B226=standards!$G$5,standards!$H$5,B226=standards!$G$6,standards!$H$6,B226=standards!$G$8,standards!$H$8,B226=standards!$G$9,standards!$H$9,B226=standards!$G$10, standards!$H$10, TRUE,standards!$H$7)</f>
        <v>129, -63.5, 1</v>
      </c>
      <c r="N226" t="str">
        <f>VLOOKUP($C226, standards!$A$2:$D$17, 3, FALSE)</f>
        <v>carbonate, mixed siliciclastic</v>
      </c>
      <c r="O226" t="str">
        <f>VLOOKUP($C226, standards!$A$2:$D$17, 4, FALSE)</f>
        <v/>
      </c>
      <c r="T226" s="7"/>
      <c r="U226" s="8"/>
    </row>
    <row r="227" spans="1:21" x14ac:dyDescent="0.2">
      <c r="A227" s="21">
        <v>28451</v>
      </c>
      <c r="B227" s="1" t="s">
        <v>41</v>
      </c>
      <c r="C227" s="1" t="s">
        <v>69</v>
      </c>
      <c r="D227" s="1" t="s">
        <v>33</v>
      </c>
      <c r="E227" s="4">
        <v>61</v>
      </c>
      <c r="F227" s="2">
        <v>5.7904999999999998</v>
      </c>
      <c r="G227" s="2">
        <v>-13.078028540790198</v>
      </c>
      <c r="H227" s="2"/>
      <c r="I227" s="2"/>
      <c r="J227" s="2"/>
      <c r="K227" s="2"/>
      <c r="L227" s="2"/>
      <c r="M227" s="24" t="str" cm="1">
        <f t="array" ref="M227">_xlfn.IFS(B227=standards!$G$1, standards!$H$1, B227=standards!$G$2,standards!$H$2,B227=standards!$G$3,standards!$H$3,B227=standards!$G$4,standards!$H$4,B227=standards!$G$5,standards!$H$5,B227=standards!$G$6,standards!$H$6,B227=standards!$G$8,standards!$H$8,B227=standards!$G$9,standards!$H$9,B227=standards!$G$10, standards!$H$10, TRUE,standards!$H$7)</f>
        <v>129, -63.5, 1</v>
      </c>
      <c r="N227" t="str">
        <f>VLOOKUP($C227, standards!$A$2:$D$17, 3, FALSE)</f>
        <v>carbonate, mixed siliciclastic</v>
      </c>
      <c r="O227" t="str">
        <f>VLOOKUP($C227, standards!$A$2:$D$17, 4, FALSE)</f>
        <v/>
      </c>
      <c r="S227" s="8"/>
      <c r="T227" s="7"/>
    </row>
    <row r="228" spans="1:21" x14ac:dyDescent="0.2">
      <c r="A228" s="21">
        <v>28452</v>
      </c>
      <c r="B228" s="1" t="s">
        <v>41</v>
      </c>
      <c r="C228" s="1" t="s">
        <v>69</v>
      </c>
      <c r="D228" s="1" t="s">
        <v>33</v>
      </c>
      <c r="E228" s="4">
        <v>64.7</v>
      </c>
      <c r="F228" s="2">
        <v>5.894499999999999</v>
      </c>
      <c r="G228" s="2">
        <v>-13.15127773653384</v>
      </c>
      <c r="H228" s="2"/>
      <c r="I228" s="2"/>
      <c r="J228" s="2"/>
      <c r="K228" s="2"/>
      <c r="L228" s="2"/>
      <c r="M228" s="24" t="str" cm="1">
        <f t="array" ref="M228">_xlfn.IFS(B228=standards!$G$1, standards!$H$1, B228=standards!$G$2,standards!$H$2,B228=standards!$G$3,standards!$H$3,B228=standards!$G$4,standards!$H$4,B228=standards!$G$5,standards!$H$5,B228=standards!$G$6,standards!$H$6,B228=standards!$G$8,standards!$H$8,B228=standards!$G$9,standards!$H$9,B228=standards!$G$10, standards!$H$10, TRUE,standards!$H$7)</f>
        <v>129, -63.5, 1</v>
      </c>
      <c r="N228" t="str">
        <f>VLOOKUP($C228, standards!$A$2:$D$17, 3, FALSE)</f>
        <v>carbonate, mixed siliciclastic</v>
      </c>
      <c r="O228" t="str">
        <f>VLOOKUP($C228, standards!$A$2:$D$17, 4, FALSE)</f>
        <v/>
      </c>
      <c r="T228" s="7"/>
      <c r="U228" s="8"/>
    </row>
    <row r="229" spans="1:21" x14ac:dyDescent="0.2">
      <c r="A229" s="21">
        <v>28453</v>
      </c>
      <c r="B229" s="1" t="s">
        <v>41</v>
      </c>
      <c r="C229" s="1" t="s">
        <v>69</v>
      </c>
      <c r="D229" s="1" t="s">
        <v>33</v>
      </c>
      <c r="E229" s="4">
        <v>65.599999999999994</v>
      </c>
      <c r="F229" s="2">
        <v>5.6914999999999996</v>
      </c>
      <c r="G229" s="2">
        <v>-13.36013692980279</v>
      </c>
      <c r="H229" s="2"/>
      <c r="I229" s="2"/>
      <c r="J229" s="2"/>
      <c r="K229" s="2"/>
      <c r="L229" s="2"/>
      <c r="M229" s="24" t="str" cm="1">
        <f t="array" ref="M229">_xlfn.IFS(B229=standards!$G$1, standards!$H$1, B229=standards!$G$2,standards!$H$2,B229=standards!$G$3,standards!$H$3,B229=standards!$G$4,standards!$H$4,B229=standards!$G$5,standards!$H$5,B229=standards!$G$6,standards!$H$6,B229=standards!$G$8,standards!$H$8,B229=standards!$G$9,standards!$H$9,B229=standards!$G$10, standards!$H$10, TRUE,standards!$H$7)</f>
        <v>129, -63.5, 1</v>
      </c>
      <c r="N229" t="str">
        <f>VLOOKUP($C229, standards!$A$2:$D$17, 3, FALSE)</f>
        <v>carbonate, mixed siliciclastic</v>
      </c>
      <c r="O229" t="str">
        <f>VLOOKUP($C229, standards!$A$2:$D$17, 4, FALSE)</f>
        <v/>
      </c>
      <c r="S229" s="8"/>
      <c r="T229" s="7"/>
    </row>
    <row r="230" spans="1:21" x14ac:dyDescent="0.2">
      <c r="A230" s="21">
        <v>28454</v>
      </c>
      <c r="B230" s="1" t="s">
        <v>41</v>
      </c>
      <c r="C230" s="1" t="s">
        <v>69</v>
      </c>
      <c r="D230" s="1" t="s">
        <v>33</v>
      </c>
      <c r="E230" s="4">
        <v>68.2</v>
      </c>
      <c r="F230" s="2">
        <v>5.6064999999999987</v>
      </c>
      <c r="G230" s="2">
        <v>-14.576667491544951</v>
      </c>
      <c r="H230" s="2"/>
      <c r="I230" s="2"/>
      <c r="J230" s="2"/>
      <c r="K230" s="2"/>
      <c r="L230" s="2"/>
      <c r="M230" s="24" t="str" cm="1">
        <f t="array" ref="M230">_xlfn.IFS(B230=standards!$G$1, standards!$H$1, B230=standards!$G$2,standards!$H$2,B230=standards!$G$3,standards!$H$3,B230=standards!$G$4,standards!$H$4,B230=standards!$G$5,standards!$H$5,B230=standards!$G$6,standards!$H$6,B230=standards!$G$8,standards!$H$8,B230=standards!$G$9,standards!$H$9,B230=standards!$G$10, standards!$H$10, TRUE,standards!$H$7)</f>
        <v>129, -63.5, 1</v>
      </c>
      <c r="N230" t="str">
        <f>VLOOKUP($C230, standards!$A$2:$D$17, 3, FALSE)</f>
        <v>carbonate, mixed siliciclastic</v>
      </c>
      <c r="O230" t="str">
        <f>VLOOKUP($C230, standards!$A$2:$D$17, 4, FALSE)</f>
        <v/>
      </c>
      <c r="T230" s="7"/>
    </row>
    <row r="231" spans="1:21" x14ac:dyDescent="0.2">
      <c r="A231" s="21">
        <v>28455</v>
      </c>
      <c r="B231" s="1" t="s">
        <v>41</v>
      </c>
      <c r="C231" s="1" t="s">
        <v>69</v>
      </c>
      <c r="D231" s="1" t="s">
        <v>33</v>
      </c>
      <c r="E231" s="4">
        <v>69.5</v>
      </c>
      <c r="F231" s="2">
        <v>5.9154999999999998</v>
      </c>
      <c r="G231" s="2">
        <v>-13.257192114163187</v>
      </c>
      <c r="H231" s="2"/>
      <c r="I231" s="2"/>
      <c r="J231" s="2"/>
      <c r="K231" s="2"/>
      <c r="L231" s="2"/>
      <c r="M231" s="24" t="str" cm="1">
        <f t="array" ref="M231">_xlfn.IFS(B231=standards!$G$1, standards!$H$1, B231=standards!$G$2,standards!$H$2,B231=standards!$G$3,standards!$H$3,B231=standards!$G$4,standards!$H$4,B231=standards!$G$5,standards!$H$5,B231=standards!$G$6,standards!$H$6,B231=standards!$G$8,standards!$H$8,B231=standards!$G$9,standards!$H$9,B231=standards!$G$10, standards!$H$10, TRUE,standards!$H$7)</f>
        <v>129, -63.5, 1</v>
      </c>
      <c r="N231" t="str">
        <f>VLOOKUP($C231, standards!$A$2:$D$17, 3, FALSE)</f>
        <v>carbonate, mixed siliciclastic</v>
      </c>
      <c r="O231" t="str">
        <f>VLOOKUP($C231, standards!$A$2:$D$17, 4, FALSE)</f>
        <v/>
      </c>
      <c r="S231" s="8"/>
      <c r="T231" s="7"/>
    </row>
    <row r="232" spans="1:21" x14ac:dyDescent="0.2">
      <c r="A232" s="21">
        <v>28456</v>
      </c>
      <c r="B232" s="1" t="s">
        <v>41</v>
      </c>
      <c r="C232" s="1" t="s">
        <v>69</v>
      </c>
      <c r="D232" s="1" t="s">
        <v>33</v>
      </c>
      <c r="E232" s="4">
        <v>71.3</v>
      </c>
      <c r="F232" s="2">
        <v>6.2605000000000004</v>
      </c>
      <c r="G232" s="2">
        <v>-13.04734306689758</v>
      </c>
      <c r="H232" s="2"/>
      <c r="I232" s="2"/>
      <c r="J232" s="2"/>
      <c r="K232" s="2"/>
      <c r="L232" s="2"/>
      <c r="M232" s="24" t="str" cm="1">
        <f t="array" ref="M232">_xlfn.IFS(B232=standards!$G$1, standards!$H$1, B232=standards!$G$2,standards!$H$2,B232=standards!$G$3,standards!$H$3,B232=standards!$G$4,standards!$H$4,B232=standards!$G$5,standards!$H$5,B232=standards!$G$6,standards!$H$6,B232=standards!$G$8,standards!$H$8,B232=standards!$G$9,standards!$H$9,B232=standards!$G$10, standards!$H$10, TRUE,standards!$H$7)</f>
        <v>129, -63.5, 1</v>
      </c>
      <c r="N232" t="str">
        <f>VLOOKUP($C232, standards!$A$2:$D$17, 3, FALSE)</f>
        <v>carbonate, mixed siliciclastic</v>
      </c>
      <c r="O232" t="str">
        <f>VLOOKUP($C232, standards!$A$2:$D$17, 4, FALSE)</f>
        <v/>
      </c>
      <c r="S232" s="8"/>
      <c r="T232" s="7"/>
    </row>
    <row r="233" spans="1:21" x14ac:dyDescent="0.2">
      <c r="A233" s="21">
        <v>28457</v>
      </c>
      <c r="B233" s="1" t="s">
        <v>41</v>
      </c>
      <c r="C233" s="1" t="s">
        <v>69</v>
      </c>
      <c r="D233" s="1" t="s">
        <v>33</v>
      </c>
      <c r="E233" s="4">
        <v>72.5</v>
      </c>
      <c r="F233" s="2">
        <v>6.6954999999999991</v>
      </c>
      <c r="G233" s="2">
        <v>-13.221557370287853</v>
      </c>
      <c r="H233" s="2"/>
      <c r="I233" s="2"/>
      <c r="J233" s="2"/>
      <c r="K233" s="2"/>
      <c r="L233" s="2"/>
      <c r="M233" s="24" t="str" cm="1">
        <f t="array" ref="M233">_xlfn.IFS(B233=standards!$G$1, standards!$H$1, B233=standards!$G$2,standards!$H$2,B233=standards!$G$3,standards!$H$3,B233=standards!$G$4,standards!$H$4,B233=standards!$G$5,standards!$H$5,B233=standards!$G$6,standards!$H$6,B233=standards!$G$8,standards!$H$8,B233=standards!$G$9,standards!$H$9,B233=standards!$G$10, standards!$H$10, TRUE,standards!$H$7)</f>
        <v>129, -63.5, 1</v>
      </c>
      <c r="N233" t="str">
        <f>VLOOKUP($C233, standards!$A$2:$D$17, 3, FALSE)</f>
        <v>carbonate, mixed siliciclastic</v>
      </c>
      <c r="O233" t="str">
        <f>VLOOKUP($C233, standards!$A$2:$D$17, 4, FALSE)</f>
        <v/>
      </c>
      <c r="S233" s="8"/>
      <c r="T233" s="7"/>
    </row>
    <row r="234" spans="1:21" x14ac:dyDescent="0.2">
      <c r="A234" s="21">
        <v>28458</v>
      </c>
      <c r="B234" s="1" t="s">
        <v>41</v>
      </c>
      <c r="C234" s="1" t="s">
        <v>69</v>
      </c>
      <c r="D234" s="1" t="s">
        <v>33</v>
      </c>
      <c r="E234" s="4">
        <v>73.099999999999994</v>
      </c>
      <c r="F234" s="2">
        <v>7.0224999999999991</v>
      </c>
      <c r="G234" s="2">
        <v>-11.325986966922384</v>
      </c>
      <c r="H234" s="2"/>
      <c r="I234" s="2"/>
      <c r="J234" s="2"/>
      <c r="K234" s="2"/>
      <c r="L234" s="2"/>
      <c r="M234" s="24" t="str" cm="1">
        <f t="array" ref="M234">_xlfn.IFS(B234=standards!$G$1, standards!$H$1, B234=standards!$G$2,standards!$H$2,B234=standards!$G$3,standards!$H$3,B234=standards!$G$4,standards!$H$4,B234=standards!$G$5,standards!$H$5,B234=standards!$G$6,standards!$H$6,B234=standards!$G$8,standards!$H$8,B234=standards!$G$9,standards!$H$9,B234=standards!$G$10, standards!$H$10, TRUE,standards!$H$7)</f>
        <v>129, -63.5, 1</v>
      </c>
      <c r="N234" t="str">
        <f>VLOOKUP($C234, standards!$A$2:$D$17, 3, FALSE)</f>
        <v>carbonate, mixed siliciclastic</v>
      </c>
      <c r="O234" t="str">
        <f>VLOOKUP($C234, standards!$A$2:$D$17, 4, FALSE)</f>
        <v/>
      </c>
      <c r="S234" s="8"/>
      <c r="T234" s="7"/>
    </row>
    <row r="235" spans="1:21" x14ac:dyDescent="0.2">
      <c r="A235" s="21">
        <v>28459</v>
      </c>
      <c r="B235" s="1" t="s">
        <v>41</v>
      </c>
      <c r="C235" s="1" t="s">
        <v>69</v>
      </c>
      <c r="D235" s="1" t="s">
        <v>33</v>
      </c>
      <c r="E235" s="4">
        <v>74</v>
      </c>
      <c r="F235" s="2">
        <v>6.4405000000000001</v>
      </c>
      <c r="G235" s="2">
        <v>-13.827348016167518</v>
      </c>
      <c r="H235" s="2"/>
      <c r="I235" s="2"/>
      <c r="J235" s="2"/>
      <c r="K235" s="2"/>
      <c r="L235" s="2"/>
      <c r="M235" s="24" t="str" cm="1">
        <f t="array" ref="M235">_xlfn.IFS(B235=standards!$G$1, standards!$H$1, B235=standards!$G$2,standards!$H$2,B235=standards!$G$3,standards!$H$3,B235=standards!$G$4,standards!$H$4,B235=standards!$G$5,standards!$H$5,B235=standards!$G$6,standards!$H$6,B235=standards!$G$8,standards!$H$8,B235=standards!$G$9,standards!$H$9,B235=standards!$G$10, standards!$H$10, TRUE,standards!$H$7)</f>
        <v>129, -63.5, 1</v>
      </c>
      <c r="N235" t="str">
        <f>VLOOKUP($C235, standards!$A$2:$D$17, 3, FALSE)</f>
        <v>carbonate, mixed siliciclastic</v>
      </c>
      <c r="O235" t="str">
        <f>VLOOKUP($C235, standards!$A$2:$D$17, 4, FALSE)</f>
        <v/>
      </c>
      <c r="S235" s="8"/>
      <c r="T235" s="7"/>
    </row>
    <row r="236" spans="1:21" x14ac:dyDescent="0.2">
      <c r="A236" s="21">
        <v>28460</v>
      </c>
      <c r="B236" s="1" t="s">
        <v>41</v>
      </c>
      <c r="C236" s="1" t="s">
        <v>69</v>
      </c>
      <c r="D236" s="1" t="s">
        <v>33</v>
      </c>
      <c r="E236" s="4">
        <v>75.099999999999994</v>
      </c>
      <c r="F236" s="2">
        <v>6.4964999999999993</v>
      </c>
      <c r="G236" s="2">
        <v>-13.6986669966179</v>
      </c>
      <c r="H236" s="2"/>
      <c r="I236" s="2"/>
      <c r="J236" s="2"/>
      <c r="K236" s="2"/>
      <c r="L236" s="2"/>
      <c r="M236" s="24" t="str" cm="1">
        <f t="array" ref="M236">_xlfn.IFS(B236=standards!$G$1, standards!$H$1, B236=standards!$G$2,standards!$H$2,B236=standards!$G$3,standards!$H$3,B236=standards!$G$4,standards!$H$4,B236=standards!$G$5,standards!$H$5,B236=standards!$G$6,standards!$H$6,B236=standards!$G$8,standards!$H$8,B236=standards!$G$9,standards!$H$9,B236=standards!$G$10, standards!$H$10, TRUE,standards!$H$7)</f>
        <v>129, -63.5, 1</v>
      </c>
      <c r="N236" t="str">
        <f>VLOOKUP($C236, standards!$A$2:$D$17, 3, FALSE)</f>
        <v>carbonate, mixed siliciclastic</v>
      </c>
      <c r="O236" t="str">
        <f>VLOOKUP($C236, standards!$A$2:$D$17, 4, FALSE)</f>
        <v/>
      </c>
      <c r="S236" s="8"/>
      <c r="T236" s="7"/>
    </row>
    <row r="237" spans="1:21" x14ac:dyDescent="0.2">
      <c r="A237" s="21">
        <v>28461</v>
      </c>
      <c r="B237" s="1" t="s">
        <v>41</v>
      </c>
      <c r="C237" s="1" t="s">
        <v>69</v>
      </c>
      <c r="D237" s="1" t="s">
        <v>33</v>
      </c>
      <c r="E237" s="4">
        <v>76</v>
      </c>
      <c r="F237" s="2">
        <v>6.3414999999999999</v>
      </c>
      <c r="G237" s="2">
        <v>-13.411609337622705</v>
      </c>
      <c r="H237" s="2"/>
      <c r="I237" s="2"/>
      <c r="J237" s="2"/>
      <c r="K237" s="2"/>
      <c r="L237" s="2"/>
      <c r="M237" s="24" t="str" cm="1">
        <f t="array" ref="M237">_xlfn.IFS(B237=standards!$G$1, standards!$H$1, B237=standards!$G$2,standards!$H$2,B237=standards!$G$3,standards!$H$3,B237=standards!$G$4,standards!$H$4,B237=standards!$G$5,standards!$H$5,B237=standards!$G$6,standards!$H$6,B237=standards!$G$8,standards!$H$8,B237=standards!$G$9,standards!$H$9,B237=standards!$G$10, standards!$H$10, TRUE,standards!$H$7)</f>
        <v>129, -63.5, 1</v>
      </c>
      <c r="N237" t="str">
        <f>VLOOKUP($C237, standards!$A$2:$D$17, 3, FALSE)</f>
        <v>carbonate, mixed siliciclastic</v>
      </c>
      <c r="O237" t="str">
        <f>VLOOKUP($C237, standards!$A$2:$D$17, 4, FALSE)</f>
        <v/>
      </c>
      <c r="S237" s="8"/>
      <c r="T237" s="7"/>
    </row>
    <row r="238" spans="1:21" x14ac:dyDescent="0.2">
      <c r="A238" s="21">
        <v>28462</v>
      </c>
      <c r="B238" s="1" t="s">
        <v>41</v>
      </c>
      <c r="C238" s="1" t="s">
        <v>69</v>
      </c>
      <c r="D238" s="1" t="s">
        <v>33</v>
      </c>
      <c r="E238" s="4">
        <v>80.5</v>
      </c>
      <c r="F238" s="2">
        <v>6.8825000000000003</v>
      </c>
      <c r="G238" s="2">
        <v>-13.278968902086914</v>
      </c>
      <c r="H238" s="2"/>
      <c r="I238" s="2"/>
      <c r="J238" s="2"/>
      <c r="K238" s="2"/>
      <c r="L238" s="2"/>
      <c r="M238" s="24" t="str" cm="1">
        <f t="array" ref="M238">_xlfn.IFS(B238=standards!$G$1, standards!$H$1, B238=standards!$G$2,standards!$H$2,B238=standards!$G$3,standards!$H$3,B238=standards!$G$4,standards!$H$4,B238=standards!$G$5,standards!$H$5,B238=standards!$G$6,standards!$H$6,B238=standards!$G$8,standards!$H$8,B238=standards!$G$9,standards!$H$9,B238=standards!$G$10, standards!$H$10, TRUE,standards!$H$7)</f>
        <v>129, -63.5, 1</v>
      </c>
      <c r="N238" t="str">
        <f>VLOOKUP($C238, standards!$A$2:$D$17, 3, FALSE)</f>
        <v>carbonate, mixed siliciclastic</v>
      </c>
      <c r="O238" t="str">
        <f>VLOOKUP($C238, standards!$A$2:$D$17, 4, FALSE)</f>
        <v/>
      </c>
      <c r="S238" s="8"/>
      <c r="T238" s="7"/>
    </row>
    <row r="239" spans="1:21" x14ac:dyDescent="0.2">
      <c r="A239" s="21">
        <v>28463</v>
      </c>
      <c r="B239" s="1" t="s">
        <v>41</v>
      </c>
      <c r="C239" s="1" t="s">
        <v>69</v>
      </c>
      <c r="D239" s="1" t="s">
        <v>33</v>
      </c>
      <c r="E239" s="4">
        <v>81</v>
      </c>
      <c r="F239" s="2">
        <v>7.035499999999999</v>
      </c>
      <c r="G239" s="2">
        <v>-14.666744205229717</v>
      </c>
      <c r="H239" s="2"/>
      <c r="I239" s="2"/>
      <c r="J239" s="2"/>
      <c r="K239" s="2"/>
      <c r="L239" s="2"/>
      <c r="M239" s="24" t="str" cm="1">
        <f t="array" ref="M239">_xlfn.IFS(B239=standards!$G$1, standards!$H$1, B239=standards!$G$2,standards!$H$2,B239=standards!$G$3,standards!$H$3,B239=standards!$G$4,standards!$H$4,B239=standards!$G$5,standards!$H$5,B239=standards!$G$6,standards!$H$6,B239=standards!$G$8,standards!$H$8,B239=standards!$G$9,standards!$H$9,B239=standards!$G$10, standards!$H$10, TRUE,standards!$H$7)</f>
        <v>129, -63.5, 1</v>
      </c>
      <c r="N239" t="str">
        <f>VLOOKUP($C239, standards!$A$2:$D$17, 3, FALSE)</f>
        <v>carbonate, mixed siliciclastic</v>
      </c>
      <c r="O239" t="str">
        <f>VLOOKUP($C239, standards!$A$2:$D$17, 4, FALSE)</f>
        <v/>
      </c>
      <c r="T239" s="7"/>
      <c r="U239" s="8"/>
    </row>
    <row r="240" spans="1:21" x14ac:dyDescent="0.2">
      <c r="A240" s="21">
        <v>28464</v>
      </c>
      <c r="B240" s="1" t="s">
        <v>41</v>
      </c>
      <c r="C240" s="1" t="s">
        <v>69</v>
      </c>
      <c r="D240" s="1" t="s">
        <v>33</v>
      </c>
      <c r="E240" s="4">
        <v>82.2</v>
      </c>
      <c r="F240" s="2">
        <v>6.7494999999999994</v>
      </c>
      <c r="G240" s="2">
        <v>-14.183695454920295</v>
      </c>
      <c r="H240" s="2"/>
      <c r="I240" s="2"/>
      <c r="J240" s="2"/>
      <c r="K240" s="2"/>
      <c r="L240" s="2"/>
      <c r="M240" s="24" t="str" cm="1">
        <f t="array" ref="M240">_xlfn.IFS(B240=standards!$G$1, standards!$H$1, B240=standards!$G$2,standards!$H$2,B240=standards!$G$3,standards!$H$3,B240=standards!$G$4,standards!$H$4,B240=standards!$G$5,standards!$H$5,B240=standards!$G$6,standards!$H$6,B240=standards!$G$8,standards!$H$8,B240=standards!$G$9,standards!$H$9,B240=standards!$G$10, standards!$H$10, TRUE,standards!$H$7)</f>
        <v>129, -63.5, 1</v>
      </c>
      <c r="N240" t="str">
        <f>VLOOKUP($C240, standards!$A$2:$D$17, 3, FALSE)</f>
        <v>carbonate, mixed siliciclastic</v>
      </c>
      <c r="O240" t="str">
        <f>VLOOKUP($C240, standards!$A$2:$D$17, 4, FALSE)</f>
        <v/>
      </c>
      <c r="T240" s="7"/>
      <c r="U240" s="8"/>
    </row>
    <row r="241" spans="1:21" x14ac:dyDescent="0.2">
      <c r="A241" s="21">
        <v>28465</v>
      </c>
      <c r="B241" s="1" t="s">
        <v>41</v>
      </c>
      <c r="C241" s="1" t="s">
        <v>69</v>
      </c>
      <c r="D241" s="1" t="s">
        <v>33</v>
      </c>
      <c r="E241" s="4">
        <v>83.1</v>
      </c>
      <c r="F241" s="2">
        <v>6.551499999999999</v>
      </c>
      <c r="G241" s="2">
        <v>-14.684561577167385</v>
      </c>
      <c r="H241" s="2"/>
      <c r="I241" s="2"/>
      <c r="J241" s="2"/>
      <c r="K241" s="2"/>
      <c r="L241" s="2"/>
      <c r="M241" s="24" t="str" cm="1">
        <f t="array" ref="M241">_xlfn.IFS(B241=standards!$G$1, standards!$H$1, B241=standards!$G$2,standards!$H$2,B241=standards!$G$3,standards!$H$3,B241=standards!$G$4,standards!$H$4,B241=standards!$G$5,standards!$H$5,B241=standards!$G$6,standards!$H$6,B241=standards!$G$8,standards!$H$8,B241=standards!$G$9,standards!$H$9,B241=standards!$G$10, standards!$H$10, TRUE,standards!$H$7)</f>
        <v>129, -63.5, 1</v>
      </c>
      <c r="N241" t="str">
        <f>VLOOKUP($C241, standards!$A$2:$D$17, 3, FALSE)</f>
        <v>carbonate, mixed siliciclastic</v>
      </c>
      <c r="O241" t="str">
        <f>VLOOKUP($C241, standards!$A$2:$D$17, 4, FALSE)</f>
        <v/>
      </c>
      <c r="S241" s="8"/>
      <c r="T241" s="7"/>
    </row>
    <row r="242" spans="1:21" x14ac:dyDescent="0.2">
      <c r="A242" s="21">
        <v>28466</v>
      </c>
      <c r="B242" s="1" t="s">
        <v>41</v>
      </c>
      <c r="C242" s="1" t="s">
        <v>69</v>
      </c>
      <c r="D242" s="1" t="s">
        <v>33</v>
      </c>
      <c r="E242" s="4">
        <v>88</v>
      </c>
      <c r="F242" s="2">
        <v>6.4695</v>
      </c>
      <c r="G242" s="2">
        <v>-13.603641012950531</v>
      </c>
      <c r="H242" s="2"/>
      <c r="I242" s="2"/>
      <c r="J242" s="2"/>
      <c r="K242" s="2"/>
      <c r="L242" s="2"/>
      <c r="M242" s="24" t="str" cm="1">
        <f t="array" ref="M242">_xlfn.IFS(B242=standards!$G$1, standards!$H$1, B242=standards!$G$2,standards!$H$2,B242=standards!$G$3,standards!$H$3,B242=standards!$G$4,standards!$H$4,B242=standards!$G$5,standards!$H$5,B242=standards!$G$6,standards!$H$6,B242=standards!$G$8,standards!$H$8,B242=standards!$G$9,standards!$H$9,B242=standards!$G$10, standards!$H$10, TRUE,standards!$H$7)</f>
        <v>129, -63.5, 1</v>
      </c>
      <c r="N242" t="str">
        <f>VLOOKUP($C242, standards!$A$2:$D$17, 3, FALSE)</f>
        <v>carbonate, mixed siliciclastic</v>
      </c>
      <c r="O242" t="str">
        <f>VLOOKUP($C242, standards!$A$2:$D$17, 4, FALSE)</f>
        <v/>
      </c>
      <c r="T242" s="7"/>
      <c r="U242" s="8"/>
    </row>
    <row r="243" spans="1:21" x14ac:dyDescent="0.2">
      <c r="A243" s="21">
        <v>28467</v>
      </c>
      <c r="B243" s="1" t="s">
        <v>41</v>
      </c>
      <c r="C243" s="1" t="s">
        <v>69</v>
      </c>
      <c r="D243" s="1" t="s">
        <v>33</v>
      </c>
      <c r="E243" s="4">
        <v>89</v>
      </c>
      <c r="F243" s="2">
        <v>6.7545000000000002</v>
      </c>
      <c r="G243" s="2">
        <v>-11.903071846902519</v>
      </c>
      <c r="H243" s="2"/>
      <c r="I243" s="2"/>
      <c r="J243" s="2"/>
      <c r="K243" s="2"/>
      <c r="L243" s="2"/>
      <c r="M243" s="24" t="str" cm="1">
        <f t="array" ref="M243">_xlfn.IFS(B243=standards!$G$1, standards!$H$1, B243=standards!$G$2,standards!$H$2,B243=standards!$G$3,standards!$H$3,B243=standards!$G$4,standards!$H$4,B243=standards!$G$5,standards!$H$5,B243=standards!$G$6,standards!$H$6,B243=standards!$G$8,standards!$H$8,B243=standards!$G$9,standards!$H$9,B243=standards!$G$10, standards!$H$10, TRUE,standards!$H$7)</f>
        <v>129, -63.5, 1</v>
      </c>
      <c r="N243" t="str">
        <f>VLOOKUP($C243, standards!$A$2:$D$17, 3, FALSE)</f>
        <v>carbonate, mixed siliciclastic</v>
      </c>
      <c r="O243" t="str">
        <f>VLOOKUP($C243, standards!$A$2:$D$17, 4, FALSE)</f>
        <v/>
      </c>
      <c r="S243" s="8"/>
      <c r="T243" s="7"/>
    </row>
    <row r="244" spans="1:21" x14ac:dyDescent="0.2">
      <c r="A244" s="21">
        <v>28468</v>
      </c>
      <c r="B244" s="1" t="s">
        <v>41</v>
      </c>
      <c r="C244" s="1" t="s">
        <v>69</v>
      </c>
      <c r="D244" s="1" t="s">
        <v>33</v>
      </c>
      <c r="E244" s="4">
        <v>94</v>
      </c>
      <c r="F244" s="2">
        <v>5.865499999999999</v>
      </c>
      <c r="G244" s="2">
        <v>-14.016410129505827</v>
      </c>
      <c r="H244" s="2"/>
      <c r="I244" s="2"/>
      <c r="J244" s="2"/>
      <c r="K244" s="2"/>
      <c r="L244" s="2"/>
      <c r="M244" s="24" t="str" cm="1">
        <f t="array" ref="M244">_xlfn.IFS(B244=standards!$G$1, standards!$H$1, B244=standards!$G$2,standards!$H$2,B244=standards!$G$3,standards!$H$3,B244=standards!$G$4,standards!$H$4,B244=standards!$G$5,standards!$H$5,B244=standards!$G$6,standards!$H$6,B244=standards!$G$8,standards!$H$8,B244=standards!$G$9,standards!$H$9,B244=standards!$G$10, standards!$H$10, TRUE,standards!$H$7)</f>
        <v>129, -63.5, 1</v>
      </c>
      <c r="N244" t="str">
        <f>VLOOKUP($C244, standards!$A$2:$D$17, 3, FALSE)</f>
        <v>carbonate, mixed siliciclastic</v>
      </c>
      <c r="O244" t="str">
        <f>VLOOKUP($C244, standards!$A$2:$D$17, 4, FALSE)</f>
        <v/>
      </c>
      <c r="S244" s="8"/>
      <c r="T244" s="7"/>
    </row>
    <row r="245" spans="1:21" x14ac:dyDescent="0.2">
      <c r="A245" s="21">
        <v>28469</v>
      </c>
      <c r="B245" s="1" t="s">
        <v>41</v>
      </c>
      <c r="C245" s="1" t="s">
        <v>69</v>
      </c>
      <c r="D245" s="1" t="s">
        <v>33</v>
      </c>
      <c r="E245" s="4">
        <v>95.7</v>
      </c>
      <c r="F245" s="2">
        <v>6.4194999999999993</v>
      </c>
      <c r="G245" s="2">
        <v>-13.163155984492247</v>
      </c>
      <c r="H245" s="2"/>
      <c r="I245" s="2"/>
      <c r="J245" s="2"/>
      <c r="K245" s="2"/>
      <c r="L245" s="2"/>
      <c r="M245" s="24" t="str" cm="1">
        <f t="array" ref="M245">_xlfn.IFS(B245=standards!$G$1, standards!$H$1, B245=standards!$G$2,standards!$H$2,B245=standards!$G$3,standards!$H$3,B245=standards!$G$4,standards!$H$4,B245=standards!$G$5,standards!$H$5,B245=standards!$G$6,standards!$H$6,B245=standards!$G$8,standards!$H$8,B245=standards!$G$9,standards!$H$9,B245=standards!$G$10, standards!$H$10, TRUE,standards!$H$7)</f>
        <v>129, -63.5, 1</v>
      </c>
      <c r="N245" t="str">
        <f>VLOOKUP($C245, standards!$A$2:$D$17, 3, FALSE)</f>
        <v>carbonate, mixed siliciclastic</v>
      </c>
      <c r="O245" t="str">
        <f>VLOOKUP($C245, standards!$A$2:$D$17, 4, FALSE)</f>
        <v/>
      </c>
      <c r="S245" s="8"/>
      <c r="T245" s="7"/>
    </row>
    <row r="246" spans="1:21" x14ac:dyDescent="0.2">
      <c r="A246" s="21">
        <v>28470</v>
      </c>
      <c r="B246" s="1" t="s">
        <v>41</v>
      </c>
      <c r="C246" s="1" t="s">
        <v>69</v>
      </c>
      <c r="D246" s="1" t="s">
        <v>33</v>
      </c>
      <c r="E246" s="4">
        <v>98.8</v>
      </c>
      <c r="F246" s="2">
        <v>6.2214999999999989</v>
      </c>
      <c r="G246" s="2">
        <v>-13.007748907036186</v>
      </c>
      <c r="H246" s="2"/>
      <c r="I246" s="2"/>
      <c r="J246" s="2"/>
      <c r="K246" s="2"/>
      <c r="L246" s="2"/>
      <c r="M246" s="24" t="str" cm="1">
        <f t="array" ref="M246">_xlfn.IFS(B246=standards!$G$1, standards!$H$1, B246=standards!$G$2,standards!$H$2,B246=standards!$G$3,standards!$H$3,B246=standards!$G$4,standards!$H$4,B246=standards!$G$5,standards!$H$5,B246=standards!$G$6,standards!$H$6,B246=standards!$G$8,standards!$H$8,B246=standards!$G$9,standards!$H$9,B246=standards!$G$10, standards!$H$10, TRUE,standards!$H$7)</f>
        <v>129, -63.5, 1</v>
      </c>
      <c r="N246" t="str">
        <f>VLOOKUP($C246, standards!$A$2:$D$17, 3, FALSE)</f>
        <v>carbonate, mixed siliciclastic</v>
      </c>
      <c r="O246" t="str">
        <f>VLOOKUP($C246, standards!$A$2:$D$17, 4, FALSE)</f>
        <v/>
      </c>
      <c r="S246" s="8"/>
      <c r="T246" s="7"/>
    </row>
    <row r="247" spans="1:21" x14ac:dyDescent="0.2">
      <c r="A247" s="21">
        <v>28471</v>
      </c>
      <c r="B247" s="1" t="s">
        <v>41</v>
      </c>
      <c r="C247" s="1" t="s">
        <v>69</v>
      </c>
      <c r="D247" s="1" t="s">
        <v>33</v>
      </c>
      <c r="E247" s="4">
        <v>100.7</v>
      </c>
      <c r="F247" s="2">
        <v>6.3724999999999987</v>
      </c>
      <c r="G247" s="2">
        <v>-13.839226264126038</v>
      </c>
      <c r="H247" s="2"/>
      <c r="I247" s="2"/>
      <c r="J247" s="2"/>
      <c r="K247" s="2"/>
      <c r="L247" s="2"/>
      <c r="M247" s="24" t="str" cm="1">
        <f t="array" ref="M247">_xlfn.IFS(B247=standards!$G$1, standards!$H$1, B247=standards!$G$2,standards!$H$2,B247=standards!$G$3,standards!$H$3,B247=standards!$G$4,standards!$H$4,B247=standards!$G$5,standards!$H$5,B247=standards!$G$6,standards!$H$6,B247=standards!$G$8,standards!$H$8,B247=standards!$G$9,standards!$H$9,B247=standards!$G$10, standards!$H$10, TRUE,standards!$H$7)</f>
        <v>129, -63.5, 1</v>
      </c>
      <c r="N247" t="str">
        <f>VLOOKUP($C247, standards!$A$2:$D$17, 3, FALSE)</f>
        <v>carbonate, mixed siliciclastic</v>
      </c>
      <c r="O247" t="str">
        <f>VLOOKUP($C247, standards!$A$2:$D$17, 4, FALSE)</f>
        <v/>
      </c>
      <c r="S247" s="8"/>
      <c r="T247" s="7"/>
    </row>
    <row r="248" spans="1:21" x14ac:dyDescent="0.2">
      <c r="A248" s="21">
        <v>28472</v>
      </c>
      <c r="B248" s="1" t="s">
        <v>41</v>
      </c>
      <c r="C248" s="1" t="s">
        <v>69</v>
      </c>
      <c r="D248" s="1" t="s">
        <v>33</v>
      </c>
      <c r="E248" s="4">
        <v>102.2</v>
      </c>
      <c r="F248" s="2">
        <v>6.8744999999999994</v>
      </c>
      <c r="G248" s="2">
        <v>-11.913960240864382</v>
      </c>
      <c r="H248" s="2"/>
      <c r="I248" s="2"/>
      <c r="J248" s="2"/>
      <c r="K248" s="2"/>
      <c r="L248" s="2"/>
      <c r="M248" s="24" t="str" cm="1">
        <f t="array" ref="M248">_xlfn.IFS(B248=standards!$G$1, standards!$H$1, B248=standards!$G$2,standards!$H$2,B248=standards!$G$3,standards!$H$3,B248=standards!$G$4,standards!$H$4,B248=standards!$G$5,standards!$H$5,B248=standards!$G$6,standards!$H$6,B248=standards!$G$8,standards!$H$8,B248=standards!$G$9,standards!$H$9,B248=standards!$G$10, standards!$H$10, TRUE,standards!$H$7)</f>
        <v>129, -63.5, 1</v>
      </c>
      <c r="N248" t="str">
        <f>VLOOKUP($C248, standards!$A$2:$D$17, 3, FALSE)</f>
        <v>carbonate, mixed siliciclastic</v>
      </c>
      <c r="O248" t="str">
        <f>VLOOKUP($C248, standards!$A$2:$D$17, 4, FALSE)</f>
        <v/>
      </c>
      <c r="S248" s="8"/>
      <c r="T248" s="7"/>
    </row>
    <row r="249" spans="1:21" x14ac:dyDescent="0.2">
      <c r="A249" s="21">
        <v>28473</v>
      </c>
      <c r="B249" s="1" t="s">
        <v>41</v>
      </c>
      <c r="C249" s="1" t="s">
        <v>69</v>
      </c>
      <c r="D249" s="1" t="s">
        <v>33</v>
      </c>
      <c r="E249" s="4">
        <v>102.5</v>
      </c>
      <c r="F249" s="2">
        <v>6.2564999999999991</v>
      </c>
      <c r="G249" s="2">
        <v>-13.589783056999037</v>
      </c>
      <c r="H249" s="2"/>
      <c r="I249" s="2"/>
      <c r="J249" s="2"/>
      <c r="K249" s="2"/>
      <c r="L249" s="2"/>
      <c r="M249" s="24" t="str" cm="1">
        <f t="array" ref="M249">_xlfn.IFS(B249=standards!$G$1, standards!$H$1, B249=standards!$G$2,standards!$H$2,B249=standards!$G$3,standards!$H$3,B249=standards!$G$4,standards!$H$4,B249=standards!$G$5,standards!$H$5,B249=standards!$G$6,standards!$H$6,B249=standards!$G$8,standards!$H$8,B249=standards!$G$9,standards!$H$9,B249=standards!$G$10, standards!$H$10, TRUE,standards!$H$7)</f>
        <v>129, -63.5, 1</v>
      </c>
      <c r="N249" t="str">
        <f>VLOOKUP($C249, standards!$A$2:$D$17, 3, FALSE)</f>
        <v>carbonate, mixed siliciclastic</v>
      </c>
      <c r="O249" t="str">
        <f>VLOOKUP($C249, standards!$A$2:$D$17, 4, FALSE)</f>
        <v/>
      </c>
      <c r="S249" s="8"/>
      <c r="T249" s="7"/>
    </row>
    <row r="250" spans="1:21" x14ac:dyDescent="0.2">
      <c r="A250" s="21">
        <v>28474</v>
      </c>
      <c r="B250" s="1" t="s">
        <v>41</v>
      </c>
      <c r="C250" s="1" t="s">
        <v>69</v>
      </c>
      <c r="D250" s="1" t="s">
        <v>33</v>
      </c>
      <c r="E250" s="4">
        <v>104</v>
      </c>
      <c r="F250" s="2">
        <v>6.2934999999999999</v>
      </c>
      <c r="G250" s="2">
        <v>-13.535341087189606</v>
      </c>
      <c r="H250" s="2"/>
      <c r="I250" s="2"/>
      <c r="J250" s="2"/>
      <c r="K250" s="2"/>
      <c r="L250" s="2"/>
      <c r="M250" s="24" t="str" cm="1">
        <f t="array" ref="M250">_xlfn.IFS(B250=standards!$G$1, standards!$H$1, B250=standards!$G$2,standards!$H$2,B250=standards!$G$3,standards!$H$3,B250=standards!$G$4,standards!$H$4,B250=standards!$G$5,standards!$H$5,B250=standards!$G$6,standards!$H$6,B250=standards!$G$8,standards!$H$8,B250=standards!$G$9,standards!$H$9,B250=standards!$G$10, standards!$H$10, TRUE,standards!$H$7)</f>
        <v>129, -63.5, 1</v>
      </c>
      <c r="N250" t="str">
        <f>VLOOKUP($C250, standards!$A$2:$D$17, 3, FALSE)</f>
        <v>carbonate, mixed siliciclastic</v>
      </c>
      <c r="O250" t="str">
        <f>VLOOKUP($C250, standards!$A$2:$D$17, 4, FALSE)</f>
        <v/>
      </c>
      <c r="S250" s="8"/>
      <c r="T250" s="7"/>
    </row>
    <row r="251" spans="1:21" x14ac:dyDescent="0.2">
      <c r="A251" s="21">
        <v>28475</v>
      </c>
      <c r="B251" s="1" t="s">
        <v>41</v>
      </c>
      <c r="C251" s="1" t="s">
        <v>69</v>
      </c>
      <c r="D251" s="1" t="s">
        <v>33</v>
      </c>
      <c r="E251" s="4">
        <v>111</v>
      </c>
      <c r="F251" s="2">
        <v>5.7125000000000004</v>
      </c>
      <c r="G251" s="2">
        <v>-13.536330941186149</v>
      </c>
      <c r="H251" s="2"/>
      <c r="I251" s="2"/>
      <c r="J251" s="2"/>
      <c r="K251" s="2"/>
      <c r="L251" s="2"/>
      <c r="M251" s="24" t="str" cm="1">
        <f t="array" ref="M251">_xlfn.IFS(B251=standards!$G$1, standards!$H$1, B251=standards!$G$2,standards!$H$2,B251=standards!$G$3,standards!$H$3,B251=standards!$G$4,standards!$H$4,B251=standards!$G$5,standards!$H$5,B251=standards!$G$6,standards!$H$6,B251=standards!$G$8,standards!$H$8,B251=standards!$G$9,standards!$H$9,B251=standards!$G$10, standards!$H$10, TRUE,standards!$H$7)</f>
        <v>129, -63.5, 1</v>
      </c>
      <c r="N251" t="str">
        <f>VLOOKUP($C251, standards!$A$2:$D$17, 3, FALSE)</f>
        <v>carbonate, mixed siliciclastic</v>
      </c>
      <c r="O251" t="str">
        <f>VLOOKUP($C251, standards!$A$2:$D$17, 4, FALSE)</f>
        <v/>
      </c>
      <c r="S251" s="8"/>
      <c r="T251" s="7"/>
    </row>
    <row r="252" spans="1:21" x14ac:dyDescent="0.2">
      <c r="A252" s="21">
        <v>28476</v>
      </c>
      <c r="B252" s="1" t="s">
        <v>41</v>
      </c>
      <c r="C252" s="1" t="s">
        <v>69</v>
      </c>
      <c r="D252" s="1" t="s">
        <v>33</v>
      </c>
      <c r="E252" s="4">
        <v>121</v>
      </c>
      <c r="F252" s="2">
        <v>6.1734999999999989</v>
      </c>
      <c r="G252" s="2">
        <v>-13.317573207951765</v>
      </c>
      <c r="H252" s="2"/>
      <c r="I252" s="2"/>
      <c r="J252" s="2"/>
      <c r="K252" s="2"/>
      <c r="L252" s="2"/>
      <c r="M252" s="24" t="str" cm="1">
        <f t="array" ref="M252">_xlfn.IFS(B252=standards!$G$1, standards!$H$1, B252=standards!$G$2,standards!$H$2,B252=standards!$G$3,standards!$H$3,B252=standards!$G$4,standards!$H$4,B252=standards!$G$5,standards!$H$5,B252=standards!$G$6,standards!$H$6,B252=standards!$G$8,standards!$H$8,B252=standards!$G$9,standards!$H$9,B252=standards!$G$10, standards!$H$10, TRUE,standards!$H$7)</f>
        <v>129, -63.5, 1</v>
      </c>
      <c r="N252" t="str">
        <f>VLOOKUP($C252, standards!$A$2:$D$17, 3, FALSE)</f>
        <v>carbonate, mixed siliciclastic</v>
      </c>
      <c r="O252" t="str">
        <f>VLOOKUP($C252, standards!$A$2:$D$17, 4, FALSE)</f>
        <v/>
      </c>
      <c r="S252" s="8"/>
      <c r="T252" s="7"/>
    </row>
    <row r="253" spans="1:21" x14ac:dyDescent="0.2">
      <c r="A253" s="21">
        <v>28477</v>
      </c>
      <c r="B253" s="1" t="s">
        <v>41</v>
      </c>
      <c r="C253" s="1" t="s">
        <v>69</v>
      </c>
      <c r="D253" s="1" t="s">
        <v>33</v>
      </c>
      <c r="E253" s="4">
        <v>121.7</v>
      </c>
      <c r="F253" s="2">
        <v>5.8524999999999991</v>
      </c>
      <c r="G253" s="2">
        <v>-13.592752618988667</v>
      </c>
      <c r="H253" s="2"/>
      <c r="I253" s="2"/>
      <c r="J253" s="2"/>
      <c r="K253" s="2"/>
      <c r="L253" s="2"/>
      <c r="M253" s="24" t="str" cm="1">
        <f t="array" ref="M253">_xlfn.IFS(B253=standards!$G$1, standards!$H$1, B253=standards!$G$2,standards!$H$2,B253=standards!$G$3,standards!$H$3,B253=standards!$G$4,standards!$H$4,B253=standards!$G$5,standards!$H$5,B253=standards!$G$6,standards!$H$6,B253=standards!$G$8,standards!$H$8,B253=standards!$G$9,standards!$H$9,B253=standards!$G$10, standards!$H$10, TRUE,standards!$H$7)</f>
        <v>129, -63.5, 1</v>
      </c>
      <c r="N253" t="str">
        <f>VLOOKUP($C253, standards!$A$2:$D$17, 3, FALSE)</f>
        <v>carbonate, mixed siliciclastic</v>
      </c>
      <c r="O253" t="str">
        <f>VLOOKUP($C253, standards!$A$2:$D$17, 4, FALSE)</f>
        <v/>
      </c>
      <c r="S253" s="8"/>
      <c r="T253" s="7"/>
    </row>
    <row r="254" spans="1:21" x14ac:dyDescent="0.2">
      <c r="A254" s="21">
        <v>28478</v>
      </c>
      <c r="B254" s="1" t="s">
        <v>41</v>
      </c>
      <c r="C254" s="1" t="s">
        <v>69</v>
      </c>
      <c r="D254" s="1" t="s">
        <v>33</v>
      </c>
      <c r="E254" s="4">
        <v>122.9</v>
      </c>
      <c r="F254" s="2">
        <v>5.2314999999999987</v>
      </c>
      <c r="G254" s="2">
        <v>-15.222052297286124</v>
      </c>
      <c r="H254" s="2"/>
      <c r="I254" s="2"/>
      <c r="J254" s="2"/>
      <c r="K254" s="2"/>
      <c r="L254" s="2"/>
      <c r="M254" s="24" t="str" cm="1">
        <f t="array" ref="M254">_xlfn.IFS(B254=standards!$G$1, standards!$H$1, B254=standards!$G$2,standards!$H$2,B254=standards!$G$3,standards!$H$3,B254=standards!$G$4,standards!$H$4,B254=standards!$G$5,standards!$H$5,B254=standards!$G$6,standards!$H$6,B254=standards!$G$8,standards!$H$8,B254=standards!$G$9,standards!$H$9,B254=standards!$G$10, standards!$H$10, TRUE,standards!$H$7)</f>
        <v>129, -63.5, 1</v>
      </c>
      <c r="N254" t="str">
        <f>VLOOKUP($C254, standards!$A$2:$D$17, 3, FALSE)</f>
        <v>carbonate, mixed siliciclastic</v>
      </c>
      <c r="O254" t="str">
        <f>VLOOKUP($C254, standards!$A$2:$D$17, 4, FALSE)</f>
        <v/>
      </c>
      <c r="S254" s="8"/>
      <c r="T254" s="7"/>
    </row>
    <row r="255" spans="1:21" x14ac:dyDescent="0.2">
      <c r="A255" s="21">
        <v>28479</v>
      </c>
      <c r="B255" s="1" t="s">
        <v>41</v>
      </c>
      <c r="C255" s="1" t="s">
        <v>69</v>
      </c>
      <c r="D255" s="1" t="s">
        <v>33</v>
      </c>
      <c r="E255" s="4">
        <v>133</v>
      </c>
      <c r="F255" s="2">
        <v>6.4695</v>
      </c>
      <c r="G255" s="2">
        <v>-13.445264373504839</v>
      </c>
      <c r="H255" s="2"/>
      <c r="I255" s="2"/>
      <c r="J255" s="2"/>
      <c r="K255" s="2"/>
      <c r="L255" s="2"/>
      <c r="M255" s="24" t="str" cm="1">
        <f t="array" ref="M255">_xlfn.IFS(B255=standards!$G$1, standards!$H$1, B255=standards!$G$2,standards!$H$2,B255=standards!$G$3,standards!$H$3,B255=standards!$G$4,standards!$H$4,B255=standards!$G$5,standards!$H$5,B255=standards!$G$6,standards!$H$6,B255=standards!$G$8,standards!$H$8,B255=standards!$G$9,standards!$H$9,B255=standards!$G$10, standards!$H$10, TRUE,standards!$H$7)</f>
        <v>129, -63.5, 1</v>
      </c>
      <c r="N255" t="str">
        <f>VLOOKUP($C255, standards!$A$2:$D$17, 3, FALSE)</f>
        <v>carbonate, mixed siliciclastic</v>
      </c>
      <c r="O255" t="str">
        <f>VLOOKUP($C255, standards!$A$2:$D$17, 4, FALSE)</f>
        <v/>
      </c>
      <c r="S255" s="8"/>
      <c r="T255" s="7"/>
    </row>
    <row r="256" spans="1:21" x14ac:dyDescent="0.2">
      <c r="A256" s="21">
        <v>28480</v>
      </c>
      <c r="B256" s="1" t="s">
        <v>41</v>
      </c>
      <c r="C256" s="1" t="s">
        <v>69</v>
      </c>
      <c r="D256" s="1" t="s">
        <v>33</v>
      </c>
      <c r="E256" s="4">
        <v>134</v>
      </c>
      <c r="F256" s="2">
        <v>6.7454999999999998</v>
      </c>
      <c r="G256" s="2">
        <v>-13.726382908521002</v>
      </c>
      <c r="H256" s="2"/>
      <c r="I256" s="2"/>
      <c r="J256" s="2"/>
      <c r="K256" s="2"/>
      <c r="L256" s="2"/>
      <c r="M256" s="24" t="str" cm="1">
        <f t="array" ref="M256">_xlfn.IFS(B256=standards!$G$1, standards!$H$1, B256=standards!$G$2,standards!$H$2,B256=standards!$G$3,standards!$H$3,B256=standards!$G$4,standards!$H$4,B256=standards!$G$5,standards!$H$5,B256=standards!$G$6,standards!$H$6,B256=standards!$G$8,standards!$H$8,B256=standards!$G$9,standards!$H$9,B256=standards!$G$10, standards!$H$10, TRUE,standards!$H$7)</f>
        <v>129, -63.5, 1</v>
      </c>
      <c r="N256" t="str">
        <f>VLOOKUP($C256, standards!$A$2:$D$17, 3, FALSE)</f>
        <v>carbonate, mixed siliciclastic</v>
      </c>
      <c r="O256" t="str">
        <f>VLOOKUP($C256, standards!$A$2:$D$17, 4, FALSE)</f>
        <v/>
      </c>
      <c r="S256" s="8"/>
      <c r="T256" s="7"/>
    </row>
    <row r="257" spans="1:21" x14ac:dyDescent="0.2">
      <c r="A257" s="21">
        <v>28481</v>
      </c>
      <c r="B257" s="1" t="s">
        <v>41</v>
      </c>
      <c r="C257" s="1" t="s">
        <v>69</v>
      </c>
      <c r="D257" s="1" t="s">
        <v>33</v>
      </c>
      <c r="E257" s="4">
        <v>136.30000000000001</v>
      </c>
      <c r="F257" s="2">
        <v>9.0214999999999996</v>
      </c>
      <c r="G257" s="2">
        <v>-8.6127971624185573</v>
      </c>
      <c r="H257" s="2"/>
      <c r="I257" s="2"/>
      <c r="J257" s="2"/>
      <c r="K257" s="2"/>
      <c r="L257" s="2"/>
      <c r="M257" s="24" t="str" cm="1">
        <f t="array" ref="M257">_xlfn.IFS(B257=standards!$G$1, standards!$H$1, B257=standards!$G$2,standards!$H$2,B257=standards!$G$3,standards!$H$3,B257=standards!$G$4,standards!$H$4,B257=standards!$G$5,standards!$H$5,B257=standards!$G$6,standards!$H$6,B257=standards!$G$8,standards!$H$8,B257=standards!$G$9,standards!$H$9,B257=standards!$G$10, standards!$H$10, TRUE,standards!$H$7)</f>
        <v>129, -63.5, 1</v>
      </c>
      <c r="N257" t="str">
        <f>VLOOKUP($C257, standards!$A$2:$D$17, 3, FALSE)</f>
        <v>carbonate, mixed siliciclastic</v>
      </c>
      <c r="O257" t="str">
        <f>VLOOKUP($C257, standards!$A$2:$D$17, 4, FALSE)</f>
        <v/>
      </c>
      <c r="S257" s="8"/>
      <c r="T257" s="7"/>
    </row>
    <row r="258" spans="1:21" x14ac:dyDescent="0.2">
      <c r="A258" s="21">
        <v>28482</v>
      </c>
      <c r="B258" s="1" t="s">
        <v>41</v>
      </c>
      <c r="C258" s="1" t="s">
        <v>69</v>
      </c>
      <c r="D258" s="1" t="s">
        <v>33</v>
      </c>
      <c r="E258" s="4">
        <v>137.5</v>
      </c>
      <c r="F258" s="2">
        <v>6.9535</v>
      </c>
      <c r="G258" s="2">
        <v>-13.410619483626162</v>
      </c>
      <c r="H258" s="2"/>
      <c r="I258" s="2"/>
      <c r="J258" s="2"/>
      <c r="K258" s="2"/>
      <c r="L258" s="2"/>
      <c r="M258" s="24" t="str" cm="1">
        <f t="array" ref="M258">_xlfn.IFS(B258=standards!$G$1, standards!$H$1, B258=standards!$G$2,standards!$H$2,B258=standards!$G$3,standards!$H$3,B258=standards!$G$4,standards!$H$4,B258=standards!$G$5,standards!$H$5,B258=standards!$G$6,standards!$H$6,B258=standards!$G$8,standards!$H$8,B258=standards!$G$9,standards!$H$9,B258=standards!$G$10, standards!$H$10, TRUE,standards!$H$7)</f>
        <v>129, -63.5, 1</v>
      </c>
      <c r="N258" t="str">
        <f>VLOOKUP($C258, standards!$A$2:$D$17, 3, FALSE)</f>
        <v>carbonate, mixed siliciclastic</v>
      </c>
      <c r="O258" t="str">
        <f>VLOOKUP($C258, standards!$A$2:$D$17, 4, FALSE)</f>
        <v/>
      </c>
      <c r="S258" s="8"/>
      <c r="T258" s="7"/>
    </row>
    <row r="259" spans="1:21" x14ac:dyDescent="0.2">
      <c r="A259" s="21">
        <v>28483</v>
      </c>
      <c r="B259" s="1" t="s">
        <v>41</v>
      </c>
      <c r="C259" s="1" t="s">
        <v>69</v>
      </c>
      <c r="D259" s="1" t="s">
        <v>33</v>
      </c>
      <c r="E259" s="4">
        <v>139.69999999999999</v>
      </c>
      <c r="F259" s="2">
        <v>6.9894999999999996</v>
      </c>
      <c r="G259" s="2">
        <v>-13.183942918419545</v>
      </c>
      <c r="H259" s="2"/>
      <c r="I259" s="2"/>
      <c r="J259" s="2"/>
      <c r="K259" s="2"/>
      <c r="L259" s="2"/>
      <c r="M259" s="24" t="str" cm="1">
        <f t="array" ref="M259">_xlfn.IFS(B259=standards!$G$1, standards!$H$1, B259=standards!$G$2,standards!$H$2,B259=standards!$G$3,standards!$H$3,B259=standards!$G$4,standards!$H$4,B259=standards!$G$5,standards!$H$5,B259=standards!$G$6,standards!$H$6,B259=standards!$G$8,standards!$H$8,B259=standards!$G$9,standards!$H$9,B259=standards!$G$10, standards!$H$10, TRUE,standards!$H$7)</f>
        <v>129, -63.5, 1</v>
      </c>
      <c r="N259" t="str">
        <f>VLOOKUP($C259, standards!$A$2:$D$17, 3, FALSE)</f>
        <v>carbonate, mixed siliciclastic</v>
      </c>
      <c r="O259" t="str">
        <f>VLOOKUP($C259, standards!$A$2:$D$17, 4, FALSE)</f>
        <v/>
      </c>
      <c r="S259" s="8"/>
      <c r="T259" s="7"/>
    </row>
    <row r="260" spans="1:21" x14ac:dyDescent="0.2">
      <c r="A260" s="21">
        <v>28484</v>
      </c>
      <c r="B260" s="1" t="s">
        <v>41</v>
      </c>
      <c r="C260" s="1" t="s">
        <v>69</v>
      </c>
      <c r="D260" s="1" t="s">
        <v>33</v>
      </c>
      <c r="E260" s="4">
        <v>141.1</v>
      </c>
      <c r="F260" s="2">
        <v>6.8155000000000001</v>
      </c>
      <c r="G260" s="2">
        <v>-13.063180730842161</v>
      </c>
      <c r="H260" s="2"/>
      <c r="I260" s="2"/>
      <c r="J260" s="2"/>
      <c r="K260" s="2"/>
      <c r="L260" s="2"/>
      <c r="M260" s="24" t="str" cm="1">
        <f t="array" ref="M260">_xlfn.IFS(B260=standards!$G$1, standards!$H$1, B260=standards!$G$2,standards!$H$2,B260=standards!$G$3,standards!$H$3,B260=standards!$G$4,standards!$H$4,B260=standards!$G$5,standards!$H$5,B260=standards!$G$6,standards!$H$6,B260=standards!$G$8,standards!$H$8,B260=standards!$G$9,standards!$H$9,B260=standards!$G$10, standards!$H$10, TRUE,standards!$H$7)</f>
        <v>129, -63.5, 1</v>
      </c>
      <c r="N260" t="str">
        <f>VLOOKUP($C260, standards!$A$2:$D$17, 3, FALSE)</f>
        <v>carbonate, mixed siliciclastic</v>
      </c>
      <c r="O260" t="str">
        <f>VLOOKUP($C260, standards!$A$2:$D$17, 4, FALSE)</f>
        <v/>
      </c>
      <c r="S260" s="8"/>
      <c r="T260" s="7"/>
    </row>
    <row r="261" spans="1:21" x14ac:dyDescent="0.2">
      <c r="A261" s="21">
        <v>28485</v>
      </c>
      <c r="B261" s="1" t="s">
        <v>41</v>
      </c>
      <c r="C261" s="1" t="s">
        <v>69</v>
      </c>
      <c r="D261" s="1" t="s">
        <v>33</v>
      </c>
      <c r="E261" s="4">
        <v>165.7</v>
      </c>
      <c r="F261" s="2">
        <v>8.3644999999999996</v>
      </c>
      <c r="G261" s="2">
        <v>-10.22922873876095</v>
      </c>
      <c r="H261" s="2"/>
      <c r="I261" s="2"/>
      <c r="J261" s="2"/>
      <c r="K261" s="2"/>
      <c r="L261" s="2"/>
      <c r="M261" s="24" t="str" cm="1">
        <f t="array" ref="M261">_xlfn.IFS(B261=standards!$G$1, standards!$H$1, B261=standards!$G$2,standards!$H$2,B261=standards!$G$3,standards!$H$3,B261=standards!$G$4,standards!$H$4,B261=standards!$G$5,standards!$H$5,B261=standards!$G$6,standards!$H$6,B261=standards!$G$8,standards!$H$8,B261=standards!$G$9,standards!$H$9,B261=standards!$G$10, standards!$H$10, TRUE,standards!$H$7)</f>
        <v>129, -63.5, 1</v>
      </c>
      <c r="N261" t="str">
        <f>VLOOKUP($C261, standards!$A$2:$D$17, 3, FALSE)</f>
        <v>carbonate, mixed siliciclastic</v>
      </c>
      <c r="O261" t="str">
        <f>VLOOKUP($C261, standards!$A$2:$D$17, 4, FALSE)</f>
        <v/>
      </c>
      <c r="T261" s="7"/>
      <c r="U261" s="8"/>
    </row>
    <row r="262" spans="1:21" x14ac:dyDescent="0.2">
      <c r="A262" s="21">
        <v>28486</v>
      </c>
      <c r="B262" s="1" t="s">
        <v>41</v>
      </c>
      <c r="C262" s="1" t="s">
        <v>69</v>
      </c>
      <c r="D262" s="1" t="s">
        <v>33</v>
      </c>
      <c r="E262" s="4">
        <v>178.1</v>
      </c>
      <c r="F262" s="2">
        <v>7.2844999999999995</v>
      </c>
      <c r="G262" s="2">
        <v>-13.083967664769458</v>
      </c>
      <c r="H262" s="2"/>
      <c r="I262" s="2"/>
      <c r="J262" s="2"/>
      <c r="K262" s="2"/>
      <c r="L262" s="2"/>
      <c r="M262" s="24" t="str" cm="1">
        <f t="array" ref="M262">_xlfn.IFS(B262=standards!$G$1, standards!$H$1, B262=standards!$G$2,standards!$H$2,B262=standards!$G$3,standards!$H$3,B262=standards!$G$4,standards!$H$4,B262=standards!$G$5,standards!$H$5,B262=standards!$G$6,standards!$H$6,B262=standards!$G$8,standards!$H$8,B262=standards!$G$9,standards!$H$9,B262=standards!$G$10, standards!$H$10, TRUE,standards!$H$7)</f>
        <v>129, -63.5, 1</v>
      </c>
      <c r="N262" t="str">
        <f>VLOOKUP($C262, standards!$A$2:$D$17, 3, FALSE)</f>
        <v>carbonate, mixed siliciclastic</v>
      </c>
      <c r="O262" t="str">
        <f>VLOOKUP($C262, standards!$A$2:$D$17, 4, FALSE)</f>
        <v/>
      </c>
      <c r="S262" s="8"/>
      <c r="T262" s="7"/>
    </row>
    <row r="263" spans="1:21" x14ac:dyDescent="0.2">
      <c r="A263" s="21">
        <v>28487</v>
      </c>
      <c r="B263" s="1" t="s">
        <v>41</v>
      </c>
      <c r="C263" s="1" t="s">
        <v>69</v>
      </c>
      <c r="D263" s="1" t="s">
        <v>33</v>
      </c>
      <c r="E263" s="4">
        <v>187.9</v>
      </c>
      <c r="F263" s="2">
        <v>10.0595</v>
      </c>
      <c r="G263" s="2">
        <v>-10.76869916687289</v>
      </c>
      <c r="H263" s="2"/>
      <c r="I263" s="2"/>
      <c r="J263" s="2"/>
      <c r="K263" s="2"/>
      <c r="L263" s="2"/>
      <c r="M263" s="24" t="str" cm="1">
        <f t="array" ref="M263">_xlfn.IFS(B263=standards!$G$1, standards!$H$1, B263=standards!$G$2,standards!$H$2,B263=standards!$G$3,standards!$H$3,B263=standards!$G$4,standards!$H$4,B263=standards!$G$5,standards!$H$5,B263=standards!$G$6,standards!$H$6,B263=standards!$G$8,standards!$H$8,B263=standards!$G$9,standards!$H$9,B263=standards!$G$10, standards!$H$10, TRUE,standards!$H$7)</f>
        <v>129, -63.5, 1</v>
      </c>
      <c r="N263" t="str">
        <f>VLOOKUP($C263, standards!$A$2:$D$17, 3, FALSE)</f>
        <v>carbonate, mixed siliciclastic</v>
      </c>
      <c r="O263" t="str">
        <f>VLOOKUP($C263, standards!$A$2:$D$17, 4, FALSE)</f>
        <v/>
      </c>
      <c r="S263" s="8"/>
      <c r="T263" s="7"/>
    </row>
    <row r="264" spans="1:21" x14ac:dyDescent="0.2">
      <c r="A264" s="21">
        <v>28488</v>
      </c>
      <c r="B264" s="1" t="s">
        <v>41</v>
      </c>
      <c r="C264" s="1" t="s">
        <v>69</v>
      </c>
      <c r="D264" s="1" t="s">
        <v>33</v>
      </c>
      <c r="E264" s="4">
        <v>202</v>
      </c>
      <c r="F264" s="2">
        <v>7.0015000000000001</v>
      </c>
      <c r="G264" s="2">
        <v>-11.225021859275754</v>
      </c>
      <c r="H264" s="2"/>
      <c r="I264" s="2"/>
      <c r="J264" s="2"/>
      <c r="K264" s="2"/>
      <c r="L264" s="2"/>
      <c r="M264" s="24" t="str" cm="1">
        <f t="array" ref="M264">_xlfn.IFS(B264=standards!$G$1, standards!$H$1, B264=standards!$G$2,standards!$H$2,B264=standards!$G$3,standards!$H$3,B264=standards!$G$4,standards!$H$4,B264=standards!$G$5,standards!$H$5,B264=standards!$G$6,standards!$H$6,B264=standards!$G$8,standards!$H$8,B264=standards!$G$9,standards!$H$9,B264=standards!$G$10, standards!$H$10, TRUE,standards!$H$7)</f>
        <v>129, -63.5, 1</v>
      </c>
      <c r="N264" t="str">
        <f>VLOOKUP($C264, standards!$A$2:$D$17, 3, FALSE)</f>
        <v>carbonate, mixed siliciclastic</v>
      </c>
      <c r="O264" t="str">
        <f>VLOOKUP($C264, standards!$A$2:$D$17, 4, FALSE)</f>
        <v/>
      </c>
      <c r="S264" s="8"/>
      <c r="T264" s="7"/>
    </row>
    <row r="265" spans="1:21" x14ac:dyDescent="0.2">
      <c r="A265" s="21">
        <v>28489</v>
      </c>
      <c r="B265" s="1" t="s">
        <v>41</v>
      </c>
      <c r="C265" s="1" t="s">
        <v>69</v>
      </c>
      <c r="D265" s="1" t="s">
        <v>33</v>
      </c>
      <c r="E265" s="4">
        <v>203</v>
      </c>
      <c r="F265" s="2">
        <v>9.5744999999999987</v>
      </c>
      <c r="G265" s="2">
        <v>-8.4069075311391241</v>
      </c>
      <c r="H265" s="2"/>
      <c r="I265" s="2"/>
      <c r="J265" s="2"/>
      <c r="K265" s="2"/>
      <c r="L265" s="2"/>
      <c r="M265" s="24" t="str" cm="1">
        <f t="array" ref="M265">_xlfn.IFS(B265=standards!$G$1, standards!$H$1, B265=standards!$G$2,standards!$H$2,B265=standards!$G$3,standards!$H$3,B265=standards!$G$4,standards!$H$4,B265=standards!$G$5,standards!$H$5,B265=standards!$G$6,standards!$H$6,B265=standards!$G$8,standards!$H$8,B265=standards!$G$9,standards!$H$9,B265=standards!$G$10, standards!$H$10, TRUE,standards!$H$7)</f>
        <v>129, -63.5, 1</v>
      </c>
      <c r="N265" t="str">
        <f>VLOOKUP($C265, standards!$A$2:$D$17, 3, FALSE)</f>
        <v>carbonate, mixed siliciclastic</v>
      </c>
      <c r="O265" t="str">
        <f>VLOOKUP($C265, standards!$A$2:$D$17, 4, FALSE)</f>
        <v/>
      </c>
      <c r="S265" s="8"/>
      <c r="T265" s="7"/>
    </row>
    <row r="266" spans="1:21" x14ac:dyDescent="0.2">
      <c r="A266" s="21">
        <v>28490</v>
      </c>
      <c r="B266" s="1" t="s">
        <v>41</v>
      </c>
      <c r="C266" s="1" t="s">
        <v>69</v>
      </c>
      <c r="D266" s="1" t="s">
        <v>33</v>
      </c>
      <c r="E266" s="4">
        <v>206.5</v>
      </c>
      <c r="F266" s="2">
        <v>9.5844999999999985</v>
      </c>
      <c r="G266" s="2">
        <v>-8.3712727872639032</v>
      </c>
      <c r="H266" s="2"/>
      <c r="I266" s="2"/>
      <c r="J266" s="2"/>
      <c r="K266" s="2"/>
      <c r="L266" s="2"/>
      <c r="M266" s="24" t="str" cm="1">
        <f t="array" ref="M266">_xlfn.IFS(B266=standards!$G$1, standards!$H$1, B266=standards!$G$2,standards!$H$2,B266=standards!$G$3,standards!$H$3,B266=standards!$G$4,standards!$H$4,B266=standards!$G$5,standards!$H$5,B266=standards!$G$6,standards!$H$6,B266=standards!$G$8,standards!$H$8,B266=standards!$G$9,standards!$H$9,B266=standards!$G$10, standards!$H$10, TRUE,standards!$H$7)</f>
        <v>129, -63.5, 1</v>
      </c>
      <c r="N266" t="str">
        <f>VLOOKUP($C266, standards!$A$2:$D$17, 3, FALSE)</f>
        <v>carbonate, mixed siliciclastic</v>
      </c>
      <c r="O266" t="str">
        <f>VLOOKUP($C266, standards!$A$2:$D$17, 4, FALSE)</f>
        <v/>
      </c>
      <c r="T266" s="7"/>
      <c r="U266" s="8"/>
    </row>
    <row r="267" spans="1:21" x14ac:dyDescent="0.2">
      <c r="A267" s="21">
        <v>28491</v>
      </c>
      <c r="B267" s="1" t="s">
        <v>41</v>
      </c>
      <c r="C267" s="1" t="s">
        <v>69</v>
      </c>
      <c r="D267" s="1" t="s">
        <v>33</v>
      </c>
      <c r="E267" s="4">
        <v>207</v>
      </c>
      <c r="F267" s="2">
        <v>8.0045000000000002</v>
      </c>
      <c r="G267" s="2">
        <v>-10.994385878082964</v>
      </c>
      <c r="H267" s="2"/>
      <c r="I267" s="2"/>
      <c r="J267" s="2"/>
      <c r="K267" s="2"/>
      <c r="L267" s="2"/>
      <c r="M267" s="24" t="str" cm="1">
        <f t="array" ref="M267">_xlfn.IFS(B267=standards!$G$1, standards!$H$1, B267=standards!$G$2,standards!$H$2,B267=standards!$G$3,standards!$H$3,B267=standards!$G$4,standards!$H$4,B267=standards!$G$5,standards!$H$5,B267=standards!$G$6,standards!$H$6,B267=standards!$G$8,standards!$H$8,B267=standards!$G$9,standards!$H$9,B267=standards!$G$10, standards!$H$10, TRUE,standards!$H$7)</f>
        <v>129, -63.5, 1</v>
      </c>
      <c r="N267" t="str">
        <f>VLOOKUP($C267, standards!$A$2:$D$17, 3, FALSE)</f>
        <v>carbonate, mixed siliciclastic</v>
      </c>
      <c r="O267" t="str">
        <f>VLOOKUP($C267, standards!$A$2:$D$17, 4, FALSE)</f>
        <v/>
      </c>
      <c r="T267" s="7"/>
      <c r="U267" s="8"/>
    </row>
    <row r="268" spans="1:21" x14ac:dyDescent="0.2">
      <c r="A268" s="21">
        <v>28492</v>
      </c>
      <c r="B268" s="1" t="s">
        <v>41</v>
      </c>
      <c r="C268" s="1" t="s">
        <v>69</v>
      </c>
      <c r="D268" s="1" t="s">
        <v>33</v>
      </c>
      <c r="E268" s="4">
        <v>209</v>
      </c>
      <c r="F268" s="2">
        <v>8.8404999999999987</v>
      </c>
      <c r="G268" s="2">
        <v>-10.86669471252989</v>
      </c>
      <c r="H268" s="2"/>
      <c r="I268" s="2"/>
      <c r="J268" s="2"/>
      <c r="K268" s="2"/>
      <c r="L268" s="2"/>
      <c r="M268" s="24" t="str" cm="1">
        <f t="array" ref="M268">_xlfn.IFS(B268=standards!$G$1, standards!$H$1, B268=standards!$G$2,standards!$H$2,B268=standards!$G$3,standards!$H$3,B268=standards!$G$4,standards!$H$4,B268=standards!$G$5,standards!$H$5,B268=standards!$G$6,standards!$H$6,B268=standards!$G$8,standards!$H$8,B268=standards!$G$9,standards!$H$9,B268=standards!$G$10, standards!$H$10, TRUE,standards!$H$7)</f>
        <v>129, -63.5, 1</v>
      </c>
      <c r="N268" t="str">
        <f>VLOOKUP($C268, standards!$A$2:$D$17, 3, FALSE)</f>
        <v>carbonate, mixed siliciclastic</v>
      </c>
      <c r="O268" t="str">
        <f>VLOOKUP($C268, standards!$A$2:$D$17, 4, FALSE)</f>
        <v/>
      </c>
      <c r="S268" s="8"/>
      <c r="T268" s="7"/>
    </row>
    <row r="269" spans="1:21" x14ac:dyDescent="0.2">
      <c r="A269" s="21">
        <v>28493</v>
      </c>
      <c r="B269" s="1" t="s">
        <v>41</v>
      </c>
      <c r="C269" s="1" t="s">
        <v>69</v>
      </c>
      <c r="D269" s="1" t="s">
        <v>33</v>
      </c>
      <c r="E269" s="4">
        <v>213.6</v>
      </c>
      <c r="F269" s="2">
        <v>5.1319999999999997</v>
      </c>
      <c r="G269" s="2">
        <v>-13.357497319145399</v>
      </c>
      <c r="H269" s="2"/>
      <c r="I269" s="2"/>
      <c r="J269" s="2"/>
      <c r="K269" s="2"/>
      <c r="L269" s="2"/>
      <c r="M269" s="24" t="str" cm="1">
        <f t="array" ref="M269">_xlfn.IFS(B269=standards!$G$1, standards!$H$1, B269=standards!$G$2,standards!$H$2,B269=standards!$G$3,standards!$H$3,B269=standards!$G$4,standards!$H$4,B269=standards!$G$5,standards!$H$5,B269=standards!$G$6,standards!$H$6,B269=standards!$G$8,standards!$H$8,B269=standards!$G$9,standards!$H$9,B269=standards!$G$10, standards!$H$10, TRUE,standards!$H$7)</f>
        <v>129, -63.5, 1</v>
      </c>
      <c r="N269" t="str">
        <f>VLOOKUP($C269, standards!$A$2:$D$17, 3, FALSE)</f>
        <v>carbonate, mixed siliciclastic</v>
      </c>
      <c r="O269" t="str">
        <f>VLOOKUP($C269, standards!$A$2:$D$17, 4, FALSE)</f>
        <v/>
      </c>
      <c r="S269" s="8"/>
      <c r="T269" s="7"/>
    </row>
    <row r="270" spans="1:21" x14ac:dyDescent="0.2">
      <c r="A270" s="21">
        <v>28494</v>
      </c>
      <c r="B270" s="1" t="s">
        <v>41</v>
      </c>
      <c r="C270" s="1" t="s">
        <v>69</v>
      </c>
      <c r="D270" s="1" t="s">
        <v>33</v>
      </c>
      <c r="E270" s="4">
        <v>215.6</v>
      </c>
      <c r="F270" s="2">
        <v>5.0269999999999992</v>
      </c>
      <c r="G270" s="2">
        <v>-14.073161758640584</v>
      </c>
      <c r="H270" s="2"/>
      <c r="I270" s="2"/>
      <c r="J270" s="2"/>
      <c r="K270" s="2"/>
      <c r="L270" s="2"/>
      <c r="M270" s="24" t="str" cm="1">
        <f t="array" ref="M270">_xlfn.IFS(B270=standards!$G$1, standards!$H$1, B270=standards!$G$2,standards!$H$2,B270=standards!$G$3,standards!$H$3,B270=standards!$G$4,standards!$H$4,B270=standards!$G$5,standards!$H$5,B270=standards!$G$6,standards!$H$6,B270=standards!$G$8,standards!$H$8,B270=standards!$G$9,standards!$H$9,B270=standards!$G$10, standards!$H$10, TRUE,standards!$H$7)</f>
        <v>129, -63.5, 1</v>
      </c>
      <c r="N270" t="str">
        <f>VLOOKUP($C270, standards!$A$2:$D$17, 3, FALSE)</f>
        <v>carbonate, mixed siliciclastic</v>
      </c>
      <c r="O270" t="str">
        <f>VLOOKUP($C270, standards!$A$2:$D$17, 4, FALSE)</f>
        <v/>
      </c>
      <c r="S270" s="8"/>
      <c r="T270" s="7"/>
    </row>
    <row r="271" spans="1:21" x14ac:dyDescent="0.2">
      <c r="A271" s="21">
        <v>28495</v>
      </c>
      <c r="B271" s="1" t="s">
        <v>41</v>
      </c>
      <c r="C271" s="1" t="s">
        <v>69</v>
      </c>
      <c r="D271" s="1" t="s">
        <v>33</v>
      </c>
      <c r="E271" s="4">
        <v>217.5</v>
      </c>
      <c r="F271" s="2">
        <v>2.7930000000000001</v>
      </c>
      <c r="G271" s="2">
        <v>-12.570563391899658</v>
      </c>
      <c r="H271" s="2"/>
      <c r="I271" s="2"/>
      <c r="J271" s="2"/>
      <c r="K271" s="2"/>
      <c r="L271" s="2"/>
      <c r="M271" s="24" t="str" cm="1">
        <f t="array" ref="M271">_xlfn.IFS(B271=standards!$G$1, standards!$H$1, B271=standards!$G$2,standards!$H$2,B271=standards!$G$3,standards!$H$3,B271=standards!$G$4,standards!$H$4,B271=standards!$G$5,standards!$H$5,B271=standards!$G$6,standards!$H$6,B271=standards!$G$8,standards!$H$8,B271=standards!$G$9,standards!$H$9,B271=standards!$G$10, standards!$H$10, TRUE,standards!$H$7)</f>
        <v>129, -63.5, 1</v>
      </c>
      <c r="N271" t="str">
        <f>VLOOKUP($C271, standards!$A$2:$D$17, 3, FALSE)</f>
        <v>carbonate, mixed siliciclastic</v>
      </c>
      <c r="O271" t="str">
        <f>VLOOKUP($C271, standards!$A$2:$D$17, 4, FALSE)</f>
        <v/>
      </c>
      <c r="S271" s="8"/>
      <c r="T271" s="7"/>
    </row>
    <row r="272" spans="1:21" x14ac:dyDescent="0.2">
      <c r="A272" s="21">
        <v>28496</v>
      </c>
      <c r="B272" s="1" t="s">
        <v>41</v>
      </c>
      <c r="C272" s="1" t="s">
        <v>69</v>
      </c>
      <c r="D272" s="1" t="s">
        <v>33</v>
      </c>
      <c r="E272" s="4">
        <v>217.8</v>
      </c>
      <c r="F272" s="2">
        <v>2.3559999999999999</v>
      </c>
      <c r="G272" s="2">
        <v>-12.606198135774992</v>
      </c>
      <c r="H272" s="2"/>
      <c r="I272" s="2"/>
      <c r="J272" s="2"/>
      <c r="K272" s="2"/>
      <c r="L272" s="2"/>
      <c r="M272" s="24" t="str" cm="1">
        <f t="array" ref="M272">_xlfn.IFS(B272=standards!$G$1, standards!$H$1, B272=standards!$G$2,standards!$H$2,B272=standards!$G$3,standards!$H$3,B272=standards!$G$4,standards!$H$4,B272=standards!$G$5,standards!$H$5,B272=standards!$G$6,standards!$H$6,B272=standards!$G$8,standards!$H$8,B272=standards!$G$9,standards!$H$9,B272=standards!$G$10, standards!$H$10, TRUE,standards!$H$7)</f>
        <v>129, -63.5, 1</v>
      </c>
      <c r="N272" t="str">
        <f>VLOOKUP($C272, standards!$A$2:$D$17, 3, FALSE)</f>
        <v>carbonate, mixed siliciclastic</v>
      </c>
      <c r="O272" t="str">
        <f>VLOOKUP($C272, standards!$A$2:$D$17, 4, FALSE)</f>
        <v/>
      </c>
      <c r="S272" s="8"/>
      <c r="T272" s="7"/>
    </row>
    <row r="273" spans="1:21" x14ac:dyDescent="0.2">
      <c r="A273" s="21">
        <v>28497</v>
      </c>
      <c r="B273" s="1" t="s">
        <v>41</v>
      </c>
      <c r="C273" s="1" t="s">
        <v>69</v>
      </c>
      <c r="D273" s="1" t="s">
        <v>33</v>
      </c>
      <c r="E273" s="4">
        <v>221</v>
      </c>
      <c r="F273" s="2">
        <v>2.3519999999999999</v>
      </c>
      <c r="G273" s="2">
        <v>-13.081328054111953</v>
      </c>
      <c r="H273" s="2"/>
      <c r="I273" s="2"/>
      <c r="J273" s="2"/>
      <c r="K273" s="2"/>
      <c r="L273" s="2"/>
      <c r="M273" s="24" t="str" cm="1">
        <f t="array" ref="M273">_xlfn.IFS(B273=standards!$G$1, standards!$H$1, B273=standards!$G$2,standards!$H$2,B273=standards!$G$3,standards!$H$3,B273=standards!$G$4,standards!$H$4,B273=standards!$G$5,standards!$H$5,B273=standards!$G$6,standards!$H$6,B273=standards!$G$8,standards!$H$8,B273=standards!$G$9,standards!$H$9,B273=standards!$G$10, standards!$H$10, TRUE,standards!$H$7)</f>
        <v>129, -63.5, 1</v>
      </c>
      <c r="N273" t="str">
        <f>VLOOKUP($C273, standards!$A$2:$D$17, 3, FALSE)</f>
        <v>carbonate, mixed siliciclastic</v>
      </c>
      <c r="O273" t="str">
        <f>VLOOKUP($C273, standards!$A$2:$D$17, 4, FALSE)</f>
        <v/>
      </c>
      <c r="S273" s="8"/>
      <c r="T273" s="7"/>
    </row>
    <row r="274" spans="1:21" x14ac:dyDescent="0.2">
      <c r="A274" s="21">
        <v>28498</v>
      </c>
      <c r="B274" s="1" t="s">
        <v>41</v>
      </c>
      <c r="C274" s="1" t="s">
        <v>69</v>
      </c>
      <c r="D274" s="1" t="s">
        <v>33</v>
      </c>
      <c r="E274" s="4">
        <v>222</v>
      </c>
      <c r="F274" s="2">
        <v>2.66</v>
      </c>
      <c r="G274" s="2">
        <v>-12.850692072919163</v>
      </c>
      <c r="H274" s="2"/>
      <c r="I274" s="2"/>
      <c r="J274" s="2"/>
      <c r="K274" s="2"/>
      <c r="L274" s="2"/>
      <c r="M274" s="24" t="str" cm="1">
        <f t="array" ref="M274">_xlfn.IFS(B274=standards!$G$1, standards!$H$1, B274=standards!$G$2,standards!$H$2,B274=standards!$G$3,standards!$H$3,B274=standards!$G$4,standards!$H$4,B274=standards!$G$5,standards!$H$5,B274=standards!$G$6,standards!$H$6,B274=standards!$G$8,standards!$H$8,B274=standards!$G$9,standards!$H$9,B274=standards!$G$10, standards!$H$10, TRUE,standards!$H$7)</f>
        <v>129, -63.5, 1</v>
      </c>
      <c r="N274" t="str">
        <f>VLOOKUP($C274, standards!$A$2:$D$17, 3, FALSE)</f>
        <v>carbonate, mixed siliciclastic</v>
      </c>
      <c r="O274" t="str">
        <f>VLOOKUP($C274, standards!$A$2:$D$17, 4, FALSE)</f>
        <v/>
      </c>
      <c r="T274" s="7"/>
      <c r="U274" s="8"/>
    </row>
    <row r="275" spans="1:21" x14ac:dyDescent="0.2">
      <c r="A275" s="21">
        <v>28499</v>
      </c>
      <c r="B275" s="1" t="s">
        <v>41</v>
      </c>
      <c r="C275" s="1" t="s">
        <v>69</v>
      </c>
      <c r="D275" s="1" t="s">
        <v>33</v>
      </c>
      <c r="E275" s="4">
        <v>224.4</v>
      </c>
      <c r="F275" s="2">
        <v>2.9489999999999998</v>
      </c>
      <c r="G275" s="2">
        <v>-13.013028128351028</v>
      </c>
      <c r="H275" s="2"/>
      <c r="I275" s="2"/>
      <c r="J275" s="2"/>
      <c r="K275" s="2"/>
      <c r="L275" s="2"/>
      <c r="M275" s="24" t="str" cm="1">
        <f t="array" ref="M275">_xlfn.IFS(B275=standards!$G$1, standards!$H$1, B275=standards!$G$2,standards!$H$2,B275=standards!$G$3,standards!$H$3,B275=standards!$G$4,standards!$H$4,B275=standards!$G$5,standards!$H$5,B275=standards!$G$6,standards!$H$6,B275=standards!$G$8,standards!$H$8,B275=standards!$G$9,standards!$H$9,B275=standards!$G$10, standards!$H$10, TRUE,standards!$H$7)</f>
        <v>129, -63.5, 1</v>
      </c>
      <c r="N275" t="str">
        <f>VLOOKUP($C275, standards!$A$2:$D$17, 3, FALSE)</f>
        <v>carbonate, mixed siliciclastic</v>
      </c>
      <c r="O275" t="str">
        <f>VLOOKUP($C275, standards!$A$2:$D$17, 4, FALSE)</f>
        <v/>
      </c>
      <c r="S275" s="8"/>
      <c r="T275" s="7"/>
    </row>
    <row r="276" spans="1:21" x14ac:dyDescent="0.2">
      <c r="A276" s="21">
        <v>28500</v>
      </c>
      <c r="B276" s="1" t="s">
        <v>41</v>
      </c>
      <c r="C276" s="1" t="s">
        <v>69</v>
      </c>
      <c r="D276" s="1" t="s">
        <v>33</v>
      </c>
      <c r="E276" s="4">
        <v>227</v>
      </c>
      <c r="F276" s="2">
        <v>3.1240000000000001</v>
      </c>
      <c r="G276" s="2">
        <v>-12.666579229563684</v>
      </c>
      <c r="H276" s="2"/>
      <c r="I276" s="2"/>
      <c r="J276" s="2"/>
      <c r="K276" s="2"/>
      <c r="L276" s="2"/>
      <c r="M276" s="24" t="str" cm="1">
        <f t="array" ref="M276">_xlfn.IFS(B276=standards!$G$1, standards!$H$1, B276=standards!$G$2,standards!$H$2,B276=standards!$G$3,standards!$H$3,B276=standards!$G$4,standards!$H$4,B276=standards!$G$5,standards!$H$5,B276=standards!$G$6,standards!$H$6,B276=standards!$G$8,standards!$H$8,B276=standards!$G$9,standards!$H$9,B276=standards!$G$10, standards!$H$10, TRUE,standards!$H$7)</f>
        <v>129, -63.5, 1</v>
      </c>
      <c r="N276" t="str">
        <f>VLOOKUP($C276, standards!$A$2:$D$17, 3, FALSE)</f>
        <v>carbonate, mixed siliciclastic</v>
      </c>
      <c r="O276" t="str">
        <f>VLOOKUP($C276, standards!$A$2:$D$17, 4, FALSE)</f>
        <v/>
      </c>
      <c r="S276" s="8"/>
      <c r="T276" s="7"/>
    </row>
    <row r="277" spans="1:21" x14ac:dyDescent="0.2">
      <c r="A277" s="21">
        <v>28501</v>
      </c>
      <c r="B277" s="1" t="s">
        <v>41</v>
      </c>
      <c r="C277" s="1" t="s">
        <v>69</v>
      </c>
      <c r="D277" s="1" t="s">
        <v>33</v>
      </c>
      <c r="E277" s="4">
        <v>227.5</v>
      </c>
      <c r="F277" s="2">
        <v>3.5139999999999998</v>
      </c>
      <c r="G277" s="2">
        <v>-10.146410954384226</v>
      </c>
      <c r="H277" s="2"/>
      <c r="I277" s="2"/>
      <c r="J277" s="2"/>
      <c r="K277" s="2"/>
      <c r="L277" s="2"/>
      <c r="M277" s="24" t="str" cm="1">
        <f t="array" ref="M277">_xlfn.IFS(B277=standards!$G$1, standards!$H$1, B277=standards!$G$2,standards!$H$2,B277=standards!$G$3,standards!$H$3,B277=standards!$G$4,standards!$H$4,B277=standards!$G$5,standards!$H$5,B277=standards!$G$6,standards!$H$6,B277=standards!$G$8,standards!$H$8,B277=standards!$G$9,standards!$H$9,B277=standards!$G$10, standards!$H$10, TRUE,standards!$H$7)</f>
        <v>129, -63.5, 1</v>
      </c>
      <c r="N277" t="str">
        <f>VLOOKUP($C277, standards!$A$2:$D$17, 3, FALSE)</f>
        <v>carbonate, mixed siliciclastic</v>
      </c>
      <c r="O277" t="str">
        <f>VLOOKUP($C277, standards!$A$2:$D$17, 4, FALSE)</f>
        <v/>
      </c>
      <c r="S277" s="8"/>
      <c r="T277" s="7"/>
    </row>
    <row r="278" spans="1:21" x14ac:dyDescent="0.2">
      <c r="A278" s="21">
        <v>28502</v>
      </c>
      <c r="B278" s="1" t="s">
        <v>41</v>
      </c>
      <c r="C278" s="1" t="s">
        <v>69</v>
      </c>
      <c r="D278" s="1" t="s">
        <v>33</v>
      </c>
      <c r="E278" s="4">
        <v>229.2</v>
      </c>
      <c r="F278" s="2">
        <v>2.42</v>
      </c>
      <c r="G278" s="2">
        <v>-12.796250103109731</v>
      </c>
      <c r="H278" s="2"/>
      <c r="I278" s="2"/>
      <c r="J278" s="2"/>
      <c r="K278" s="2"/>
      <c r="L278" s="2"/>
      <c r="M278" s="24" t="str" cm="1">
        <f t="array" ref="M278">_xlfn.IFS(B278=standards!$G$1, standards!$H$1, B278=standards!$G$2,standards!$H$2,B278=standards!$G$3,standards!$H$3,B278=standards!$G$4,standards!$H$4,B278=standards!$G$5,standards!$H$5,B278=standards!$G$6,standards!$H$6,B278=standards!$G$8,standards!$H$8,B278=standards!$G$9,standards!$H$9,B278=standards!$G$10, standards!$H$10, TRUE,standards!$H$7)</f>
        <v>129, -63.5, 1</v>
      </c>
      <c r="N278" t="str">
        <f>VLOOKUP($C278, standards!$A$2:$D$17, 3, FALSE)</f>
        <v>carbonate, mixed siliciclastic</v>
      </c>
      <c r="O278" t="str">
        <f>VLOOKUP($C278, standards!$A$2:$D$17, 4, FALSE)</f>
        <v/>
      </c>
      <c r="S278" s="8"/>
      <c r="T278" s="7"/>
    </row>
    <row r="279" spans="1:21" x14ac:dyDescent="0.2">
      <c r="A279" s="21">
        <v>28503</v>
      </c>
      <c r="B279" s="1" t="s">
        <v>41</v>
      </c>
      <c r="C279" s="1" t="s">
        <v>69</v>
      </c>
      <c r="D279" s="1" t="s">
        <v>33</v>
      </c>
      <c r="E279" s="4">
        <v>231</v>
      </c>
      <c r="F279" s="2">
        <v>3.286</v>
      </c>
      <c r="G279" s="2">
        <v>-12.85861090489151</v>
      </c>
      <c r="H279" s="2"/>
      <c r="I279" s="2"/>
      <c r="J279" s="2"/>
      <c r="K279" s="2"/>
      <c r="L279" s="2"/>
      <c r="M279" s="24" t="str" cm="1">
        <f t="array" ref="M279">_xlfn.IFS(B279=standards!$G$1, standards!$H$1, B279=standards!$G$2,standards!$H$2,B279=standards!$G$3,standards!$H$3,B279=standards!$G$4,standards!$H$4,B279=standards!$G$5,standards!$H$5,B279=standards!$G$6,standards!$H$6,B279=standards!$G$8,standards!$H$8,B279=standards!$G$9,standards!$H$9,B279=standards!$G$10, standards!$H$10, TRUE,standards!$H$7)</f>
        <v>129, -63.5, 1</v>
      </c>
      <c r="N279" t="str">
        <f>VLOOKUP($C279, standards!$A$2:$D$17, 3, FALSE)</f>
        <v>carbonate, mixed siliciclastic</v>
      </c>
      <c r="O279" t="str">
        <f>VLOOKUP($C279, standards!$A$2:$D$17, 4, FALSE)</f>
        <v/>
      </c>
      <c r="T279" s="7"/>
      <c r="U279" s="8"/>
    </row>
    <row r="280" spans="1:21" x14ac:dyDescent="0.2">
      <c r="A280" s="21">
        <v>28504</v>
      </c>
      <c r="B280" s="1" t="s">
        <v>41</v>
      </c>
      <c r="C280" s="1" t="s">
        <v>69</v>
      </c>
      <c r="D280" s="1" t="s">
        <v>33</v>
      </c>
      <c r="E280" s="4">
        <v>233</v>
      </c>
      <c r="F280" s="2">
        <v>2.6019999999999999</v>
      </c>
      <c r="G280" s="2">
        <v>-12.930870246638609</v>
      </c>
      <c r="H280" s="2"/>
      <c r="I280" s="2"/>
      <c r="J280" s="2"/>
      <c r="K280" s="2"/>
      <c r="L280" s="2"/>
      <c r="M280" s="24" t="str" cm="1">
        <f t="array" ref="M280">_xlfn.IFS(B280=standards!$G$1, standards!$H$1, B280=standards!$G$2,standards!$H$2,B280=standards!$G$3,standards!$H$3,B280=standards!$G$4,standards!$H$4,B280=standards!$G$5,standards!$H$5,B280=standards!$G$6,standards!$H$6,B280=standards!$G$8,standards!$H$8,B280=standards!$G$9,standards!$H$9,B280=standards!$G$10, standards!$H$10, TRUE,standards!$H$7)</f>
        <v>129, -63.5, 1</v>
      </c>
      <c r="N280" t="str">
        <f>VLOOKUP($C280, standards!$A$2:$D$17, 3, FALSE)</f>
        <v>carbonate, mixed siliciclastic</v>
      </c>
      <c r="O280" t="str">
        <f>VLOOKUP($C280, standards!$A$2:$D$17, 4, FALSE)</f>
        <v/>
      </c>
      <c r="T280" s="7"/>
      <c r="U280" s="8"/>
    </row>
    <row r="281" spans="1:21" x14ac:dyDescent="0.2">
      <c r="A281" s="21">
        <v>28505</v>
      </c>
      <c r="B281" s="1" t="s">
        <v>41</v>
      </c>
      <c r="C281" s="1" t="s">
        <v>69</v>
      </c>
      <c r="D281" s="1" t="s">
        <v>33</v>
      </c>
      <c r="E281" s="4">
        <v>234</v>
      </c>
      <c r="F281" s="2">
        <v>3.121</v>
      </c>
      <c r="G281" s="2">
        <v>-12.745767549286359</v>
      </c>
      <c r="H281" s="2"/>
      <c r="I281" s="2"/>
      <c r="J281" s="2"/>
      <c r="K281" s="2"/>
      <c r="L281" s="2"/>
      <c r="M281" s="24" t="str" cm="1">
        <f t="array" ref="M281">_xlfn.IFS(B281=standards!$G$1, standards!$H$1, B281=standards!$G$2,standards!$H$2,B281=standards!$G$3,standards!$H$3,B281=standards!$G$4,standards!$H$4,B281=standards!$G$5,standards!$H$5,B281=standards!$G$6,standards!$H$6,B281=standards!$G$8,standards!$H$8,B281=standards!$G$9,standards!$H$9,B281=standards!$G$10, standards!$H$10, TRUE,standards!$H$7)</f>
        <v>129, -63.5, 1</v>
      </c>
      <c r="N281" t="str">
        <f>VLOOKUP($C281, standards!$A$2:$D$17, 3, FALSE)</f>
        <v>carbonate, mixed siliciclastic</v>
      </c>
      <c r="O281" t="str">
        <f>VLOOKUP($C281, standards!$A$2:$D$17, 4, FALSE)</f>
        <v/>
      </c>
      <c r="S281" s="8"/>
      <c r="T281" s="7"/>
    </row>
    <row r="282" spans="1:21" x14ac:dyDescent="0.2">
      <c r="A282" s="21">
        <v>28506</v>
      </c>
      <c r="B282" s="1" t="s">
        <v>41</v>
      </c>
      <c r="C282" s="1" t="s">
        <v>69</v>
      </c>
      <c r="D282" s="1" t="s">
        <v>33</v>
      </c>
      <c r="E282" s="4">
        <v>240</v>
      </c>
      <c r="F282" s="2">
        <v>3.657</v>
      </c>
      <c r="G282" s="2">
        <v>-13.20011053369625</v>
      </c>
      <c r="H282" s="2"/>
      <c r="I282" s="2"/>
      <c r="J282" s="2"/>
      <c r="K282" s="2"/>
      <c r="L282" s="2"/>
      <c r="M282" s="24" t="str" cm="1">
        <f t="array" ref="M282">_xlfn.IFS(B282=standards!$G$1, standards!$H$1, B282=standards!$G$2,standards!$H$2,B282=standards!$G$3,standards!$H$3,B282=standards!$G$4,standards!$H$4,B282=standards!$G$5,standards!$H$5,B282=standards!$G$6,standards!$H$6,B282=standards!$G$8,standards!$H$8,B282=standards!$G$9,standards!$H$9,B282=standards!$G$10, standards!$H$10, TRUE,standards!$H$7)</f>
        <v>129, -63.5, 1</v>
      </c>
      <c r="N282" t="str">
        <f>VLOOKUP($C282, standards!$A$2:$D$17, 3, FALSE)</f>
        <v>carbonate, mixed siliciclastic</v>
      </c>
      <c r="O282" t="str">
        <f>VLOOKUP($C282, standards!$A$2:$D$17, 4, FALSE)</f>
        <v/>
      </c>
      <c r="S282" s="8"/>
      <c r="T282" s="7"/>
    </row>
    <row r="283" spans="1:21" x14ac:dyDescent="0.2">
      <c r="A283" s="21">
        <v>28507</v>
      </c>
      <c r="B283" s="1" t="s">
        <v>41</v>
      </c>
      <c r="C283" s="1" t="s">
        <v>69</v>
      </c>
      <c r="D283" s="1" t="s">
        <v>33</v>
      </c>
      <c r="E283" s="4">
        <v>244</v>
      </c>
      <c r="F283" s="2">
        <v>3.4729999999999999</v>
      </c>
      <c r="G283" s="2">
        <v>-12.986302070444584</v>
      </c>
      <c r="H283" s="2"/>
      <c r="I283" s="2"/>
      <c r="J283" s="2"/>
      <c r="K283" s="2"/>
      <c r="L283" s="2"/>
      <c r="M283" s="24" t="str" cm="1">
        <f t="array" ref="M283">_xlfn.IFS(B283=standards!$G$1, standards!$H$1, B283=standards!$G$2,standards!$H$2,B283=standards!$G$3,standards!$H$3,B283=standards!$G$4,standards!$H$4,B283=standards!$G$5,standards!$H$5,B283=standards!$G$6,standards!$H$6,B283=standards!$G$8,standards!$H$8,B283=standards!$G$9,standards!$H$9,B283=standards!$G$10, standards!$H$10, TRUE,standards!$H$7)</f>
        <v>129, -63.5, 1</v>
      </c>
      <c r="N283" t="str">
        <f>VLOOKUP($C283, standards!$A$2:$D$17, 3, FALSE)</f>
        <v>carbonate, mixed siliciclastic</v>
      </c>
      <c r="O283" t="str">
        <f>VLOOKUP($C283, standards!$A$2:$D$17, 4, FALSE)</f>
        <v/>
      </c>
      <c r="S283" s="8"/>
      <c r="T283" s="7"/>
    </row>
    <row r="284" spans="1:21" x14ac:dyDescent="0.2">
      <c r="A284" s="21">
        <v>28508</v>
      </c>
      <c r="B284" s="1" t="s">
        <v>41</v>
      </c>
      <c r="C284" s="1" t="s">
        <v>69</v>
      </c>
      <c r="D284" s="1" t="s">
        <v>33</v>
      </c>
      <c r="E284" s="4">
        <v>273.7</v>
      </c>
      <c r="F284" s="2">
        <v>5.2059999999999995</v>
      </c>
      <c r="G284" s="2">
        <v>-16.598279303802645</v>
      </c>
      <c r="H284" s="2"/>
      <c r="I284" s="2"/>
      <c r="J284" s="2"/>
      <c r="K284" s="2"/>
      <c r="L284" s="2"/>
      <c r="M284" s="24" t="str" cm="1">
        <f t="array" ref="M284">_xlfn.IFS(B284=standards!$G$1, standards!$H$1, B284=standards!$G$2,standards!$H$2,B284=standards!$G$3,standards!$H$3,B284=standards!$G$4,standards!$H$4,B284=standards!$G$5,standards!$H$5,B284=standards!$G$6,standards!$H$6,B284=standards!$G$8,standards!$H$8,B284=standards!$G$9,standards!$H$9,B284=standards!$G$10, standards!$H$10, TRUE,standards!$H$7)</f>
        <v>129, -63.5, 1</v>
      </c>
      <c r="N284" t="str">
        <f>VLOOKUP($C284, standards!$A$2:$D$17, 3, FALSE)</f>
        <v>carbonate, mixed siliciclastic</v>
      </c>
      <c r="O284" t="str">
        <f>VLOOKUP($C284, standards!$A$2:$D$17, 4, FALSE)</f>
        <v/>
      </c>
      <c r="S284" s="8"/>
      <c r="T284" s="7"/>
    </row>
    <row r="285" spans="1:21" x14ac:dyDescent="0.2">
      <c r="A285" s="21">
        <v>28509</v>
      </c>
      <c r="B285" s="1" t="s">
        <v>41</v>
      </c>
      <c r="C285" s="1" t="s">
        <v>69</v>
      </c>
      <c r="D285" s="1" t="s">
        <v>34</v>
      </c>
      <c r="E285" s="4">
        <v>70</v>
      </c>
      <c r="F285" s="2">
        <v>1.7070000000000001</v>
      </c>
      <c r="G285" s="2">
        <v>-11.1372548049162</v>
      </c>
      <c r="H285" s="2"/>
      <c r="I285" s="2"/>
      <c r="J285" s="2"/>
      <c r="K285" s="2"/>
      <c r="L285" s="2"/>
      <c r="M285" s="24" t="str" cm="1">
        <f t="array" ref="M285">_xlfn.IFS(B285=standards!$G$1, standards!$H$1, B285=standards!$G$2,standards!$H$2,B285=standards!$G$3,standards!$H$3,B285=standards!$G$4,standards!$H$4,B285=standards!$G$5,standards!$H$5,B285=standards!$G$6,standards!$H$6,B285=standards!$G$8,standards!$H$8,B285=standards!$G$9,standards!$H$9,B285=standards!$G$10, standards!$H$10, TRUE,standards!$H$7)</f>
        <v>129, -63.5, 1</v>
      </c>
      <c r="N285" t="str">
        <f>VLOOKUP($C285, standards!$A$2:$D$17, 3, FALSE)</f>
        <v>carbonate, mixed siliciclastic</v>
      </c>
      <c r="O285" t="str">
        <f>VLOOKUP($C285, standards!$A$2:$D$17, 4, FALSE)</f>
        <v/>
      </c>
      <c r="S285" s="8"/>
      <c r="T285" s="7"/>
    </row>
    <row r="286" spans="1:21" x14ac:dyDescent="0.2">
      <c r="A286" s="21">
        <v>28510</v>
      </c>
      <c r="B286" s="1" t="s">
        <v>41</v>
      </c>
      <c r="C286" s="1" t="s">
        <v>69</v>
      </c>
      <c r="D286" s="1" t="s">
        <v>34</v>
      </c>
      <c r="E286" s="4">
        <v>74</v>
      </c>
      <c r="F286" s="2">
        <v>2.4390000000000001</v>
      </c>
      <c r="G286" s="2">
        <v>-12.911073166707855</v>
      </c>
      <c r="H286" s="2"/>
      <c r="I286" s="2"/>
      <c r="J286" s="2"/>
      <c r="K286" s="2"/>
      <c r="L286" s="2"/>
      <c r="M286" s="24" t="str" cm="1">
        <f t="array" ref="M286">_xlfn.IFS(B286=standards!$G$1, standards!$H$1, B286=standards!$G$2,standards!$H$2,B286=standards!$G$3,standards!$H$3,B286=standards!$G$4,standards!$H$4,B286=standards!$G$5,standards!$H$5,B286=standards!$G$6,standards!$H$6,B286=standards!$G$8,standards!$H$8,B286=standards!$G$9,standards!$H$9,B286=standards!$G$10, standards!$H$10, TRUE,standards!$H$7)</f>
        <v>129, -63.5, 1</v>
      </c>
      <c r="N286" t="str">
        <f>VLOOKUP($C286, standards!$A$2:$D$17, 3, FALSE)</f>
        <v>carbonate, mixed siliciclastic</v>
      </c>
      <c r="O286" t="str">
        <f>VLOOKUP($C286, standards!$A$2:$D$17, 4, FALSE)</f>
        <v/>
      </c>
      <c r="T286" s="7"/>
      <c r="U286" s="8"/>
    </row>
    <row r="287" spans="1:21" x14ac:dyDescent="0.2">
      <c r="A287" s="21">
        <v>28511</v>
      </c>
      <c r="B287" s="1" t="s">
        <v>41</v>
      </c>
      <c r="C287" s="1" t="s">
        <v>69</v>
      </c>
      <c r="D287" s="1" t="s">
        <v>34</v>
      </c>
      <c r="E287" s="4">
        <v>75</v>
      </c>
      <c r="F287" s="2">
        <v>2.0110000000000001</v>
      </c>
      <c r="G287" s="2">
        <v>-13.065490390167373</v>
      </c>
      <c r="H287" s="2"/>
      <c r="I287" s="2"/>
      <c r="J287" s="2"/>
      <c r="K287" s="2"/>
      <c r="L287" s="2"/>
      <c r="M287" s="24" t="str" cm="1">
        <f t="array" ref="M287">_xlfn.IFS(B287=standards!$G$1, standards!$H$1, B287=standards!$G$2,standards!$H$2,B287=standards!$G$3,standards!$H$3,B287=standards!$G$4,standards!$H$4,B287=standards!$G$5,standards!$H$5,B287=standards!$G$6,standards!$H$6,B287=standards!$G$8,standards!$H$8,B287=standards!$G$9,standards!$H$9,B287=standards!$G$10, standards!$H$10, TRUE,standards!$H$7)</f>
        <v>129, -63.5, 1</v>
      </c>
      <c r="N287" t="str">
        <f>VLOOKUP($C287, standards!$A$2:$D$17, 3, FALSE)</f>
        <v>carbonate, mixed siliciclastic</v>
      </c>
      <c r="O287" t="str">
        <f>VLOOKUP($C287, standards!$A$2:$D$17, 4, FALSE)</f>
        <v/>
      </c>
      <c r="S287" s="8"/>
      <c r="T287" s="7"/>
    </row>
    <row r="288" spans="1:21" x14ac:dyDescent="0.2">
      <c r="A288" s="21">
        <v>28512</v>
      </c>
      <c r="B288" s="1" t="s">
        <v>41</v>
      </c>
      <c r="C288" s="1" t="s">
        <v>69</v>
      </c>
      <c r="D288" s="1" t="s">
        <v>34</v>
      </c>
      <c r="E288" s="4">
        <v>77</v>
      </c>
      <c r="F288" s="2">
        <v>2.5760000000000001</v>
      </c>
      <c r="G288" s="2">
        <v>-12.978383238472237</v>
      </c>
      <c r="H288" s="2"/>
      <c r="I288" s="2"/>
      <c r="J288" s="2"/>
      <c r="K288" s="2"/>
      <c r="L288" s="2"/>
      <c r="M288" s="24" t="str" cm="1">
        <f t="array" ref="M288">_xlfn.IFS(B288=standards!$G$1, standards!$H$1, B288=standards!$G$2,standards!$H$2,B288=standards!$G$3,standards!$H$3,B288=standards!$G$4,standards!$H$4,B288=standards!$G$5,standards!$H$5,B288=standards!$G$6,standards!$H$6,B288=standards!$G$8,standards!$H$8,B288=standards!$G$9,standards!$H$9,B288=standards!$G$10, standards!$H$10, TRUE,standards!$H$7)</f>
        <v>129, -63.5, 1</v>
      </c>
      <c r="N288" t="str">
        <f>VLOOKUP($C288, standards!$A$2:$D$17, 3, FALSE)</f>
        <v>carbonate, mixed siliciclastic</v>
      </c>
      <c r="O288" t="str">
        <f>VLOOKUP($C288, standards!$A$2:$D$17, 4, FALSE)</f>
        <v/>
      </c>
      <c r="S288" s="8"/>
      <c r="T288" s="7"/>
    </row>
    <row r="289" spans="1:21" x14ac:dyDescent="0.2">
      <c r="A289" s="21">
        <v>28513</v>
      </c>
      <c r="B289" s="1" t="s">
        <v>41</v>
      </c>
      <c r="C289" s="1" t="s">
        <v>69</v>
      </c>
      <c r="D289" s="1" t="s">
        <v>34</v>
      </c>
      <c r="E289" s="4">
        <v>78</v>
      </c>
      <c r="F289" s="2">
        <v>2.4409999999999998</v>
      </c>
      <c r="G289" s="2">
        <v>-13.111023674008027</v>
      </c>
      <c r="H289" s="2"/>
      <c r="I289" s="2"/>
      <c r="J289" s="2"/>
      <c r="K289" s="2"/>
      <c r="L289" s="2"/>
      <c r="M289" s="24" t="str" cm="1">
        <f t="array" ref="M289">_xlfn.IFS(B289=standards!$G$1, standards!$H$1, B289=standards!$G$2,standards!$H$2,B289=standards!$G$3,standards!$H$3,B289=standards!$G$4,standards!$H$4,B289=standards!$G$5,standards!$H$5,B289=standards!$G$6,standards!$H$6,B289=standards!$G$8,standards!$H$8,B289=standards!$G$9,standards!$H$9,B289=standards!$G$10, standards!$H$10, TRUE,standards!$H$7)</f>
        <v>129, -63.5, 1</v>
      </c>
      <c r="N289" t="str">
        <f>VLOOKUP($C289, standards!$A$2:$D$17, 3, FALSE)</f>
        <v>carbonate, mixed siliciclastic</v>
      </c>
      <c r="O289" t="str">
        <f>VLOOKUP($C289, standards!$A$2:$D$17, 4, FALSE)</f>
        <v/>
      </c>
      <c r="S289" s="8"/>
      <c r="T289" s="7"/>
    </row>
    <row r="290" spans="1:21" x14ac:dyDescent="0.2">
      <c r="A290" s="21">
        <v>28514</v>
      </c>
      <c r="B290" s="1" t="s">
        <v>41</v>
      </c>
      <c r="C290" s="1" t="s">
        <v>69</v>
      </c>
      <c r="D290" s="1" t="s">
        <v>34</v>
      </c>
      <c r="E290" s="4">
        <v>80</v>
      </c>
      <c r="F290" s="2">
        <v>2.5859999999999999</v>
      </c>
      <c r="G290" s="2">
        <v>-13.018967252330288</v>
      </c>
      <c r="H290" s="2"/>
      <c r="I290" s="2"/>
      <c r="J290" s="2"/>
      <c r="K290" s="2"/>
      <c r="L290" s="2"/>
      <c r="M290" s="24" t="str" cm="1">
        <f t="array" ref="M290">_xlfn.IFS(B290=standards!$G$1, standards!$H$1, B290=standards!$G$2,standards!$H$2,B290=standards!$G$3,standards!$H$3,B290=standards!$G$4,standards!$H$4,B290=standards!$G$5,standards!$H$5,B290=standards!$G$6,standards!$H$6,B290=standards!$G$8,standards!$H$8,B290=standards!$G$9,standards!$H$9,B290=standards!$G$10, standards!$H$10, TRUE,standards!$H$7)</f>
        <v>129, -63.5, 1</v>
      </c>
      <c r="N290" t="str">
        <f>VLOOKUP($C290, standards!$A$2:$D$17, 3, FALSE)</f>
        <v>carbonate, mixed siliciclastic</v>
      </c>
      <c r="O290" t="str">
        <f>VLOOKUP($C290, standards!$A$2:$D$17, 4, FALSE)</f>
        <v/>
      </c>
      <c r="S290" s="8"/>
      <c r="T290" s="7"/>
    </row>
    <row r="291" spans="1:21" x14ac:dyDescent="0.2">
      <c r="A291" s="21">
        <v>28515</v>
      </c>
      <c r="B291" s="1" t="s">
        <v>41</v>
      </c>
      <c r="C291" s="1" t="s">
        <v>69</v>
      </c>
      <c r="D291" s="1" t="s">
        <v>34</v>
      </c>
      <c r="E291" s="4">
        <v>81</v>
      </c>
      <c r="F291" s="2">
        <v>3.5009999999999999</v>
      </c>
      <c r="G291" s="2">
        <v>-10.077121174626644</v>
      </c>
      <c r="H291" s="2"/>
      <c r="I291" s="2"/>
      <c r="J291" s="2"/>
      <c r="K291" s="2"/>
      <c r="L291" s="2"/>
      <c r="M291" s="24" t="str" cm="1">
        <f t="array" ref="M291">_xlfn.IFS(B291=standards!$G$1, standards!$H$1, B291=standards!$G$2,standards!$H$2,B291=standards!$G$3,standards!$H$3,B291=standards!$G$4,standards!$H$4,B291=standards!$G$5,standards!$H$5,B291=standards!$G$6,standards!$H$6,B291=standards!$G$8,standards!$H$8,B291=standards!$G$9,standards!$H$9,B291=standards!$G$10, standards!$H$10, TRUE,standards!$H$7)</f>
        <v>129, -63.5, 1</v>
      </c>
      <c r="N291" t="str">
        <f>VLOOKUP($C291, standards!$A$2:$D$17, 3, FALSE)</f>
        <v>carbonate, mixed siliciclastic</v>
      </c>
      <c r="O291" t="str">
        <f>VLOOKUP($C291, standards!$A$2:$D$17, 4, FALSE)</f>
        <v/>
      </c>
      <c r="T291" s="7"/>
      <c r="U291" s="8"/>
    </row>
    <row r="292" spans="1:21" x14ac:dyDescent="0.2">
      <c r="A292" s="21">
        <v>28516</v>
      </c>
      <c r="B292" s="1" t="s">
        <v>41</v>
      </c>
      <c r="C292" s="1" t="s">
        <v>69</v>
      </c>
      <c r="D292" s="1" t="s">
        <v>34</v>
      </c>
      <c r="E292" s="4">
        <v>82</v>
      </c>
      <c r="F292" s="2">
        <v>2.4569999999999999</v>
      </c>
      <c r="G292" s="2">
        <v>-13.042723748247102</v>
      </c>
      <c r="H292" s="2"/>
      <c r="I292" s="2"/>
      <c r="J292" s="2"/>
      <c r="K292" s="2"/>
      <c r="L292" s="2"/>
      <c r="M292" s="24" t="str" cm="1">
        <f t="array" ref="M292">_xlfn.IFS(B292=standards!$G$1, standards!$H$1, B292=standards!$G$2,standards!$H$2,B292=standards!$G$3,standards!$H$3,B292=standards!$G$4,standards!$H$4,B292=standards!$G$5,standards!$H$5,B292=standards!$G$6,standards!$H$6,B292=standards!$G$8,standards!$H$8,B292=standards!$G$9,standards!$H$9,B292=standards!$G$10, standards!$H$10, TRUE,standards!$H$7)</f>
        <v>129, -63.5, 1</v>
      </c>
      <c r="N292" t="str">
        <f>VLOOKUP($C292, standards!$A$2:$D$17, 3, FALSE)</f>
        <v>carbonate, mixed siliciclastic</v>
      </c>
      <c r="O292" t="str">
        <f>VLOOKUP($C292, standards!$A$2:$D$17, 4, FALSE)</f>
        <v/>
      </c>
      <c r="T292" s="7"/>
      <c r="U292" s="8"/>
    </row>
    <row r="293" spans="1:21" x14ac:dyDescent="0.2">
      <c r="A293" s="21">
        <v>28517</v>
      </c>
      <c r="B293" s="1" t="s">
        <v>41</v>
      </c>
      <c r="C293" s="1" t="s">
        <v>69</v>
      </c>
      <c r="D293" s="1" t="s">
        <v>34</v>
      </c>
      <c r="E293" s="4">
        <v>83</v>
      </c>
      <c r="F293" s="2">
        <v>2.6930000000000001</v>
      </c>
      <c r="G293" s="2">
        <v>-12.976403530479264</v>
      </c>
      <c r="H293" s="2"/>
      <c r="I293" s="2"/>
      <c r="J293" s="2"/>
      <c r="K293" s="2"/>
      <c r="L293" s="2"/>
      <c r="M293" s="24" t="str" cm="1">
        <f t="array" ref="M293">_xlfn.IFS(B293=standards!$G$1, standards!$H$1, B293=standards!$G$2,standards!$H$2,B293=standards!$G$3,standards!$H$3,B293=standards!$G$4,standards!$H$4,B293=standards!$G$5,standards!$H$5,B293=standards!$G$6,standards!$H$6,B293=standards!$G$8,standards!$H$8,B293=standards!$G$9,standards!$H$9,B293=standards!$G$10, standards!$H$10, TRUE,standards!$H$7)</f>
        <v>129, -63.5, 1</v>
      </c>
      <c r="N293" t="str">
        <f>VLOOKUP($C293, standards!$A$2:$D$17, 3, FALSE)</f>
        <v>carbonate, mixed siliciclastic</v>
      </c>
      <c r="O293" t="str">
        <f>VLOOKUP($C293, standards!$A$2:$D$17, 4, FALSE)</f>
        <v/>
      </c>
      <c r="T293" s="7"/>
      <c r="U293" s="8"/>
    </row>
    <row r="294" spans="1:21" x14ac:dyDescent="0.2">
      <c r="A294" s="21">
        <v>28518</v>
      </c>
      <c r="B294" s="1" t="s">
        <v>41</v>
      </c>
      <c r="C294" s="1" t="s">
        <v>69</v>
      </c>
      <c r="D294" s="1" t="s">
        <v>34</v>
      </c>
      <c r="E294" s="4">
        <v>84</v>
      </c>
      <c r="F294" s="2">
        <v>3.641</v>
      </c>
      <c r="G294" s="2">
        <v>-9.8831097913057313</v>
      </c>
      <c r="H294" s="2"/>
      <c r="I294" s="2"/>
      <c r="J294" s="2"/>
      <c r="K294" s="2"/>
      <c r="L294" s="2"/>
      <c r="M294" s="24" t="str" cm="1">
        <f t="array" ref="M294">_xlfn.IFS(B294=standards!$G$1, standards!$H$1, B294=standards!$G$2,standards!$H$2,B294=standards!$G$3,standards!$H$3,B294=standards!$G$4,standards!$H$4,B294=standards!$G$5,standards!$H$5,B294=standards!$G$6,standards!$H$6,B294=standards!$G$8,standards!$H$8,B294=standards!$G$9,standards!$H$9,B294=standards!$G$10, standards!$H$10, TRUE,standards!$H$7)</f>
        <v>129, -63.5, 1</v>
      </c>
      <c r="N294" t="str">
        <f>VLOOKUP($C294, standards!$A$2:$D$17, 3, FALSE)</f>
        <v>carbonate, mixed siliciclastic</v>
      </c>
      <c r="O294" t="str">
        <f>VLOOKUP($C294, standards!$A$2:$D$17, 4, FALSE)</f>
        <v/>
      </c>
      <c r="T294" s="7"/>
      <c r="U294" s="8"/>
    </row>
    <row r="295" spans="1:21" x14ac:dyDescent="0.2">
      <c r="A295" s="21">
        <v>28519</v>
      </c>
      <c r="B295" s="1" t="s">
        <v>41</v>
      </c>
      <c r="C295" s="1" t="s">
        <v>69</v>
      </c>
      <c r="D295" s="1" t="s">
        <v>34</v>
      </c>
      <c r="E295" s="4">
        <v>85</v>
      </c>
      <c r="F295" s="2">
        <v>2.802</v>
      </c>
      <c r="G295" s="2">
        <v>-12.923941268662919</v>
      </c>
      <c r="H295" s="2"/>
      <c r="I295" s="2"/>
      <c r="J295" s="2"/>
      <c r="K295" s="2"/>
      <c r="L295" s="2"/>
      <c r="M295" s="24" t="str" cm="1">
        <f t="array" ref="M295">_xlfn.IFS(B295=standards!$G$1, standards!$H$1, B295=standards!$G$2,standards!$H$2,B295=standards!$G$3,standards!$H$3,B295=standards!$G$4,standards!$H$4,B295=standards!$G$5,standards!$H$5,B295=standards!$G$6,standards!$H$6,B295=standards!$G$8,standards!$H$8,B295=standards!$G$9,standards!$H$9,B295=standards!$G$10, standards!$H$10, TRUE,standards!$H$7)</f>
        <v>129, -63.5, 1</v>
      </c>
      <c r="N295" t="str">
        <f>VLOOKUP($C295, standards!$A$2:$D$17, 3, FALSE)</f>
        <v>carbonate, mixed siliciclastic</v>
      </c>
      <c r="O295" t="str">
        <f>VLOOKUP($C295, standards!$A$2:$D$17, 4, FALSE)</f>
        <v/>
      </c>
      <c r="S295" s="8"/>
      <c r="T295" s="7"/>
    </row>
    <row r="296" spans="1:21" x14ac:dyDescent="0.2">
      <c r="A296" s="21">
        <v>28520</v>
      </c>
      <c r="B296" s="1" t="s">
        <v>41</v>
      </c>
      <c r="C296" s="1" t="s">
        <v>69</v>
      </c>
      <c r="D296" s="1" t="s">
        <v>34</v>
      </c>
      <c r="E296" s="4">
        <v>91</v>
      </c>
      <c r="F296" s="2">
        <v>2.9670000000000001</v>
      </c>
      <c r="G296" s="2">
        <v>-12.97046440649989</v>
      </c>
      <c r="H296" s="2"/>
      <c r="I296" s="2"/>
      <c r="J296" s="2"/>
      <c r="K296" s="2"/>
      <c r="L296" s="2"/>
      <c r="M296" s="24" t="str" cm="1">
        <f t="array" ref="M296">_xlfn.IFS(B296=standards!$G$1, standards!$H$1, B296=standards!$G$2,standards!$H$2,B296=standards!$G$3,standards!$H$3,B296=standards!$G$4,standards!$H$4,B296=standards!$G$5,standards!$H$5,B296=standards!$G$6,standards!$H$6,B296=standards!$G$8,standards!$H$8,B296=standards!$G$9,standards!$H$9,B296=standards!$G$10, standards!$H$10, TRUE,standards!$H$7)</f>
        <v>129, -63.5, 1</v>
      </c>
      <c r="N296" t="str">
        <f>VLOOKUP($C296, standards!$A$2:$D$17, 3, FALSE)</f>
        <v>carbonate, mixed siliciclastic</v>
      </c>
      <c r="O296" t="str">
        <f>VLOOKUP($C296, standards!$A$2:$D$17, 4, FALSE)</f>
        <v/>
      </c>
      <c r="S296" s="8"/>
      <c r="T296" s="7"/>
    </row>
    <row r="297" spans="1:21" x14ac:dyDescent="0.2">
      <c r="A297" s="21">
        <v>28521</v>
      </c>
      <c r="B297" s="1" t="s">
        <v>41</v>
      </c>
      <c r="C297" s="1" t="s">
        <v>69</v>
      </c>
      <c r="D297" s="1" t="s">
        <v>34</v>
      </c>
      <c r="E297" s="4">
        <v>92</v>
      </c>
      <c r="F297" s="2">
        <v>3.4899999999999998</v>
      </c>
      <c r="G297" s="2">
        <v>-14.470093211251299</v>
      </c>
      <c r="H297" s="2"/>
      <c r="I297" s="2"/>
      <c r="J297" s="2"/>
      <c r="K297" s="2"/>
      <c r="L297" s="2"/>
      <c r="M297" s="24" t="str" cm="1">
        <f t="array" ref="M297">_xlfn.IFS(B297=standards!$G$1, standards!$H$1, B297=standards!$G$2,standards!$H$2,B297=standards!$G$3,standards!$H$3,B297=standards!$G$4,standards!$H$4,B297=standards!$G$5,standards!$H$5,B297=standards!$G$6,standards!$H$6,B297=standards!$G$8,standards!$H$8,B297=standards!$G$9,standards!$H$9,B297=standards!$G$10, standards!$H$10, TRUE,standards!$H$7)</f>
        <v>129, -63.5, 1</v>
      </c>
      <c r="N297" t="str">
        <f>VLOOKUP($C297, standards!$A$2:$D$17, 3, FALSE)</f>
        <v>carbonate, mixed siliciclastic</v>
      </c>
      <c r="O297" t="str">
        <f>VLOOKUP($C297, standards!$A$2:$D$17, 4, FALSE)</f>
        <v/>
      </c>
      <c r="T297" s="7"/>
      <c r="U297" s="8"/>
    </row>
    <row r="298" spans="1:21" x14ac:dyDescent="0.2">
      <c r="A298" s="21">
        <v>28522</v>
      </c>
      <c r="B298" s="1" t="s">
        <v>41</v>
      </c>
      <c r="C298" s="1" t="s">
        <v>69</v>
      </c>
      <c r="D298" s="1" t="s">
        <v>34</v>
      </c>
      <c r="E298" s="4">
        <v>99</v>
      </c>
      <c r="F298" s="2">
        <v>3.2319999999999998</v>
      </c>
      <c r="G298" s="2">
        <v>-14.661135032582695</v>
      </c>
      <c r="H298" s="2"/>
      <c r="I298" s="2"/>
      <c r="J298" s="2"/>
      <c r="K298" s="2"/>
      <c r="L298" s="2"/>
      <c r="M298" s="24" t="str" cm="1">
        <f t="array" ref="M298">_xlfn.IFS(B298=standards!$G$1, standards!$H$1, B298=standards!$G$2,standards!$H$2,B298=standards!$G$3,standards!$H$3,B298=standards!$G$4,standards!$H$4,B298=standards!$G$5,standards!$H$5,B298=standards!$G$6,standards!$H$6,B298=standards!$G$8,standards!$H$8,B298=standards!$G$9,standards!$H$9,B298=standards!$G$10, standards!$H$10, TRUE,standards!$H$7)</f>
        <v>129, -63.5, 1</v>
      </c>
      <c r="N298" t="str">
        <f>VLOOKUP($C298, standards!$A$2:$D$17, 3, FALSE)</f>
        <v>carbonate, mixed siliciclastic</v>
      </c>
      <c r="O298" t="str">
        <f>VLOOKUP($C298, standards!$A$2:$D$17, 4, FALSE)</f>
        <v/>
      </c>
      <c r="S298" s="8"/>
      <c r="T298" s="7"/>
    </row>
    <row r="299" spans="1:21" x14ac:dyDescent="0.2">
      <c r="A299" s="21">
        <v>28523</v>
      </c>
      <c r="B299" s="1" t="s">
        <v>41</v>
      </c>
      <c r="C299" s="1" t="s">
        <v>69</v>
      </c>
      <c r="D299" s="1" t="s">
        <v>34</v>
      </c>
      <c r="E299" s="4">
        <v>103</v>
      </c>
      <c r="F299" s="2">
        <v>3.613</v>
      </c>
      <c r="G299" s="2">
        <v>-13.436685638868187</v>
      </c>
      <c r="H299" s="2"/>
      <c r="I299" s="2"/>
      <c r="J299" s="2"/>
      <c r="K299" s="2"/>
      <c r="L299" s="2"/>
      <c r="M299" s="24" t="str" cm="1">
        <f t="array" ref="M299">_xlfn.IFS(B299=standards!$G$1, standards!$H$1, B299=standards!$G$2,standards!$H$2,B299=standards!$G$3,standards!$H$3,B299=standards!$G$4,standards!$H$4,B299=standards!$G$5,standards!$H$5,B299=standards!$G$6,standards!$H$6,B299=standards!$G$8,standards!$H$8,B299=standards!$G$9,standards!$H$9,B299=standards!$G$10, standards!$H$10, TRUE,standards!$H$7)</f>
        <v>129, -63.5, 1</v>
      </c>
      <c r="N299" t="str">
        <f>VLOOKUP($C299, standards!$A$2:$D$17, 3, FALSE)</f>
        <v>carbonate, mixed siliciclastic</v>
      </c>
      <c r="O299" t="str">
        <f>VLOOKUP($C299, standards!$A$2:$D$17, 4, FALSE)</f>
        <v/>
      </c>
      <c r="S299" s="8"/>
      <c r="T299" s="7"/>
    </row>
    <row r="300" spans="1:21" x14ac:dyDescent="0.2">
      <c r="A300" s="21">
        <v>28524</v>
      </c>
      <c r="B300" s="1" t="s">
        <v>41</v>
      </c>
      <c r="C300" s="1" t="s">
        <v>69</v>
      </c>
      <c r="D300" s="1" t="s">
        <v>34</v>
      </c>
      <c r="E300" s="4">
        <v>105.5</v>
      </c>
      <c r="F300" s="2">
        <v>3.5150000000000001</v>
      </c>
      <c r="G300" s="2">
        <v>-13.139729439907558</v>
      </c>
      <c r="H300" s="2"/>
      <c r="I300" s="2"/>
      <c r="J300" s="2"/>
      <c r="K300" s="2"/>
      <c r="L300" s="2"/>
      <c r="M300" s="24" t="str" cm="1">
        <f t="array" ref="M300">_xlfn.IFS(B300=standards!$G$1, standards!$H$1, B300=standards!$G$2,standards!$H$2,B300=standards!$G$3,standards!$H$3,B300=standards!$G$4,standards!$H$4,B300=standards!$G$5,standards!$H$5,B300=standards!$G$6,standards!$H$6,B300=standards!$G$8,standards!$H$8,B300=standards!$G$9,standards!$H$9,B300=standards!$G$10, standards!$H$10, TRUE,standards!$H$7)</f>
        <v>129, -63.5, 1</v>
      </c>
      <c r="N300" t="str">
        <f>VLOOKUP($C300, standards!$A$2:$D$17, 3, FALSE)</f>
        <v>carbonate, mixed siliciclastic</v>
      </c>
      <c r="O300" t="str">
        <f>VLOOKUP($C300, standards!$A$2:$D$17, 4, FALSE)</f>
        <v/>
      </c>
      <c r="S300" s="8"/>
      <c r="T300" s="7"/>
    </row>
    <row r="301" spans="1:21" x14ac:dyDescent="0.2">
      <c r="A301" s="21">
        <v>28525</v>
      </c>
      <c r="B301" s="1" t="s">
        <v>41</v>
      </c>
      <c r="C301" s="1" t="s">
        <v>69</v>
      </c>
      <c r="D301" s="1" t="s">
        <v>34</v>
      </c>
      <c r="E301" s="4">
        <v>112</v>
      </c>
      <c r="F301" s="2">
        <v>5.0449999999999999</v>
      </c>
      <c r="G301" s="2">
        <v>-12.907113750721681</v>
      </c>
      <c r="H301" s="2"/>
      <c r="I301" s="2"/>
      <c r="J301" s="2"/>
      <c r="K301" s="2"/>
      <c r="L301" s="2"/>
      <c r="M301" s="24" t="str" cm="1">
        <f t="array" ref="M301">_xlfn.IFS(B301=standards!$G$1, standards!$H$1, B301=standards!$G$2,standards!$H$2,B301=standards!$G$3,standards!$H$3,B301=standards!$G$4,standards!$H$4,B301=standards!$G$5,standards!$H$5,B301=standards!$G$6,standards!$H$6,B301=standards!$G$8,standards!$H$8,B301=standards!$G$9,standards!$H$9,B301=standards!$G$10, standards!$H$10, TRUE,standards!$H$7)</f>
        <v>129, -63.5, 1</v>
      </c>
      <c r="N301" t="str">
        <f>VLOOKUP($C301, standards!$A$2:$D$17, 3, FALSE)</f>
        <v>carbonate, mixed siliciclastic</v>
      </c>
      <c r="O301" t="str">
        <f>VLOOKUP($C301, standards!$A$2:$D$17, 4, FALSE)</f>
        <v/>
      </c>
      <c r="S301" s="8"/>
      <c r="T301" s="7"/>
    </row>
    <row r="302" spans="1:21" x14ac:dyDescent="0.2">
      <c r="A302" s="21">
        <v>28526</v>
      </c>
      <c r="B302" s="1" t="s">
        <v>41</v>
      </c>
      <c r="C302" s="1" t="s">
        <v>69</v>
      </c>
      <c r="D302" s="1" t="s">
        <v>34</v>
      </c>
      <c r="E302" s="4">
        <v>117.5</v>
      </c>
      <c r="F302" s="2">
        <v>5.7569999999999997</v>
      </c>
      <c r="G302" s="2">
        <v>-10.215700734141695</v>
      </c>
      <c r="H302" s="2"/>
      <c r="I302" s="2"/>
      <c r="J302" s="2"/>
      <c r="K302" s="2"/>
      <c r="L302" s="2"/>
      <c r="M302" s="24" t="str" cm="1">
        <f t="array" ref="M302">_xlfn.IFS(B302=standards!$G$1, standards!$H$1, B302=standards!$G$2,standards!$H$2,B302=standards!$G$3,standards!$H$3,B302=standards!$G$4,standards!$H$4,B302=standards!$G$5,standards!$H$5,B302=standards!$G$6,standards!$H$6,B302=standards!$G$8,standards!$H$8,B302=standards!$G$9,standards!$H$9,B302=standards!$G$10, standards!$H$10, TRUE,standards!$H$7)</f>
        <v>129, -63.5, 1</v>
      </c>
      <c r="N302" t="str">
        <f>VLOOKUP($C302, standards!$A$2:$D$17, 3, FALSE)</f>
        <v>carbonate, mixed siliciclastic</v>
      </c>
      <c r="O302" t="str">
        <f>VLOOKUP($C302, standards!$A$2:$D$17, 4, FALSE)</f>
        <v/>
      </c>
      <c r="S302" s="8"/>
      <c r="T302" s="7"/>
    </row>
    <row r="303" spans="1:21" x14ac:dyDescent="0.2">
      <c r="A303" s="21">
        <v>28527</v>
      </c>
      <c r="B303" s="1" t="s">
        <v>41</v>
      </c>
      <c r="C303" s="1" t="s">
        <v>69</v>
      </c>
      <c r="D303" s="1" t="s">
        <v>34</v>
      </c>
      <c r="E303" s="4">
        <v>118.2</v>
      </c>
      <c r="F303" s="2">
        <v>4.7300000000000004</v>
      </c>
      <c r="G303" s="2">
        <v>-7.7737309246884827</v>
      </c>
      <c r="H303" s="2"/>
      <c r="I303" s="2"/>
      <c r="J303" s="2"/>
      <c r="K303" s="2"/>
      <c r="L303" s="2"/>
      <c r="M303" s="24" t="str" cm="1">
        <f t="array" ref="M303">_xlfn.IFS(B303=standards!$G$1, standards!$H$1, B303=standards!$G$2,standards!$H$2,B303=standards!$G$3,standards!$H$3,B303=standards!$G$4,standards!$H$4,B303=standards!$G$5,standards!$H$5,B303=standards!$G$6,standards!$H$6,B303=standards!$G$8,standards!$H$8,B303=standards!$G$9,standards!$H$9,B303=standards!$G$10, standards!$H$10, TRUE,standards!$H$7)</f>
        <v>129, -63.5, 1</v>
      </c>
      <c r="N303" t="str">
        <f>VLOOKUP($C303, standards!$A$2:$D$17, 3, FALSE)</f>
        <v>carbonate, mixed siliciclastic</v>
      </c>
      <c r="O303" t="str">
        <f>VLOOKUP($C303, standards!$A$2:$D$17, 4, FALSE)</f>
        <v/>
      </c>
      <c r="T303" s="7"/>
      <c r="U303" s="8"/>
    </row>
    <row r="304" spans="1:21" x14ac:dyDescent="0.2">
      <c r="A304" s="21">
        <v>28528</v>
      </c>
      <c r="B304" s="1" t="s">
        <v>41</v>
      </c>
      <c r="C304" s="1" t="s">
        <v>69</v>
      </c>
      <c r="D304" s="1" t="s">
        <v>34</v>
      </c>
      <c r="E304" s="4">
        <v>121</v>
      </c>
      <c r="F304" s="2">
        <v>4.6950000000000003</v>
      </c>
      <c r="G304" s="2">
        <v>-10.631439412686621</v>
      </c>
      <c r="H304" s="2"/>
      <c r="I304" s="2"/>
      <c r="J304" s="2"/>
      <c r="K304" s="2"/>
      <c r="L304" s="2"/>
      <c r="M304" s="24" t="str" cm="1">
        <f t="array" ref="M304">_xlfn.IFS(B304=standards!$G$1, standards!$H$1, B304=standards!$G$2,standards!$H$2,B304=standards!$G$3,standards!$H$3,B304=standards!$G$4,standards!$H$4,B304=standards!$G$5,standards!$H$5,B304=standards!$G$6,standards!$H$6,B304=standards!$G$8,standards!$H$8,B304=standards!$G$9,standards!$H$9,B304=standards!$G$10, standards!$H$10, TRUE,standards!$H$7)</f>
        <v>129, -63.5, 1</v>
      </c>
      <c r="N304" t="str">
        <f>VLOOKUP($C304, standards!$A$2:$D$17, 3, FALSE)</f>
        <v>carbonate, mixed siliciclastic</v>
      </c>
      <c r="O304" t="str">
        <f>VLOOKUP($C304, standards!$A$2:$D$17, 4, FALSE)</f>
        <v/>
      </c>
      <c r="S304" s="8"/>
      <c r="T304" s="7"/>
    </row>
    <row r="305" spans="1:21" x14ac:dyDescent="0.2">
      <c r="A305" s="21">
        <v>28529</v>
      </c>
      <c r="B305" s="1" t="s">
        <v>41</v>
      </c>
      <c r="C305" s="1" t="s">
        <v>69</v>
      </c>
      <c r="D305" s="1" t="s">
        <v>34</v>
      </c>
      <c r="E305" s="4">
        <v>123</v>
      </c>
      <c r="F305" s="2">
        <v>6.0850000000000009</v>
      </c>
      <c r="G305" s="2">
        <v>-5.9840748989523611</v>
      </c>
      <c r="H305" s="2"/>
      <c r="I305" s="2"/>
      <c r="J305" s="2"/>
      <c r="K305" s="2"/>
      <c r="L305" s="2"/>
      <c r="M305" s="24" t="str" cm="1">
        <f t="array" ref="M305">_xlfn.IFS(B305=standards!$G$1, standards!$H$1, B305=standards!$G$2,standards!$H$2,B305=standards!$G$3,standards!$H$3,B305=standards!$G$4,standards!$H$4,B305=standards!$G$5,standards!$H$5,B305=standards!$G$6,standards!$H$6,B305=standards!$G$8,standards!$H$8,B305=standards!$G$9,standards!$H$9,B305=standards!$G$10, standards!$H$10, TRUE,standards!$H$7)</f>
        <v>129, -63.5, 1</v>
      </c>
      <c r="N305" t="str">
        <f>VLOOKUP($C305, standards!$A$2:$D$17, 3, FALSE)</f>
        <v>carbonate, mixed siliciclastic</v>
      </c>
      <c r="O305" t="str">
        <f>VLOOKUP($C305, standards!$A$2:$D$17, 4, FALSE)</f>
        <v/>
      </c>
      <c r="S305" s="8"/>
      <c r="T305" s="7"/>
    </row>
    <row r="306" spans="1:21" x14ac:dyDescent="0.2">
      <c r="A306" s="21">
        <v>28530</v>
      </c>
      <c r="B306" s="1" t="s">
        <v>41</v>
      </c>
      <c r="C306" s="1" t="s">
        <v>69</v>
      </c>
      <c r="D306" s="1" t="s">
        <v>34</v>
      </c>
      <c r="E306" s="4">
        <v>124</v>
      </c>
      <c r="F306" s="2">
        <v>4.6389999999999993</v>
      </c>
      <c r="G306" s="2">
        <v>-12.701224119442362</v>
      </c>
      <c r="H306" s="2"/>
      <c r="I306" s="2"/>
      <c r="J306" s="2"/>
      <c r="K306" s="2"/>
      <c r="L306" s="2"/>
      <c r="M306" s="24" t="str" cm="1">
        <f t="array" ref="M306">_xlfn.IFS(B306=standards!$G$1, standards!$H$1, B306=standards!$G$2,standards!$H$2,B306=standards!$G$3,standards!$H$3,B306=standards!$G$4,standards!$H$4,B306=standards!$G$5,standards!$H$5,B306=standards!$G$6,standards!$H$6,B306=standards!$G$8,standards!$H$8,B306=standards!$G$9,standards!$H$9,B306=standards!$G$10, standards!$H$10, TRUE,standards!$H$7)</f>
        <v>129, -63.5, 1</v>
      </c>
      <c r="N306" t="str">
        <f>VLOOKUP($C306, standards!$A$2:$D$17, 3, FALSE)</f>
        <v>carbonate, mixed siliciclastic</v>
      </c>
      <c r="O306" t="str">
        <f>VLOOKUP($C306, standards!$A$2:$D$17, 4, FALSE)</f>
        <v/>
      </c>
      <c r="T306" s="7"/>
    </row>
    <row r="307" spans="1:21" x14ac:dyDescent="0.2">
      <c r="A307" s="21">
        <v>28531</v>
      </c>
      <c r="B307" s="1" t="s">
        <v>41</v>
      </c>
      <c r="C307" s="1" t="s">
        <v>69</v>
      </c>
      <c r="D307" s="1" t="s">
        <v>34</v>
      </c>
      <c r="E307" s="4">
        <v>125</v>
      </c>
      <c r="F307" s="2">
        <v>4.5990000000000002</v>
      </c>
      <c r="G307" s="2">
        <v>-10.074151612637127</v>
      </c>
      <c r="H307" s="2"/>
      <c r="I307" s="2"/>
      <c r="J307" s="2"/>
      <c r="K307" s="2"/>
      <c r="L307" s="2"/>
      <c r="M307" s="24" t="str" cm="1">
        <f t="array" ref="M307">_xlfn.IFS(B307=standards!$G$1, standards!$H$1, B307=standards!$G$2,standards!$H$2,B307=standards!$G$3,standards!$H$3,B307=standards!$G$4,standards!$H$4,B307=standards!$G$5,standards!$H$5,B307=standards!$G$6,standards!$H$6,B307=standards!$G$8,standards!$H$8,B307=standards!$G$9,standards!$H$9,B307=standards!$G$10, standards!$H$10, TRUE,standards!$H$7)</f>
        <v>129, -63.5, 1</v>
      </c>
      <c r="N307" t="str">
        <f>VLOOKUP($C307, standards!$A$2:$D$17, 3, FALSE)</f>
        <v>carbonate, mixed siliciclastic</v>
      </c>
      <c r="O307" t="str">
        <f>VLOOKUP($C307, standards!$A$2:$D$17, 4, FALSE)</f>
        <v/>
      </c>
      <c r="T307" s="7"/>
      <c r="U307" s="8"/>
    </row>
    <row r="308" spans="1:21" x14ac:dyDescent="0.2">
      <c r="A308" s="21">
        <v>28532</v>
      </c>
      <c r="B308" s="1" t="s">
        <v>41</v>
      </c>
      <c r="C308" s="1" t="s">
        <v>69</v>
      </c>
      <c r="D308" s="1" t="s">
        <v>34</v>
      </c>
      <c r="E308" s="4">
        <v>126</v>
      </c>
      <c r="F308" s="2">
        <v>5.0709999999999997</v>
      </c>
      <c r="G308" s="2">
        <v>-12.884347108801411</v>
      </c>
      <c r="H308" s="2"/>
      <c r="I308" s="2"/>
      <c r="J308" s="2"/>
      <c r="K308" s="2"/>
      <c r="L308" s="2"/>
      <c r="M308" s="24" t="str" cm="1">
        <f t="array" ref="M308">_xlfn.IFS(B308=standards!$G$1, standards!$H$1, B308=standards!$G$2,standards!$H$2,B308=standards!$G$3,standards!$H$3,B308=standards!$G$4,standards!$H$4,B308=standards!$G$5,standards!$H$5,B308=standards!$G$6,standards!$H$6,B308=standards!$G$8,standards!$H$8,B308=standards!$G$9,standards!$H$9,B308=standards!$G$10, standards!$H$10, TRUE,standards!$H$7)</f>
        <v>129, -63.5, 1</v>
      </c>
      <c r="N308" t="str">
        <f>VLOOKUP($C308, standards!$A$2:$D$17, 3, FALSE)</f>
        <v>carbonate, mixed siliciclastic</v>
      </c>
      <c r="O308" t="str">
        <f>VLOOKUP($C308, standards!$A$2:$D$17, 4, FALSE)</f>
        <v/>
      </c>
      <c r="S308" s="8"/>
      <c r="T308" s="7"/>
    </row>
    <row r="309" spans="1:21" x14ac:dyDescent="0.2">
      <c r="A309" s="21">
        <v>28533</v>
      </c>
      <c r="B309" s="1" t="s">
        <v>41</v>
      </c>
      <c r="C309" s="1" t="s">
        <v>69</v>
      </c>
      <c r="D309" s="1" t="s">
        <v>34</v>
      </c>
      <c r="E309" s="4">
        <v>132.30000000000001</v>
      </c>
      <c r="F309" s="2">
        <v>4.8059999999999992</v>
      </c>
      <c r="G309" s="2">
        <v>-11.912310484203534</v>
      </c>
      <c r="H309" s="2"/>
      <c r="I309" s="2"/>
      <c r="J309" s="2"/>
      <c r="K309" s="2"/>
      <c r="L309" s="2"/>
      <c r="M309" s="24" t="str" cm="1">
        <f t="array" ref="M309">_xlfn.IFS(B309=standards!$G$1, standards!$H$1, B309=standards!$G$2,standards!$H$2,B309=standards!$G$3,standards!$H$3,B309=standards!$G$4,standards!$H$4,B309=standards!$G$5,standards!$H$5,B309=standards!$G$6,standards!$H$6,B309=standards!$G$8,standards!$H$8,B309=standards!$G$9,standards!$H$9,B309=standards!$G$10, standards!$H$10, TRUE,standards!$H$7)</f>
        <v>129, -63.5, 1</v>
      </c>
      <c r="N309" t="str">
        <f>VLOOKUP($C309, standards!$A$2:$D$17, 3, FALSE)</f>
        <v>carbonate, mixed siliciclastic</v>
      </c>
      <c r="O309" t="str">
        <f>VLOOKUP($C309, standards!$A$2:$D$17, 4, FALSE)</f>
        <v/>
      </c>
      <c r="T309" s="7"/>
      <c r="U309" s="8"/>
    </row>
    <row r="310" spans="1:21" x14ac:dyDescent="0.2">
      <c r="A310" s="21">
        <v>28534</v>
      </c>
      <c r="B310" s="1" t="s">
        <v>41</v>
      </c>
      <c r="C310" s="1" t="s">
        <v>69</v>
      </c>
      <c r="D310" s="1" t="s">
        <v>34</v>
      </c>
      <c r="E310" s="4">
        <v>137.30000000000001</v>
      </c>
      <c r="F310" s="2">
        <v>5.1310000000000002</v>
      </c>
      <c r="G310" s="2">
        <v>-10.142451538398053</v>
      </c>
      <c r="H310" s="2"/>
      <c r="I310" s="2"/>
      <c r="J310" s="2"/>
      <c r="K310" s="2"/>
      <c r="L310" s="2"/>
      <c r="M310" s="24" t="str" cm="1">
        <f t="array" ref="M310">_xlfn.IFS(B310=standards!$G$1, standards!$H$1, B310=standards!$G$2,standards!$H$2,B310=standards!$G$3,standards!$H$3,B310=standards!$G$4,standards!$H$4,B310=standards!$G$5,standards!$H$5,B310=standards!$G$6,standards!$H$6,B310=standards!$G$8,standards!$H$8,B310=standards!$G$9,standards!$H$9,B310=standards!$G$10, standards!$H$10, TRUE,standards!$H$7)</f>
        <v>129, -63.5, 1</v>
      </c>
      <c r="N310" t="str">
        <f>VLOOKUP($C310, standards!$A$2:$D$17, 3, FALSE)</f>
        <v>carbonate, mixed siliciclastic</v>
      </c>
      <c r="O310" t="str">
        <f>VLOOKUP($C310, standards!$A$2:$D$17, 4, FALSE)</f>
        <v/>
      </c>
      <c r="T310" s="7"/>
      <c r="U310" s="8"/>
    </row>
    <row r="311" spans="1:21" x14ac:dyDescent="0.2">
      <c r="A311" s="21">
        <v>28535</v>
      </c>
      <c r="B311" s="1" t="s">
        <v>41</v>
      </c>
      <c r="C311" s="1" t="s">
        <v>69</v>
      </c>
      <c r="D311" s="1" t="s">
        <v>34</v>
      </c>
      <c r="E311" s="4">
        <v>162.4</v>
      </c>
      <c r="F311" s="2">
        <v>4.7260000000000009</v>
      </c>
      <c r="G311" s="2">
        <v>-12.137997195413721</v>
      </c>
      <c r="H311" s="2"/>
      <c r="I311" s="2"/>
      <c r="J311" s="2"/>
      <c r="K311" s="2"/>
      <c r="L311" s="2"/>
      <c r="M311" s="24" t="str" cm="1">
        <f t="array" ref="M311">_xlfn.IFS(B311=standards!$G$1, standards!$H$1, B311=standards!$G$2,standards!$H$2,B311=standards!$G$3,standards!$H$3,B311=standards!$G$4,standards!$H$4,B311=standards!$G$5,standards!$H$5,B311=standards!$G$6,standards!$H$6,B311=standards!$G$8,standards!$H$8,B311=standards!$G$9,standards!$H$9,B311=standards!$G$10, standards!$H$10, TRUE,standards!$H$7)</f>
        <v>129, -63.5, 1</v>
      </c>
      <c r="N311" t="str">
        <f>VLOOKUP($C311, standards!$A$2:$D$17, 3, FALSE)</f>
        <v>carbonate, mixed siliciclastic</v>
      </c>
      <c r="O311" t="str">
        <f>VLOOKUP($C311, standards!$A$2:$D$17, 4, FALSE)</f>
        <v/>
      </c>
      <c r="S311" s="8"/>
      <c r="T311" s="7"/>
    </row>
    <row r="312" spans="1:21" x14ac:dyDescent="0.2">
      <c r="A312" s="21">
        <v>28536</v>
      </c>
      <c r="B312" s="1" t="s">
        <v>41</v>
      </c>
      <c r="C312" s="1" t="s">
        <v>69</v>
      </c>
      <c r="D312" s="1" t="s">
        <v>34</v>
      </c>
      <c r="E312" s="4">
        <v>168.2</v>
      </c>
      <c r="F312" s="2">
        <v>3.8609999999999998</v>
      </c>
      <c r="G312" s="2">
        <v>-12.42604470840546</v>
      </c>
      <c r="H312" s="2"/>
      <c r="I312" s="2"/>
      <c r="J312" s="2"/>
      <c r="K312" s="2"/>
      <c r="L312" s="2"/>
      <c r="M312" s="24" t="str" cm="1">
        <f t="array" ref="M312">_xlfn.IFS(B312=standards!$G$1, standards!$H$1, B312=standards!$G$2,standards!$H$2,B312=standards!$G$3,standards!$H$3,B312=standards!$G$4,standards!$H$4,B312=standards!$G$5,standards!$H$5,B312=standards!$G$6,standards!$H$6,B312=standards!$G$8,standards!$H$8,B312=standards!$G$9,standards!$H$9,B312=standards!$G$10, standards!$H$10, TRUE,standards!$H$7)</f>
        <v>129, -63.5, 1</v>
      </c>
      <c r="N312" t="str">
        <f>VLOOKUP($C312, standards!$A$2:$D$17, 3, FALSE)</f>
        <v>carbonate, mixed siliciclastic</v>
      </c>
      <c r="O312" t="str">
        <f>VLOOKUP($C312, standards!$A$2:$D$17, 4, FALSE)</f>
        <v/>
      </c>
      <c r="T312" s="7"/>
      <c r="U312" s="8"/>
    </row>
    <row r="313" spans="1:21" x14ac:dyDescent="0.2">
      <c r="A313" s="21">
        <v>28537</v>
      </c>
      <c r="B313" s="1" t="s">
        <v>41</v>
      </c>
      <c r="C313" s="1" t="s">
        <v>69</v>
      </c>
      <c r="D313" s="1" t="s">
        <v>34</v>
      </c>
      <c r="E313" s="4">
        <v>172.3</v>
      </c>
      <c r="F313" s="2">
        <v>4.9459999999999997</v>
      </c>
      <c r="G313" s="2">
        <v>-12.53987791800704</v>
      </c>
      <c r="H313" s="2"/>
      <c r="I313" s="2"/>
      <c r="J313" s="2"/>
      <c r="K313" s="2"/>
      <c r="L313" s="2"/>
      <c r="M313" s="24" t="str" cm="1">
        <f t="array" ref="M313">_xlfn.IFS(B313=standards!$G$1, standards!$H$1, B313=standards!$G$2,standards!$H$2,B313=standards!$G$3,standards!$H$3,B313=standards!$G$4,standards!$H$4,B313=standards!$G$5,standards!$H$5,B313=standards!$G$6,standards!$H$6,B313=standards!$G$8,standards!$H$8,B313=standards!$G$9,standards!$H$9,B313=standards!$G$10, standards!$H$10, TRUE,standards!$H$7)</f>
        <v>129, -63.5, 1</v>
      </c>
      <c r="N313" t="str">
        <f>VLOOKUP($C313, standards!$A$2:$D$17, 3, FALSE)</f>
        <v>carbonate, mixed siliciclastic</v>
      </c>
      <c r="O313" t="str">
        <f>VLOOKUP($C313, standards!$A$2:$D$17, 4, FALSE)</f>
        <v/>
      </c>
      <c r="T313" s="7"/>
      <c r="U313" s="8"/>
    </row>
    <row r="314" spans="1:21" x14ac:dyDescent="0.2">
      <c r="A314" s="21">
        <v>28538</v>
      </c>
      <c r="B314" s="1" t="s">
        <v>41</v>
      </c>
      <c r="C314" s="1" t="s">
        <v>69</v>
      </c>
      <c r="D314" s="1" t="s">
        <v>34</v>
      </c>
      <c r="E314" s="4">
        <v>194.6</v>
      </c>
      <c r="F314" s="2">
        <v>6.0719999999999992</v>
      </c>
      <c r="G314" s="2">
        <v>-13.865292419368178</v>
      </c>
      <c r="H314" s="2"/>
      <c r="I314" s="2"/>
      <c r="J314" s="2"/>
      <c r="K314" s="2"/>
      <c r="L314" s="2"/>
      <c r="M314" s="24" t="str" cm="1">
        <f t="array" ref="M314">_xlfn.IFS(B314=standards!$G$1, standards!$H$1, B314=standards!$G$2,standards!$H$2,B314=standards!$G$3,standards!$H$3,B314=standards!$G$4,standards!$H$4,B314=standards!$G$5,standards!$H$5,B314=standards!$G$6,standards!$H$6,B314=standards!$G$8,standards!$H$8,B314=standards!$G$9,standards!$H$9,B314=standards!$G$10, standards!$H$10, TRUE,standards!$H$7)</f>
        <v>129, -63.5, 1</v>
      </c>
      <c r="N314" t="str">
        <f>VLOOKUP($C314, standards!$A$2:$D$17, 3, FALSE)</f>
        <v>carbonate, mixed siliciclastic</v>
      </c>
      <c r="O314" t="str">
        <f>VLOOKUP($C314, standards!$A$2:$D$17, 4, FALSE)</f>
        <v/>
      </c>
      <c r="T314" s="7"/>
      <c r="U314" s="8"/>
    </row>
    <row r="315" spans="1:21" x14ac:dyDescent="0.2">
      <c r="A315" s="21">
        <v>28539</v>
      </c>
      <c r="B315" s="1" t="s">
        <v>41</v>
      </c>
      <c r="C315" s="1" t="s">
        <v>69</v>
      </c>
      <c r="D315" s="1" t="s">
        <v>34</v>
      </c>
      <c r="E315" s="4">
        <v>195.5</v>
      </c>
      <c r="F315" s="2">
        <v>5.907</v>
      </c>
      <c r="G315" s="2">
        <v>-12.01228573785362</v>
      </c>
      <c r="H315" s="2"/>
      <c r="I315" s="2"/>
      <c r="J315" s="2"/>
      <c r="K315" s="2"/>
      <c r="L315" s="2"/>
      <c r="M315" s="24" t="str" cm="1">
        <f t="array" ref="M315">_xlfn.IFS(B315=standards!$G$1, standards!$H$1, B315=standards!$G$2,standards!$H$2,B315=standards!$G$3,standards!$H$3,B315=standards!$G$4,standards!$H$4,B315=standards!$G$5,standards!$H$5,B315=standards!$G$6,standards!$H$6,B315=standards!$G$8,standards!$H$8,B315=standards!$G$9,standards!$H$9,B315=standards!$G$10, standards!$H$10, TRUE,standards!$H$7)</f>
        <v>129, -63.5, 1</v>
      </c>
      <c r="N315" t="str">
        <f>VLOOKUP($C315, standards!$A$2:$D$17, 3, FALSE)</f>
        <v>carbonate, mixed siliciclastic</v>
      </c>
      <c r="O315" t="str">
        <f>VLOOKUP($C315, standards!$A$2:$D$17, 4, FALSE)</f>
        <v/>
      </c>
      <c r="T315" s="7"/>
      <c r="U315" s="8"/>
    </row>
    <row r="316" spans="1:21" x14ac:dyDescent="0.2">
      <c r="A316" s="21">
        <v>28540</v>
      </c>
      <c r="B316" s="1" t="s">
        <v>41</v>
      </c>
      <c r="C316" s="1" t="s">
        <v>69</v>
      </c>
      <c r="D316" s="1" t="s">
        <v>34</v>
      </c>
      <c r="E316" s="4">
        <v>206.5</v>
      </c>
      <c r="F316" s="2">
        <v>5.8100000000000005</v>
      </c>
      <c r="G316" s="2">
        <v>-11.462916769776474</v>
      </c>
      <c r="H316" s="2"/>
      <c r="I316" s="2"/>
      <c r="J316" s="2"/>
      <c r="K316" s="2"/>
      <c r="L316" s="2"/>
      <c r="M316" s="24" t="str" cm="1">
        <f t="array" ref="M316">_xlfn.IFS(B316=standards!$G$1, standards!$H$1, B316=standards!$G$2,standards!$H$2,B316=standards!$G$3,standards!$H$3,B316=standards!$G$4,standards!$H$4,B316=standards!$G$5,standards!$H$5,B316=standards!$G$6,standards!$H$6,B316=standards!$G$8,standards!$H$8,B316=standards!$G$9,standards!$H$9,B316=standards!$G$10, standards!$H$10, TRUE,standards!$H$7)</f>
        <v>129, -63.5, 1</v>
      </c>
      <c r="N316" t="str">
        <f>VLOOKUP($C316, standards!$A$2:$D$17, 3, FALSE)</f>
        <v>carbonate, mixed siliciclastic</v>
      </c>
      <c r="O316" t="str">
        <f>VLOOKUP($C316, standards!$A$2:$D$17, 4, FALSE)</f>
        <v/>
      </c>
      <c r="T316" s="7"/>
      <c r="U316" s="8"/>
    </row>
    <row r="317" spans="1:21" x14ac:dyDescent="0.2">
      <c r="A317" s="21">
        <v>28541</v>
      </c>
      <c r="B317" s="1" t="s">
        <v>41</v>
      </c>
      <c r="C317" s="1" t="s">
        <v>69</v>
      </c>
      <c r="D317" s="1" t="s">
        <v>34</v>
      </c>
      <c r="E317" s="4">
        <v>207</v>
      </c>
      <c r="F317" s="2">
        <v>6.3767142857142858</v>
      </c>
      <c r="G317" s="2">
        <v>-11.059598402092803</v>
      </c>
      <c r="H317" s="2"/>
      <c r="I317" s="2"/>
      <c r="J317" s="2"/>
      <c r="K317" s="2"/>
      <c r="L317" s="2"/>
      <c r="M317" s="24" t="str" cm="1">
        <f t="array" ref="M317">_xlfn.IFS(B317=standards!$G$1, standards!$H$1, B317=standards!$G$2,standards!$H$2,B317=standards!$G$3,standards!$H$3,B317=standards!$G$4,standards!$H$4,B317=standards!$G$5,standards!$H$5,B317=standards!$G$6,standards!$H$6,B317=standards!$G$8,standards!$H$8,B317=standards!$G$9,standards!$H$9,B317=standards!$G$10, standards!$H$10, TRUE,standards!$H$7)</f>
        <v>129, -63.5, 1</v>
      </c>
      <c r="N317" t="str">
        <f>VLOOKUP($C317, standards!$A$2:$D$17, 3, FALSE)</f>
        <v>carbonate, mixed siliciclastic</v>
      </c>
      <c r="O317" t="str">
        <f>VLOOKUP($C317, standards!$A$2:$D$17, 4, FALSE)</f>
        <v/>
      </c>
      <c r="T317" s="7"/>
      <c r="U317" s="8"/>
    </row>
    <row r="318" spans="1:21" x14ac:dyDescent="0.2">
      <c r="A318" s="21">
        <v>28542</v>
      </c>
      <c r="B318" s="1" t="s">
        <v>41</v>
      </c>
      <c r="C318" s="1" t="s">
        <v>69</v>
      </c>
      <c r="D318" s="1" t="s">
        <v>34</v>
      </c>
      <c r="E318" s="4">
        <v>238</v>
      </c>
      <c r="F318" s="2">
        <v>5.9527142857142854</v>
      </c>
      <c r="G318" s="2">
        <v>-4.9917934033301483</v>
      </c>
      <c r="H318" s="2"/>
      <c r="I318" s="2"/>
      <c r="J318" s="2"/>
      <c r="K318" s="2"/>
      <c r="L318" s="2"/>
      <c r="M318" s="24" t="str" cm="1">
        <f t="array" ref="M318">_xlfn.IFS(B318=standards!$G$1, standards!$H$1, B318=standards!$G$2,standards!$H$2,B318=standards!$G$3,standards!$H$3,B318=standards!$G$4,standards!$H$4,B318=standards!$G$5,standards!$H$5,B318=standards!$G$6,standards!$H$6,B318=standards!$G$8,standards!$H$8,B318=standards!$G$9,standards!$H$9,B318=standards!$G$10, standards!$H$10, TRUE,standards!$H$7)</f>
        <v>129, -63.5, 1</v>
      </c>
      <c r="N318" t="str">
        <f>VLOOKUP($C318, standards!$A$2:$D$17, 3, FALSE)</f>
        <v>carbonate, mixed siliciclastic</v>
      </c>
      <c r="O318" t="str">
        <f>VLOOKUP($C318, standards!$A$2:$D$17, 4, FALSE)</f>
        <v/>
      </c>
      <c r="T318" s="7"/>
      <c r="U318" s="8"/>
    </row>
    <row r="319" spans="1:21" x14ac:dyDescent="0.2">
      <c r="A319" s="21">
        <v>28543</v>
      </c>
      <c r="B319" s="1" t="s">
        <v>41</v>
      </c>
      <c r="C319" s="1" t="s">
        <v>31</v>
      </c>
      <c r="D319" s="1" t="s">
        <v>34</v>
      </c>
      <c r="E319" s="4">
        <v>240</v>
      </c>
      <c r="F319" s="2">
        <v>2.6737142857142855</v>
      </c>
      <c r="G319" s="2">
        <v>-12.163285608229927</v>
      </c>
      <c r="H319" s="2"/>
      <c r="I319" s="2"/>
      <c r="J319" s="2"/>
      <c r="K319" s="2"/>
      <c r="L319" s="2"/>
      <c r="M319" s="24" t="str" cm="1">
        <f t="array" ref="M319">_xlfn.IFS(B319=standards!$G$1, standards!$H$1, B319=standards!$G$2,standards!$H$2,B319=standards!$G$3,standards!$H$3,B319=standards!$G$4,standards!$H$4,B319=standards!$G$5,standards!$H$5,B319=standards!$G$6,standards!$H$6,B319=standards!$G$8,standards!$H$8,B319=standards!$G$9,standards!$H$9,B319=standards!$G$10, standards!$H$10, TRUE,standards!$H$7)</f>
        <v>129, -63.5, 1</v>
      </c>
      <c r="N319" t="str">
        <f>VLOOKUP($C319, standards!$A$2:$D$17, 3, FALSE)</f>
        <v>carbonate, dolomite</v>
      </c>
      <c r="O319" t="str">
        <f>VLOOKUP($C319, standards!$A$2:$D$17, 4, FALSE)</f>
        <v/>
      </c>
      <c r="T319" s="7"/>
      <c r="U319" s="8"/>
    </row>
    <row r="320" spans="1:21" x14ac:dyDescent="0.2">
      <c r="A320" s="21">
        <v>28544</v>
      </c>
      <c r="B320" s="1" t="s">
        <v>41</v>
      </c>
      <c r="C320" s="1" t="s">
        <v>31</v>
      </c>
      <c r="D320" s="1" t="s">
        <v>34</v>
      </c>
      <c r="E320" s="4">
        <v>242.4</v>
      </c>
      <c r="F320" s="2">
        <v>2.8077142857142854</v>
      </c>
      <c r="G320" s="2">
        <v>-10.499341040053679</v>
      </c>
      <c r="H320" s="2"/>
      <c r="I320" s="2"/>
      <c r="J320" s="2"/>
      <c r="K320" s="2"/>
      <c r="L320" s="2"/>
      <c r="M320" s="24" t="str" cm="1">
        <f t="array" ref="M320">_xlfn.IFS(B320=standards!$G$1, standards!$H$1, B320=standards!$G$2,standards!$H$2,B320=standards!$G$3,standards!$H$3,B320=standards!$G$4,standards!$H$4,B320=standards!$G$5,standards!$H$5,B320=standards!$G$6,standards!$H$6,B320=standards!$G$8,standards!$H$8,B320=standards!$G$9,standards!$H$9,B320=standards!$G$10, standards!$H$10, TRUE,standards!$H$7)</f>
        <v>129, -63.5, 1</v>
      </c>
      <c r="N320" t="str">
        <f>VLOOKUP($C320, standards!$A$2:$D$17, 3, FALSE)</f>
        <v>carbonate, dolomite</v>
      </c>
      <c r="O320" t="str">
        <f>VLOOKUP($C320, standards!$A$2:$D$17, 4, FALSE)</f>
        <v/>
      </c>
      <c r="T320" s="7"/>
      <c r="U320" s="8"/>
    </row>
    <row r="321" spans="1:21" x14ac:dyDescent="0.2">
      <c r="A321" s="21">
        <v>28545</v>
      </c>
      <c r="B321" s="1" t="s">
        <v>41</v>
      </c>
      <c r="C321" s="1" t="s">
        <v>31</v>
      </c>
      <c r="D321" s="1" t="s">
        <v>34</v>
      </c>
      <c r="E321" s="4">
        <v>244</v>
      </c>
      <c r="F321" s="2">
        <v>1.4007142857142854</v>
      </c>
      <c r="G321" s="2">
        <v>-12.100924806448262</v>
      </c>
      <c r="H321" s="2"/>
      <c r="I321" s="2"/>
      <c r="J321" s="2"/>
      <c r="K321" s="2"/>
      <c r="L321" s="2"/>
      <c r="M321" s="24" t="str" cm="1">
        <f t="array" ref="M321">_xlfn.IFS(B321=standards!$G$1, standards!$H$1, B321=standards!$G$2,standards!$H$2,B321=standards!$G$3,standards!$H$3,B321=standards!$G$4,standards!$H$4,B321=standards!$G$5,standards!$H$5,B321=standards!$G$6,standards!$H$6,B321=standards!$G$8,standards!$H$8,B321=standards!$G$9,standards!$H$9,B321=standards!$G$10, standards!$H$10, TRUE,standards!$H$7)</f>
        <v>129, -63.5, 1</v>
      </c>
      <c r="N321" t="str">
        <f>VLOOKUP($C321, standards!$A$2:$D$17, 3, FALSE)</f>
        <v>carbonate, dolomite</v>
      </c>
      <c r="O321" t="str">
        <f>VLOOKUP($C321, standards!$A$2:$D$17, 4, FALSE)</f>
        <v/>
      </c>
      <c r="T321" s="7"/>
      <c r="U321" s="8"/>
    </row>
    <row r="322" spans="1:21" x14ac:dyDescent="0.2">
      <c r="A322" s="21">
        <v>28546</v>
      </c>
      <c r="B322" s="1" t="s">
        <v>41</v>
      </c>
      <c r="C322" s="1" t="s">
        <v>31</v>
      </c>
      <c r="D322" s="1" t="s">
        <v>34</v>
      </c>
      <c r="E322" s="4">
        <v>246.4</v>
      </c>
      <c r="F322" s="2">
        <v>1.9837142857142853</v>
      </c>
      <c r="G322" s="2">
        <v>-9.2372771944709768</v>
      </c>
      <c r="H322" s="2"/>
      <c r="I322" s="2"/>
      <c r="J322" s="2"/>
      <c r="K322" s="2"/>
      <c r="L322" s="2"/>
      <c r="M322" s="24" t="str" cm="1">
        <f t="array" ref="M322">_xlfn.IFS(B322=standards!$G$1, standards!$H$1, B322=standards!$G$2,standards!$H$2,B322=standards!$G$3,standards!$H$3,B322=standards!$G$4,standards!$H$4,B322=standards!$G$5,standards!$H$5,B322=standards!$G$6,standards!$H$6,B322=standards!$G$8,standards!$H$8,B322=standards!$G$9,standards!$H$9,B322=standards!$G$10, standards!$H$10, TRUE,standards!$H$7)</f>
        <v>129, -63.5, 1</v>
      </c>
      <c r="N322" t="str">
        <f>VLOOKUP($C322, standards!$A$2:$D$17, 3, FALSE)</f>
        <v>carbonate, dolomite</v>
      </c>
      <c r="O322" t="str">
        <f>VLOOKUP($C322, standards!$A$2:$D$17, 4, FALSE)</f>
        <v/>
      </c>
      <c r="T322" s="7"/>
      <c r="U322" s="8"/>
    </row>
    <row r="323" spans="1:21" x14ac:dyDescent="0.2">
      <c r="A323" s="21">
        <v>28547</v>
      </c>
      <c r="B323" s="1" t="s">
        <v>41</v>
      </c>
      <c r="C323" s="1" t="s">
        <v>31</v>
      </c>
      <c r="D323" s="1" t="s">
        <v>34</v>
      </c>
      <c r="E323" s="4">
        <v>248</v>
      </c>
      <c r="F323" s="2">
        <v>1.9397142857142853</v>
      </c>
      <c r="G323" s="2">
        <v>-13.656975289002077</v>
      </c>
      <c r="H323" s="2"/>
      <c r="I323" s="2"/>
      <c r="J323" s="2"/>
      <c r="K323" s="2"/>
      <c r="L323" s="2"/>
      <c r="M323" s="24" t="str" cm="1">
        <f t="array" ref="M323">_xlfn.IFS(B323=standards!$G$1, standards!$H$1, B323=standards!$G$2,standards!$H$2,B323=standards!$G$3,standards!$H$3,B323=standards!$G$4,standards!$H$4,B323=standards!$G$5,standards!$H$5,B323=standards!$G$6,standards!$H$6,B323=standards!$G$8,standards!$H$8,B323=standards!$G$9,standards!$H$9,B323=standards!$G$10, standards!$H$10, TRUE,standards!$H$7)</f>
        <v>129, -63.5, 1</v>
      </c>
      <c r="N323" t="str">
        <f>VLOOKUP($C323, standards!$A$2:$D$17, 3, FALSE)</f>
        <v>carbonate, dolomite</v>
      </c>
      <c r="O323" t="str">
        <f>VLOOKUP($C323, standards!$A$2:$D$17, 4, FALSE)</f>
        <v/>
      </c>
      <c r="T323" s="7"/>
      <c r="U323" s="8"/>
    </row>
    <row r="324" spans="1:21" x14ac:dyDescent="0.2">
      <c r="A324" s="21">
        <v>28548</v>
      </c>
      <c r="B324" s="1" t="s">
        <v>41</v>
      </c>
      <c r="C324" s="1" t="s">
        <v>31</v>
      </c>
      <c r="D324" s="1" t="s">
        <v>34</v>
      </c>
      <c r="E324" s="4">
        <v>249</v>
      </c>
      <c r="F324" s="2">
        <v>3.9117142857142855</v>
      </c>
      <c r="G324" s="2">
        <v>-12.806690705978014</v>
      </c>
      <c r="H324" s="2"/>
      <c r="I324" s="2"/>
      <c r="J324" s="2"/>
      <c r="K324" s="2"/>
      <c r="L324" s="2"/>
      <c r="M324" s="24" t="str" cm="1">
        <f t="array" ref="M324">_xlfn.IFS(B324=standards!$G$1, standards!$H$1, B324=standards!$G$2,standards!$H$2,B324=standards!$G$3,standards!$H$3,B324=standards!$G$4,standards!$H$4,B324=standards!$G$5,standards!$H$5,B324=standards!$G$6,standards!$H$6,B324=standards!$G$8,standards!$H$8,B324=standards!$G$9,standards!$H$9,B324=standards!$G$10, standards!$H$10, TRUE,standards!$H$7)</f>
        <v>129, -63.5, 1</v>
      </c>
      <c r="N324" t="str">
        <f>VLOOKUP($C324, standards!$A$2:$D$17, 3, FALSE)</f>
        <v>carbonate, dolomite</v>
      </c>
      <c r="O324" t="str">
        <f>VLOOKUP($C324, standards!$A$2:$D$17, 4, FALSE)</f>
        <v/>
      </c>
      <c r="T324" s="7"/>
      <c r="U324" s="8"/>
    </row>
    <row r="325" spans="1:21" x14ac:dyDescent="0.2">
      <c r="A325" s="21">
        <v>28549</v>
      </c>
      <c r="B325" s="1" t="s">
        <v>41</v>
      </c>
      <c r="C325" s="1" t="s">
        <v>31</v>
      </c>
      <c r="D325" s="1" t="s">
        <v>34</v>
      </c>
      <c r="E325" s="4">
        <v>253</v>
      </c>
      <c r="F325" s="2">
        <v>1.4677142857142853</v>
      </c>
      <c r="G325" s="2">
        <v>-11.450590730724372</v>
      </c>
      <c r="H325" s="2"/>
      <c r="I325" s="2"/>
      <c r="J325" s="2"/>
      <c r="K325" s="2"/>
      <c r="L325" s="2"/>
      <c r="M325" s="24" t="str" cm="1">
        <f t="array" ref="M325">_xlfn.IFS(B325=standards!$G$1, standards!$H$1, B325=standards!$G$2,standards!$H$2,B325=standards!$G$3,standards!$H$3,B325=standards!$G$4,standards!$H$4,B325=standards!$G$5,standards!$H$5,B325=standards!$G$6,standards!$H$6,B325=standards!$G$8,standards!$H$8,B325=standards!$G$9,standards!$H$9,B325=standards!$G$10, standards!$H$10, TRUE,standards!$H$7)</f>
        <v>129, -63.5, 1</v>
      </c>
      <c r="N325" t="str">
        <f>VLOOKUP($C325, standards!$A$2:$D$17, 3, FALSE)</f>
        <v>carbonate, dolomite</v>
      </c>
      <c r="O325" t="str">
        <f>VLOOKUP($C325, standards!$A$2:$D$17, 4, FALSE)</f>
        <v/>
      </c>
      <c r="T325" s="7"/>
      <c r="U325" s="8"/>
    </row>
    <row r="326" spans="1:21" x14ac:dyDescent="0.2">
      <c r="A326" s="21">
        <v>28550</v>
      </c>
      <c r="B326" s="1" t="s">
        <v>41</v>
      </c>
      <c r="C326" s="1" t="s">
        <v>31</v>
      </c>
      <c r="D326" s="1" t="s">
        <v>34</v>
      </c>
      <c r="E326" s="4">
        <v>256</v>
      </c>
      <c r="F326" s="2">
        <v>2.2777142857142851</v>
      </c>
      <c r="G326" s="2">
        <v>-11.880187365220792</v>
      </c>
      <c r="H326" s="2"/>
      <c r="I326" s="2"/>
      <c r="J326" s="2"/>
      <c r="K326" s="2"/>
      <c r="L326" s="2"/>
      <c r="M326" s="24" t="str" cm="1">
        <f t="array" ref="M326">_xlfn.IFS(B326=standards!$G$1, standards!$H$1, B326=standards!$G$2,standards!$H$2,B326=standards!$G$3,standards!$H$3,B326=standards!$G$4,standards!$H$4,B326=standards!$G$5,standards!$H$5,B326=standards!$G$6,standards!$H$6,B326=standards!$G$8,standards!$H$8,B326=standards!$G$9,standards!$H$9,B326=standards!$G$10, standards!$H$10, TRUE,standards!$H$7)</f>
        <v>129, -63.5, 1</v>
      </c>
      <c r="N326" t="str">
        <f>VLOOKUP($C326, standards!$A$2:$D$17, 3, FALSE)</f>
        <v>carbonate, dolomite</v>
      </c>
      <c r="O326" t="str">
        <f>VLOOKUP($C326, standards!$A$2:$D$17, 4, FALSE)</f>
        <v/>
      </c>
      <c r="T326" s="7"/>
      <c r="U326" s="8"/>
    </row>
    <row r="327" spans="1:21" x14ac:dyDescent="0.2">
      <c r="A327" s="21">
        <v>28551</v>
      </c>
      <c r="B327" s="1" t="s">
        <v>41</v>
      </c>
      <c r="C327" s="1" t="s">
        <v>31</v>
      </c>
      <c r="D327" s="1" t="s">
        <v>34</v>
      </c>
      <c r="E327" s="4">
        <v>258</v>
      </c>
      <c r="F327" s="2">
        <v>2.3267142857142855</v>
      </c>
      <c r="G327" s="2">
        <v>-10.774520451090581</v>
      </c>
      <c r="H327" s="2"/>
      <c r="I327" s="2"/>
      <c r="J327" s="2"/>
      <c r="K327" s="2"/>
      <c r="L327" s="2"/>
      <c r="M327" s="24" t="str" cm="1">
        <f t="array" ref="M327">_xlfn.IFS(B327=standards!$G$1, standards!$H$1, B327=standards!$G$2,standards!$H$2,B327=standards!$G$3,standards!$H$3,B327=standards!$G$4,standards!$H$4,B327=standards!$G$5,standards!$H$5,B327=standards!$G$6,standards!$H$6,B327=standards!$G$8,standards!$H$8,B327=standards!$G$9,standards!$H$9,B327=standards!$G$10, standards!$H$10, TRUE,standards!$H$7)</f>
        <v>129, -63.5, 1</v>
      </c>
      <c r="N327" t="str">
        <f>VLOOKUP($C327, standards!$A$2:$D$17, 3, FALSE)</f>
        <v>carbonate, dolomite</v>
      </c>
      <c r="O327" t="str">
        <f>VLOOKUP($C327, standards!$A$2:$D$17, 4, FALSE)</f>
        <v/>
      </c>
      <c r="S327" s="8"/>
      <c r="T327" s="7"/>
    </row>
    <row r="328" spans="1:21" x14ac:dyDescent="0.2">
      <c r="A328" s="21">
        <v>28552</v>
      </c>
      <c r="B328" s="1" t="s">
        <v>41</v>
      </c>
      <c r="C328" s="1" t="s">
        <v>31</v>
      </c>
      <c r="D328" s="1" t="s">
        <v>34</v>
      </c>
      <c r="E328" s="4">
        <v>260</v>
      </c>
      <c r="F328" s="2">
        <v>2.5807142857142855</v>
      </c>
      <c r="G328" s="2">
        <v>-12.26821013186273</v>
      </c>
      <c r="H328" s="2"/>
      <c r="I328" s="2"/>
      <c r="J328" s="2"/>
      <c r="K328" s="2"/>
      <c r="L328" s="2"/>
      <c r="M328" s="24" t="str" cm="1">
        <f t="array" ref="M328">_xlfn.IFS(B328=standards!$G$1, standards!$H$1, B328=standards!$G$2,standards!$H$2,B328=standards!$G$3,standards!$H$3,B328=standards!$G$4,standards!$H$4,B328=standards!$G$5,standards!$H$5,B328=standards!$G$6,standards!$H$6,B328=standards!$G$8,standards!$H$8,B328=standards!$G$9,standards!$H$9,B328=standards!$G$10, standards!$H$10, TRUE,standards!$H$7)</f>
        <v>129, -63.5, 1</v>
      </c>
      <c r="N328" t="str">
        <f>VLOOKUP($C328, standards!$A$2:$D$17, 3, FALSE)</f>
        <v>carbonate, dolomite</v>
      </c>
      <c r="O328" t="str">
        <f>VLOOKUP($C328, standards!$A$2:$D$17, 4, FALSE)</f>
        <v/>
      </c>
      <c r="S328" s="8"/>
      <c r="T328" s="7"/>
    </row>
    <row r="329" spans="1:21" x14ac:dyDescent="0.2">
      <c r="A329" s="21">
        <v>28553</v>
      </c>
      <c r="B329" s="1" t="s">
        <v>41</v>
      </c>
      <c r="C329" s="1" t="s">
        <v>31</v>
      </c>
      <c r="D329" s="1" t="s">
        <v>34</v>
      </c>
      <c r="E329" s="4">
        <v>262</v>
      </c>
      <c r="F329" s="2">
        <v>2.2657142857142851</v>
      </c>
      <c r="G329" s="2">
        <v>-11.941558313005913</v>
      </c>
      <c r="H329" s="2"/>
      <c r="I329" s="2"/>
      <c r="J329" s="2"/>
      <c r="K329" s="2"/>
      <c r="L329" s="2"/>
      <c r="M329" s="24" t="str" cm="1">
        <f t="array" ref="M329">_xlfn.IFS(B329=standards!$G$1, standards!$H$1, B329=standards!$G$2,standards!$H$2,B329=standards!$G$3,standards!$H$3,B329=standards!$G$4,standards!$H$4,B329=standards!$G$5,standards!$H$5,B329=standards!$G$6,standards!$H$6,B329=standards!$G$8,standards!$H$8,B329=standards!$G$9,standards!$H$9,B329=standards!$G$10, standards!$H$10, TRUE,standards!$H$7)</f>
        <v>129, -63.5, 1</v>
      </c>
      <c r="N329" t="str">
        <f>VLOOKUP($C329, standards!$A$2:$D$17, 3, FALSE)</f>
        <v>carbonate, dolomite</v>
      </c>
      <c r="O329" t="str">
        <f>VLOOKUP($C329, standards!$A$2:$D$17, 4, FALSE)</f>
        <v/>
      </c>
      <c r="S329" s="8"/>
      <c r="T329" s="7"/>
    </row>
    <row r="330" spans="1:21" x14ac:dyDescent="0.2">
      <c r="A330" s="21">
        <v>28554</v>
      </c>
      <c r="B330" s="1" t="s">
        <v>41</v>
      </c>
      <c r="C330" s="1" t="s">
        <v>31</v>
      </c>
      <c r="D330" s="1" t="s">
        <v>34</v>
      </c>
      <c r="E330" s="4">
        <v>264</v>
      </c>
      <c r="F330" s="2">
        <v>1.9027142857142854</v>
      </c>
      <c r="G330" s="2">
        <v>-11.82277583342173</v>
      </c>
      <c r="H330" s="2"/>
      <c r="I330" s="2"/>
      <c r="J330" s="2"/>
      <c r="K330" s="2"/>
      <c r="L330" s="2"/>
      <c r="M330" s="24" t="str" cm="1">
        <f t="array" ref="M330">_xlfn.IFS(B330=standards!$G$1, standards!$H$1, B330=standards!$G$2,standards!$H$2,B330=standards!$G$3,standards!$H$3,B330=standards!$G$4,standards!$H$4,B330=standards!$G$5,standards!$H$5,B330=standards!$G$6,standards!$H$6,B330=standards!$G$8,standards!$H$8,B330=standards!$G$9,standards!$H$9,B330=standards!$G$10, standards!$H$10, TRUE,standards!$H$7)</f>
        <v>129, -63.5, 1</v>
      </c>
      <c r="N330" t="str">
        <f>VLOOKUP($C330, standards!$A$2:$D$17, 3, FALSE)</f>
        <v>carbonate, dolomite</v>
      </c>
      <c r="O330" t="str">
        <f>VLOOKUP($C330, standards!$A$2:$D$17, 4, FALSE)</f>
        <v/>
      </c>
      <c r="T330" s="7"/>
      <c r="U330" s="8"/>
    </row>
    <row r="331" spans="1:21" x14ac:dyDescent="0.2">
      <c r="A331" s="21">
        <v>28555</v>
      </c>
      <c r="B331" s="1" t="s">
        <v>41</v>
      </c>
      <c r="C331" s="1" t="s">
        <v>31</v>
      </c>
      <c r="D331" s="1" t="s">
        <v>34</v>
      </c>
      <c r="E331" s="4">
        <v>266</v>
      </c>
      <c r="F331" s="2">
        <v>2.3227142857142855</v>
      </c>
      <c r="G331" s="2">
        <v>-10.4132237423552</v>
      </c>
      <c r="H331" s="2"/>
      <c r="I331" s="2"/>
      <c r="J331" s="2"/>
      <c r="K331" s="2"/>
      <c r="L331" s="2"/>
      <c r="M331" s="24" t="str" cm="1">
        <f t="array" ref="M331">_xlfn.IFS(B331=standards!$G$1, standards!$H$1, B331=standards!$G$2,standards!$H$2,B331=standards!$G$3,standards!$H$3,B331=standards!$G$4,standards!$H$4,B331=standards!$G$5,standards!$H$5,B331=standards!$G$6,standards!$H$6,B331=standards!$G$8,standards!$H$8,B331=standards!$G$9,standards!$H$9,B331=standards!$G$10, standards!$H$10, TRUE,standards!$H$7)</f>
        <v>129, -63.5, 1</v>
      </c>
      <c r="N331" t="str">
        <f>VLOOKUP($C331, standards!$A$2:$D$17, 3, FALSE)</f>
        <v>carbonate, dolomite</v>
      </c>
      <c r="O331" t="str">
        <f>VLOOKUP($C331, standards!$A$2:$D$17, 4, FALSE)</f>
        <v/>
      </c>
      <c r="T331" s="7"/>
      <c r="U331" s="8"/>
    </row>
    <row r="332" spans="1:21" x14ac:dyDescent="0.2">
      <c r="A332" s="21">
        <v>28556</v>
      </c>
      <c r="B332" s="1" t="s">
        <v>41</v>
      </c>
      <c r="C332" s="1" t="s">
        <v>31</v>
      </c>
      <c r="D332" s="1" t="s">
        <v>34</v>
      </c>
      <c r="E332" s="4">
        <v>267.89999999999998</v>
      </c>
      <c r="F332" s="2">
        <v>2.8947142857142851</v>
      </c>
      <c r="G332" s="2">
        <v>-12.175163856188334</v>
      </c>
      <c r="H332" s="2"/>
      <c r="I332" s="2"/>
      <c r="J332" s="2"/>
      <c r="K332" s="2"/>
      <c r="L332" s="2"/>
      <c r="M332" s="24" t="str" cm="1">
        <f t="array" ref="M332">_xlfn.IFS(B332=standards!$G$1, standards!$H$1, B332=standards!$G$2,standards!$H$2,B332=standards!$G$3,standards!$H$3,B332=standards!$G$4,standards!$H$4,B332=standards!$G$5,standards!$H$5,B332=standards!$G$6,standards!$H$6,B332=standards!$G$8,standards!$H$8,B332=standards!$G$9,standards!$H$9,B332=standards!$G$10, standards!$H$10, TRUE,standards!$H$7)</f>
        <v>129, -63.5, 1</v>
      </c>
      <c r="N332" t="str">
        <f>VLOOKUP($C332, standards!$A$2:$D$17, 3, FALSE)</f>
        <v>carbonate, dolomite</v>
      </c>
      <c r="O332" t="str">
        <f>VLOOKUP($C332, standards!$A$2:$D$17, 4, FALSE)</f>
        <v/>
      </c>
      <c r="T332" s="7"/>
      <c r="U332" s="8"/>
    </row>
    <row r="333" spans="1:21" x14ac:dyDescent="0.2">
      <c r="A333" s="21">
        <v>28557</v>
      </c>
      <c r="B333" s="1" t="s">
        <v>41</v>
      </c>
      <c r="C333" s="1" t="s">
        <v>31</v>
      </c>
      <c r="D333" s="1" t="s">
        <v>34</v>
      </c>
      <c r="E333" s="4">
        <v>270</v>
      </c>
      <c r="F333" s="2">
        <v>2.3337142857142852</v>
      </c>
      <c r="G333" s="2">
        <v>-12.242473927952716</v>
      </c>
      <c r="H333" s="2"/>
      <c r="I333" s="2"/>
      <c r="J333" s="2"/>
      <c r="K333" s="2"/>
      <c r="L333" s="2"/>
      <c r="M333" s="24" t="str" cm="1">
        <f t="array" ref="M333">_xlfn.IFS(B333=standards!$G$1, standards!$H$1, B333=standards!$G$2,standards!$H$2,B333=standards!$G$3,standards!$H$3,B333=standards!$G$4,standards!$H$4,B333=standards!$G$5,standards!$H$5,B333=standards!$G$6,standards!$H$6,B333=standards!$G$8,standards!$H$8,B333=standards!$G$9,standards!$H$9,B333=standards!$G$10, standards!$H$10, TRUE,standards!$H$7)</f>
        <v>129, -63.5, 1</v>
      </c>
      <c r="N333" t="str">
        <f>VLOOKUP($C333, standards!$A$2:$D$17, 3, FALSE)</f>
        <v>carbonate, dolomite</v>
      </c>
      <c r="O333" t="str">
        <f>VLOOKUP($C333, standards!$A$2:$D$17, 4, FALSE)</f>
        <v/>
      </c>
      <c r="T333" s="7"/>
      <c r="U333" s="8"/>
    </row>
    <row r="334" spans="1:21" x14ac:dyDescent="0.2">
      <c r="A334" s="21">
        <v>28558</v>
      </c>
      <c r="B334" s="1" t="s">
        <v>41</v>
      </c>
      <c r="C334" s="1" t="s">
        <v>31</v>
      </c>
      <c r="D334" s="1" t="s">
        <v>34</v>
      </c>
      <c r="E334" s="4">
        <v>272</v>
      </c>
      <c r="F334" s="2">
        <v>1.2447142857142854</v>
      </c>
      <c r="G334" s="2">
        <v>-12.029655318697706</v>
      </c>
      <c r="H334" s="2"/>
      <c r="I334" s="2"/>
      <c r="J334" s="2"/>
      <c r="K334" s="2"/>
      <c r="L334" s="2"/>
      <c r="M334" s="24" t="str" cm="1">
        <f t="array" ref="M334">_xlfn.IFS(B334=standards!$G$1, standards!$H$1, B334=standards!$G$2,standards!$H$2,B334=standards!$G$3,standards!$H$3,B334=standards!$G$4,standards!$H$4,B334=standards!$G$5,standards!$H$5,B334=standards!$G$6,standards!$H$6,B334=standards!$G$8,standards!$H$8,B334=standards!$G$9,standards!$H$9,B334=standards!$G$10, standards!$H$10, TRUE,standards!$H$7)</f>
        <v>129, -63.5, 1</v>
      </c>
      <c r="N334" t="str">
        <f>VLOOKUP($C334, standards!$A$2:$D$17, 3, FALSE)</f>
        <v>carbonate, dolomite</v>
      </c>
      <c r="O334" t="str">
        <f>VLOOKUP($C334, standards!$A$2:$D$17, 4, FALSE)</f>
        <v/>
      </c>
      <c r="T334" s="7"/>
      <c r="U334" s="8"/>
    </row>
    <row r="335" spans="1:21" x14ac:dyDescent="0.2">
      <c r="A335" s="21">
        <v>28559</v>
      </c>
      <c r="B335" s="1" t="s">
        <v>41</v>
      </c>
      <c r="C335" s="1" t="s">
        <v>31</v>
      </c>
      <c r="D335" s="1" t="s">
        <v>34</v>
      </c>
      <c r="E335" s="4">
        <v>274</v>
      </c>
      <c r="F335" s="2">
        <v>2.1097142857142854</v>
      </c>
      <c r="G335" s="2">
        <v>-11.873258387245102</v>
      </c>
      <c r="H335" s="2"/>
      <c r="I335" s="2"/>
      <c r="J335" s="2"/>
      <c r="K335" s="2"/>
      <c r="L335" s="2"/>
      <c r="M335" s="24" t="str" cm="1">
        <f t="array" ref="M335">_xlfn.IFS(B335=standards!$G$1, standards!$H$1, B335=standards!$G$2,standards!$H$2,B335=standards!$G$3,standards!$H$3,B335=standards!$G$4,standards!$H$4,B335=standards!$G$5,standards!$H$5,B335=standards!$G$6,standards!$H$6,B335=standards!$G$8,standards!$H$8,B335=standards!$G$9,standards!$H$9,B335=standards!$G$10, standards!$H$10, TRUE,standards!$H$7)</f>
        <v>129, -63.5, 1</v>
      </c>
      <c r="N335" t="str">
        <f>VLOOKUP($C335, standards!$A$2:$D$17, 3, FALSE)</f>
        <v>carbonate, dolomite</v>
      </c>
      <c r="O335" t="str">
        <f>VLOOKUP($C335, standards!$A$2:$D$17, 4, FALSE)</f>
        <v/>
      </c>
      <c r="T335" s="7"/>
      <c r="U335" s="8"/>
    </row>
    <row r="336" spans="1:21" x14ac:dyDescent="0.2">
      <c r="A336" s="21">
        <v>28560</v>
      </c>
      <c r="B336" s="1" t="s">
        <v>41</v>
      </c>
      <c r="C336" s="1" t="s">
        <v>31</v>
      </c>
      <c r="D336" s="1" t="s">
        <v>34</v>
      </c>
      <c r="E336" s="4">
        <v>276</v>
      </c>
      <c r="F336" s="2">
        <v>0.31571428571428534</v>
      </c>
      <c r="G336" s="2">
        <v>-11.795059921518629</v>
      </c>
      <c r="H336" s="2"/>
      <c r="I336" s="2"/>
      <c r="J336" s="2"/>
      <c r="K336" s="2"/>
      <c r="L336" s="2"/>
      <c r="M336" s="24" t="str" cm="1">
        <f t="array" ref="M336">_xlfn.IFS(B336=standards!$G$1, standards!$H$1, B336=standards!$G$2,standards!$H$2,B336=standards!$G$3,standards!$H$3,B336=standards!$G$4,standards!$H$4,B336=standards!$G$5,standards!$H$5,B336=standards!$G$6,standards!$H$6,B336=standards!$G$8,standards!$H$8,B336=standards!$G$9,standards!$H$9,B336=standards!$G$10, standards!$H$10, TRUE,standards!$H$7)</f>
        <v>129, -63.5, 1</v>
      </c>
      <c r="N336" t="str">
        <f>VLOOKUP($C336, standards!$A$2:$D$17, 3, FALSE)</f>
        <v>carbonate, dolomite</v>
      </c>
      <c r="O336" t="str">
        <f>VLOOKUP($C336, standards!$A$2:$D$17, 4, FALSE)</f>
        <v/>
      </c>
      <c r="T336" s="7"/>
      <c r="U336" s="8"/>
    </row>
    <row r="337" spans="1:21" x14ac:dyDescent="0.2">
      <c r="A337" s="21">
        <v>28561</v>
      </c>
      <c r="B337" s="1" t="s">
        <v>41</v>
      </c>
      <c r="C337" s="1" t="s">
        <v>31</v>
      </c>
      <c r="D337" s="1" t="s">
        <v>34</v>
      </c>
      <c r="E337" s="4">
        <v>278</v>
      </c>
      <c r="F337" s="2">
        <v>-0.30028571428571466</v>
      </c>
      <c r="G337" s="2">
        <v>-11.307061901226717</v>
      </c>
      <c r="H337" s="2"/>
      <c r="I337" s="2"/>
      <c r="J337" s="2"/>
      <c r="K337" s="2"/>
      <c r="L337" s="2"/>
      <c r="M337" s="24" t="str" cm="1">
        <f t="array" ref="M337">_xlfn.IFS(B337=standards!$G$1, standards!$H$1, B337=standards!$G$2,standards!$H$2,B337=standards!$G$3,standards!$H$3,B337=standards!$G$4,standards!$H$4,B337=standards!$G$5,standards!$H$5,B337=standards!$G$6,standards!$H$6,B337=standards!$G$8,standards!$H$8,B337=standards!$G$9,standards!$H$9,B337=standards!$G$10, standards!$H$10, TRUE,standards!$H$7)</f>
        <v>129, -63.5, 1</v>
      </c>
      <c r="N337" t="str">
        <f>VLOOKUP($C337, standards!$A$2:$D$17, 3, FALSE)</f>
        <v>carbonate, dolomite</v>
      </c>
      <c r="O337" t="str">
        <f>VLOOKUP($C337, standards!$A$2:$D$17, 4, FALSE)</f>
        <v/>
      </c>
      <c r="T337" s="7"/>
      <c r="U337" s="8"/>
    </row>
    <row r="338" spans="1:21" x14ac:dyDescent="0.2">
      <c r="A338" s="21">
        <v>28562</v>
      </c>
      <c r="B338" s="1" t="s">
        <v>41</v>
      </c>
      <c r="C338" s="1" t="s">
        <v>31</v>
      </c>
      <c r="D338" s="1" t="s">
        <v>34</v>
      </c>
      <c r="E338" s="4">
        <v>280.60000000000002</v>
      </c>
      <c r="F338" s="2">
        <v>-0.22928571428571465</v>
      </c>
      <c r="G338" s="2">
        <v>-11.420895110828297</v>
      </c>
      <c r="H338" s="2"/>
      <c r="I338" s="2"/>
      <c r="J338" s="2"/>
      <c r="K338" s="2"/>
      <c r="L338" s="2"/>
      <c r="M338" s="24" t="str" cm="1">
        <f t="array" ref="M338">_xlfn.IFS(B338=standards!$G$1, standards!$H$1, B338=standards!$G$2,standards!$H$2,B338=standards!$G$3,standards!$H$3,B338=standards!$G$4,standards!$H$4,B338=standards!$G$5,standards!$H$5,B338=standards!$G$6,standards!$H$6,B338=standards!$G$8,standards!$H$8,B338=standards!$G$9,standards!$H$9,B338=standards!$G$10, standards!$H$10, TRUE,standards!$H$7)</f>
        <v>129, -63.5, 1</v>
      </c>
      <c r="N338" t="str">
        <f>VLOOKUP($C338, standards!$A$2:$D$17, 3, FALSE)</f>
        <v>carbonate, dolomite</v>
      </c>
      <c r="O338" t="str">
        <f>VLOOKUP($C338, standards!$A$2:$D$17, 4, FALSE)</f>
        <v/>
      </c>
      <c r="T338" s="7"/>
      <c r="U338" s="8"/>
    </row>
    <row r="339" spans="1:21" x14ac:dyDescent="0.2">
      <c r="A339" s="21">
        <v>28563</v>
      </c>
      <c r="B339" s="1" t="s">
        <v>41</v>
      </c>
      <c r="C339" s="1" t="s">
        <v>31</v>
      </c>
      <c r="D339" s="1" t="s">
        <v>34</v>
      </c>
      <c r="E339" s="4">
        <v>283</v>
      </c>
      <c r="F339" s="2">
        <v>-0.82728571428571462</v>
      </c>
      <c r="G339" s="2">
        <v>-11.549576130377915</v>
      </c>
      <c r="H339" s="2"/>
      <c r="I339" s="2"/>
      <c r="J339" s="2"/>
      <c r="K339" s="2"/>
      <c r="L339" s="2"/>
      <c r="M339" s="24" t="str" cm="1">
        <f t="array" ref="M339">_xlfn.IFS(B339=standards!$G$1, standards!$H$1, B339=standards!$G$2,standards!$H$2,B339=standards!$G$3,standards!$H$3,B339=standards!$G$4,standards!$H$4,B339=standards!$G$5,standards!$H$5,B339=standards!$G$6,standards!$H$6,B339=standards!$G$8,standards!$H$8,B339=standards!$G$9,standards!$H$9,B339=standards!$G$10, standards!$H$10, TRUE,standards!$H$7)</f>
        <v>129, -63.5, 1</v>
      </c>
      <c r="N339" t="str">
        <f>VLOOKUP($C339, standards!$A$2:$D$17, 3, FALSE)</f>
        <v>carbonate, dolomite</v>
      </c>
      <c r="O339" t="str">
        <f>VLOOKUP($C339, standards!$A$2:$D$17, 4, FALSE)</f>
        <v/>
      </c>
      <c r="T339" s="7"/>
      <c r="U339" s="8"/>
    </row>
    <row r="340" spans="1:21" x14ac:dyDescent="0.2">
      <c r="A340" s="21">
        <v>28564</v>
      </c>
      <c r="B340" s="1" t="s">
        <v>41</v>
      </c>
      <c r="C340" s="1" t="s">
        <v>31</v>
      </c>
      <c r="D340" s="1" t="s">
        <v>34</v>
      </c>
      <c r="E340" s="4">
        <v>285</v>
      </c>
      <c r="F340" s="2">
        <v>-0.61928571428571466</v>
      </c>
      <c r="G340" s="2">
        <v>-10.278603598826322</v>
      </c>
      <c r="H340" s="2"/>
      <c r="I340" s="2"/>
      <c r="J340" s="2"/>
      <c r="K340" s="2"/>
      <c r="L340" s="2"/>
      <c r="M340" s="24" t="str" cm="1">
        <f t="array" ref="M340">_xlfn.IFS(B340=standards!$G$1, standards!$H$1, B340=standards!$G$2,standards!$H$2,B340=standards!$G$3,standards!$H$3,B340=standards!$G$4,standards!$H$4,B340=standards!$G$5,standards!$H$5,B340=standards!$G$6,standards!$H$6,B340=standards!$G$8,standards!$H$8,B340=standards!$G$9,standards!$H$9,B340=standards!$G$10, standards!$H$10, TRUE,standards!$H$7)</f>
        <v>129, -63.5, 1</v>
      </c>
      <c r="N340" t="str">
        <f>VLOOKUP($C340, standards!$A$2:$D$17, 3, FALSE)</f>
        <v>carbonate, dolomite</v>
      </c>
      <c r="O340" t="str">
        <f>VLOOKUP($C340, standards!$A$2:$D$17, 4, FALSE)</f>
        <v/>
      </c>
      <c r="S340" s="8"/>
      <c r="T340" s="7"/>
    </row>
    <row r="341" spans="1:21" x14ac:dyDescent="0.2">
      <c r="A341" s="21">
        <v>28565</v>
      </c>
      <c r="B341" s="1" t="s">
        <v>41</v>
      </c>
      <c r="C341" s="1" t="s">
        <v>31</v>
      </c>
      <c r="D341" s="1" t="s">
        <v>34</v>
      </c>
      <c r="E341" s="4">
        <v>287</v>
      </c>
      <c r="F341" s="2">
        <v>-0.77428571428571469</v>
      </c>
      <c r="G341" s="2">
        <v>-12.019756778732273</v>
      </c>
      <c r="H341" s="2"/>
      <c r="I341" s="2"/>
      <c r="J341" s="2"/>
      <c r="K341" s="2"/>
      <c r="L341" s="2"/>
      <c r="M341" s="24" t="str" cm="1">
        <f t="array" ref="M341">_xlfn.IFS(B341=standards!$G$1, standards!$H$1, B341=standards!$G$2,standards!$H$2,B341=standards!$G$3,standards!$H$3,B341=standards!$G$4,standards!$H$4,B341=standards!$G$5,standards!$H$5,B341=standards!$G$6,standards!$H$6,B341=standards!$G$8,standards!$H$8,B341=standards!$G$9,standards!$H$9,B341=standards!$G$10, standards!$H$10, TRUE,standards!$H$7)</f>
        <v>129, -63.5, 1</v>
      </c>
      <c r="N341" t="str">
        <f>VLOOKUP($C341, standards!$A$2:$D$17, 3, FALSE)</f>
        <v>carbonate, dolomite</v>
      </c>
      <c r="O341" t="str">
        <f>VLOOKUP($C341, standards!$A$2:$D$17, 4, FALSE)</f>
        <v/>
      </c>
      <c r="T341" s="7"/>
      <c r="U341" s="8"/>
    </row>
    <row r="342" spans="1:21" x14ac:dyDescent="0.2">
      <c r="A342" s="21">
        <v>28566</v>
      </c>
      <c r="B342" s="1" t="s">
        <v>41</v>
      </c>
      <c r="C342" s="1" t="s">
        <v>31</v>
      </c>
      <c r="D342" s="1" t="s">
        <v>34</v>
      </c>
      <c r="E342" s="4">
        <v>291</v>
      </c>
      <c r="F342" s="2">
        <v>-0.36028571428571465</v>
      </c>
      <c r="G342" s="2">
        <v>-11.221934457524668</v>
      </c>
      <c r="H342" s="2"/>
      <c r="I342" s="2"/>
      <c r="J342" s="2"/>
      <c r="K342" s="2"/>
      <c r="L342" s="2"/>
      <c r="M342" s="24" t="str" cm="1">
        <f t="array" ref="M342">_xlfn.IFS(B342=standards!$G$1, standards!$H$1, B342=standards!$G$2,standards!$H$2,B342=standards!$G$3,standards!$H$3,B342=standards!$G$4,standards!$H$4,B342=standards!$G$5,standards!$H$5,B342=standards!$G$6,standards!$H$6,B342=standards!$G$8,standards!$H$8,B342=standards!$G$9,standards!$H$9,B342=standards!$G$10, standards!$H$10, TRUE,standards!$H$7)</f>
        <v>129, -63.5, 1</v>
      </c>
      <c r="N342" t="str">
        <f>VLOOKUP($C342, standards!$A$2:$D$17, 3, FALSE)</f>
        <v>carbonate, dolomite</v>
      </c>
      <c r="O342" t="str">
        <f>VLOOKUP($C342, standards!$A$2:$D$17, 4, FALSE)</f>
        <v/>
      </c>
      <c r="T342" s="7"/>
      <c r="U342" s="8"/>
    </row>
    <row r="343" spans="1:21" x14ac:dyDescent="0.2">
      <c r="A343" s="21">
        <v>28567</v>
      </c>
      <c r="B343" s="1" t="s">
        <v>41</v>
      </c>
      <c r="C343" s="1" t="s">
        <v>31</v>
      </c>
      <c r="D343" s="1" t="s">
        <v>34</v>
      </c>
      <c r="E343" s="4">
        <v>294</v>
      </c>
      <c r="F343" s="2">
        <v>-0.58228571428571463</v>
      </c>
      <c r="G343" s="2">
        <v>-11.668358609962212</v>
      </c>
      <c r="H343" s="2"/>
      <c r="I343" s="2"/>
      <c r="J343" s="2"/>
      <c r="K343" s="2"/>
      <c r="L343" s="2"/>
      <c r="M343" s="24" t="str" cm="1">
        <f t="array" ref="M343">_xlfn.IFS(B343=standards!$G$1, standards!$H$1, B343=standards!$G$2,standards!$H$2,B343=standards!$G$3,standards!$H$3,B343=standards!$G$4,standards!$H$4,B343=standards!$G$5,standards!$H$5,B343=standards!$G$6,standards!$H$6,B343=standards!$G$8,standards!$H$8,B343=standards!$G$9,standards!$H$9,B343=standards!$G$10, standards!$H$10, TRUE,standards!$H$7)</f>
        <v>129, -63.5, 1</v>
      </c>
      <c r="N343" t="str">
        <f>VLOOKUP($C343, standards!$A$2:$D$17, 3, FALSE)</f>
        <v>carbonate, dolomite</v>
      </c>
      <c r="O343" t="str">
        <f>VLOOKUP($C343, standards!$A$2:$D$17, 4, FALSE)</f>
        <v/>
      </c>
      <c r="T343" s="7"/>
      <c r="U343" s="8"/>
    </row>
    <row r="344" spans="1:21" x14ac:dyDescent="0.2">
      <c r="A344" s="21">
        <v>28568</v>
      </c>
      <c r="B344" s="1" t="s">
        <v>41</v>
      </c>
      <c r="C344" s="1" t="s">
        <v>31</v>
      </c>
      <c r="D344" s="1" t="s">
        <v>34</v>
      </c>
      <c r="E344" s="4">
        <v>296</v>
      </c>
      <c r="F344" s="2">
        <v>-0.21828571428571464</v>
      </c>
      <c r="G344" s="2">
        <v>-11.50701240852689</v>
      </c>
      <c r="H344" s="2"/>
      <c r="I344" s="2"/>
      <c r="J344" s="2"/>
      <c r="K344" s="2"/>
      <c r="L344" s="2"/>
      <c r="M344" s="24" t="str" cm="1">
        <f t="array" ref="M344">_xlfn.IFS(B344=standards!$G$1, standards!$H$1, B344=standards!$G$2,standards!$H$2,B344=standards!$G$3,standards!$H$3,B344=standards!$G$4,standards!$H$4,B344=standards!$G$5,standards!$H$5,B344=standards!$G$6,standards!$H$6,B344=standards!$G$8,standards!$H$8,B344=standards!$G$9,standards!$H$9,B344=standards!$G$10, standards!$H$10, TRUE,standards!$H$7)</f>
        <v>129, -63.5, 1</v>
      </c>
      <c r="N344" t="str">
        <f>VLOOKUP($C344, standards!$A$2:$D$17, 3, FALSE)</f>
        <v>carbonate, dolomite</v>
      </c>
      <c r="O344" t="str">
        <f>VLOOKUP($C344, standards!$A$2:$D$17, 4, FALSE)</f>
        <v/>
      </c>
      <c r="T344" s="7"/>
      <c r="U344" s="8"/>
    </row>
    <row r="345" spans="1:21" x14ac:dyDescent="0.2">
      <c r="A345" s="21">
        <v>28569</v>
      </c>
      <c r="B345" s="1" t="s">
        <v>41</v>
      </c>
      <c r="C345" s="1" t="s">
        <v>31</v>
      </c>
      <c r="D345" s="1" t="s">
        <v>34</v>
      </c>
      <c r="E345" s="4">
        <v>298</v>
      </c>
      <c r="F345" s="2">
        <v>-2.8285714285714664E-2</v>
      </c>
      <c r="G345" s="2">
        <v>-11.742597659702284</v>
      </c>
      <c r="H345" s="2"/>
      <c r="I345" s="2"/>
      <c r="J345" s="2"/>
      <c r="K345" s="2"/>
      <c r="L345" s="2"/>
      <c r="M345" s="24" t="str" cm="1">
        <f t="array" ref="M345">_xlfn.IFS(B345=standards!$G$1, standards!$H$1, B345=standards!$G$2,standards!$H$2,B345=standards!$G$3,standards!$H$3,B345=standards!$G$4,standards!$H$4,B345=standards!$G$5,standards!$H$5,B345=standards!$G$6,standards!$H$6,B345=standards!$G$8,standards!$H$8,B345=standards!$G$9,standards!$H$9,B345=standards!$G$10, standards!$H$10, TRUE,standards!$H$7)</f>
        <v>129, -63.5, 1</v>
      </c>
      <c r="N345" t="str">
        <f>VLOOKUP($C345, standards!$A$2:$D$17, 3, FALSE)</f>
        <v>carbonate, dolomite</v>
      </c>
      <c r="O345" t="str">
        <f>VLOOKUP($C345, standards!$A$2:$D$17, 4, FALSE)</f>
        <v/>
      </c>
      <c r="T345" s="7"/>
      <c r="U345" s="8"/>
    </row>
    <row r="346" spans="1:21" x14ac:dyDescent="0.2">
      <c r="A346" s="21">
        <v>28570</v>
      </c>
      <c r="B346" s="1" t="s">
        <v>41</v>
      </c>
      <c r="C346" s="1" t="s">
        <v>31</v>
      </c>
      <c r="D346" s="1" t="s">
        <v>34</v>
      </c>
      <c r="E346" s="4">
        <v>300</v>
      </c>
      <c r="F346" s="2">
        <v>-0.33728571428571463</v>
      </c>
      <c r="G346" s="2">
        <v>-11.744577367695484</v>
      </c>
      <c r="H346" s="2"/>
      <c r="I346" s="2"/>
      <c r="J346" s="2"/>
      <c r="K346" s="2"/>
      <c r="L346" s="2"/>
      <c r="M346" s="24" t="str" cm="1">
        <f t="array" ref="M346">_xlfn.IFS(B346=standards!$G$1, standards!$H$1, B346=standards!$G$2,standards!$H$2,B346=standards!$G$3,standards!$H$3,B346=standards!$G$4,standards!$H$4,B346=standards!$G$5,standards!$H$5,B346=standards!$G$6,standards!$H$6,B346=standards!$G$8,standards!$H$8,B346=standards!$G$9,standards!$H$9,B346=standards!$G$10, standards!$H$10, TRUE,standards!$H$7)</f>
        <v>129, -63.5, 1</v>
      </c>
      <c r="N346" t="str">
        <f>VLOOKUP($C346, standards!$A$2:$D$17, 3, FALSE)</f>
        <v>carbonate, dolomite</v>
      </c>
      <c r="O346" t="str">
        <f>VLOOKUP($C346, standards!$A$2:$D$17, 4, FALSE)</f>
        <v/>
      </c>
      <c r="T346" s="7"/>
      <c r="U346" s="8"/>
    </row>
    <row r="347" spans="1:21" x14ac:dyDescent="0.2">
      <c r="A347" s="21">
        <v>28571</v>
      </c>
      <c r="B347" s="1" t="s">
        <v>41</v>
      </c>
      <c r="C347" s="1" t="s">
        <v>31</v>
      </c>
      <c r="D347" s="1" t="s">
        <v>34</v>
      </c>
      <c r="E347" s="4">
        <v>302</v>
      </c>
      <c r="F347" s="2">
        <v>-0.11628571428571466</v>
      </c>
      <c r="G347" s="2">
        <v>-10.425101990313607</v>
      </c>
      <c r="H347" s="2"/>
      <c r="I347" s="2"/>
      <c r="J347" s="2"/>
      <c r="K347" s="2"/>
      <c r="L347" s="2"/>
      <c r="M347" s="24" t="str" cm="1">
        <f t="array" ref="M347">_xlfn.IFS(B347=standards!$G$1, standards!$H$1, B347=standards!$G$2,standards!$H$2,B347=standards!$G$3,standards!$H$3,B347=standards!$G$4,standards!$H$4,B347=standards!$G$5,standards!$H$5,B347=standards!$G$6,standards!$H$6,B347=standards!$G$8,standards!$H$8,B347=standards!$G$9,standards!$H$9,B347=standards!$G$10, standards!$H$10, TRUE,standards!$H$7)</f>
        <v>129, -63.5, 1</v>
      </c>
      <c r="N347" t="str">
        <f>VLOOKUP($C347, standards!$A$2:$D$17, 3, FALSE)</f>
        <v>carbonate, dolomite</v>
      </c>
      <c r="O347" t="str">
        <f>VLOOKUP($C347, standards!$A$2:$D$17, 4, FALSE)</f>
        <v/>
      </c>
      <c r="S347" s="8"/>
      <c r="T347" s="7"/>
    </row>
    <row r="348" spans="1:21" x14ac:dyDescent="0.2">
      <c r="A348" s="21">
        <v>28572</v>
      </c>
      <c r="B348" s="1" t="s">
        <v>41</v>
      </c>
      <c r="C348" s="1" t="s">
        <v>31</v>
      </c>
      <c r="D348" s="1" t="s">
        <v>34</v>
      </c>
      <c r="E348" s="4">
        <v>304</v>
      </c>
      <c r="F348" s="2">
        <v>-0.44528571428571462</v>
      </c>
      <c r="G348" s="2">
        <v>-11.81584685544604</v>
      </c>
      <c r="H348" s="2"/>
      <c r="I348" s="2"/>
      <c r="J348" s="2"/>
      <c r="K348" s="2"/>
      <c r="L348" s="2"/>
      <c r="M348" s="24" t="str" cm="1">
        <f t="array" ref="M348">_xlfn.IFS(B348=standards!$G$1, standards!$H$1, B348=standards!$G$2,standards!$H$2,B348=standards!$G$3,standards!$H$3,B348=standards!$G$4,standards!$H$4,B348=standards!$G$5,standards!$H$5,B348=standards!$G$6,standards!$H$6,B348=standards!$G$8,standards!$H$8,B348=standards!$G$9,standards!$H$9,B348=standards!$G$10, standards!$H$10, TRUE,standards!$H$7)</f>
        <v>129, -63.5, 1</v>
      </c>
      <c r="N348" t="str">
        <f>VLOOKUP($C348, standards!$A$2:$D$17, 3, FALSE)</f>
        <v>carbonate, dolomite</v>
      </c>
      <c r="O348" t="str">
        <f>VLOOKUP($C348, standards!$A$2:$D$17, 4, FALSE)</f>
        <v/>
      </c>
      <c r="T348" s="7"/>
      <c r="U348" s="8"/>
    </row>
    <row r="349" spans="1:21" x14ac:dyDescent="0.2">
      <c r="A349" s="21">
        <v>28573</v>
      </c>
      <c r="B349" s="1" t="s">
        <v>41</v>
      </c>
      <c r="C349" s="1" t="s">
        <v>31</v>
      </c>
      <c r="D349" s="1" t="s">
        <v>34</v>
      </c>
      <c r="E349" s="4">
        <v>306</v>
      </c>
      <c r="F349" s="2">
        <v>-0.12628571428571467</v>
      </c>
      <c r="G349" s="2">
        <v>-11.769323717608842</v>
      </c>
      <c r="H349" s="2"/>
      <c r="I349" s="2"/>
      <c r="J349" s="2"/>
      <c r="K349" s="2"/>
      <c r="L349" s="2"/>
      <c r="M349" s="24" t="str" cm="1">
        <f t="array" ref="M349">_xlfn.IFS(B349=standards!$G$1, standards!$H$1, B349=standards!$G$2,standards!$H$2,B349=standards!$G$3,standards!$H$3,B349=standards!$G$4,standards!$H$4,B349=standards!$G$5,standards!$H$5,B349=standards!$G$6,standards!$H$6,B349=standards!$G$8,standards!$H$8,B349=standards!$G$9,standards!$H$9,B349=standards!$G$10, standards!$H$10, TRUE,standards!$H$7)</f>
        <v>129, -63.5, 1</v>
      </c>
      <c r="N349" t="str">
        <f>VLOOKUP($C349, standards!$A$2:$D$17, 3, FALSE)</f>
        <v>carbonate, dolomite</v>
      </c>
      <c r="O349" t="str">
        <f>VLOOKUP($C349, standards!$A$2:$D$17, 4, FALSE)</f>
        <v/>
      </c>
      <c r="T349" s="7"/>
      <c r="U349" s="8"/>
    </row>
    <row r="350" spans="1:21" x14ac:dyDescent="0.2">
      <c r="A350" s="21">
        <v>28574</v>
      </c>
      <c r="B350" s="1" t="s">
        <v>41</v>
      </c>
      <c r="C350" s="1" t="s">
        <v>31</v>
      </c>
      <c r="D350" s="1" t="s">
        <v>34</v>
      </c>
      <c r="E350" s="4">
        <v>308</v>
      </c>
      <c r="F350" s="2">
        <v>-0.13228571428571467</v>
      </c>
      <c r="G350" s="2">
        <v>-10.611194541662286</v>
      </c>
      <c r="H350" s="2"/>
      <c r="I350" s="2"/>
      <c r="J350" s="2"/>
      <c r="K350" s="2"/>
      <c r="L350" s="2"/>
      <c r="M350" s="24" t="str" cm="1">
        <f t="array" ref="M350">_xlfn.IFS(B350=standards!$G$1, standards!$H$1, B350=standards!$G$2,standards!$H$2,B350=standards!$G$3,standards!$H$3,B350=standards!$G$4,standards!$H$4,B350=standards!$G$5,standards!$H$5,B350=standards!$G$6,standards!$H$6,B350=standards!$G$8,standards!$H$8,B350=standards!$G$9,standards!$H$9,B350=standards!$G$10, standards!$H$10, TRUE,standards!$H$7)</f>
        <v>129, -63.5, 1</v>
      </c>
      <c r="N350" t="str">
        <f>VLOOKUP($C350, standards!$A$2:$D$17, 3, FALSE)</f>
        <v>carbonate, dolomite</v>
      </c>
      <c r="O350" t="str">
        <f>VLOOKUP($C350, standards!$A$2:$D$17, 4, FALSE)</f>
        <v/>
      </c>
      <c r="T350" s="7"/>
    </row>
    <row r="351" spans="1:21" x14ac:dyDescent="0.2">
      <c r="A351" s="21">
        <v>28575</v>
      </c>
      <c r="B351" s="1" t="s">
        <v>41</v>
      </c>
      <c r="C351" s="1" t="s">
        <v>31</v>
      </c>
      <c r="D351" s="1" t="s">
        <v>34</v>
      </c>
      <c r="E351" s="4">
        <v>310</v>
      </c>
      <c r="F351" s="2">
        <v>-2.428571428571466E-2</v>
      </c>
      <c r="G351" s="2">
        <v>-11.524829780464557</v>
      </c>
      <c r="H351" s="2"/>
      <c r="I351" s="2"/>
      <c r="J351" s="2"/>
      <c r="K351" s="2"/>
      <c r="L351" s="2"/>
      <c r="M351" s="24" t="str" cm="1">
        <f t="array" ref="M351">_xlfn.IFS(B351=standards!$G$1, standards!$H$1, B351=standards!$G$2,standards!$H$2,B351=standards!$G$3,standards!$H$3,B351=standards!$G$4,standards!$H$4,B351=standards!$G$5,standards!$H$5,B351=standards!$G$6,standards!$H$6,B351=standards!$G$8,standards!$H$8,B351=standards!$G$9,standards!$H$9,B351=standards!$G$10, standards!$H$10, TRUE,standards!$H$7)</f>
        <v>129, -63.5, 1</v>
      </c>
      <c r="N351" t="str">
        <f>VLOOKUP($C351, standards!$A$2:$D$17, 3, FALSE)</f>
        <v>carbonate, dolomite</v>
      </c>
      <c r="O351" t="str">
        <f>VLOOKUP($C351, standards!$A$2:$D$17, 4, FALSE)</f>
        <v/>
      </c>
      <c r="T351" s="7"/>
      <c r="U351" s="8"/>
    </row>
    <row r="352" spans="1:21" x14ac:dyDescent="0.2">
      <c r="A352" s="21">
        <v>28576</v>
      </c>
      <c r="B352" s="1" t="s">
        <v>41</v>
      </c>
      <c r="C352" s="1" t="s">
        <v>31</v>
      </c>
      <c r="D352" s="1" t="s">
        <v>34</v>
      </c>
      <c r="E352" s="4">
        <v>312</v>
      </c>
      <c r="F352" s="2">
        <v>1.9714285714285351E-2</v>
      </c>
      <c r="G352" s="2">
        <v>-11.805948315480606</v>
      </c>
      <c r="H352" s="2"/>
      <c r="I352" s="2"/>
      <c r="J352" s="2"/>
      <c r="K352" s="2"/>
      <c r="L352" s="2"/>
      <c r="M352" s="24" t="str" cm="1">
        <f t="array" ref="M352">_xlfn.IFS(B352=standards!$G$1, standards!$H$1, B352=standards!$G$2,standards!$H$2,B352=standards!$G$3,standards!$H$3,B352=standards!$G$4,standards!$H$4,B352=standards!$G$5,standards!$H$5,B352=standards!$G$6,standards!$H$6,B352=standards!$G$8,standards!$H$8,B352=standards!$G$9,standards!$H$9,B352=standards!$G$10, standards!$H$10, TRUE,standards!$H$7)</f>
        <v>129, -63.5, 1</v>
      </c>
      <c r="N352" t="str">
        <f>VLOOKUP($C352, standards!$A$2:$D$17, 3, FALSE)</f>
        <v>carbonate, dolomite</v>
      </c>
      <c r="O352" t="str">
        <f>VLOOKUP($C352, standards!$A$2:$D$17, 4, FALSE)</f>
        <v/>
      </c>
      <c r="T352" s="7"/>
      <c r="U352" s="8"/>
    </row>
    <row r="353" spans="1:21" x14ac:dyDescent="0.2">
      <c r="A353" s="21">
        <v>28577</v>
      </c>
      <c r="B353" s="1" t="s">
        <v>41</v>
      </c>
      <c r="C353" s="1" t="s">
        <v>31</v>
      </c>
      <c r="D353" s="1" t="s">
        <v>34</v>
      </c>
      <c r="E353" s="4">
        <v>314</v>
      </c>
      <c r="F353" s="2">
        <v>0.57671428571428529</v>
      </c>
      <c r="G353" s="2">
        <v>-11.962345246933324</v>
      </c>
      <c r="H353" s="2"/>
      <c r="I353" s="2"/>
      <c r="J353" s="2"/>
      <c r="K353" s="2"/>
      <c r="L353" s="2"/>
      <c r="M353" s="24" t="str" cm="1">
        <f t="array" ref="M353">_xlfn.IFS(B353=standards!$G$1, standards!$H$1, B353=standards!$G$2,standards!$H$2,B353=standards!$G$3,standards!$H$3,B353=standards!$G$4,standards!$H$4,B353=standards!$G$5,standards!$H$5,B353=standards!$G$6,standards!$H$6,B353=standards!$G$8,standards!$H$8,B353=standards!$G$9,standards!$H$9,B353=standards!$G$10, standards!$H$10, TRUE,standards!$H$7)</f>
        <v>129, -63.5, 1</v>
      </c>
      <c r="N353" t="str">
        <f>VLOOKUP($C353, standards!$A$2:$D$17, 3, FALSE)</f>
        <v>carbonate, dolomite</v>
      </c>
      <c r="O353" t="str">
        <f>VLOOKUP($C353, standards!$A$2:$D$17, 4, FALSE)</f>
        <v/>
      </c>
      <c r="S353" s="8"/>
      <c r="T353" s="7"/>
    </row>
    <row r="354" spans="1:21" x14ac:dyDescent="0.2">
      <c r="A354" s="21">
        <v>28578</v>
      </c>
      <c r="B354" s="1" t="s">
        <v>41</v>
      </c>
      <c r="C354" s="1" t="s">
        <v>31</v>
      </c>
      <c r="D354" s="1" t="s">
        <v>34</v>
      </c>
      <c r="E354" s="4">
        <v>316</v>
      </c>
      <c r="F354" s="2">
        <v>0.60471428571428532</v>
      </c>
      <c r="G354" s="2">
        <v>-10.942795630501593</v>
      </c>
      <c r="H354" s="2"/>
      <c r="I354" s="2"/>
      <c r="J354" s="2"/>
      <c r="K354" s="2"/>
      <c r="L354" s="2"/>
      <c r="M354" s="24" t="str" cm="1">
        <f t="array" ref="M354">_xlfn.IFS(B354=standards!$G$1, standards!$H$1, B354=standards!$G$2,standards!$H$2,B354=standards!$G$3,standards!$H$3,B354=standards!$G$4,standards!$H$4,B354=standards!$G$5,standards!$H$5,B354=standards!$G$6,standards!$H$6,B354=standards!$G$8,standards!$H$8,B354=standards!$G$9,standards!$H$9,B354=standards!$G$10, standards!$H$10, TRUE,standards!$H$7)</f>
        <v>129, -63.5, 1</v>
      </c>
      <c r="N354" t="str">
        <f>VLOOKUP($C354, standards!$A$2:$D$17, 3, FALSE)</f>
        <v>carbonate, dolomite</v>
      </c>
      <c r="O354" t="str">
        <f>VLOOKUP($C354, standards!$A$2:$D$17, 4, FALSE)</f>
        <v/>
      </c>
      <c r="T354" s="7"/>
      <c r="U354" s="8"/>
    </row>
    <row r="355" spans="1:21" x14ac:dyDescent="0.2">
      <c r="A355" s="21">
        <v>28579</v>
      </c>
      <c r="B355" s="1" t="s">
        <v>41</v>
      </c>
      <c r="C355" s="1" t="s">
        <v>31</v>
      </c>
      <c r="D355" s="1" t="s">
        <v>34</v>
      </c>
      <c r="E355" s="4">
        <v>318</v>
      </c>
      <c r="F355" s="2">
        <v>9.4714285714285348E-2</v>
      </c>
      <c r="G355" s="2">
        <v>-12.281078233817681</v>
      </c>
      <c r="H355" s="2"/>
      <c r="I355" s="2"/>
      <c r="J355" s="2"/>
      <c r="K355" s="2"/>
      <c r="L355" s="2"/>
      <c r="M355" s="24" t="str" cm="1">
        <f t="array" ref="M355">_xlfn.IFS(B355=standards!$G$1, standards!$H$1, B355=standards!$G$2,standards!$H$2,B355=standards!$G$3,standards!$H$3,B355=standards!$G$4,standards!$H$4,B355=standards!$G$5,standards!$H$5,B355=standards!$G$6,standards!$H$6,B355=standards!$G$8,standards!$H$8,B355=standards!$G$9,standards!$H$9,B355=standards!$G$10, standards!$H$10, TRUE,standards!$H$7)</f>
        <v>129, -63.5, 1</v>
      </c>
      <c r="N355" t="str">
        <f>VLOOKUP($C355, standards!$A$2:$D$17, 3, FALSE)</f>
        <v>carbonate, dolomite</v>
      </c>
      <c r="O355" t="str">
        <f>VLOOKUP($C355, standards!$A$2:$D$17, 4, FALSE)</f>
        <v/>
      </c>
      <c r="T355" s="7"/>
      <c r="U355" s="8"/>
    </row>
    <row r="356" spans="1:21" x14ac:dyDescent="0.2">
      <c r="A356" s="21">
        <v>28580</v>
      </c>
      <c r="B356" s="1" t="s">
        <v>41</v>
      </c>
      <c r="C356" s="1" t="s">
        <v>31</v>
      </c>
      <c r="D356" s="1" t="s">
        <v>34</v>
      </c>
      <c r="E356" s="4">
        <v>320.5</v>
      </c>
      <c r="F356" s="2">
        <v>0.27471428571428536</v>
      </c>
      <c r="G356" s="2">
        <v>-11.677267295930989</v>
      </c>
      <c r="H356" s="2"/>
      <c r="I356" s="2"/>
      <c r="J356" s="2"/>
      <c r="K356" s="2"/>
      <c r="L356" s="2"/>
      <c r="M356" s="24" t="str" cm="1">
        <f t="array" ref="M356">_xlfn.IFS(B356=standards!$G$1, standards!$H$1, B356=standards!$G$2,standards!$H$2,B356=standards!$G$3,standards!$H$3,B356=standards!$G$4,standards!$H$4,B356=standards!$G$5,standards!$H$5,B356=standards!$G$6,standards!$H$6,B356=standards!$G$8,standards!$H$8,B356=standards!$G$9,standards!$H$9,B356=standards!$G$10, standards!$H$10, TRUE,standards!$H$7)</f>
        <v>129, -63.5, 1</v>
      </c>
      <c r="N356" t="str">
        <f>VLOOKUP($C356, standards!$A$2:$D$17, 3, FALSE)</f>
        <v>carbonate, dolomite</v>
      </c>
      <c r="O356" t="str">
        <f>VLOOKUP($C356, standards!$A$2:$D$17, 4, FALSE)</f>
        <v/>
      </c>
      <c r="T356" s="7"/>
      <c r="U356" s="8"/>
    </row>
    <row r="357" spans="1:21" x14ac:dyDescent="0.2">
      <c r="A357" s="21">
        <v>28581</v>
      </c>
      <c r="B357" s="1" t="s">
        <v>41</v>
      </c>
      <c r="C357" s="1" t="s">
        <v>31</v>
      </c>
      <c r="D357" s="1" t="s">
        <v>34</v>
      </c>
      <c r="E357" s="4">
        <v>323</v>
      </c>
      <c r="F357" s="2">
        <v>0.24971428571428533</v>
      </c>
      <c r="G357" s="2">
        <v>-10.488452646091815</v>
      </c>
      <c r="H357" s="2"/>
      <c r="I357" s="2"/>
      <c r="J357" s="2"/>
      <c r="K357" s="2"/>
      <c r="L357" s="2"/>
      <c r="M357" s="24" t="str" cm="1">
        <f t="array" ref="M357">_xlfn.IFS(B357=standards!$G$1, standards!$H$1, B357=standards!$G$2,standards!$H$2,B357=standards!$G$3,standards!$H$3,B357=standards!$G$4,standards!$H$4,B357=standards!$G$5,standards!$H$5,B357=standards!$G$6,standards!$H$6,B357=standards!$G$8,standards!$H$8,B357=standards!$G$9,standards!$H$9,B357=standards!$G$10, standards!$H$10, TRUE,standards!$H$7)</f>
        <v>129, -63.5, 1</v>
      </c>
      <c r="N357" t="str">
        <f>VLOOKUP($C357, standards!$A$2:$D$17, 3, FALSE)</f>
        <v>carbonate, dolomite</v>
      </c>
      <c r="O357" t="str">
        <f>VLOOKUP($C357, standards!$A$2:$D$17, 4, FALSE)</f>
        <v/>
      </c>
      <c r="T357" s="7"/>
      <c r="U357" s="8"/>
    </row>
    <row r="358" spans="1:21" x14ac:dyDescent="0.2">
      <c r="A358" s="21">
        <v>28582</v>
      </c>
      <c r="B358" s="1" t="s">
        <v>41</v>
      </c>
      <c r="C358" s="1" t="s">
        <v>31</v>
      </c>
      <c r="D358" s="1" t="s">
        <v>34</v>
      </c>
      <c r="E358" s="4">
        <v>325</v>
      </c>
      <c r="F358" s="2">
        <v>0.62871428571428534</v>
      </c>
      <c r="G358" s="2">
        <v>-11.242721391451852</v>
      </c>
      <c r="H358" s="2"/>
      <c r="I358" s="2"/>
      <c r="J358" s="2"/>
      <c r="K358" s="2"/>
      <c r="L358" s="2"/>
      <c r="M358" s="24" t="str" cm="1">
        <f t="array" ref="M358">_xlfn.IFS(B358=standards!$G$1, standards!$H$1, B358=standards!$G$2,standards!$H$2,B358=standards!$G$3,standards!$H$3,B358=standards!$G$4,standards!$H$4,B358=standards!$G$5,standards!$H$5,B358=standards!$G$6,standards!$H$6,B358=standards!$G$8,standards!$H$8,B358=standards!$G$9,standards!$H$9,B358=standards!$G$10, standards!$H$10, TRUE,standards!$H$7)</f>
        <v>129, -63.5, 1</v>
      </c>
      <c r="N358" t="str">
        <f>VLOOKUP($C358, standards!$A$2:$D$17, 3, FALSE)</f>
        <v>carbonate, dolomite</v>
      </c>
      <c r="O358" t="str">
        <f>VLOOKUP($C358, standards!$A$2:$D$17, 4, FALSE)</f>
        <v/>
      </c>
      <c r="T358" s="7"/>
      <c r="U358" s="8"/>
    </row>
    <row r="359" spans="1:21" x14ac:dyDescent="0.2">
      <c r="A359" s="21">
        <v>28583</v>
      </c>
      <c r="B359" s="1" t="s">
        <v>41</v>
      </c>
      <c r="C359" s="1" t="s">
        <v>31</v>
      </c>
      <c r="D359" s="1" t="s">
        <v>34</v>
      </c>
      <c r="E359" s="4">
        <v>328</v>
      </c>
      <c r="F359" s="2">
        <v>0.55871428571428527</v>
      </c>
      <c r="G359" s="2">
        <v>-10.012332873758311</v>
      </c>
      <c r="H359" s="2"/>
      <c r="I359" s="2"/>
      <c r="J359" s="2"/>
      <c r="K359" s="2"/>
      <c r="L359" s="2"/>
      <c r="M359" s="24" t="str" cm="1">
        <f t="array" ref="M359">_xlfn.IFS(B359=standards!$G$1, standards!$H$1, B359=standards!$G$2,standards!$H$2,B359=standards!$G$3,standards!$H$3,B359=standards!$G$4,standards!$H$4,B359=standards!$G$5,standards!$H$5,B359=standards!$G$6,standards!$H$6,B359=standards!$G$8,standards!$H$8,B359=standards!$G$9,standards!$H$9,B359=standards!$G$10, standards!$H$10, TRUE,standards!$H$7)</f>
        <v>129, -63.5, 1</v>
      </c>
      <c r="N359" t="str">
        <f>VLOOKUP($C359, standards!$A$2:$D$17, 3, FALSE)</f>
        <v>carbonate, dolomite</v>
      </c>
      <c r="O359" t="str">
        <f>VLOOKUP($C359, standards!$A$2:$D$17, 4, FALSE)</f>
        <v/>
      </c>
      <c r="S359" s="8"/>
      <c r="T359" s="7"/>
    </row>
    <row r="360" spans="1:21" x14ac:dyDescent="0.2">
      <c r="A360" s="21">
        <v>28584</v>
      </c>
      <c r="B360" s="1" t="s">
        <v>41</v>
      </c>
      <c r="C360" s="1" t="s">
        <v>31</v>
      </c>
      <c r="D360" s="1" t="s">
        <v>34</v>
      </c>
      <c r="E360" s="4">
        <v>330</v>
      </c>
      <c r="F360" s="2">
        <v>-0.17028571428571465</v>
      </c>
      <c r="G360" s="2">
        <v>-12.26623042386953</v>
      </c>
      <c r="H360" s="2"/>
      <c r="I360" s="2"/>
      <c r="J360" s="2"/>
      <c r="K360" s="2"/>
      <c r="L360" s="2"/>
      <c r="M360" s="24" t="str" cm="1">
        <f t="array" ref="M360">_xlfn.IFS(B360=standards!$G$1, standards!$H$1, B360=standards!$G$2,standards!$H$2,B360=standards!$G$3,standards!$H$3,B360=standards!$G$4,standards!$H$4,B360=standards!$G$5,standards!$H$5,B360=standards!$G$6,standards!$H$6,B360=standards!$G$8,standards!$H$8,B360=standards!$G$9,standards!$H$9,B360=standards!$G$10, standards!$H$10, TRUE,standards!$H$7)</f>
        <v>129, -63.5, 1</v>
      </c>
      <c r="N360" t="str">
        <f>VLOOKUP($C360, standards!$A$2:$D$17, 3, FALSE)</f>
        <v>carbonate, dolomite</v>
      </c>
      <c r="O360" t="str">
        <f>VLOOKUP($C360, standards!$A$2:$D$17, 4, FALSE)</f>
        <v/>
      </c>
      <c r="T360" s="7"/>
      <c r="U360" s="8"/>
    </row>
    <row r="361" spans="1:21" x14ac:dyDescent="0.2">
      <c r="A361" s="21">
        <v>28585</v>
      </c>
      <c r="B361" s="1" t="s">
        <v>41</v>
      </c>
      <c r="C361" s="1" t="s">
        <v>31</v>
      </c>
      <c r="D361" s="1" t="s">
        <v>34</v>
      </c>
      <c r="E361" s="4">
        <v>332</v>
      </c>
      <c r="F361" s="2">
        <v>-0.57228571428571462</v>
      </c>
      <c r="G361" s="2">
        <v>-12.232575387987396</v>
      </c>
      <c r="H361" s="2"/>
      <c r="I361" s="2"/>
      <c r="J361" s="2"/>
      <c r="K361" s="2"/>
      <c r="L361" s="2"/>
      <c r="M361" s="24" t="str" cm="1">
        <f t="array" ref="M361">_xlfn.IFS(B361=standards!$G$1, standards!$H$1, B361=standards!$G$2,standards!$H$2,B361=standards!$G$3,standards!$H$3,B361=standards!$G$4,standards!$H$4,B361=standards!$G$5,standards!$H$5,B361=standards!$G$6,standards!$H$6,B361=standards!$G$8,standards!$H$8,B361=standards!$G$9,standards!$H$9,B361=standards!$G$10, standards!$H$10, TRUE,standards!$H$7)</f>
        <v>129, -63.5, 1</v>
      </c>
      <c r="N361" t="str">
        <f>VLOOKUP($C361, standards!$A$2:$D$17, 3, FALSE)</f>
        <v>carbonate, dolomite</v>
      </c>
      <c r="O361" t="str">
        <f>VLOOKUP($C361, standards!$A$2:$D$17, 4, FALSE)</f>
        <v/>
      </c>
      <c r="T361" s="7"/>
    </row>
    <row r="362" spans="1:21" x14ac:dyDescent="0.2">
      <c r="A362" s="21">
        <v>28586</v>
      </c>
      <c r="B362" s="1" t="s">
        <v>41</v>
      </c>
      <c r="C362" s="1" t="s">
        <v>31</v>
      </c>
      <c r="D362" s="1" t="s">
        <v>34</v>
      </c>
      <c r="E362" s="4">
        <v>334</v>
      </c>
      <c r="F362" s="2">
        <v>-0.60728571428571465</v>
      </c>
      <c r="G362" s="2">
        <v>-12.127650864354592</v>
      </c>
      <c r="H362" s="2"/>
      <c r="I362" s="2"/>
      <c r="J362" s="2"/>
      <c r="K362" s="2"/>
      <c r="L362" s="2"/>
      <c r="M362" s="24" t="str" cm="1">
        <f t="array" ref="M362">_xlfn.IFS(B362=standards!$G$1, standards!$H$1, B362=standards!$G$2,standards!$H$2,B362=standards!$G$3,standards!$H$3,B362=standards!$G$4,standards!$H$4,B362=standards!$G$5,standards!$H$5,B362=standards!$G$6,standards!$H$6,B362=standards!$G$8,standards!$H$8,B362=standards!$G$9,standards!$H$9,B362=standards!$G$10, standards!$H$10, TRUE,standards!$H$7)</f>
        <v>129, -63.5, 1</v>
      </c>
      <c r="N362" t="str">
        <f>VLOOKUP($C362, standards!$A$2:$D$17, 3, FALSE)</f>
        <v>carbonate, dolomite</v>
      </c>
      <c r="O362" t="str">
        <f>VLOOKUP($C362, standards!$A$2:$D$17, 4, FALSE)</f>
        <v/>
      </c>
      <c r="T362" s="7"/>
      <c r="U362" s="8"/>
    </row>
    <row r="363" spans="1:21" x14ac:dyDescent="0.2">
      <c r="A363" s="21">
        <v>28587</v>
      </c>
      <c r="B363" s="1" t="s">
        <v>41</v>
      </c>
      <c r="C363" s="1" t="s">
        <v>31</v>
      </c>
      <c r="D363" s="1" t="s">
        <v>34</v>
      </c>
      <c r="E363" s="4">
        <v>337</v>
      </c>
      <c r="F363" s="2">
        <v>-0.37628571428571467</v>
      </c>
      <c r="G363" s="2">
        <v>-12.492906989076261</v>
      </c>
      <c r="H363" s="2"/>
      <c r="I363" s="2"/>
      <c r="J363" s="2"/>
      <c r="K363" s="2"/>
      <c r="L363" s="2"/>
      <c r="M363" s="24" t="str" cm="1">
        <f t="array" ref="M363">_xlfn.IFS(B363=standards!$G$1, standards!$H$1, B363=standards!$G$2,standards!$H$2,B363=standards!$G$3,standards!$H$3,B363=standards!$G$4,standards!$H$4,B363=standards!$G$5,standards!$H$5,B363=standards!$G$6,standards!$H$6,B363=standards!$G$8,standards!$H$8,B363=standards!$G$9,standards!$H$9,B363=standards!$G$10, standards!$H$10, TRUE,standards!$H$7)</f>
        <v>129, -63.5, 1</v>
      </c>
      <c r="N363" t="str">
        <f>VLOOKUP($C363, standards!$A$2:$D$17, 3, FALSE)</f>
        <v>carbonate, dolomite</v>
      </c>
      <c r="O363" t="str">
        <f>VLOOKUP($C363, standards!$A$2:$D$17, 4, FALSE)</f>
        <v/>
      </c>
      <c r="S363" s="8"/>
      <c r="T363" s="7"/>
    </row>
    <row r="364" spans="1:21" x14ac:dyDescent="0.2">
      <c r="A364" s="21">
        <v>28588</v>
      </c>
      <c r="B364" s="1" t="s">
        <v>41</v>
      </c>
      <c r="C364" s="1" t="s">
        <v>31</v>
      </c>
      <c r="D364" s="1" t="s">
        <v>34</v>
      </c>
      <c r="E364" s="4">
        <v>339</v>
      </c>
      <c r="F364" s="2">
        <v>-6.8285714285714644E-2</v>
      </c>
      <c r="G364" s="2">
        <v>-10.724037897267209</v>
      </c>
      <c r="H364" s="2"/>
      <c r="I364" s="2"/>
      <c r="J364" s="2"/>
      <c r="K364" s="2"/>
      <c r="L364" s="2"/>
      <c r="M364" s="24" t="str" cm="1">
        <f t="array" ref="M364">_xlfn.IFS(B364=standards!$G$1, standards!$H$1, B364=standards!$G$2,standards!$H$2,B364=standards!$G$3,standards!$H$3,B364=standards!$G$4,standards!$H$4,B364=standards!$G$5,standards!$H$5,B364=standards!$G$6,standards!$H$6,B364=standards!$G$8,standards!$H$8,B364=standards!$G$9,standards!$H$9,B364=standards!$G$10, standards!$H$10, TRUE,standards!$H$7)</f>
        <v>129, -63.5, 1</v>
      </c>
      <c r="N364" t="str">
        <f>VLOOKUP($C364, standards!$A$2:$D$17, 3, FALSE)</f>
        <v>carbonate, dolomite</v>
      </c>
      <c r="O364" t="str">
        <f>VLOOKUP($C364, standards!$A$2:$D$17, 4, FALSE)</f>
        <v/>
      </c>
      <c r="S364" s="8"/>
      <c r="T364" s="7"/>
    </row>
    <row r="365" spans="1:21" x14ac:dyDescent="0.2">
      <c r="A365" s="21">
        <v>28589</v>
      </c>
      <c r="B365" s="1" t="s">
        <v>41</v>
      </c>
      <c r="C365" s="1" t="s">
        <v>31</v>
      </c>
      <c r="D365" s="1" t="s">
        <v>34</v>
      </c>
      <c r="E365" s="4">
        <v>341</v>
      </c>
      <c r="F365" s="2">
        <v>-8.5285714285714659E-2</v>
      </c>
      <c r="G365" s="2">
        <v>-11.422874818821384</v>
      </c>
      <c r="H365" s="2"/>
      <c r="I365" s="2"/>
      <c r="J365" s="2"/>
      <c r="K365" s="2"/>
      <c r="L365" s="2"/>
      <c r="M365" s="24" t="str" cm="1">
        <f t="array" ref="M365">_xlfn.IFS(B365=standards!$G$1, standards!$H$1, B365=standards!$G$2,standards!$H$2,B365=standards!$G$3,standards!$H$3,B365=standards!$G$4,standards!$H$4,B365=standards!$G$5,standards!$H$5,B365=standards!$G$6,standards!$H$6,B365=standards!$G$8,standards!$H$8,B365=standards!$G$9,standards!$H$9,B365=standards!$G$10, standards!$H$10, TRUE,standards!$H$7)</f>
        <v>129, -63.5, 1</v>
      </c>
      <c r="N365" t="str">
        <f>VLOOKUP($C365, standards!$A$2:$D$17, 3, FALSE)</f>
        <v>carbonate, dolomite</v>
      </c>
      <c r="O365" t="str">
        <f>VLOOKUP($C365, standards!$A$2:$D$17, 4, FALSE)</f>
        <v/>
      </c>
      <c r="T365" s="7"/>
      <c r="U365" s="8"/>
    </row>
    <row r="366" spans="1:21" x14ac:dyDescent="0.2">
      <c r="A366" s="21">
        <v>28590</v>
      </c>
      <c r="B366" s="1" t="s">
        <v>41</v>
      </c>
      <c r="C366" s="1" t="s">
        <v>31</v>
      </c>
      <c r="D366" s="1" t="s">
        <v>34</v>
      </c>
      <c r="E366" s="4">
        <v>343</v>
      </c>
      <c r="F366" s="2">
        <v>-0.13328571428571467</v>
      </c>
      <c r="G366" s="2">
        <v>-11.562444232332979</v>
      </c>
      <c r="H366" s="2"/>
      <c r="I366" s="2"/>
      <c r="J366" s="2"/>
      <c r="K366" s="2"/>
      <c r="L366" s="2"/>
      <c r="M366" s="24" t="str" cm="1">
        <f t="array" ref="M366">_xlfn.IFS(B366=standards!$G$1, standards!$H$1, B366=standards!$G$2,standards!$H$2,B366=standards!$G$3,standards!$H$3,B366=standards!$G$4,standards!$H$4,B366=standards!$G$5,standards!$H$5,B366=standards!$G$6,standards!$H$6,B366=standards!$G$8,standards!$H$8,B366=standards!$G$9,standards!$H$9,B366=standards!$G$10, standards!$H$10, TRUE,standards!$H$7)</f>
        <v>129, -63.5, 1</v>
      </c>
      <c r="N366" t="str">
        <f>VLOOKUP($C366, standards!$A$2:$D$17, 3, FALSE)</f>
        <v>carbonate, dolomite</v>
      </c>
      <c r="O366" t="str">
        <f>VLOOKUP($C366, standards!$A$2:$D$17, 4, FALSE)</f>
        <v/>
      </c>
      <c r="T366" s="7"/>
      <c r="U366" s="8"/>
    </row>
    <row r="367" spans="1:21" x14ac:dyDescent="0.2">
      <c r="A367" s="21">
        <v>28591</v>
      </c>
      <c r="B367" s="1" t="s">
        <v>41</v>
      </c>
      <c r="C367" s="1" t="s">
        <v>31</v>
      </c>
      <c r="D367" s="1" t="s">
        <v>34</v>
      </c>
      <c r="E367" s="4">
        <v>345</v>
      </c>
      <c r="F367" s="2">
        <v>-7.4285714285714649E-2</v>
      </c>
      <c r="G367" s="2">
        <v>-11.847522183335087</v>
      </c>
      <c r="H367" s="2"/>
      <c r="I367" s="2"/>
      <c r="J367" s="2"/>
      <c r="K367" s="2"/>
      <c r="L367" s="2"/>
      <c r="M367" s="24" t="str" cm="1">
        <f t="array" ref="M367">_xlfn.IFS(B367=standards!$G$1, standards!$H$1, B367=standards!$G$2,standards!$H$2,B367=standards!$G$3,standards!$H$3,B367=standards!$G$4,standards!$H$4,B367=standards!$G$5,standards!$H$5,B367=standards!$G$6,standards!$H$6,B367=standards!$G$8,standards!$H$8,B367=standards!$G$9,standards!$H$9,B367=standards!$G$10, standards!$H$10, TRUE,standards!$H$7)</f>
        <v>129, -63.5, 1</v>
      </c>
      <c r="N367" t="str">
        <f>VLOOKUP($C367, standards!$A$2:$D$17, 3, FALSE)</f>
        <v>carbonate, dolomite</v>
      </c>
      <c r="O367" t="str">
        <f>VLOOKUP($C367, standards!$A$2:$D$17, 4, FALSE)</f>
        <v/>
      </c>
      <c r="T367" s="7"/>
      <c r="U367" s="8"/>
    </row>
    <row r="368" spans="1:21" x14ac:dyDescent="0.2">
      <c r="A368" s="21">
        <v>28592</v>
      </c>
      <c r="B368" s="1" t="s">
        <v>41</v>
      </c>
      <c r="C368" s="1" t="s">
        <v>31</v>
      </c>
      <c r="D368" s="1" t="s">
        <v>34</v>
      </c>
      <c r="E368" s="4">
        <v>347</v>
      </c>
      <c r="F368" s="2">
        <v>-0.36228571428571466</v>
      </c>
      <c r="G368" s="2">
        <v>-11.648561530031458</v>
      </c>
      <c r="H368" s="2"/>
      <c r="I368" s="2"/>
      <c r="J368" s="2"/>
      <c r="K368" s="2"/>
      <c r="L368" s="2"/>
      <c r="M368" s="24" t="str" cm="1">
        <f t="array" ref="M368">_xlfn.IFS(B368=standards!$G$1, standards!$H$1, B368=standards!$G$2,standards!$H$2,B368=standards!$G$3,standards!$H$3,B368=standards!$G$4,standards!$H$4,B368=standards!$G$5,standards!$H$5,B368=standards!$G$6,standards!$H$6,B368=standards!$G$8,standards!$H$8,B368=standards!$G$9,standards!$H$9,B368=standards!$G$10, standards!$H$10, TRUE,standards!$H$7)</f>
        <v>129, -63.5, 1</v>
      </c>
      <c r="N368" t="str">
        <f>VLOOKUP($C368, standards!$A$2:$D$17, 3, FALSE)</f>
        <v>carbonate, dolomite</v>
      </c>
      <c r="O368" t="str">
        <f>VLOOKUP($C368, standards!$A$2:$D$17, 4, FALSE)</f>
        <v/>
      </c>
      <c r="T368" s="7"/>
      <c r="U368" s="8"/>
    </row>
    <row r="369" spans="1:21" x14ac:dyDescent="0.2">
      <c r="A369" s="21">
        <v>28593</v>
      </c>
      <c r="B369" s="1" t="s">
        <v>41</v>
      </c>
      <c r="C369" s="1" t="s">
        <v>31</v>
      </c>
      <c r="D369" s="1" t="s">
        <v>34</v>
      </c>
      <c r="E369" s="4">
        <v>349</v>
      </c>
      <c r="F369" s="2">
        <v>-0.43579999999999974</v>
      </c>
      <c r="G369" s="2">
        <v>-11.623504083147651</v>
      </c>
      <c r="H369" s="2"/>
      <c r="I369" s="2"/>
      <c r="J369" s="2"/>
      <c r="K369" s="2"/>
      <c r="L369" s="2"/>
      <c r="M369" s="24" t="str" cm="1">
        <f t="array" ref="M369">_xlfn.IFS(B369=standards!$G$1, standards!$H$1, B369=standards!$G$2,standards!$H$2,B369=standards!$G$3,standards!$H$3,B369=standards!$G$4,standards!$H$4,B369=standards!$G$5,standards!$H$5,B369=standards!$G$6,standards!$H$6,B369=standards!$G$8,standards!$H$8,B369=standards!$G$9,standards!$H$9,B369=standards!$G$10, standards!$H$10, TRUE,standards!$H$7)</f>
        <v>129, -63.5, 1</v>
      </c>
      <c r="N369" t="str">
        <f>VLOOKUP($C369, standards!$A$2:$D$17, 3, FALSE)</f>
        <v>carbonate, dolomite</v>
      </c>
      <c r="O369" t="str">
        <f>VLOOKUP($C369, standards!$A$2:$D$17, 4, FALSE)</f>
        <v/>
      </c>
      <c r="T369" s="7"/>
      <c r="U369" s="8"/>
    </row>
    <row r="370" spans="1:21" x14ac:dyDescent="0.2">
      <c r="A370" s="21">
        <v>28594</v>
      </c>
      <c r="B370" s="1" t="s">
        <v>41</v>
      </c>
      <c r="C370" s="1" t="s">
        <v>31</v>
      </c>
      <c r="D370" s="1" t="s">
        <v>34</v>
      </c>
      <c r="E370" s="4">
        <v>352</v>
      </c>
      <c r="F370" s="2">
        <v>-0.17979999999999974</v>
      </c>
      <c r="G370" s="2">
        <v>-11.326547884187136</v>
      </c>
      <c r="H370" s="2"/>
      <c r="I370" s="2"/>
      <c r="J370" s="2"/>
      <c r="K370" s="2"/>
      <c r="L370" s="2"/>
      <c r="M370" s="24" t="str" cm="1">
        <f t="array" ref="M370">_xlfn.IFS(B370=standards!$G$1, standards!$H$1, B370=standards!$G$2,standards!$H$2,B370=standards!$G$3,standards!$H$3,B370=standards!$G$4,standards!$H$4,B370=standards!$G$5,standards!$H$5,B370=standards!$G$6,standards!$H$6,B370=standards!$G$8,standards!$H$8,B370=standards!$G$9,standards!$H$9,B370=standards!$G$10, standards!$H$10, TRUE,standards!$H$7)</f>
        <v>129, -63.5, 1</v>
      </c>
      <c r="N370" t="str">
        <f>VLOOKUP($C370, standards!$A$2:$D$17, 3, FALSE)</f>
        <v>carbonate, dolomite</v>
      </c>
      <c r="O370" t="str">
        <f>VLOOKUP($C370, standards!$A$2:$D$17, 4, FALSE)</f>
        <v/>
      </c>
      <c r="T370" s="7"/>
      <c r="U370" s="8"/>
    </row>
    <row r="371" spans="1:21" x14ac:dyDescent="0.2">
      <c r="A371" s="21">
        <v>28595</v>
      </c>
      <c r="B371" s="1" t="s">
        <v>41</v>
      </c>
      <c r="C371" s="1" t="s">
        <v>31</v>
      </c>
      <c r="D371" s="1" t="s">
        <v>34</v>
      </c>
      <c r="E371" s="4">
        <v>354</v>
      </c>
      <c r="F371" s="2">
        <v>-8.1799999999999762E-2</v>
      </c>
      <c r="G371" s="2">
        <v>-10.247607027963369</v>
      </c>
      <c r="H371" s="2"/>
      <c r="I371" s="2"/>
      <c r="J371" s="2"/>
      <c r="K371" s="2"/>
      <c r="L371" s="2"/>
      <c r="M371" s="24" t="str" cm="1">
        <f t="array" ref="M371">_xlfn.IFS(B371=standards!$G$1, standards!$H$1, B371=standards!$G$2,standards!$H$2,B371=standards!$G$3,standards!$H$3,B371=standards!$G$4,standards!$H$4,B371=standards!$G$5,standards!$H$5,B371=standards!$G$6,standards!$H$6,B371=standards!$G$8,standards!$H$8,B371=standards!$G$9,standards!$H$9,B371=standards!$G$10, standards!$H$10, TRUE,standards!$H$7)</f>
        <v>129, -63.5, 1</v>
      </c>
      <c r="N371" t="str">
        <f>VLOOKUP($C371, standards!$A$2:$D$17, 3, FALSE)</f>
        <v>carbonate, dolomite</v>
      </c>
      <c r="O371" t="str">
        <f>VLOOKUP($C371, standards!$A$2:$D$17, 4, FALSE)</f>
        <v/>
      </c>
      <c r="T371" s="7"/>
    </row>
    <row r="372" spans="1:21" x14ac:dyDescent="0.2">
      <c r="A372" s="21">
        <v>28596</v>
      </c>
      <c r="B372" s="1" t="s">
        <v>41</v>
      </c>
      <c r="C372" s="1" t="s">
        <v>31</v>
      </c>
      <c r="D372" s="1" t="s">
        <v>34</v>
      </c>
      <c r="E372" s="4">
        <v>357</v>
      </c>
      <c r="F372" s="2">
        <v>-8.9799999999999769E-2</v>
      </c>
      <c r="G372" s="2">
        <v>-10.792026726057799</v>
      </c>
      <c r="H372" s="2"/>
      <c r="I372" s="2"/>
      <c r="J372" s="2"/>
      <c r="K372" s="2"/>
      <c r="L372" s="2"/>
      <c r="M372" s="24" t="str" cm="1">
        <f t="array" ref="M372">_xlfn.IFS(B372=standards!$G$1, standards!$H$1, B372=standards!$G$2,standards!$H$2,B372=standards!$G$3,standards!$H$3,B372=standards!$G$4,standards!$H$4,B372=standards!$G$5,standards!$H$5,B372=standards!$G$6,standards!$H$6,B372=standards!$G$8,standards!$H$8,B372=standards!$G$9,standards!$H$9,B372=standards!$G$10, standards!$H$10, TRUE,standards!$H$7)</f>
        <v>129, -63.5, 1</v>
      </c>
      <c r="N372" t="str">
        <f>VLOOKUP($C372, standards!$A$2:$D$17, 3, FALSE)</f>
        <v>carbonate, dolomite</v>
      </c>
      <c r="O372" t="str">
        <f>VLOOKUP($C372, standards!$A$2:$D$17, 4, FALSE)</f>
        <v/>
      </c>
      <c r="S372" s="8"/>
      <c r="T372" s="7"/>
    </row>
    <row r="373" spans="1:21" x14ac:dyDescent="0.2">
      <c r="A373" s="21">
        <v>28597</v>
      </c>
      <c r="B373" s="1" t="s">
        <v>41</v>
      </c>
      <c r="C373" s="1" t="s">
        <v>31</v>
      </c>
      <c r="D373" s="1" t="s">
        <v>34</v>
      </c>
      <c r="E373" s="4">
        <v>359</v>
      </c>
      <c r="F373" s="2">
        <v>-0.80479999999999974</v>
      </c>
      <c r="G373" s="2">
        <v>-11.764063350655789</v>
      </c>
      <c r="H373" s="2"/>
      <c r="I373" s="2"/>
      <c r="J373" s="2"/>
      <c r="K373" s="2"/>
      <c r="L373" s="2"/>
      <c r="M373" s="24" t="str" cm="1">
        <f t="array" ref="M373">_xlfn.IFS(B373=standards!$G$1, standards!$H$1, B373=standards!$G$2,standards!$H$2,B373=standards!$G$3,standards!$H$3,B373=standards!$G$4,standards!$H$4,B373=standards!$G$5,standards!$H$5,B373=standards!$G$6,standards!$H$6,B373=standards!$G$8,standards!$H$8,B373=standards!$G$9,standards!$H$9,B373=standards!$G$10, standards!$H$10, TRUE,standards!$H$7)</f>
        <v>129, -63.5, 1</v>
      </c>
      <c r="N373" t="str">
        <f>VLOOKUP($C373, standards!$A$2:$D$17, 3, FALSE)</f>
        <v>carbonate, dolomite</v>
      </c>
      <c r="O373" t="str">
        <f>VLOOKUP($C373, standards!$A$2:$D$17, 4, FALSE)</f>
        <v/>
      </c>
      <c r="S373" s="8"/>
      <c r="T373" s="7"/>
    </row>
    <row r="374" spans="1:21" x14ac:dyDescent="0.2">
      <c r="A374" s="21">
        <v>28598</v>
      </c>
      <c r="B374" s="1" t="s">
        <v>41</v>
      </c>
      <c r="C374" s="1" t="s">
        <v>31</v>
      </c>
      <c r="D374" s="1" t="s">
        <v>34</v>
      </c>
      <c r="E374" s="4">
        <v>361</v>
      </c>
      <c r="F374" s="2">
        <v>-0.83879999999999977</v>
      </c>
      <c r="G374" s="2">
        <v>-12.268888888888938</v>
      </c>
      <c r="H374" s="2"/>
      <c r="I374" s="2"/>
      <c r="J374" s="2"/>
      <c r="K374" s="2"/>
      <c r="L374" s="2"/>
      <c r="M374" s="24" t="str" cm="1">
        <f t="array" ref="M374">_xlfn.IFS(B374=standards!$G$1, standards!$H$1, B374=standards!$G$2,standards!$H$2,B374=standards!$G$3,standards!$H$3,B374=standards!$G$4,standards!$H$4,B374=standards!$G$5,standards!$H$5,B374=standards!$G$6,standards!$H$6,B374=standards!$G$8,standards!$H$8,B374=standards!$G$9,standards!$H$9,B374=standards!$G$10, standards!$H$10, TRUE,standards!$H$7)</f>
        <v>129, -63.5, 1</v>
      </c>
      <c r="N374" t="str">
        <f>VLOOKUP($C374, standards!$A$2:$D$17, 3, FALSE)</f>
        <v>carbonate, dolomite</v>
      </c>
      <c r="O374" t="str">
        <f>VLOOKUP($C374, standards!$A$2:$D$17, 4, FALSE)</f>
        <v/>
      </c>
      <c r="S374" s="8"/>
      <c r="T374" s="7"/>
    </row>
    <row r="375" spans="1:21" x14ac:dyDescent="0.2">
      <c r="A375" s="21">
        <v>28599</v>
      </c>
      <c r="B375" s="1" t="s">
        <v>41</v>
      </c>
      <c r="C375" s="1" t="s">
        <v>31</v>
      </c>
      <c r="D375" s="1" t="s">
        <v>34</v>
      </c>
      <c r="E375" s="4">
        <v>363</v>
      </c>
      <c r="F375" s="2">
        <v>-0.83379999999999965</v>
      </c>
      <c r="G375" s="2">
        <v>-6.0436971046771353</v>
      </c>
      <c r="H375" s="2"/>
      <c r="I375" s="2"/>
      <c r="J375" s="2"/>
      <c r="K375" s="2"/>
      <c r="L375" s="2"/>
      <c r="M375" s="24" t="str" cm="1">
        <f t="array" ref="M375">_xlfn.IFS(B375=standards!$G$1, standards!$H$1, B375=standards!$G$2,standards!$H$2,B375=standards!$G$3,standards!$H$3,B375=standards!$G$4,standards!$H$4,B375=standards!$G$5,standards!$H$5,B375=standards!$G$6,standards!$H$6,B375=standards!$G$8,standards!$H$8,B375=standards!$G$9,standards!$H$9,B375=standards!$G$10, standards!$H$10, TRUE,standards!$H$7)</f>
        <v>129, -63.5, 1</v>
      </c>
      <c r="N375" t="str">
        <f>VLOOKUP($C375, standards!$A$2:$D$17, 3, FALSE)</f>
        <v>carbonate, dolomite</v>
      </c>
      <c r="O375" t="str">
        <f>VLOOKUP($C375, standards!$A$2:$D$17, 4, FALSE)</f>
        <v/>
      </c>
      <c r="S375" s="8"/>
      <c r="T375" s="7"/>
    </row>
    <row r="376" spans="1:21" x14ac:dyDescent="0.2">
      <c r="A376" s="21">
        <v>28600</v>
      </c>
      <c r="B376" s="1" t="s">
        <v>41</v>
      </c>
      <c r="C376" s="1" t="s">
        <v>31</v>
      </c>
      <c r="D376" s="1" t="s">
        <v>34</v>
      </c>
      <c r="E376" s="4">
        <v>365</v>
      </c>
      <c r="F376" s="2">
        <v>-0.70579999999999976</v>
      </c>
      <c r="G376" s="2">
        <v>-12.154065825290814</v>
      </c>
      <c r="H376" s="2"/>
      <c r="I376" s="2"/>
      <c r="J376" s="2"/>
      <c r="K376" s="2"/>
      <c r="L376" s="2"/>
      <c r="M376" s="24" t="str" cm="1">
        <f t="array" ref="M376">_xlfn.IFS(B376=standards!$G$1, standards!$H$1, B376=standards!$G$2,standards!$H$2,B376=standards!$G$3,standards!$H$3,B376=standards!$G$4,standards!$H$4,B376=standards!$G$5,standards!$H$5,B376=standards!$G$6,standards!$H$6,B376=standards!$G$8,standards!$H$8,B376=standards!$G$9,standards!$H$9,B376=standards!$G$10, standards!$H$10, TRUE,standards!$H$7)</f>
        <v>129, -63.5, 1</v>
      </c>
      <c r="N376" t="str">
        <f>VLOOKUP($C376, standards!$A$2:$D$17, 3, FALSE)</f>
        <v>carbonate, dolomite</v>
      </c>
      <c r="O376" t="str">
        <f>VLOOKUP($C376, standards!$A$2:$D$17, 4, FALSE)</f>
        <v/>
      </c>
      <c r="S376" s="8"/>
      <c r="T376" s="7"/>
    </row>
    <row r="377" spans="1:21" x14ac:dyDescent="0.2">
      <c r="A377" s="21">
        <v>28601</v>
      </c>
      <c r="B377" s="1" t="s">
        <v>41</v>
      </c>
      <c r="C377" s="1" t="s">
        <v>31</v>
      </c>
      <c r="D377" s="1" t="s">
        <v>34</v>
      </c>
      <c r="E377" s="4">
        <v>368</v>
      </c>
      <c r="F377" s="2">
        <v>-1.0937999999999997</v>
      </c>
      <c r="G377" s="2">
        <v>-12.413407572383022</v>
      </c>
      <c r="H377" s="2"/>
      <c r="I377" s="2"/>
      <c r="J377" s="2"/>
      <c r="K377" s="2"/>
      <c r="L377" s="2"/>
      <c r="M377" s="24" t="str" cm="1">
        <f t="array" ref="M377">_xlfn.IFS(B377=standards!$G$1, standards!$H$1, B377=standards!$G$2,standards!$H$2,B377=standards!$G$3,standards!$H$3,B377=standards!$G$4,standards!$H$4,B377=standards!$G$5,standards!$H$5,B377=standards!$G$6,standards!$H$6,B377=standards!$G$8,standards!$H$8,B377=standards!$G$9,standards!$H$9,B377=standards!$G$10, standards!$H$10, TRUE,standards!$H$7)</f>
        <v>129, -63.5, 1</v>
      </c>
      <c r="N377" t="str">
        <f>VLOOKUP($C377, standards!$A$2:$D$17, 3, FALSE)</f>
        <v>carbonate, dolomite</v>
      </c>
      <c r="O377" t="str">
        <f>VLOOKUP($C377, standards!$A$2:$D$17, 4, FALSE)</f>
        <v/>
      </c>
      <c r="S377" s="8"/>
      <c r="T377" s="7"/>
    </row>
    <row r="378" spans="1:21" x14ac:dyDescent="0.2">
      <c r="A378" s="21">
        <v>28602</v>
      </c>
      <c r="B378" s="1" t="s">
        <v>41</v>
      </c>
      <c r="C378" s="1" t="s">
        <v>31</v>
      </c>
      <c r="D378" s="1" t="s">
        <v>34</v>
      </c>
      <c r="E378" s="4">
        <v>370</v>
      </c>
      <c r="F378" s="2">
        <v>-1.0607999999999997</v>
      </c>
      <c r="G378" s="2">
        <v>-12.230284583023973</v>
      </c>
      <c r="H378" s="2"/>
      <c r="I378" s="2"/>
      <c r="J378" s="2"/>
      <c r="K378" s="2"/>
      <c r="L378" s="2"/>
      <c r="M378" s="24" t="str" cm="1">
        <f t="array" ref="M378">_xlfn.IFS(B378=standards!$G$1, standards!$H$1, B378=standards!$G$2,standards!$H$2,B378=standards!$G$3,standards!$H$3,B378=standards!$G$4,standards!$H$4,B378=standards!$G$5,standards!$H$5,B378=standards!$G$6,standards!$H$6,B378=standards!$G$8,standards!$H$8,B378=standards!$G$9,standards!$H$9,B378=standards!$G$10, standards!$H$10, TRUE,standards!$H$7)</f>
        <v>129, -63.5, 1</v>
      </c>
      <c r="N378" t="str">
        <f>VLOOKUP($C378, standards!$A$2:$D$17, 3, FALSE)</f>
        <v>carbonate, dolomite</v>
      </c>
      <c r="O378" t="str">
        <f>VLOOKUP($C378, standards!$A$2:$D$17, 4, FALSE)</f>
        <v/>
      </c>
      <c r="S378" s="8"/>
      <c r="T378" s="7"/>
    </row>
    <row r="379" spans="1:21" x14ac:dyDescent="0.2">
      <c r="A379" s="21">
        <v>28603</v>
      </c>
      <c r="B379" s="1" t="s">
        <v>41</v>
      </c>
      <c r="C379" s="1" t="s">
        <v>31</v>
      </c>
      <c r="D379" s="1" t="s">
        <v>34</v>
      </c>
      <c r="E379" s="4">
        <v>373</v>
      </c>
      <c r="F379" s="2">
        <v>-0.81579999999999975</v>
      </c>
      <c r="G379" s="2">
        <v>-10.39014600346448</v>
      </c>
      <c r="H379" s="2"/>
      <c r="I379" s="2"/>
      <c r="J379" s="2"/>
      <c r="K379" s="2"/>
      <c r="L379" s="2"/>
      <c r="M379" s="24" t="str" cm="1">
        <f t="array" ref="M379">_xlfn.IFS(B379=standards!$G$1, standards!$H$1, B379=standards!$G$2,standards!$H$2,B379=standards!$G$3,standards!$H$3,B379=standards!$G$4,standards!$H$4,B379=standards!$G$5,standards!$H$5,B379=standards!$G$6,standards!$H$6,B379=standards!$G$8,standards!$H$8,B379=standards!$G$9,standards!$H$9,B379=standards!$G$10, standards!$H$10, TRUE,standards!$H$7)</f>
        <v>129, -63.5, 1</v>
      </c>
      <c r="N379" t="str">
        <f>VLOOKUP($C379, standards!$A$2:$D$17, 3, FALSE)</f>
        <v>carbonate, dolomite</v>
      </c>
      <c r="O379" t="str">
        <f>VLOOKUP($C379, standards!$A$2:$D$17, 4, FALSE)</f>
        <v/>
      </c>
      <c r="Q379" s="8"/>
      <c r="T379" s="7"/>
    </row>
    <row r="380" spans="1:21" x14ac:dyDescent="0.2">
      <c r="A380" s="21">
        <v>28604</v>
      </c>
      <c r="B380" s="1" t="s">
        <v>41</v>
      </c>
      <c r="C380" s="1" t="s">
        <v>31</v>
      </c>
      <c r="D380" s="1" t="s">
        <v>34</v>
      </c>
      <c r="E380" s="4">
        <v>378</v>
      </c>
      <c r="F380" s="2">
        <v>-1.1987999999999999</v>
      </c>
      <c r="G380" s="2">
        <v>-12.65790150952742</v>
      </c>
      <c r="H380" s="2"/>
      <c r="I380" s="2"/>
      <c r="J380" s="2"/>
      <c r="K380" s="2"/>
      <c r="L380" s="2"/>
      <c r="M380" s="24" t="str" cm="1">
        <f t="array" ref="M380">_xlfn.IFS(B380=standards!$G$1, standards!$H$1, B380=standards!$G$2,standards!$H$2,B380=standards!$G$3,standards!$H$3,B380=standards!$G$4,standards!$H$4,B380=standards!$G$5,standards!$H$5,B380=standards!$G$6,standards!$H$6,B380=standards!$G$8,standards!$H$8,B380=standards!$G$9,standards!$H$9,B380=standards!$G$10, standards!$H$10, TRUE,standards!$H$7)</f>
        <v>129, -63.5, 1</v>
      </c>
      <c r="N380" t="str">
        <f>VLOOKUP($C380, standards!$A$2:$D$17, 3, FALSE)</f>
        <v>carbonate, dolomite</v>
      </c>
      <c r="O380" t="str">
        <f>VLOOKUP($C380, standards!$A$2:$D$17, 4, FALSE)</f>
        <v/>
      </c>
      <c r="S380" s="8"/>
      <c r="T380" s="7"/>
    </row>
    <row r="381" spans="1:21" x14ac:dyDescent="0.2">
      <c r="A381" s="21">
        <v>28605</v>
      </c>
      <c r="B381" s="1" t="s">
        <v>41</v>
      </c>
      <c r="C381" s="1" t="s">
        <v>31</v>
      </c>
      <c r="D381" s="1" t="s">
        <v>34</v>
      </c>
      <c r="E381" s="4">
        <v>382</v>
      </c>
      <c r="F381" s="2">
        <v>-1.2467999999999997</v>
      </c>
      <c r="G381" s="2">
        <v>-12.072897797574939</v>
      </c>
      <c r="H381" s="2"/>
      <c r="I381" s="2"/>
      <c r="J381" s="2"/>
      <c r="K381" s="2"/>
      <c r="L381" s="2"/>
      <c r="M381" s="24" t="str" cm="1">
        <f t="array" ref="M381">_xlfn.IFS(B381=standards!$G$1, standards!$H$1, B381=standards!$G$2,standards!$H$2,B381=standards!$G$3,standards!$H$3,B381=standards!$G$4,standards!$H$4,B381=standards!$G$5,standards!$H$5,B381=standards!$G$6,standards!$H$6,B381=standards!$G$8,standards!$H$8,B381=standards!$G$9,standards!$H$9,B381=standards!$G$10, standards!$H$10, TRUE,standards!$H$7)</f>
        <v>129, -63.5, 1</v>
      </c>
      <c r="N381" t="str">
        <f>VLOOKUP($C381, standards!$A$2:$D$17, 3, FALSE)</f>
        <v>carbonate, dolomite</v>
      </c>
      <c r="O381" t="str">
        <f>VLOOKUP($C381, standards!$A$2:$D$17, 4, FALSE)</f>
        <v/>
      </c>
      <c r="S381" s="8"/>
      <c r="T381" s="7"/>
    </row>
    <row r="382" spans="1:21" x14ac:dyDescent="0.2">
      <c r="A382" s="21">
        <v>28606</v>
      </c>
      <c r="B382" s="1" t="s">
        <v>41</v>
      </c>
      <c r="C382" s="1" t="s">
        <v>31</v>
      </c>
      <c r="D382" s="1" t="s">
        <v>34</v>
      </c>
      <c r="E382" s="4">
        <v>384</v>
      </c>
      <c r="F382" s="2">
        <v>-0.89879999999999982</v>
      </c>
      <c r="G382" s="2">
        <v>-11.843251670378578</v>
      </c>
      <c r="H382" s="2"/>
      <c r="I382" s="2"/>
      <c r="J382" s="2"/>
      <c r="K382" s="2"/>
      <c r="L382" s="2"/>
      <c r="M382" s="24" t="str" cm="1">
        <f t="array" ref="M382">_xlfn.IFS(B382=standards!$G$1, standards!$H$1, B382=standards!$G$2,standards!$H$2,B382=standards!$G$3,standards!$H$3,B382=standards!$G$4,standards!$H$4,B382=standards!$G$5,standards!$H$5,B382=standards!$G$6,standards!$H$6,B382=standards!$G$8,standards!$H$8,B382=standards!$G$9,standards!$H$9,B382=standards!$G$10, standards!$H$10, TRUE,standards!$H$7)</f>
        <v>129, -63.5, 1</v>
      </c>
      <c r="N382" t="str">
        <f>VLOOKUP($C382, standards!$A$2:$D$17, 3, FALSE)</f>
        <v>carbonate, dolomite</v>
      </c>
      <c r="O382" t="str">
        <f>VLOOKUP($C382, standards!$A$2:$D$17, 4, FALSE)</f>
        <v/>
      </c>
      <c r="S382" s="8"/>
      <c r="T382" s="7"/>
    </row>
    <row r="383" spans="1:21" x14ac:dyDescent="0.2">
      <c r="A383" s="21">
        <v>28607</v>
      </c>
      <c r="B383" s="1" t="s">
        <v>41</v>
      </c>
      <c r="C383" s="1" t="s">
        <v>31</v>
      </c>
      <c r="D383" s="1" t="s">
        <v>34</v>
      </c>
      <c r="E383" s="4">
        <v>386</v>
      </c>
      <c r="F383" s="2">
        <v>-0.61679999999999979</v>
      </c>
      <c r="G383" s="2">
        <v>-10.382227171492133</v>
      </c>
      <c r="H383" s="2"/>
      <c r="I383" s="2"/>
      <c r="J383" s="2"/>
      <c r="K383" s="2"/>
      <c r="L383" s="2"/>
      <c r="M383" s="24" t="str" cm="1">
        <f t="array" ref="M383">_xlfn.IFS(B383=standards!$G$1, standards!$H$1, B383=standards!$G$2,standards!$H$2,B383=standards!$G$3,standards!$H$3,B383=standards!$G$4,standards!$H$4,B383=standards!$G$5,standards!$H$5,B383=standards!$G$6,standards!$H$6,B383=standards!$G$8,standards!$H$8,B383=standards!$G$9,standards!$H$9,B383=standards!$G$10, standards!$H$10, TRUE,standards!$H$7)</f>
        <v>129, -63.5, 1</v>
      </c>
      <c r="N383" t="str">
        <f>VLOOKUP($C383, standards!$A$2:$D$17, 3, FALSE)</f>
        <v>carbonate, dolomite</v>
      </c>
      <c r="O383" t="str">
        <f>VLOOKUP($C383, standards!$A$2:$D$17, 4, FALSE)</f>
        <v/>
      </c>
      <c r="S383" s="8"/>
      <c r="T383" s="7"/>
    </row>
    <row r="384" spans="1:21" x14ac:dyDescent="0.2">
      <c r="A384" s="21">
        <v>28608</v>
      </c>
      <c r="B384" s="1" t="s">
        <v>41</v>
      </c>
      <c r="C384" s="1" t="s">
        <v>31</v>
      </c>
      <c r="D384" s="1" t="s">
        <v>34</v>
      </c>
      <c r="E384" s="4">
        <v>388</v>
      </c>
      <c r="F384" s="2">
        <v>-1.3477999999999997</v>
      </c>
      <c r="G384" s="2">
        <v>-12.820237564959172</v>
      </c>
      <c r="H384" s="2"/>
      <c r="I384" s="2"/>
      <c r="J384" s="2"/>
      <c r="K384" s="2"/>
      <c r="L384" s="2"/>
      <c r="M384" s="24" t="str" cm="1">
        <f t="array" ref="M384">_xlfn.IFS(B384=standards!$G$1, standards!$H$1, B384=standards!$G$2,standards!$H$2,B384=standards!$G$3,standards!$H$3,B384=standards!$G$4,standards!$H$4,B384=standards!$G$5,standards!$H$5,B384=standards!$G$6,standards!$H$6,B384=standards!$G$8,standards!$H$8,B384=standards!$G$9,standards!$H$9,B384=standards!$G$10, standards!$H$10, TRUE,standards!$H$7)</f>
        <v>129, -63.5, 1</v>
      </c>
      <c r="N384" t="str">
        <f>VLOOKUP($C384, standards!$A$2:$D$17, 3, FALSE)</f>
        <v>carbonate, dolomite</v>
      </c>
      <c r="O384" t="str">
        <f>VLOOKUP($C384, standards!$A$2:$D$17, 4, FALSE)</f>
        <v/>
      </c>
      <c r="S384" s="8"/>
      <c r="T384" s="7"/>
    </row>
    <row r="385" spans="1:21" x14ac:dyDescent="0.2">
      <c r="A385" s="21">
        <v>28609</v>
      </c>
      <c r="B385" s="1" t="s">
        <v>41</v>
      </c>
      <c r="C385" s="1" t="s">
        <v>31</v>
      </c>
      <c r="D385" s="1" t="s">
        <v>34</v>
      </c>
      <c r="E385" s="4">
        <v>390</v>
      </c>
      <c r="F385" s="2">
        <v>-0.92079999999999984</v>
      </c>
      <c r="G385" s="2">
        <v>-11.501752041573951</v>
      </c>
      <c r="H385" s="2"/>
      <c r="I385" s="2"/>
      <c r="J385" s="2"/>
      <c r="K385" s="2"/>
      <c r="L385" s="2"/>
      <c r="M385" s="24" t="str" cm="1">
        <f t="array" ref="M385">_xlfn.IFS(B385=standards!$G$1, standards!$H$1, B385=standards!$G$2,standards!$H$2,B385=standards!$G$3,standards!$H$3,B385=standards!$G$4,standards!$H$4,B385=standards!$G$5,standards!$H$5,B385=standards!$G$6,standards!$H$6,B385=standards!$G$8,standards!$H$8,B385=standards!$G$9,standards!$H$9,B385=standards!$G$10, standards!$H$10, TRUE,standards!$H$7)</f>
        <v>129, -63.5, 1</v>
      </c>
      <c r="N385" t="str">
        <f>VLOOKUP($C385, standards!$A$2:$D$17, 3, FALSE)</f>
        <v>carbonate, dolomite</v>
      </c>
      <c r="O385" t="str">
        <f>VLOOKUP($C385, standards!$A$2:$D$17, 4, FALSE)</f>
        <v/>
      </c>
      <c r="S385" s="8"/>
      <c r="T385" s="7"/>
    </row>
    <row r="386" spans="1:21" x14ac:dyDescent="0.2">
      <c r="A386" s="21">
        <v>28610</v>
      </c>
      <c r="B386" s="1" t="s">
        <v>41</v>
      </c>
      <c r="C386" s="1" t="s">
        <v>31</v>
      </c>
      <c r="D386" s="1" t="s">
        <v>34</v>
      </c>
      <c r="E386" s="4">
        <v>392</v>
      </c>
      <c r="F386" s="2">
        <v>-0.8727999999999998</v>
      </c>
      <c r="G386" s="2">
        <v>-10.93654540955211</v>
      </c>
      <c r="H386" s="2"/>
      <c r="I386" s="2"/>
      <c r="J386" s="2"/>
      <c r="K386" s="2"/>
      <c r="L386" s="2"/>
      <c r="M386" s="24" t="str" cm="1">
        <f t="array" ref="M386">_xlfn.IFS(B386=standards!$G$1, standards!$H$1, B386=standards!$G$2,standards!$H$2,B386=standards!$G$3,standards!$H$3,B386=standards!$G$4,standards!$H$4,B386=standards!$G$5,standards!$H$5,B386=standards!$G$6,standards!$H$6,B386=standards!$G$8,standards!$H$8,B386=standards!$G$9,standards!$H$9,B386=standards!$G$10, standards!$H$10, TRUE,standards!$H$7)</f>
        <v>129, -63.5, 1</v>
      </c>
      <c r="N386" t="str">
        <f>VLOOKUP($C386, standards!$A$2:$D$17, 3, FALSE)</f>
        <v>carbonate, dolomite</v>
      </c>
      <c r="O386" t="str">
        <f>VLOOKUP($C386, standards!$A$2:$D$17, 4, FALSE)</f>
        <v/>
      </c>
      <c r="T386" s="7"/>
      <c r="U386" s="8"/>
    </row>
    <row r="387" spans="1:21" x14ac:dyDescent="0.2">
      <c r="A387" s="21">
        <v>28611</v>
      </c>
      <c r="B387" s="1" t="s">
        <v>41</v>
      </c>
      <c r="C387" s="1" t="s">
        <v>31</v>
      </c>
      <c r="D387" s="1" t="s">
        <v>34</v>
      </c>
      <c r="E387" s="4">
        <v>394</v>
      </c>
      <c r="F387" s="2">
        <v>-0.96379999999999977</v>
      </c>
      <c r="G387" s="2">
        <v>-9.8724523632763805</v>
      </c>
      <c r="H387" s="2"/>
      <c r="I387" s="2"/>
      <c r="J387" s="2"/>
      <c r="K387" s="2"/>
      <c r="L387" s="2"/>
      <c r="M387" s="24" t="str" cm="1">
        <f t="array" ref="M387">_xlfn.IFS(B387=standards!$G$1, standards!$H$1, B387=standards!$G$2,standards!$H$2,B387=standards!$G$3,standards!$H$3,B387=standards!$G$4,standards!$H$4,B387=standards!$G$5,standards!$H$5,B387=standards!$G$6,standards!$H$6,B387=standards!$G$8,standards!$H$8,B387=standards!$G$9,standards!$H$9,B387=standards!$G$10, standards!$H$10, TRUE,standards!$H$7)</f>
        <v>129, -63.5, 1</v>
      </c>
      <c r="N387" t="str">
        <f>VLOOKUP($C387, standards!$A$2:$D$17, 3, FALSE)</f>
        <v>carbonate, dolomite</v>
      </c>
      <c r="O387" t="str">
        <f>VLOOKUP($C387, standards!$A$2:$D$17, 4, FALSE)</f>
        <v/>
      </c>
      <c r="S387" s="8"/>
      <c r="T387" s="7"/>
    </row>
    <row r="388" spans="1:21" x14ac:dyDescent="0.2">
      <c r="A388" s="21">
        <v>28612</v>
      </c>
      <c r="B388" s="1" t="s">
        <v>41</v>
      </c>
      <c r="C388" s="1" t="s">
        <v>31</v>
      </c>
      <c r="D388" s="1" t="s">
        <v>34</v>
      </c>
      <c r="E388" s="4">
        <v>396</v>
      </c>
      <c r="F388" s="2">
        <v>-0.98879999999999968</v>
      </c>
      <c r="G388" s="2">
        <v>-10.646518188567171</v>
      </c>
      <c r="H388" s="2"/>
      <c r="I388" s="2"/>
      <c r="J388" s="2"/>
      <c r="K388" s="2"/>
      <c r="L388" s="2"/>
      <c r="M388" s="24" t="str" cm="1">
        <f t="array" ref="M388">_xlfn.IFS(B388=standards!$G$1, standards!$H$1, B388=standards!$G$2,standards!$H$2,B388=standards!$G$3,standards!$H$3,B388=standards!$G$4,standards!$H$4,B388=standards!$G$5,standards!$H$5,B388=standards!$G$6,standards!$H$6,B388=standards!$G$8,standards!$H$8,B388=standards!$G$9,standards!$H$9,B388=standards!$G$10, standards!$H$10, TRUE,standards!$H$7)</f>
        <v>129, -63.5, 1</v>
      </c>
      <c r="N388" t="str">
        <f>VLOOKUP($C388, standards!$A$2:$D$17, 3, FALSE)</f>
        <v>carbonate, dolomite</v>
      </c>
      <c r="O388" t="str">
        <f>VLOOKUP($C388, standards!$A$2:$D$17, 4, FALSE)</f>
        <v/>
      </c>
      <c r="T388" s="7"/>
      <c r="U388" s="8"/>
    </row>
    <row r="389" spans="1:21" x14ac:dyDescent="0.2">
      <c r="A389" s="21">
        <v>28613</v>
      </c>
      <c r="B389" s="1" t="s">
        <v>41</v>
      </c>
      <c r="C389" s="1" t="s">
        <v>31</v>
      </c>
      <c r="D389" s="1" t="s">
        <v>34</v>
      </c>
      <c r="E389" s="4">
        <v>399</v>
      </c>
      <c r="F389" s="2">
        <v>-1.0797999999999996</v>
      </c>
      <c r="G389" s="2">
        <v>-10.599995050729973</v>
      </c>
      <c r="H389" s="2"/>
      <c r="I389" s="2"/>
      <c r="J389" s="2"/>
      <c r="K389" s="2"/>
      <c r="L389" s="2"/>
      <c r="M389" s="24" t="str" cm="1">
        <f t="array" ref="M389">_xlfn.IFS(B389=standards!$G$1, standards!$H$1, B389=standards!$G$2,standards!$H$2,B389=standards!$G$3,standards!$H$3,B389=standards!$G$4,standards!$H$4,B389=standards!$G$5,standards!$H$5,B389=standards!$G$6,standards!$H$6,B389=standards!$G$8,standards!$H$8,B389=standards!$G$9,standards!$H$9,B389=standards!$G$10, standards!$H$10, TRUE,standards!$H$7)</f>
        <v>129, -63.5, 1</v>
      </c>
      <c r="N389" t="str">
        <f>VLOOKUP($C389, standards!$A$2:$D$17, 3, FALSE)</f>
        <v>carbonate, dolomite</v>
      </c>
      <c r="O389" t="str">
        <f>VLOOKUP($C389, standards!$A$2:$D$17, 4, FALSE)</f>
        <v/>
      </c>
      <c r="S389" s="8"/>
      <c r="T389" s="7"/>
    </row>
    <row r="390" spans="1:21" x14ac:dyDescent="0.2">
      <c r="A390" s="21">
        <v>28614</v>
      </c>
      <c r="B390" s="1" t="s">
        <v>41</v>
      </c>
      <c r="C390" s="1" t="s">
        <v>31</v>
      </c>
      <c r="D390" s="1" t="s">
        <v>34</v>
      </c>
      <c r="E390" s="4">
        <v>402</v>
      </c>
      <c r="F390" s="2">
        <v>-0.61679999999999979</v>
      </c>
      <c r="G390" s="2">
        <v>-10.453496659242688</v>
      </c>
      <c r="H390" s="2"/>
      <c r="I390" s="2"/>
      <c r="J390" s="2"/>
      <c r="K390" s="2"/>
      <c r="L390" s="2"/>
      <c r="M390" s="24" t="str" cm="1">
        <f t="array" ref="M390">_xlfn.IFS(B390=standards!$G$1, standards!$H$1, B390=standards!$G$2,standards!$H$2,B390=standards!$G$3,standards!$H$3,B390=standards!$G$4,standards!$H$4,B390=standards!$G$5,standards!$H$5,B390=standards!$G$6,standards!$H$6,B390=standards!$G$8,standards!$H$8,B390=standards!$G$9,standards!$H$9,B390=standards!$G$10, standards!$H$10, TRUE,standards!$H$7)</f>
        <v>129, -63.5, 1</v>
      </c>
      <c r="N390" t="str">
        <f>VLOOKUP($C390, standards!$A$2:$D$17, 3, FALSE)</f>
        <v>carbonate, dolomite</v>
      </c>
      <c r="O390" t="str">
        <f>VLOOKUP($C390, standards!$A$2:$D$17, 4, FALSE)</f>
        <v/>
      </c>
      <c r="S390" s="8"/>
      <c r="T390" s="7"/>
    </row>
    <row r="391" spans="1:21" x14ac:dyDescent="0.2">
      <c r="A391" s="21">
        <v>28615</v>
      </c>
      <c r="B391" s="1" t="s">
        <v>41</v>
      </c>
      <c r="C391" s="1" t="s">
        <v>31</v>
      </c>
      <c r="D391" s="1" t="s">
        <v>34</v>
      </c>
      <c r="E391" s="4">
        <v>404</v>
      </c>
      <c r="F391" s="2">
        <v>-0.81579999999999975</v>
      </c>
      <c r="G391" s="2">
        <v>-10.845478841870801</v>
      </c>
      <c r="H391" s="2"/>
      <c r="I391" s="2"/>
      <c r="J391" s="2"/>
      <c r="K391" s="2"/>
      <c r="L391" s="2"/>
      <c r="M391" s="24" t="str" cm="1">
        <f t="array" ref="M391">_xlfn.IFS(B391=standards!$G$1, standards!$H$1, B391=standards!$G$2,standards!$H$2,B391=standards!$G$3,standards!$H$3,B391=standards!$G$4,standards!$H$4,B391=standards!$G$5,standards!$H$5,B391=standards!$G$6,standards!$H$6,B391=standards!$G$8,standards!$H$8,B391=standards!$G$9,standards!$H$9,B391=standards!$G$10, standards!$H$10, TRUE,standards!$H$7)</f>
        <v>129, -63.5, 1</v>
      </c>
      <c r="N391" t="str">
        <f>VLOOKUP($C391, standards!$A$2:$D$17, 3, FALSE)</f>
        <v>carbonate, dolomite</v>
      </c>
      <c r="O391" t="str">
        <f>VLOOKUP($C391, standards!$A$2:$D$17, 4, FALSE)</f>
        <v/>
      </c>
      <c r="T391" s="7"/>
    </row>
    <row r="392" spans="1:21" x14ac:dyDescent="0.2">
      <c r="A392" s="21">
        <v>28616</v>
      </c>
      <c r="B392" s="1" t="s">
        <v>41</v>
      </c>
      <c r="C392" s="1" t="s">
        <v>31</v>
      </c>
      <c r="D392" s="1" t="s">
        <v>34</v>
      </c>
      <c r="E392" s="4">
        <v>406</v>
      </c>
      <c r="F392" s="2">
        <v>-0.64779999999999971</v>
      </c>
      <c r="G392" s="2">
        <v>-9.5695570403366048</v>
      </c>
      <c r="H392" s="2"/>
      <c r="I392" s="2"/>
      <c r="J392" s="2"/>
      <c r="K392" s="2"/>
      <c r="L392" s="2"/>
      <c r="M392" s="24" t="str" cm="1">
        <f t="array" ref="M392">_xlfn.IFS(B392=standards!$G$1, standards!$H$1, B392=standards!$G$2,standards!$H$2,B392=standards!$G$3,standards!$H$3,B392=standards!$G$4,standards!$H$4,B392=standards!$G$5,standards!$H$5,B392=standards!$G$6,standards!$H$6,B392=standards!$G$8,standards!$H$8,B392=standards!$G$9,standards!$H$9,B392=standards!$G$10, standards!$H$10, TRUE,standards!$H$7)</f>
        <v>129, -63.5, 1</v>
      </c>
      <c r="N392" t="str">
        <f>VLOOKUP($C392, standards!$A$2:$D$17, 3, FALSE)</f>
        <v>carbonate, dolomite</v>
      </c>
      <c r="O392" t="str">
        <f>VLOOKUP($C392, standards!$A$2:$D$17, 4, FALSE)</f>
        <v/>
      </c>
      <c r="S392" s="8"/>
      <c r="T392" s="7"/>
    </row>
    <row r="393" spans="1:21" x14ac:dyDescent="0.2">
      <c r="A393" s="21">
        <v>28617</v>
      </c>
      <c r="B393" s="1" t="s">
        <v>41</v>
      </c>
      <c r="C393" s="1" t="s">
        <v>31</v>
      </c>
      <c r="D393" s="1" t="s">
        <v>34</v>
      </c>
      <c r="E393" s="4">
        <v>410</v>
      </c>
      <c r="F393" s="2">
        <v>-1.3847999999999998</v>
      </c>
      <c r="G393" s="2">
        <v>-12.163964365256135</v>
      </c>
      <c r="H393" s="2"/>
      <c r="I393" s="2"/>
      <c r="J393" s="2"/>
      <c r="K393" s="2"/>
      <c r="L393" s="2"/>
      <c r="M393" s="24" t="str" cm="1">
        <f t="array" ref="M393">_xlfn.IFS(B393=standards!$G$1, standards!$H$1, B393=standards!$G$2,standards!$H$2,B393=standards!$G$3,standards!$H$3,B393=standards!$G$4,standards!$H$4,B393=standards!$G$5,standards!$H$5,B393=standards!$G$6,standards!$H$6,B393=standards!$G$8,standards!$H$8,B393=standards!$G$9,standards!$H$9,B393=standards!$G$10, standards!$H$10, TRUE,standards!$H$7)</f>
        <v>129, -63.5, 1</v>
      </c>
      <c r="N393" t="str">
        <f>VLOOKUP($C393, standards!$A$2:$D$17, 3, FALSE)</f>
        <v>carbonate, dolomite</v>
      </c>
      <c r="O393" t="str">
        <f>VLOOKUP($C393, standards!$A$2:$D$17, 4, FALSE)</f>
        <v/>
      </c>
      <c r="S393" s="8"/>
      <c r="T393" s="7"/>
    </row>
    <row r="394" spans="1:21" x14ac:dyDescent="0.2">
      <c r="A394" s="21">
        <v>28618</v>
      </c>
      <c r="B394" s="1" t="s">
        <v>41</v>
      </c>
      <c r="C394" s="1" t="s">
        <v>31</v>
      </c>
      <c r="D394" s="1" t="s">
        <v>34</v>
      </c>
      <c r="E394" s="4">
        <v>412</v>
      </c>
      <c r="F394" s="2">
        <v>-0.97479999999999967</v>
      </c>
      <c r="G394" s="2">
        <v>-11.726448898787481</v>
      </c>
      <c r="H394" s="2"/>
      <c r="I394" s="2"/>
      <c r="J394" s="2"/>
      <c r="K394" s="2"/>
      <c r="L394" s="2"/>
      <c r="M394" s="24" t="str" cm="1">
        <f t="array" ref="M394">_xlfn.IFS(B394=standards!$G$1, standards!$H$1, B394=standards!$G$2,standards!$H$2,B394=standards!$G$3,standards!$H$3,B394=standards!$G$4,standards!$H$4,B394=standards!$G$5,standards!$H$5,B394=standards!$G$6,standards!$H$6,B394=standards!$G$8,standards!$H$8,B394=standards!$G$9,standards!$H$9,B394=standards!$G$10, standards!$H$10, TRUE,standards!$H$7)</f>
        <v>129, -63.5, 1</v>
      </c>
      <c r="N394" t="str">
        <f>VLOOKUP($C394, standards!$A$2:$D$17, 3, FALSE)</f>
        <v>carbonate, dolomite</v>
      </c>
      <c r="O394" t="str">
        <f>VLOOKUP($C394, standards!$A$2:$D$17, 4, FALSE)</f>
        <v/>
      </c>
      <c r="S394" s="8"/>
      <c r="T394" s="7"/>
    </row>
    <row r="395" spans="1:21" x14ac:dyDescent="0.2">
      <c r="A395" s="21">
        <v>28619</v>
      </c>
      <c r="B395" s="1" t="s">
        <v>41</v>
      </c>
      <c r="C395" s="1" t="s">
        <v>31</v>
      </c>
      <c r="D395" s="1" t="s">
        <v>34</v>
      </c>
      <c r="E395" s="4">
        <v>414</v>
      </c>
      <c r="F395" s="2">
        <v>-0.38879999999999981</v>
      </c>
      <c r="G395" s="2">
        <v>-11.571041821331306</v>
      </c>
      <c r="H395" s="2"/>
      <c r="I395" s="2"/>
      <c r="J395" s="2"/>
      <c r="K395" s="2"/>
      <c r="L395" s="2"/>
      <c r="M395" s="24" t="str" cm="1">
        <f t="array" ref="M395">_xlfn.IFS(B395=standards!$G$1, standards!$H$1, B395=standards!$G$2,standards!$H$2,B395=standards!$G$3,standards!$H$3,B395=standards!$G$4,standards!$H$4,B395=standards!$G$5,standards!$H$5,B395=standards!$G$6,standards!$H$6,B395=standards!$G$8,standards!$H$8,B395=standards!$G$9,standards!$H$9,B395=standards!$G$10, standards!$H$10, TRUE,standards!$H$7)</f>
        <v>129, -63.5, 1</v>
      </c>
      <c r="N395" t="str">
        <f>VLOOKUP($C395, standards!$A$2:$D$17, 3, FALSE)</f>
        <v>carbonate, dolomite</v>
      </c>
      <c r="O395" t="str">
        <f>VLOOKUP($C395, standards!$A$2:$D$17, 4, FALSE)</f>
        <v/>
      </c>
      <c r="T395" s="7"/>
      <c r="U395" s="8"/>
    </row>
    <row r="396" spans="1:21" x14ac:dyDescent="0.2">
      <c r="A396" s="21">
        <v>28620</v>
      </c>
      <c r="B396" s="1" t="s">
        <v>41</v>
      </c>
      <c r="C396" s="1" t="s">
        <v>31</v>
      </c>
      <c r="D396" s="1" t="s">
        <v>34</v>
      </c>
      <c r="E396" s="4">
        <v>420</v>
      </c>
      <c r="F396" s="2">
        <v>-0.6277999999999998</v>
      </c>
      <c r="G396" s="2">
        <v>-11.287943578322171</v>
      </c>
      <c r="H396" s="2"/>
      <c r="I396" s="2"/>
      <c r="J396" s="2"/>
      <c r="K396" s="2"/>
      <c r="L396" s="2"/>
      <c r="M396" s="24" t="str" cm="1">
        <f t="array" ref="M396">_xlfn.IFS(B396=standards!$G$1, standards!$H$1, B396=standards!$G$2,standards!$H$2,B396=standards!$G$3,standards!$H$3,B396=standards!$G$4,standards!$H$4,B396=standards!$G$5,standards!$H$5,B396=standards!$G$6,standards!$H$6,B396=standards!$G$8,standards!$H$8,B396=standards!$G$9,standards!$H$9,B396=standards!$G$10, standards!$H$10, TRUE,standards!$H$7)</f>
        <v>129, -63.5, 1</v>
      </c>
      <c r="N396" t="str">
        <f>VLOOKUP($C396, standards!$A$2:$D$17, 3, FALSE)</f>
        <v>carbonate, dolomite</v>
      </c>
      <c r="O396" t="str">
        <f>VLOOKUP($C396, standards!$A$2:$D$17, 4, FALSE)</f>
        <v/>
      </c>
      <c r="T396" s="7"/>
      <c r="U396" s="8"/>
    </row>
    <row r="397" spans="1:21" x14ac:dyDescent="0.2">
      <c r="A397" s="21">
        <v>28621</v>
      </c>
      <c r="B397" s="1" t="s">
        <v>41</v>
      </c>
      <c r="C397" s="1" t="s">
        <v>31</v>
      </c>
      <c r="D397" s="1" t="s">
        <v>34</v>
      </c>
      <c r="E397" s="4">
        <v>422</v>
      </c>
      <c r="F397" s="2">
        <v>-0.82079999999999975</v>
      </c>
      <c r="G397" s="2">
        <v>-10.628700816629504</v>
      </c>
      <c r="H397" s="2"/>
      <c r="I397" s="2"/>
      <c r="J397" s="2"/>
      <c r="K397" s="2"/>
      <c r="L397" s="2"/>
      <c r="M397" s="24" t="str" cm="1">
        <f t="array" ref="M397">_xlfn.IFS(B397=standards!$G$1, standards!$H$1, B397=standards!$G$2,standards!$H$2,B397=standards!$G$3,standards!$H$3,B397=standards!$G$4,standards!$H$4,B397=standards!$G$5,standards!$H$5,B397=standards!$G$6,standards!$H$6,B397=standards!$G$8,standards!$H$8,B397=standards!$G$9,standards!$H$9,B397=standards!$G$10, standards!$H$10, TRUE,standards!$H$7)</f>
        <v>129, -63.5, 1</v>
      </c>
      <c r="N397" t="str">
        <f>VLOOKUP($C397, standards!$A$2:$D$17, 3, FALSE)</f>
        <v>carbonate, dolomite</v>
      </c>
      <c r="O397" t="str">
        <f>VLOOKUP($C397, standards!$A$2:$D$17, 4, FALSE)</f>
        <v/>
      </c>
      <c r="T397" s="7"/>
      <c r="U397" s="8"/>
    </row>
    <row r="398" spans="1:21" x14ac:dyDescent="0.2">
      <c r="A398" s="21">
        <v>28622</v>
      </c>
      <c r="B398" s="1" t="s">
        <v>41</v>
      </c>
      <c r="C398" s="1" t="s">
        <v>31</v>
      </c>
      <c r="D398" s="1" t="s">
        <v>34</v>
      </c>
      <c r="E398" s="4">
        <v>426</v>
      </c>
      <c r="F398" s="2">
        <v>-0.28679999999999978</v>
      </c>
      <c r="G398" s="2">
        <v>-11.515609997525445</v>
      </c>
      <c r="H398" s="2"/>
      <c r="I398" s="2"/>
      <c r="J398" s="2"/>
      <c r="K398" s="2"/>
      <c r="L398" s="2"/>
      <c r="M398" s="24" t="str" cm="1">
        <f t="array" ref="M398">_xlfn.IFS(B398=standards!$G$1, standards!$H$1, B398=standards!$G$2,standards!$H$2,B398=standards!$G$3,standards!$H$3,B398=standards!$G$4,standards!$H$4,B398=standards!$G$5,standards!$H$5,B398=standards!$G$6,standards!$H$6,B398=standards!$G$8,standards!$H$8,B398=standards!$G$9,standards!$H$9,B398=standards!$G$10, standards!$H$10, TRUE,standards!$H$7)</f>
        <v>129, -63.5, 1</v>
      </c>
      <c r="N398" t="str">
        <f>VLOOKUP($C398, standards!$A$2:$D$17, 3, FALSE)</f>
        <v>carbonate, dolomite</v>
      </c>
      <c r="O398" t="str">
        <f>VLOOKUP($C398, standards!$A$2:$D$17, 4, FALSE)</f>
        <v/>
      </c>
      <c r="S398" s="8"/>
      <c r="T398" s="7"/>
    </row>
    <row r="399" spans="1:21" x14ac:dyDescent="0.2">
      <c r="A399" s="21">
        <v>28623</v>
      </c>
      <c r="B399" s="1" t="s">
        <v>41</v>
      </c>
      <c r="C399" s="1" t="s">
        <v>31</v>
      </c>
      <c r="D399" s="1" t="s">
        <v>34</v>
      </c>
      <c r="E399" s="4">
        <v>430</v>
      </c>
      <c r="F399" s="2">
        <v>-0.11379999999999973</v>
      </c>
      <c r="G399" s="2">
        <v>-11.629443207126911</v>
      </c>
      <c r="H399" s="2"/>
      <c r="I399" s="2"/>
      <c r="J399" s="2"/>
      <c r="K399" s="2"/>
      <c r="L399" s="2"/>
      <c r="M399" s="24" t="str" cm="1">
        <f t="array" ref="M399">_xlfn.IFS(B399=standards!$G$1, standards!$H$1, B399=standards!$G$2,standards!$H$2,B399=standards!$G$3,standards!$H$3,B399=standards!$G$4,standards!$H$4,B399=standards!$G$5,standards!$H$5,B399=standards!$G$6,standards!$H$6,B399=standards!$G$8,standards!$H$8,B399=standards!$G$9,standards!$H$9,B399=standards!$G$10, standards!$H$10, TRUE,standards!$H$7)</f>
        <v>129, -63.5, 1</v>
      </c>
      <c r="N399" t="str">
        <f>VLOOKUP($C399, standards!$A$2:$D$17, 3, FALSE)</f>
        <v>carbonate, dolomite</v>
      </c>
      <c r="O399" t="str">
        <f>VLOOKUP($C399, standards!$A$2:$D$17, 4, FALSE)</f>
        <v/>
      </c>
      <c r="S399" s="8"/>
      <c r="T399" s="7"/>
    </row>
    <row r="400" spans="1:21" x14ac:dyDescent="0.2">
      <c r="A400" s="21">
        <v>28624</v>
      </c>
      <c r="B400" s="1" t="s">
        <v>41</v>
      </c>
      <c r="C400" s="1" t="s">
        <v>31</v>
      </c>
      <c r="D400" s="1" t="s">
        <v>34</v>
      </c>
      <c r="E400" s="4">
        <v>434</v>
      </c>
      <c r="F400" s="2">
        <v>0.15420000000000023</v>
      </c>
      <c r="G400" s="2">
        <v>-11.810586488492987</v>
      </c>
      <c r="H400" s="2"/>
      <c r="I400" s="2"/>
      <c r="J400" s="2"/>
      <c r="K400" s="2"/>
      <c r="L400" s="2"/>
      <c r="M400" s="24" t="str" cm="1">
        <f t="array" ref="M400">_xlfn.IFS(B400=standards!$G$1, standards!$H$1, B400=standards!$G$2,standards!$H$2,B400=standards!$G$3,standards!$H$3,B400=standards!$G$4,standards!$H$4,B400=standards!$G$5,standards!$H$5,B400=standards!$G$6,standards!$H$6,B400=standards!$G$8,standards!$H$8,B400=standards!$G$9,standards!$H$9,B400=standards!$G$10, standards!$H$10, TRUE,standards!$H$7)</f>
        <v>129, -63.5, 1</v>
      </c>
      <c r="N400" t="str">
        <f>VLOOKUP($C400, standards!$A$2:$D$17, 3, FALSE)</f>
        <v>carbonate, dolomite</v>
      </c>
      <c r="O400" t="str">
        <f>VLOOKUP($C400, standards!$A$2:$D$17, 4, FALSE)</f>
        <v/>
      </c>
      <c r="T400" s="7"/>
      <c r="U400" s="8"/>
    </row>
    <row r="401" spans="1:20" x14ac:dyDescent="0.2">
      <c r="A401" s="21">
        <v>28625</v>
      </c>
      <c r="B401" s="1" t="s">
        <v>41</v>
      </c>
      <c r="C401" s="1" t="s">
        <v>31</v>
      </c>
      <c r="D401" s="1" t="s">
        <v>34</v>
      </c>
      <c r="E401" s="4">
        <v>436</v>
      </c>
      <c r="F401" s="2">
        <v>6.6200000000000245E-2</v>
      </c>
      <c r="G401" s="2">
        <v>-11.011774313288839</v>
      </c>
      <c r="H401" s="2"/>
      <c r="I401" s="2"/>
      <c r="J401" s="2"/>
      <c r="K401" s="2"/>
      <c r="L401" s="2"/>
      <c r="M401" s="24" t="str" cm="1">
        <f t="array" ref="M401">_xlfn.IFS(B401=standards!$G$1, standards!$H$1, B401=standards!$G$2,standards!$H$2,B401=standards!$G$3,standards!$H$3,B401=standards!$G$4,standards!$H$4,B401=standards!$G$5,standards!$H$5,B401=standards!$G$6,standards!$H$6,B401=standards!$G$8,standards!$H$8,B401=standards!$G$9,standards!$H$9,B401=standards!$G$10, standards!$H$10, TRUE,standards!$H$7)</f>
        <v>129, -63.5, 1</v>
      </c>
      <c r="N401" t="str">
        <f>VLOOKUP($C401, standards!$A$2:$D$17, 3, FALSE)</f>
        <v>carbonate, dolomite</v>
      </c>
      <c r="O401" t="str">
        <f>VLOOKUP($C401, standards!$A$2:$D$17, 4, FALSE)</f>
        <v/>
      </c>
      <c r="T401" s="7"/>
    </row>
    <row r="402" spans="1:20" x14ac:dyDescent="0.2">
      <c r="A402" s="21">
        <v>28626</v>
      </c>
      <c r="B402" s="1" t="s">
        <v>41</v>
      </c>
      <c r="C402" s="1" t="s">
        <v>31</v>
      </c>
      <c r="D402" s="1" t="s">
        <v>34</v>
      </c>
      <c r="E402" s="4">
        <v>438</v>
      </c>
      <c r="F402" s="2">
        <v>0.15620000000000023</v>
      </c>
      <c r="G402" s="2">
        <v>-11.546295471417949</v>
      </c>
      <c r="H402" s="2"/>
      <c r="I402" s="2"/>
      <c r="J402" s="2"/>
      <c r="K402" s="2"/>
      <c r="L402" s="2"/>
      <c r="M402" s="24" t="str" cm="1">
        <f t="array" ref="M402">_xlfn.IFS(B402=standards!$G$1, standards!$H$1, B402=standards!$G$2,standards!$H$2,B402=standards!$G$3,standards!$H$3,B402=standards!$G$4,standards!$H$4,B402=standards!$G$5,standards!$H$5,B402=standards!$G$6,standards!$H$6,B402=standards!$G$8,standards!$H$8,B402=standards!$G$9,standards!$H$9,B402=standards!$G$10, standards!$H$10, TRUE,standards!$H$7)</f>
        <v>129, -63.5, 1</v>
      </c>
      <c r="N402" t="str">
        <f>VLOOKUP($C402, standards!$A$2:$D$17, 3, FALSE)</f>
        <v>carbonate, dolomite</v>
      </c>
      <c r="O402" t="str">
        <f>VLOOKUP($C402, standards!$A$2:$D$17, 4, FALSE)</f>
        <v/>
      </c>
      <c r="S402" s="8"/>
      <c r="T402" s="7"/>
    </row>
    <row r="403" spans="1:20" x14ac:dyDescent="0.2">
      <c r="A403" s="21">
        <v>28627</v>
      </c>
      <c r="B403" s="1" t="s">
        <v>41</v>
      </c>
      <c r="C403" s="1" t="s">
        <v>31</v>
      </c>
      <c r="D403" s="1" t="s">
        <v>34</v>
      </c>
      <c r="E403" s="4">
        <v>439</v>
      </c>
      <c r="F403" s="2">
        <v>9.220000000000024E-2</v>
      </c>
      <c r="G403" s="2">
        <v>-11.382969561989654</v>
      </c>
      <c r="H403" s="2"/>
      <c r="I403" s="2"/>
      <c r="J403" s="2"/>
      <c r="K403" s="2"/>
      <c r="L403" s="2"/>
      <c r="M403" s="24" t="str" cm="1">
        <f t="array" ref="M403">_xlfn.IFS(B403=standards!$G$1, standards!$H$1, B403=standards!$G$2,standards!$H$2,B403=standards!$G$3,standards!$H$3,B403=standards!$G$4,standards!$H$4,B403=standards!$G$5,standards!$H$5,B403=standards!$G$6,standards!$H$6,B403=standards!$G$8,standards!$H$8,B403=standards!$G$9,standards!$H$9,B403=standards!$G$10, standards!$H$10, TRUE,standards!$H$7)</f>
        <v>129, -63.5, 1</v>
      </c>
      <c r="N403" t="str">
        <f>VLOOKUP($C403, standards!$A$2:$D$17, 3, FALSE)</f>
        <v>carbonate, dolomite</v>
      </c>
      <c r="O403" t="str">
        <f>VLOOKUP($C403, standards!$A$2:$D$17, 4, FALSE)</f>
        <v/>
      </c>
      <c r="S403" s="8"/>
      <c r="T403" s="7"/>
    </row>
    <row r="404" spans="1:20" x14ac:dyDescent="0.2">
      <c r="A404" s="21">
        <v>28628</v>
      </c>
      <c r="B404" s="1" t="s">
        <v>41</v>
      </c>
      <c r="C404" s="1" t="s">
        <v>31</v>
      </c>
      <c r="D404" s="1" t="s">
        <v>34</v>
      </c>
      <c r="E404" s="4">
        <v>443</v>
      </c>
      <c r="F404" s="2">
        <v>0.3802000000000002</v>
      </c>
      <c r="G404" s="2">
        <v>-11.26220737441227</v>
      </c>
      <c r="H404" s="2"/>
      <c r="I404" s="2"/>
      <c r="J404" s="2"/>
      <c r="K404" s="2"/>
      <c r="L404" s="2"/>
      <c r="M404" s="24" t="str" cm="1">
        <f t="array" ref="M404">_xlfn.IFS(B404=standards!$G$1, standards!$H$1, B404=standards!$G$2,standards!$H$2,B404=standards!$G$3,standards!$H$3,B404=standards!$G$4,standards!$H$4,B404=standards!$G$5,standards!$H$5,B404=standards!$G$6,standards!$H$6,B404=standards!$G$8,standards!$H$8,B404=standards!$G$9,standards!$H$9,B404=standards!$G$10, standards!$H$10, TRUE,standards!$H$7)</f>
        <v>129, -63.5, 1</v>
      </c>
      <c r="N404" t="str">
        <f>VLOOKUP($C404, standards!$A$2:$D$17, 3, FALSE)</f>
        <v>carbonate, dolomite</v>
      </c>
      <c r="O404" t="str">
        <f>VLOOKUP($C404, standards!$A$2:$D$17, 4, FALSE)</f>
        <v/>
      </c>
      <c r="S404" s="8"/>
      <c r="T404" s="7"/>
    </row>
    <row r="405" spans="1:20" x14ac:dyDescent="0.2">
      <c r="A405" s="21">
        <v>28629</v>
      </c>
      <c r="B405" s="1" t="s">
        <v>41</v>
      </c>
      <c r="C405" s="1" t="s">
        <v>31</v>
      </c>
      <c r="D405" s="1" t="s">
        <v>34</v>
      </c>
      <c r="E405" s="4">
        <v>446</v>
      </c>
      <c r="F405" s="2">
        <v>0.29420000000000024</v>
      </c>
      <c r="G405" s="2">
        <v>-11.240430586488543</v>
      </c>
      <c r="H405" s="2"/>
      <c r="I405" s="2"/>
      <c r="J405" s="2"/>
      <c r="K405" s="2"/>
      <c r="L405" s="2"/>
      <c r="M405" s="24" t="str" cm="1">
        <f t="array" ref="M405">_xlfn.IFS(B405=standards!$G$1, standards!$H$1, B405=standards!$G$2,standards!$H$2,B405=standards!$G$3,standards!$H$3,B405=standards!$G$4,standards!$H$4,B405=standards!$G$5,standards!$H$5,B405=standards!$G$6,standards!$H$6,B405=standards!$G$8,standards!$H$8,B405=standards!$G$9,standards!$H$9,B405=standards!$G$10, standards!$H$10, TRUE,standards!$H$7)</f>
        <v>129, -63.5, 1</v>
      </c>
      <c r="N405" t="str">
        <f>VLOOKUP($C405, standards!$A$2:$D$17, 3, FALSE)</f>
        <v>carbonate, dolomite</v>
      </c>
      <c r="O405" t="str">
        <f>VLOOKUP($C405, standards!$A$2:$D$17, 4, FALSE)</f>
        <v/>
      </c>
      <c r="S405" s="8"/>
      <c r="T405" s="7"/>
    </row>
    <row r="406" spans="1:20" x14ac:dyDescent="0.2">
      <c r="A406" s="21">
        <v>28630</v>
      </c>
      <c r="B406" s="1" t="s">
        <v>41</v>
      </c>
      <c r="C406" s="1" t="s">
        <v>31</v>
      </c>
      <c r="D406" s="1" t="s">
        <v>34</v>
      </c>
      <c r="E406" s="4">
        <v>447</v>
      </c>
      <c r="F406" s="2">
        <v>0.13220000000000023</v>
      </c>
      <c r="G406" s="2">
        <v>-10.218901262063838</v>
      </c>
      <c r="H406" s="2"/>
      <c r="I406" s="2"/>
      <c r="J406" s="2"/>
      <c r="K406" s="2"/>
      <c r="L406" s="2"/>
      <c r="M406" s="24" t="str" cm="1">
        <f t="array" ref="M406">_xlfn.IFS(B406=standards!$G$1, standards!$H$1, B406=standards!$G$2,standards!$H$2,B406=standards!$G$3,standards!$H$3,B406=standards!$G$4,standards!$H$4,B406=standards!$G$5,standards!$H$5,B406=standards!$G$6,standards!$H$6,B406=standards!$G$8,standards!$H$8,B406=standards!$G$9,standards!$H$9,B406=standards!$G$10, standards!$H$10, TRUE,standards!$H$7)</f>
        <v>129, -63.5, 1</v>
      </c>
      <c r="N406" t="str">
        <f>VLOOKUP($C406, standards!$A$2:$D$17, 3, FALSE)</f>
        <v>carbonate, dolomite</v>
      </c>
      <c r="O406" t="str">
        <f>VLOOKUP($C406, standards!$A$2:$D$17, 4, FALSE)</f>
        <v/>
      </c>
      <c r="S406" s="8"/>
      <c r="T406" s="7"/>
    </row>
    <row r="407" spans="1:20" x14ac:dyDescent="0.2">
      <c r="A407" s="21">
        <v>28631</v>
      </c>
      <c r="B407" s="1" t="s">
        <v>41</v>
      </c>
      <c r="C407" s="1" t="s">
        <v>40</v>
      </c>
      <c r="D407" s="1" t="s">
        <v>34</v>
      </c>
      <c r="E407" s="4">
        <v>472</v>
      </c>
      <c r="F407" s="2">
        <v>1.0762000000000003</v>
      </c>
      <c r="G407" s="2">
        <v>-11.459188319722813</v>
      </c>
      <c r="H407" s="2"/>
      <c r="I407" s="2"/>
      <c r="J407" s="2"/>
      <c r="K407" s="2"/>
      <c r="L407" s="2"/>
      <c r="M407" s="24" t="str" cm="1">
        <f t="array" ref="M407">_xlfn.IFS(B407=standards!$G$1, standards!$H$1, B407=standards!$G$2,standards!$H$2,B407=standards!$G$3,standards!$H$3,B407=standards!$G$4,standards!$H$4,B407=standards!$G$5,standards!$H$5,B407=standards!$G$6,standards!$H$6,B407=standards!$G$8,standards!$H$8,B407=standards!$G$9,standards!$H$9,B407=standards!$G$10, standards!$H$10, TRUE,standards!$H$7)</f>
        <v>129, -63.5, 1</v>
      </c>
      <c r="N407" t="str">
        <f>VLOOKUP($C407, standards!$A$2:$D$17, 3, FALSE)</f>
        <v>carbonate, mixed siliciclastic</v>
      </c>
      <c r="O407" t="str">
        <f>VLOOKUP($C407, standards!$A$2:$D$17, 4, FALSE)</f>
        <v/>
      </c>
      <c r="S407" s="8"/>
      <c r="T407" s="7"/>
    </row>
    <row r="408" spans="1:20" x14ac:dyDescent="0.2">
      <c r="A408" s="21">
        <v>28632</v>
      </c>
      <c r="B408" s="1" t="s">
        <v>41</v>
      </c>
      <c r="C408" s="1" t="s">
        <v>40</v>
      </c>
      <c r="D408" s="1" t="s">
        <v>34</v>
      </c>
      <c r="E408" s="4">
        <v>474</v>
      </c>
      <c r="F408" s="2">
        <v>1.2702000000000002</v>
      </c>
      <c r="G408" s="2">
        <v>-10.231769364018788</v>
      </c>
      <c r="H408" s="2"/>
      <c r="I408" s="2"/>
      <c r="J408" s="2"/>
      <c r="K408" s="2"/>
      <c r="L408" s="2"/>
      <c r="M408" s="24" t="str" cm="1">
        <f t="array" ref="M408">_xlfn.IFS(B408=standards!$G$1, standards!$H$1, B408=standards!$G$2,standards!$H$2,B408=standards!$G$3,standards!$H$3,B408=standards!$G$4,standards!$H$4,B408=standards!$G$5,standards!$H$5,B408=standards!$G$6,standards!$H$6,B408=standards!$G$8,standards!$H$8,B408=standards!$G$9,standards!$H$9,B408=standards!$G$10, standards!$H$10, TRUE,standards!$H$7)</f>
        <v>129, -63.5, 1</v>
      </c>
      <c r="N408" t="str">
        <f>VLOOKUP($C408, standards!$A$2:$D$17, 3, FALSE)</f>
        <v>carbonate, mixed siliciclastic</v>
      </c>
      <c r="O408" t="str">
        <f>VLOOKUP($C408, standards!$A$2:$D$17, 4, FALSE)</f>
        <v/>
      </c>
      <c r="S408" s="8"/>
      <c r="T408" s="7"/>
    </row>
    <row r="409" spans="1:20" x14ac:dyDescent="0.2">
      <c r="A409" s="21">
        <v>28633</v>
      </c>
      <c r="B409" s="1" t="s">
        <v>41</v>
      </c>
      <c r="C409" s="1" t="s">
        <v>40</v>
      </c>
      <c r="D409" s="1" t="s">
        <v>34</v>
      </c>
      <c r="E409" s="4">
        <v>476</v>
      </c>
      <c r="F409" s="2">
        <v>1.7952000000000004</v>
      </c>
      <c r="G409" s="2">
        <v>-11.699722840880924</v>
      </c>
      <c r="H409" s="2"/>
      <c r="I409" s="2"/>
      <c r="J409" s="2"/>
      <c r="K409" s="2"/>
      <c r="L409" s="2"/>
      <c r="M409" s="24" t="str" cm="1">
        <f t="array" ref="M409">_xlfn.IFS(B409=standards!$G$1, standards!$H$1, B409=standards!$G$2,standards!$H$2,B409=standards!$G$3,standards!$H$3,B409=standards!$G$4,standards!$H$4,B409=standards!$G$5,standards!$H$5,B409=standards!$G$6,standards!$H$6,B409=standards!$G$8,standards!$H$8,B409=standards!$G$9,standards!$H$9,B409=standards!$G$10, standards!$H$10, TRUE,standards!$H$7)</f>
        <v>129, -63.5, 1</v>
      </c>
      <c r="N409" t="str">
        <f>VLOOKUP($C409, standards!$A$2:$D$17, 3, FALSE)</f>
        <v>carbonate, mixed siliciclastic</v>
      </c>
      <c r="O409" t="str">
        <f>VLOOKUP($C409, standards!$A$2:$D$17, 4, FALSE)</f>
        <v/>
      </c>
      <c r="S409" s="8"/>
      <c r="T409" s="7"/>
    </row>
    <row r="410" spans="1:20" x14ac:dyDescent="0.2">
      <c r="A410" s="21">
        <v>28634</v>
      </c>
      <c r="B410" s="1" t="s">
        <v>41</v>
      </c>
      <c r="C410" s="1" t="s">
        <v>40</v>
      </c>
      <c r="D410" s="1" t="s">
        <v>34</v>
      </c>
      <c r="E410" s="4">
        <v>478</v>
      </c>
      <c r="F410" s="2">
        <v>1.8762000000000003</v>
      </c>
      <c r="G410" s="2">
        <v>-10.951393219500147</v>
      </c>
      <c r="H410" s="2"/>
      <c r="I410" s="2"/>
      <c r="J410" s="2"/>
      <c r="K410" s="2"/>
      <c r="L410" s="2"/>
      <c r="M410" s="24" t="str" cm="1">
        <f t="array" ref="M410">_xlfn.IFS(B410=standards!$G$1, standards!$H$1, B410=standards!$G$2,standards!$H$2,B410=standards!$G$3,standards!$H$3,B410=standards!$G$4,standards!$H$4,B410=standards!$G$5,standards!$H$5,B410=standards!$G$6,standards!$H$6,B410=standards!$G$8,standards!$H$8,B410=standards!$G$9,standards!$H$9,B410=standards!$G$10, standards!$H$10, TRUE,standards!$H$7)</f>
        <v>129, -63.5, 1</v>
      </c>
      <c r="N410" t="str">
        <f>VLOOKUP($C410, standards!$A$2:$D$17, 3, FALSE)</f>
        <v>carbonate, mixed siliciclastic</v>
      </c>
      <c r="O410" t="str">
        <f>VLOOKUP($C410, standards!$A$2:$D$17, 4, FALSE)</f>
        <v/>
      </c>
      <c r="T410" s="7"/>
    </row>
    <row r="411" spans="1:20" x14ac:dyDescent="0.2">
      <c r="A411" s="21">
        <v>28635</v>
      </c>
      <c r="B411" s="1" t="s">
        <v>41</v>
      </c>
      <c r="C411" s="1" t="s">
        <v>40</v>
      </c>
      <c r="D411" s="1" t="s">
        <v>34</v>
      </c>
      <c r="E411" s="4">
        <v>480</v>
      </c>
      <c r="F411" s="2">
        <v>1.8302000000000003</v>
      </c>
      <c r="G411" s="2">
        <v>-9.9229349170997523</v>
      </c>
      <c r="H411" s="2"/>
      <c r="I411" s="2"/>
      <c r="J411" s="2"/>
      <c r="K411" s="2"/>
      <c r="L411" s="2"/>
      <c r="M411" s="24" t="str" cm="1">
        <f t="array" ref="M411">_xlfn.IFS(B411=standards!$G$1, standards!$H$1, B411=standards!$G$2,standards!$H$2,B411=standards!$G$3,standards!$H$3,B411=standards!$G$4,standards!$H$4,B411=standards!$G$5,standards!$H$5,B411=standards!$G$6,standards!$H$6,B411=standards!$G$8,standards!$H$8,B411=standards!$G$9,standards!$H$9,B411=standards!$G$10, standards!$H$10, TRUE,standards!$H$7)</f>
        <v>129, -63.5, 1</v>
      </c>
      <c r="N411" t="str">
        <f>VLOOKUP($C411, standards!$A$2:$D$17, 3, FALSE)</f>
        <v>carbonate, mixed siliciclastic</v>
      </c>
      <c r="O411" t="str">
        <f>VLOOKUP($C411, standards!$A$2:$D$17, 4, FALSE)</f>
        <v/>
      </c>
      <c r="S411" s="8"/>
      <c r="T411" s="7"/>
    </row>
    <row r="412" spans="1:20" x14ac:dyDescent="0.2">
      <c r="A412" s="21">
        <v>28636</v>
      </c>
      <c r="B412" s="1" t="s">
        <v>41</v>
      </c>
      <c r="C412" s="1" t="s">
        <v>40</v>
      </c>
      <c r="D412" s="1" t="s">
        <v>34</v>
      </c>
      <c r="E412" s="4">
        <v>482</v>
      </c>
      <c r="F412" s="2">
        <v>1.4142000000000003</v>
      </c>
      <c r="G412" s="2">
        <v>-12.417366988369196</v>
      </c>
      <c r="H412" s="2"/>
      <c r="I412" s="2"/>
      <c r="J412" s="2"/>
      <c r="K412" s="2"/>
      <c r="L412" s="2"/>
      <c r="M412" s="24" t="str" cm="1">
        <f t="array" ref="M412">_xlfn.IFS(B412=standards!$G$1, standards!$H$1, B412=standards!$G$2,standards!$H$2,B412=standards!$G$3,standards!$H$3,B412=standards!$G$4,standards!$H$4,B412=standards!$G$5,standards!$H$5,B412=standards!$G$6,standards!$H$6,B412=standards!$G$8,standards!$H$8,B412=standards!$G$9,standards!$H$9,B412=standards!$G$10, standards!$H$10, TRUE,standards!$H$7)</f>
        <v>129, -63.5, 1</v>
      </c>
      <c r="N412" t="str">
        <f>VLOOKUP($C412, standards!$A$2:$D$17, 3, FALSE)</f>
        <v>carbonate, mixed siliciclastic</v>
      </c>
      <c r="O412" t="str">
        <f>VLOOKUP($C412, standards!$A$2:$D$17, 4, FALSE)</f>
        <v/>
      </c>
      <c r="Q412" s="8"/>
      <c r="T412" s="7"/>
    </row>
    <row r="413" spans="1:20" x14ac:dyDescent="0.2">
      <c r="A413" s="21">
        <v>28637</v>
      </c>
      <c r="B413" s="1" t="s">
        <v>41</v>
      </c>
      <c r="C413" s="1" t="s">
        <v>40</v>
      </c>
      <c r="D413" s="1" t="s">
        <v>34</v>
      </c>
      <c r="E413" s="4">
        <v>485.2</v>
      </c>
      <c r="F413" s="2">
        <v>1.7012000000000003</v>
      </c>
      <c r="G413" s="2">
        <v>-11.125607522890419</v>
      </c>
      <c r="H413" s="2"/>
      <c r="I413" s="2"/>
      <c r="J413" s="2"/>
      <c r="K413" s="2"/>
      <c r="L413" s="2"/>
      <c r="M413" s="24" t="str" cm="1">
        <f t="array" ref="M413">_xlfn.IFS(B413=standards!$G$1, standards!$H$1, B413=standards!$G$2,standards!$H$2,B413=standards!$G$3,standards!$H$3,B413=standards!$G$4,standards!$H$4,B413=standards!$G$5,standards!$H$5,B413=standards!$G$6,standards!$H$6,B413=standards!$G$8,standards!$H$8,B413=standards!$G$9,standards!$H$9,B413=standards!$G$10, standards!$H$10, TRUE,standards!$H$7)</f>
        <v>129, -63.5, 1</v>
      </c>
      <c r="N413" t="str">
        <f>VLOOKUP($C413, standards!$A$2:$D$17, 3, FALSE)</f>
        <v>carbonate, mixed siliciclastic</v>
      </c>
      <c r="O413" t="str">
        <f>VLOOKUP($C413, standards!$A$2:$D$17, 4, FALSE)</f>
        <v/>
      </c>
      <c r="S413" s="8"/>
      <c r="T413" s="7"/>
    </row>
    <row r="414" spans="1:20" x14ac:dyDescent="0.2">
      <c r="A414" s="21">
        <v>28638</v>
      </c>
      <c r="B414" s="1" t="s">
        <v>41</v>
      </c>
      <c r="C414" s="1" t="s">
        <v>40</v>
      </c>
      <c r="D414" s="1" t="s">
        <v>34</v>
      </c>
      <c r="E414" s="4">
        <v>487</v>
      </c>
      <c r="F414" s="2">
        <v>1.8022000000000002</v>
      </c>
      <c r="G414" s="2">
        <v>-11.348324672110863</v>
      </c>
      <c r="H414" s="2"/>
      <c r="I414" s="2"/>
      <c r="J414" s="2"/>
      <c r="K414" s="2"/>
      <c r="L414" s="2"/>
      <c r="M414" s="24" t="str" cm="1">
        <f t="array" ref="M414">_xlfn.IFS(B414=standards!$G$1, standards!$H$1, B414=standards!$G$2,standards!$H$2,B414=standards!$G$3,standards!$H$3,B414=standards!$G$4,standards!$H$4,B414=standards!$G$5,standards!$H$5,B414=standards!$G$6,standards!$H$6,B414=standards!$G$8,standards!$H$8,B414=standards!$G$9,standards!$H$9,B414=standards!$G$10, standards!$H$10, TRUE,standards!$H$7)</f>
        <v>129, -63.5, 1</v>
      </c>
      <c r="N414" t="str">
        <f>VLOOKUP($C414, standards!$A$2:$D$17, 3, FALSE)</f>
        <v>carbonate, mixed siliciclastic</v>
      </c>
      <c r="O414" t="str">
        <f>VLOOKUP($C414, standards!$A$2:$D$17, 4, FALSE)</f>
        <v/>
      </c>
      <c r="S414" s="8"/>
      <c r="T414" s="7"/>
    </row>
    <row r="415" spans="1:20" x14ac:dyDescent="0.2">
      <c r="A415" s="21">
        <v>28639</v>
      </c>
      <c r="B415" s="1" t="s">
        <v>41</v>
      </c>
      <c r="C415" s="1" t="s">
        <v>40</v>
      </c>
      <c r="D415" s="1" t="s">
        <v>34</v>
      </c>
      <c r="E415" s="4">
        <v>488</v>
      </c>
      <c r="F415" s="2">
        <v>1.8172000000000001</v>
      </c>
      <c r="G415" s="2">
        <v>-11.481954961643083</v>
      </c>
      <c r="H415" s="2"/>
      <c r="I415" s="2"/>
      <c r="J415" s="2"/>
      <c r="K415" s="2"/>
      <c r="L415" s="2"/>
      <c r="M415" s="24" t="str" cm="1">
        <f t="array" ref="M415">_xlfn.IFS(B415=standards!$G$1, standards!$H$1, B415=standards!$G$2,standards!$H$2,B415=standards!$G$3,standards!$H$3,B415=standards!$G$4,standards!$H$4,B415=standards!$G$5,standards!$H$5,B415=standards!$G$6,standards!$H$6,B415=standards!$G$8,standards!$H$8,B415=standards!$G$9,standards!$H$9,B415=standards!$G$10, standards!$H$10, TRUE,standards!$H$7)</f>
        <v>129, -63.5, 1</v>
      </c>
      <c r="N415" t="str">
        <f>VLOOKUP($C415, standards!$A$2:$D$17, 3, FALSE)</f>
        <v>carbonate, mixed siliciclastic</v>
      </c>
      <c r="O415" t="str">
        <f>VLOOKUP($C415, standards!$A$2:$D$17, 4, FALSE)</f>
        <v/>
      </c>
      <c r="S415" s="8"/>
      <c r="T415" s="7"/>
    </row>
    <row r="416" spans="1:20" x14ac:dyDescent="0.2">
      <c r="A416" s="21">
        <v>28640</v>
      </c>
      <c r="B416" s="1" t="s">
        <v>41</v>
      </c>
      <c r="C416" s="1" t="s">
        <v>40</v>
      </c>
      <c r="D416" s="1" t="s">
        <v>34</v>
      </c>
      <c r="E416" s="4">
        <v>489</v>
      </c>
      <c r="F416" s="2">
        <v>2.1072000000000002</v>
      </c>
      <c r="G416" s="2">
        <v>-10.271363523880183</v>
      </c>
      <c r="H416" s="2"/>
      <c r="I416" s="2"/>
      <c r="J416" s="2"/>
      <c r="K416" s="2"/>
      <c r="L416" s="2"/>
      <c r="M416" s="24" t="str" cm="1">
        <f t="array" ref="M416">_xlfn.IFS(B416=standards!$G$1, standards!$H$1, B416=standards!$G$2,standards!$H$2,B416=standards!$G$3,standards!$H$3,B416=standards!$G$4,standards!$H$4,B416=standards!$G$5,standards!$H$5,B416=standards!$G$6,standards!$H$6,B416=standards!$G$8,standards!$H$8,B416=standards!$G$9,standards!$H$9,B416=standards!$G$10, standards!$H$10, TRUE,standards!$H$7)</f>
        <v>129, -63.5, 1</v>
      </c>
      <c r="N416" t="str">
        <f>VLOOKUP($C416, standards!$A$2:$D$17, 3, FALSE)</f>
        <v>carbonate, mixed siliciclastic</v>
      </c>
      <c r="O416" t="str">
        <f>VLOOKUP($C416, standards!$A$2:$D$17, 4, FALSE)</f>
        <v/>
      </c>
      <c r="S416" s="8"/>
      <c r="T416" s="7"/>
    </row>
    <row r="417" spans="1:21" x14ac:dyDescent="0.2">
      <c r="A417" s="21">
        <v>28641</v>
      </c>
      <c r="B417" s="1" t="s">
        <v>41</v>
      </c>
      <c r="C417" s="1" t="s">
        <v>40</v>
      </c>
      <c r="D417" s="1" t="s">
        <v>34</v>
      </c>
      <c r="E417" s="4">
        <v>490</v>
      </c>
      <c r="F417" s="2">
        <v>1.4092000000000002</v>
      </c>
      <c r="G417" s="2">
        <v>-12.331249690670603</v>
      </c>
      <c r="H417" s="2"/>
      <c r="I417" s="2"/>
      <c r="J417" s="2"/>
      <c r="K417" s="2"/>
      <c r="L417" s="2"/>
      <c r="M417" s="24" t="str" cm="1">
        <f t="array" ref="M417">_xlfn.IFS(B417=standards!$G$1, standards!$H$1, B417=standards!$G$2,standards!$H$2,B417=standards!$G$3,standards!$H$3,B417=standards!$G$4,standards!$H$4,B417=standards!$G$5,standards!$H$5,B417=standards!$G$6,standards!$H$6,B417=standards!$G$8,standards!$H$8,B417=standards!$G$9,standards!$H$9,B417=standards!$G$10, standards!$H$10, TRUE,standards!$H$7)</f>
        <v>129, -63.5, 1</v>
      </c>
      <c r="N417" t="str">
        <f>VLOOKUP($C417, standards!$A$2:$D$17, 3, FALSE)</f>
        <v>carbonate, mixed siliciclastic</v>
      </c>
      <c r="O417" t="str">
        <f>VLOOKUP($C417, standards!$A$2:$D$17, 4, FALSE)</f>
        <v/>
      </c>
      <c r="S417" s="8"/>
      <c r="T417" s="7"/>
    </row>
    <row r="418" spans="1:21" x14ac:dyDescent="0.2">
      <c r="A418" s="21">
        <v>28642</v>
      </c>
      <c r="B418" s="1" t="s">
        <v>41</v>
      </c>
      <c r="C418" s="1" t="s">
        <v>40</v>
      </c>
      <c r="D418" s="1" t="s">
        <v>34</v>
      </c>
      <c r="E418" s="4">
        <v>493</v>
      </c>
      <c r="F418" s="2">
        <v>1.5272000000000003</v>
      </c>
      <c r="G418" s="2">
        <v>-11.564112843355616</v>
      </c>
      <c r="H418" s="2"/>
      <c r="I418" s="2"/>
      <c r="J418" s="2"/>
      <c r="K418" s="2"/>
      <c r="L418" s="2"/>
      <c r="M418" s="24" t="str" cm="1">
        <f t="array" ref="M418">_xlfn.IFS(B418=standards!$G$1, standards!$H$1, B418=standards!$G$2,standards!$H$2,B418=standards!$G$3,standards!$H$3,B418=standards!$G$4,standards!$H$4,B418=standards!$G$5,standards!$H$5,B418=standards!$G$6,standards!$H$6,B418=standards!$G$8,standards!$H$8,B418=standards!$G$9,standards!$H$9,B418=standards!$G$10, standards!$H$10, TRUE,standards!$H$7)</f>
        <v>129, -63.5, 1</v>
      </c>
      <c r="N418" t="str">
        <f>VLOOKUP($C418, standards!$A$2:$D$17, 3, FALSE)</f>
        <v>carbonate, mixed siliciclastic</v>
      </c>
      <c r="O418" t="str">
        <f>VLOOKUP($C418, standards!$A$2:$D$17, 4, FALSE)</f>
        <v/>
      </c>
      <c r="S418" s="8"/>
      <c r="T418" s="7"/>
    </row>
    <row r="419" spans="1:21" x14ac:dyDescent="0.2">
      <c r="A419" s="21">
        <v>28643</v>
      </c>
      <c r="B419" s="1" t="s">
        <v>41</v>
      </c>
      <c r="C419" s="1" t="s">
        <v>40</v>
      </c>
      <c r="D419" s="1" t="s">
        <v>34</v>
      </c>
      <c r="E419" s="4">
        <v>495</v>
      </c>
      <c r="F419" s="2">
        <v>1.5032000000000003</v>
      </c>
      <c r="G419" s="2">
        <v>-10.743523880227627</v>
      </c>
      <c r="H419" s="2"/>
      <c r="I419" s="2"/>
      <c r="J419" s="2"/>
      <c r="K419" s="2"/>
      <c r="L419" s="2"/>
      <c r="M419" s="24" t="str" cm="1">
        <f t="array" ref="M419">_xlfn.IFS(B419=standards!$G$1, standards!$H$1, B419=standards!$G$2,standards!$H$2,B419=standards!$G$3,standards!$H$3,B419=standards!$G$4,standards!$H$4,B419=standards!$G$5,standards!$H$5,B419=standards!$G$6,standards!$H$6,B419=standards!$G$8,standards!$H$8,B419=standards!$G$9,standards!$H$9,B419=standards!$G$10, standards!$H$10, TRUE,standards!$H$7)</f>
        <v>129, -63.5, 1</v>
      </c>
      <c r="N419" t="str">
        <f>VLOOKUP($C419, standards!$A$2:$D$17, 3, FALSE)</f>
        <v>carbonate, mixed siliciclastic</v>
      </c>
      <c r="O419" t="str">
        <f>VLOOKUP($C419, standards!$A$2:$D$17, 4, FALSE)</f>
        <v/>
      </c>
      <c r="S419" s="8"/>
      <c r="T419" s="7"/>
    </row>
    <row r="420" spans="1:21" x14ac:dyDescent="0.2">
      <c r="A420" s="21">
        <v>28644</v>
      </c>
      <c r="B420" s="1" t="s">
        <v>41</v>
      </c>
      <c r="C420" s="1" t="s">
        <v>40</v>
      </c>
      <c r="D420" s="1" t="s">
        <v>34</v>
      </c>
      <c r="E420" s="4">
        <v>498</v>
      </c>
      <c r="F420" s="2">
        <v>1.5012000000000003</v>
      </c>
      <c r="G420" s="2">
        <v>-11.992719623855493</v>
      </c>
      <c r="H420" s="2"/>
      <c r="I420" s="2"/>
      <c r="J420" s="2"/>
      <c r="K420" s="2"/>
      <c r="L420" s="2"/>
      <c r="M420" s="24" t="str" cm="1">
        <f t="array" ref="M420">_xlfn.IFS(B420=standards!$G$1, standards!$H$1, B420=standards!$G$2,standards!$H$2,B420=standards!$G$3,standards!$H$3,B420=standards!$G$4,standards!$H$4,B420=standards!$G$5,standards!$H$5,B420=standards!$G$6,standards!$H$6,B420=standards!$G$8,standards!$H$8,B420=standards!$G$9,standards!$H$9,B420=standards!$G$10, standards!$H$10, TRUE,standards!$H$7)</f>
        <v>129, -63.5, 1</v>
      </c>
      <c r="N420" t="str">
        <f>VLOOKUP($C420, standards!$A$2:$D$17, 3, FALSE)</f>
        <v>carbonate, mixed siliciclastic</v>
      </c>
      <c r="O420" t="str">
        <f>VLOOKUP($C420, standards!$A$2:$D$17, 4, FALSE)</f>
        <v/>
      </c>
      <c r="Q420" s="8"/>
      <c r="T420" s="7"/>
    </row>
    <row r="421" spans="1:21" x14ac:dyDescent="0.2">
      <c r="A421" s="21">
        <v>28645</v>
      </c>
      <c r="B421" s="1" t="s">
        <v>41</v>
      </c>
      <c r="C421" s="1" t="s">
        <v>40</v>
      </c>
      <c r="D421" s="1" t="s">
        <v>34</v>
      </c>
      <c r="E421" s="4">
        <v>500</v>
      </c>
      <c r="F421" s="2">
        <v>1.7232000000000003</v>
      </c>
      <c r="G421" s="2">
        <v>-11.074135115070504</v>
      </c>
      <c r="H421" s="2"/>
      <c r="I421" s="2"/>
      <c r="J421" s="2"/>
      <c r="K421" s="2"/>
      <c r="L421" s="2"/>
      <c r="M421" s="24" t="str" cm="1">
        <f t="array" ref="M421">_xlfn.IFS(B421=standards!$G$1, standards!$H$1, B421=standards!$G$2,standards!$H$2,B421=standards!$G$3,standards!$H$3,B421=standards!$G$4,standards!$H$4,B421=standards!$G$5,standards!$H$5,B421=standards!$G$6,standards!$H$6,B421=standards!$G$8,standards!$H$8,B421=standards!$G$9,standards!$H$9,B421=standards!$G$10, standards!$H$10, TRUE,standards!$H$7)</f>
        <v>129, -63.5, 1</v>
      </c>
      <c r="N421" t="str">
        <f>VLOOKUP($C421, standards!$A$2:$D$17, 3, FALSE)</f>
        <v>carbonate, mixed siliciclastic</v>
      </c>
      <c r="O421" t="str">
        <f>VLOOKUP($C421, standards!$A$2:$D$17, 4, FALSE)</f>
        <v/>
      </c>
      <c r="S421" s="8"/>
      <c r="T421" s="7"/>
    </row>
    <row r="422" spans="1:21" x14ac:dyDescent="0.2">
      <c r="A422" s="21">
        <v>28646</v>
      </c>
      <c r="B422" s="1" t="s">
        <v>41</v>
      </c>
      <c r="C422" s="1" t="s">
        <v>40</v>
      </c>
      <c r="D422" s="1" t="s">
        <v>34</v>
      </c>
      <c r="E422" s="4">
        <v>502</v>
      </c>
      <c r="F422" s="2">
        <v>2.0804999999999998</v>
      </c>
      <c r="G422" s="2">
        <v>-3.4911276086776759</v>
      </c>
      <c r="H422" s="2"/>
      <c r="I422" s="2"/>
      <c r="J422" s="2"/>
      <c r="K422" s="2"/>
      <c r="L422" s="2"/>
      <c r="M422" s="24" t="str" cm="1">
        <f t="array" ref="M422">_xlfn.IFS(B422=standards!$G$1, standards!$H$1, B422=standards!$G$2,standards!$H$2,B422=standards!$G$3,standards!$H$3,B422=standards!$G$4,standards!$H$4,B422=standards!$G$5,standards!$H$5,B422=standards!$G$6,standards!$H$6,B422=standards!$G$8,standards!$H$8,B422=standards!$G$9,standards!$H$9,B422=standards!$G$10, standards!$H$10, TRUE,standards!$H$7)</f>
        <v>129, -63.5, 1</v>
      </c>
      <c r="N422" t="str">
        <f>VLOOKUP($C422, standards!$A$2:$D$17, 3, FALSE)</f>
        <v>carbonate, mixed siliciclastic</v>
      </c>
      <c r="O422" t="str">
        <f>VLOOKUP($C422, standards!$A$2:$D$17, 4, FALSE)</f>
        <v/>
      </c>
      <c r="S422" s="8"/>
      <c r="T422" s="7"/>
    </row>
    <row r="423" spans="1:21" x14ac:dyDescent="0.2">
      <c r="A423" s="21">
        <v>28647</v>
      </c>
      <c r="B423" s="1" t="s">
        <v>41</v>
      </c>
      <c r="C423" s="1" t="s">
        <v>40</v>
      </c>
      <c r="D423" s="1" t="s">
        <v>34</v>
      </c>
      <c r="E423" s="4">
        <v>503</v>
      </c>
      <c r="F423" s="2">
        <v>2.5764999999999998</v>
      </c>
      <c r="G423" s="2">
        <v>-4.1691775963045536</v>
      </c>
      <c r="H423" s="2"/>
      <c r="I423" s="2"/>
      <c r="J423" s="2"/>
      <c r="K423" s="2"/>
      <c r="L423" s="2"/>
      <c r="M423" s="24" t="str" cm="1">
        <f t="array" ref="M423">_xlfn.IFS(B423=standards!$G$1, standards!$H$1, B423=standards!$G$2,standards!$H$2,B423=standards!$G$3,standards!$H$3,B423=standards!$G$4,standards!$H$4,B423=standards!$G$5,standards!$H$5,B423=standards!$G$6,standards!$H$6,B423=standards!$G$8,standards!$H$8,B423=standards!$G$9,standards!$H$9,B423=standards!$G$10, standards!$H$10, TRUE,standards!$H$7)</f>
        <v>129, -63.5, 1</v>
      </c>
      <c r="N423" t="str">
        <f>VLOOKUP($C423, standards!$A$2:$D$17, 3, FALSE)</f>
        <v>carbonate, mixed siliciclastic</v>
      </c>
      <c r="O423" t="str">
        <f>VLOOKUP($C423, standards!$A$2:$D$17, 4, FALSE)</f>
        <v/>
      </c>
      <c r="S423" s="8"/>
      <c r="T423" s="7"/>
    </row>
    <row r="424" spans="1:21" x14ac:dyDescent="0.2">
      <c r="A424" s="21">
        <v>28648</v>
      </c>
      <c r="B424" s="1" t="s">
        <v>41</v>
      </c>
      <c r="C424" s="1" t="s">
        <v>40</v>
      </c>
      <c r="D424" s="1" t="s">
        <v>34</v>
      </c>
      <c r="E424" s="4">
        <v>504</v>
      </c>
      <c r="F424" s="2">
        <v>2.3104999999999998</v>
      </c>
      <c r="G424" s="2">
        <v>-3.0536121422090226</v>
      </c>
      <c r="H424" s="2"/>
      <c r="I424" s="2"/>
      <c r="J424" s="2"/>
      <c r="K424" s="2"/>
      <c r="L424" s="2"/>
      <c r="M424" s="24" t="str" cm="1">
        <f t="array" ref="M424">_xlfn.IFS(B424=standards!$G$1, standards!$H$1, B424=standards!$G$2,standards!$H$2,B424=standards!$G$3,standards!$H$3,B424=standards!$G$4,standards!$H$4,B424=standards!$G$5,standards!$H$5,B424=standards!$G$6,standards!$H$6,B424=standards!$G$8,standards!$H$8,B424=standards!$G$9,standards!$H$9,B424=standards!$G$10, standards!$H$10, TRUE,standards!$H$7)</f>
        <v>129, -63.5, 1</v>
      </c>
      <c r="N424" t="str">
        <f>VLOOKUP($C424, standards!$A$2:$D$17, 3, FALSE)</f>
        <v>carbonate, mixed siliciclastic</v>
      </c>
      <c r="O424" t="str">
        <f>VLOOKUP($C424, standards!$A$2:$D$17, 4, FALSE)</f>
        <v/>
      </c>
      <c r="T424" s="7"/>
      <c r="U424" s="8"/>
    </row>
    <row r="425" spans="1:21" x14ac:dyDescent="0.2">
      <c r="A425" s="21">
        <v>28649</v>
      </c>
      <c r="B425" s="1" t="s">
        <v>41</v>
      </c>
      <c r="C425" s="1" t="s">
        <v>40</v>
      </c>
      <c r="D425" s="1" t="s">
        <v>34</v>
      </c>
      <c r="E425" s="4">
        <v>505</v>
      </c>
      <c r="F425" s="2">
        <v>1.3774999999999999</v>
      </c>
      <c r="G425" s="2">
        <v>-10.029113255794801</v>
      </c>
      <c r="H425" s="2"/>
      <c r="I425" s="2"/>
      <c r="J425" s="2"/>
      <c r="K425" s="2"/>
      <c r="L425" s="2"/>
      <c r="M425" s="24" t="str" cm="1">
        <f t="array" ref="M425">_xlfn.IFS(B425=standards!$G$1, standards!$H$1, B425=standards!$G$2,standards!$H$2,B425=standards!$G$3,standards!$H$3,B425=standards!$G$4,standards!$H$4,B425=standards!$G$5,standards!$H$5,B425=standards!$G$6,standards!$H$6,B425=standards!$G$8,standards!$H$8,B425=standards!$G$9,standards!$H$9,B425=standards!$G$10, standards!$H$10, TRUE,standards!$H$7)</f>
        <v>129, -63.5, 1</v>
      </c>
      <c r="N425" t="str">
        <f>VLOOKUP($C425, standards!$A$2:$D$17, 3, FALSE)</f>
        <v>carbonate, mixed siliciclastic</v>
      </c>
      <c r="O425" t="str">
        <f>VLOOKUP($C425, standards!$A$2:$D$17, 4, FALSE)</f>
        <v/>
      </c>
      <c r="S425" s="8"/>
      <c r="T425" s="7"/>
    </row>
    <row r="426" spans="1:21" x14ac:dyDescent="0.2">
      <c r="A426" s="21">
        <v>28650</v>
      </c>
      <c r="B426" s="1" t="s">
        <v>41</v>
      </c>
      <c r="C426" s="1" t="s">
        <v>40</v>
      </c>
      <c r="D426" s="1" t="s">
        <v>34</v>
      </c>
      <c r="E426" s="4">
        <v>510</v>
      </c>
      <c r="F426" s="2">
        <v>2.9535</v>
      </c>
      <c r="G426" s="2">
        <v>-3.6158492122411197</v>
      </c>
      <c r="H426" s="2"/>
      <c r="I426" s="2"/>
      <c r="J426" s="2"/>
      <c r="K426" s="2"/>
      <c r="L426" s="2"/>
      <c r="M426" s="24" t="str" cm="1">
        <f t="array" ref="M426">_xlfn.IFS(B426=standards!$G$1, standards!$H$1, B426=standards!$G$2,standards!$H$2,B426=standards!$G$3,standards!$H$3,B426=standards!$G$4,standards!$H$4,B426=standards!$G$5,standards!$H$5,B426=standards!$G$6,standards!$H$6,B426=standards!$G$8,standards!$H$8,B426=standards!$G$9,standards!$H$9,B426=standards!$G$10, standards!$H$10, TRUE,standards!$H$7)</f>
        <v>129, -63.5, 1</v>
      </c>
      <c r="N426" t="str">
        <f>VLOOKUP($C426, standards!$A$2:$D$17, 3, FALSE)</f>
        <v>carbonate, mixed siliciclastic</v>
      </c>
      <c r="O426" t="str">
        <f>VLOOKUP($C426, standards!$A$2:$D$17, 4, FALSE)</f>
        <v/>
      </c>
      <c r="S426" s="8"/>
      <c r="T426" s="7"/>
    </row>
    <row r="427" spans="1:21" x14ac:dyDescent="0.2">
      <c r="A427" s="21">
        <v>28651</v>
      </c>
      <c r="B427" s="1" t="s">
        <v>41</v>
      </c>
      <c r="C427" s="1" t="s">
        <v>40</v>
      </c>
      <c r="D427" s="1" t="s">
        <v>34</v>
      </c>
      <c r="E427" s="4">
        <v>511</v>
      </c>
      <c r="F427" s="2">
        <v>1.0905</v>
      </c>
      <c r="G427" s="2">
        <v>-8.4651439412686393</v>
      </c>
      <c r="H427" s="2"/>
      <c r="I427" s="2"/>
      <c r="J427" s="2"/>
      <c r="K427" s="2"/>
      <c r="L427" s="2"/>
      <c r="M427" s="24" t="str" cm="1">
        <f t="array" ref="M427">_xlfn.IFS(B427=standards!$G$1, standards!$H$1, B427=standards!$G$2,standards!$H$2,B427=standards!$G$3,standards!$H$3,B427=standards!$G$4,standards!$H$4,B427=standards!$G$5,standards!$H$5,B427=standards!$G$6,standards!$H$6,B427=standards!$G$8,standards!$H$8,B427=standards!$G$9,standards!$H$9,B427=standards!$G$10, standards!$H$10, TRUE,standards!$H$7)</f>
        <v>129, -63.5, 1</v>
      </c>
      <c r="N427" t="str">
        <f>VLOOKUP($C427, standards!$A$2:$D$17, 3, FALSE)</f>
        <v>carbonate, mixed siliciclastic</v>
      </c>
      <c r="O427" t="str">
        <f>VLOOKUP($C427, standards!$A$2:$D$17, 4, FALSE)</f>
        <v/>
      </c>
      <c r="S427" s="8"/>
      <c r="T427" s="7"/>
    </row>
    <row r="428" spans="1:21" x14ac:dyDescent="0.2">
      <c r="A428" s="21">
        <v>28652</v>
      </c>
      <c r="B428" s="1" t="s">
        <v>41</v>
      </c>
      <c r="C428" s="1" t="s">
        <v>40</v>
      </c>
      <c r="D428" s="1" t="s">
        <v>34</v>
      </c>
      <c r="E428" s="4">
        <v>512</v>
      </c>
      <c r="F428" s="2">
        <v>1.5044999999999999</v>
      </c>
      <c r="G428" s="2">
        <v>-11.976156066980071</v>
      </c>
      <c r="H428" s="2"/>
      <c r="I428" s="2"/>
      <c r="J428" s="2"/>
      <c r="K428" s="2"/>
      <c r="L428" s="2"/>
      <c r="M428" s="24" t="str" cm="1">
        <f t="array" ref="M428">_xlfn.IFS(B428=standards!$G$1, standards!$H$1, B428=standards!$G$2,standards!$H$2,B428=standards!$G$3,standards!$H$3,B428=standards!$G$4,standards!$H$4,B428=standards!$G$5,standards!$H$5,B428=standards!$G$6,standards!$H$6,B428=standards!$G$8,standards!$H$8,B428=standards!$G$9,standards!$H$9,B428=standards!$G$10, standards!$H$10, TRUE,standards!$H$7)</f>
        <v>129, -63.5, 1</v>
      </c>
      <c r="N428" t="str">
        <f>VLOOKUP($C428, standards!$A$2:$D$17, 3, FALSE)</f>
        <v>carbonate, mixed siliciclastic</v>
      </c>
      <c r="O428" t="str">
        <f>VLOOKUP($C428, standards!$A$2:$D$17, 4, FALSE)</f>
        <v/>
      </c>
      <c r="S428" s="8"/>
      <c r="T428" s="7"/>
    </row>
    <row r="429" spans="1:21" x14ac:dyDescent="0.2">
      <c r="A429" s="21">
        <v>28653</v>
      </c>
      <c r="B429" s="1" t="s">
        <v>41</v>
      </c>
      <c r="C429" s="1" t="s">
        <v>40</v>
      </c>
      <c r="D429" s="1" t="s">
        <v>34</v>
      </c>
      <c r="E429" s="4">
        <v>513</v>
      </c>
      <c r="F429" s="2">
        <v>0.62349999999999994</v>
      </c>
      <c r="G429" s="2">
        <v>-12.511667079105838</v>
      </c>
      <c r="H429" s="2"/>
      <c r="I429" s="2"/>
      <c r="J429" s="2"/>
      <c r="K429" s="2"/>
      <c r="L429" s="2"/>
      <c r="M429" s="24" t="str" cm="1">
        <f t="array" ref="M429">_xlfn.IFS(B429=standards!$G$1, standards!$H$1, B429=standards!$G$2,standards!$H$2,B429=standards!$G$3,standards!$H$3,B429=standards!$G$4,standards!$H$4,B429=standards!$G$5,standards!$H$5,B429=standards!$G$6,standards!$H$6,B429=standards!$G$8,standards!$H$8,B429=standards!$G$9,standards!$H$9,B429=standards!$G$10, standards!$H$10, TRUE,standards!$H$7)</f>
        <v>129, -63.5, 1</v>
      </c>
      <c r="N429" t="str">
        <f>VLOOKUP($C429, standards!$A$2:$D$17, 3, FALSE)</f>
        <v>carbonate, mixed siliciclastic</v>
      </c>
      <c r="O429" t="str">
        <f>VLOOKUP($C429, standards!$A$2:$D$17, 4, FALSE)</f>
        <v/>
      </c>
      <c r="T429" s="7"/>
      <c r="U429" s="8"/>
    </row>
    <row r="430" spans="1:21" x14ac:dyDescent="0.2">
      <c r="A430" s="21">
        <v>28654</v>
      </c>
      <c r="B430" s="1" t="s">
        <v>41</v>
      </c>
      <c r="C430" s="1" t="s">
        <v>40</v>
      </c>
      <c r="D430" s="1" t="s">
        <v>34</v>
      </c>
      <c r="E430" s="4">
        <v>515</v>
      </c>
      <c r="F430" s="2">
        <v>1.6955</v>
      </c>
      <c r="G430" s="2">
        <v>-10.494344634166442</v>
      </c>
      <c r="H430" s="2"/>
      <c r="I430" s="2"/>
      <c r="J430" s="2"/>
      <c r="K430" s="2"/>
      <c r="L430" s="2"/>
      <c r="M430" s="24" t="str" cm="1">
        <f t="array" ref="M430">_xlfn.IFS(B430=standards!$G$1, standards!$H$1, B430=standards!$G$2,standards!$H$2,B430=standards!$G$3,standards!$H$3,B430=standards!$G$4,standards!$H$4,B430=standards!$G$5,standards!$H$5,B430=standards!$G$6,standards!$H$6,B430=standards!$G$8,standards!$H$8,B430=standards!$G$9,standards!$H$9,B430=standards!$G$10, standards!$H$10, TRUE,standards!$H$7)</f>
        <v>129, -63.5, 1</v>
      </c>
      <c r="N430" t="str">
        <f>VLOOKUP($C430, standards!$A$2:$D$17, 3, FALSE)</f>
        <v>carbonate, mixed siliciclastic</v>
      </c>
      <c r="O430" t="str">
        <f>VLOOKUP($C430, standards!$A$2:$D$17, 4, FALSE)</f>
        <v/>
      </c>
      <c r="T430" s="7"/>
      <c r="U430" s="8"/>
    </row>
    <row r="431" spans="1:21" x14ac:dyDescent="0.2">
      <c r="A431" s="21">
        <v>28655</v>
      </c>
      <c r="B431" s="1" t="s">
        <v>41</v>
      </c>
      <c r="C431" s="1" t="s">
        <v>40</v>
      </c>
      <c r="D431" s="1" t="s">
        <v>34</v>
      </c>
      <c r="E431" s="4">
        <v>518</v>
      </c>
      <c r="F431" s="2">
        <v>1.7464999999999999</v>
      </c>
      <c r="G431" s="2">
        <v>-9.1580417388435542</v>
      </c>
      <c r="H431" s="2"/>
      <c r="I431" s="2"/>
      <c r="J431" s="2"/>
      <c r="K431" s="2"/>
      <c r="L431" s="2"/>
      <c r="M431" s="24" t="str" cm="1">
        <f t="array" ref="M431">_xlfn.IFS(B431=standards!$G$1, standards!$H$1, B431=standards!$G$2,standards!$H$2,B431=standards!$G$3,standards!$H$3,B431=standards!$G$4,standards!$H$4,B431=standards!$G$5,standards!$H$5,B431=standards!$G$6,standards!$H$6,B431=standards!$G$8,standards!$H$8,B431=standards!$G$9,standards!$H$9,B431=standards!$G$10, standards!$H$10, TRUE,standards!$H$7)</f>
        <v>129, -63.5, 1</v>
      </c>
      <c r="N431" t="str">
        <f>VLOOKUP($C431, standards!$A$2:$D$17, 3, FALSE)</f>
        <v>carbonate, mixed siliciclastic</v>
      </c>
      <c r="O431" t="str">
        <f>VLOOKUP($C431, standards!$A$2:$D$17, 4, FALSE)</f>
        <v/>
      </c>
      <c r="Q431" s="8"/>
      <c r="T431" s="7"/>
    </row>
    <row r="432" spans="1:21" x14ac:dyDescent="0.2">
      <c r="A432" s="21">
        <v>28656</v>
      </c>
      <c r="B432" s="1" t="s">
        <v>41</v>
      </c>
      <c r="C432" s="1" t="s">
        <v>40</v>
      </c>
      <c r="D432" s="1" t="s">
        <v>34</v>
      </c>
      <c r="E432" s="4">
        <v>519.6</v>
      </c>
      <c r="F432" s="2">
        <v>1.1244999999999998</v>
      </c>
      <c r="G432" s="2">
        <v>-11.390162501031046</v>
      </c>
      <c r="H432" s="2"/>
      <c r="I432" s="2"/>
      <c r="J432" s="2"/>
      <c r="K432" s="2"/>
      <c r="L432" s="2"/>
      <c r="M432" s="24" t="str" cm="1">
        <f t="array" ref="M432">_xlfn.IFS(B432=standards!$G$1, standards!$H$1, B432=standards!$G$2,standards!$H$2,B432=standards!$G$3,standards!$H$3,B432=standards!$G$4,standards!$H$4,B432=standards!$G$5,standards!$H$5,B432=standards!$G$6,standards!$H$6,B432=standards!$G$8,standards!$H$8,B432=standards!$G$9,standards!$H$9,B432=standards!$G$10, standards!$H$10, TRUE,standards!$H$7)</f>
        <v>129, -63.5, 1</v>
      </c>
      <c r="N432" t="str">
        <f>VLOOKUP($C432, standards!$A$2:$D$17, 3, FALSE)</f>
        <v>carbonate, mixed siliciclastic</v>
      </c>
      <c r="O432" t="str">
        <f>VLOOKUP($C432, standards!$A$2:$D$17, 4, FALSE)</f>
        <v/>
      </c>
      <c r="S432" s="8"/>
      <c r="T432" s="7"/>
    </row>
    <row r="433" spans="1:20" x14ac:dyDescent="0.2">
      <c r="A433" s="21">
        <v>28657</v>
      </c>
      <c r="B433" s="1" t="s">
        <v>41</v>
      </c>
      <c r="C433" s="1" t="s">
        <v>40</v>
      </c>
      <c r="D433" s="1" t="s">
        <v>34</v>
      </c>
      <c r="E433" s="4">
        <v>521</v>
      </c>
      <c r="F433" s="2">
        <v>0.27249999999999991</v>
      </c>
      <c r="G433" s="2">
        <v>-11.687118699991675</v>
      </c>
      <c r="H433" s="2"/>
      <c r="I433" s="2"/>
      <c r="J433" s="2"/>
      <c r="K433" s="2"/>
      <c r="L433" s="2"/>
      <c r="M433" s="24" t="str" cm="1">
        <f t="array" ref="M433">_xlfn.IFS(B433=standards!$G$1, standards!$H$1, B433=standards!$G$2,standards!$H$2,B433=standards!$G$3,standards!$H$3,B433=standards!$G$4,standards!$H$4,B433=standards!$G$5,standards!$H$5,B433=standards!$G$6,standards!$H$6,B433=standards!$G$8,standards!$H$8,B433=standards!$G$9,standards!$H$9,B433=standards!$G$10, standards!$H$10, TRUE,standards!$H$7)</f>
        <v>129, -63.5, 1</v>
      </c>
      <c r="N433" t="str">
        <f>VLOOKUP($C433, standards!$A$2:$D$17, 3, FALSE)</f>
        <v>carbonate, mixed siliciclastic</v>
      </c>
      <c r="O433" t="str">
        <f>VLOOKUP($C433, standards!$A$2:$D$17, 4, FALSE)</f>
        <v/>
      </c>
      <c r="S433" s="8"/>
      <c r="T433" s="7"/>
    </row>
    <row r="434" spans="1:20" x14ac:dyDescent="0.2">
      <c r="A434" s="21">
        <v>28658</v>
      </c>
      <c r="B434" s="1" t="s">
        <v>41</v>
      </c>
      <c r="C434" s="1" t="s">
        <v>40</v>
      </c>
      <c r="D434" s="1" t="s">
        <v>34</v>
      </c>
      <c r="E434" s="4">
        <v>523</v>
      </c>
      <c r="F434" s="2">
        <v>0.41549999999999987</v>
      </c>
      <c r="G434" s="2">
        <v>-10.379521570568432</v>
      </c>
      <c r="H434" s="2"/>
      <c r="I434" s="2"/>
      <c r="J434" s="2"/>
      <c r="K434" s="2"/>
      <c r="L434" s="2"/>
      <c r="M434" s="24" t="str" cm="1">
        <f t="array" ref="M434">_xlfn.IFS(B434=standards!$G$1, standards!$H$1, B434=standards!$G$2,standards!$H$2,B434=standards!$G$3,standards!$H$3,B434=standards!$G$4,standards!$H$4,B434=standards!$G$5,standards!$H$5,B434=standards!$G$6,standards!$H$6,B434=standards!$G$8,standards!$H$8,B434=standards!$G$9,standards!$H$9,B434=standards!$G$10, standards!$H$10, TRUE,standards!$H$7)</f>
        <v>129, -63.5, 1</v>
      </c>
      <c r="N434" t="str">
        <f>VLOOKUP($C434, standards!$A$2:$D$17, 3, FALSE)</f>
        <v>carbonate, mixed siliciclastic</v>
      </c>
      <c r="O434" t="str">
        <f>VLOOKUP($C434, standards!$A$2:$D$17, 4, FALSE)</f>
        <v/>
      </c>
      <c r="S434" s="8"/>
      <c r="T434" s="7"/>
    </row>
    <row r="435" spans="1:20" x14ac:dyDescent="0.2">
      <c r="A435" s="21">
        <v>28659</v>
      </c>
      <c r="B435" s="1" t="s">
        <v>41</v>
      </c>
      <c r="C435" s="1" t="s">
        <v>40</v>
      </c>
      <c r="D435" s="1" t="s">
        <v>34</v>
      </c>
      <c r="E435" s="4">
        <v>525</v>
      </c>
      <c r="F435" s="2">
        <v>0.75949999999999995</v>
      </c>
      <c r="G435" s="2">
        <v>-11.209019219665084</v>
      </c>
      <c r="H435" s="2"/>
      <c r="I435" s="2"/>
      <c r="J435" s="2"/>
      <c r="K435" s="2"/>
      <c r="L435" s="2"/>
      <c r="M435" s="24" t="str" cm="1">
        <f t="array" ref="M435">_xlfn.IFS(B435=standards!$G$1, standards!$H$1, B435=standards!$G$2,standards!$H$2,B435=standards!$G$3,standards!$H$3,B435=standards!$G$4,standards!$H$4,B435=standards!$G$5,standards!$H$5,B435=standards!$G$6,standards!$H$6,B435=standards!$G$8,standards!$H$8,B435=standards!$G$9,standards!$H$9,B435=standards!$G$10, standards!$H$10, TRUE,standards!$H$7)</f>
        <v>129, -63.5, 1</v>
      </c>
      <c r="N435" t="str">
        <f>VLOOKUP($C435, standards!$A$2:$D$17, 3, FALSE)</f>
        <v>carbonate, mixed siliciclastic</v>
      </c>
      <c r="O435" t="str">
        <f>VLOOKUP($C435, standards!$A$2:$D$17, 4, FALSE)</f>
        <v/>
      </c>
      <c r="S435" s="8"/>
      <c r="T435" s="7"/>
    </row>
    <row r="436" spans="1:20" x14ac:dyDescent="0.2">
      <c r="A436" s="21">
        <v>28660</v>
      </c>
      <c r="B436" s="1" t="s">
        <v>41</v>
      </c>
      <c r="C436" s="1" t="s">
        <v>40</v>
      </c>
      <c r="D436" s="1" t="s">
        <v>34</v>
      </c>
      <c r="E436" s="4">
        <v>526</v>
      </c>
      <c r="F436" s="2">
        <v>1.6475</v>
      </c>
      <c r="G436" s="2">
        <v>-11.150617833869592</v>
      </c>
      <c r="H436" s="2"/>
      <c r="I436" s="2"/>
      <c r="J436" s="2"/>
      <c r="K436" s="2"/>
      <c r="L436" s="2"/>
      <c r="M436" s="24" t="str" cm="1">
        <f t="array" ref="M436">_xlfn.IFS(B436=standards!$G$1, standards!$H$1, B436=standards!$G$2,standards!$H$2,B436=standards!$G$3,standards!$H$3,B436=standards!$G$4,standards!$H$4,B436=standards!$G$5,standards!$H$5,B436=standards!$G$6,standards!$H$6,B436=standards!$G$8,standards!$H$8,B436=standards!$G$9,standards!$H$9,B436=standards!$G$10, standards!$H$10, TRUE,standards!$H$7)</f>
        <v>129, -63.5, 1</v>
      </c>
      <c r="N436" t="str">
        <f>VLOOKUP($C436, standards!$A$2:$D$17, 3, FALSE)</f>
        <v>carbonate, mixed siliciclastic</v>
      </c>
      <c r="O436" t="str">
        <f>VLOOKUP($C436, standards!$A$2:$D$17, 4, FALSE)</f>
        <v/>
      </c>
      <c r="Q436" s="8"/>
      <c r="T436" s="7"/>
    </row>
    <row r="437" spans="1:20" x14ac:dyDescent="0.2">
      <c r="A437" s="21">
        <v>28661</v>
      </c>
      <c r="B437" s="1" t="s">
        <v>41</v>
      </c>
      <c r="C437" s="1" t="s">
        <v>40</v>
      </c>
      <c r="D437" s="1" t="s">
        <v>34</v>
      </c>
      <c r="E437" s="4">
        <v>527</v>
      </c>
      <c r="F437" s="2">
        <v>1.7814999999999999</v>
      </c>
      <c r="G437" s="2">
        <v>-9.7677918007093929</v>
      </c>
      <c r="H437" s="2"/>
      <c r="I437" s="2"/>
      <c r="J437" s="2"/>
      <c r="K437" s="2"/>
      <c r="L437" s="2"/>
      <c r="M437" s="24" t="str" cm="1">
        <f t="array" ref="M437">_xlfn.IFS(B437=standards!$G$1, standards!$H$1, B437=standards!$G$2,standards!$H$2,B437=standards!$G$3,standards!$H$3,B437=standards!$G$4,standards!$H$4,B437=standards!$G$5,standards!$H$5,B437=standards!$G$6,standards!$H$6,B437=standards!$G$8,standards!$H$8,B437=standards!$G$9,standards!$H$9,B437=standards!$G$10, standards!$H$10, TRUE,standards!$H$7)</f>
        <v>129, -63.5, 1</v>
      </c>
      <c r="N437" t="str">
        <f>VLOOKUP($C437, standards!$A$2:$D$17, 3, FALSE)</f>
        <v>carbonate, mixed siliciclastic</v>
      </c>
      <c r="O437" t="str">
        <f>VLOOKUP($C437, standards!$A$2:$D$17, 4, FALSE)</f>
        <v/>
      </c>
      <c r="S437" s="8"/>
      <c r="T437" s="7"/>
    </row>
    <row r="438" spans="1:20" x14ac:dyDescent="0.2">
      <c r="A438" s="21">
        <v>28662</v>
      </c>
      <c r="B438" s="1" t="s">
        <v>41</v>
      </c>
      <c r="C438" s="1" t="s">
        <v>40</v>
      </c>
      <c r="D438" s="1" t="s">
        <v>34</v>
      </c>
      <c r="E438" s="4">
        <v>528</v>
      </c>
      <c r="F438" s="2">
        <v>0.67849999999999988</v>
      </c>
      <c r="G438" s="2">
        <v>-11.333740823228528</v>
      </c>
      <c r="H438" s="2"/>
      <c r="I438" s="2"/>
      <c r="J438" s="2"/>
      <c r="K438" s="2"/>
      <c r="L438" s="2"/>
      <c r="M438" s="24" t="str" cm="1">
        <f t="array" ref="M438">_xlfn.IFS(B438=standards!$G$1, standards!$H$1, B438=standards!$G$2,standards!$H$2,B438=standards!$G$3,standards!$H$3,B438=standards!$G$4,standards!$H$4,B438=standards!$G$5,standards!$H$5,B438=standards!$G$6,standards!$H$6,B438=standards!$G$8,standards!$H$8,B438=standards!$G$9,standards!$H$9,B438=standards!$G$10, standards!$H$10, TRUE,standards!$H$7)</f>
        <v>129, -63.5, 1</v>
      </c>
      <c r="N438" t="str">
        <f>VLOOKUP($C438, standards!$A$2:$D$17, 3, FALSE)</f>
        <v>carbonate, mixed siliciclastic</v>
      </c>
      <c r="O438" t="str">
        <f>VLOOKUP($C438, standards!$A$2:$D$17, 4, FALSE)</f>
        <v/>
      </c>
      <c r="Q438" s="8"/>
      <c r="T438" s="7"/>
    </row>
    <row r="439" spans="1:20" x14ac:dyDescent="0.2">
      <c r="A439" s="21">
        <v>28663</v>
      </c>
      <c r="B439" s="1" t="s">
        <v>41</v>
      </c>
      <c r="C439" s="1" t="s">
        <v>40</v>
      </c>
      <c r="D439" s="1" t="s">
        <v>34</v>
      </c>
      <c r="E439" s="4">
        <v>529</v>
      </c>
      <c r="F439" s="2">
        <v>0.80249999999999988</v>
      </c>
      <c r="G439" s="2">
        <v>-11.304045203332567</v>
      </c>
      <c r="H439" s="2"/>
      <c r="I439" s="2"/>
      <c r="J439" s="2"/>
      <c r="K439" s="2"/>
      <c r="L439" s="2"/>
      <c r="M439" s="24" t="str" cm="1">
        <f t="array" ref="M439">_xlfn.IFS(B439=standards!$G$1, standards!$H$1, B439=standards!$G$2,standards!$H$2,B439=standards!$G$3,standards!$H$3,B439=standards!$G$4,standards!$H$4,B439=standards!$G$5,standards!$H$5,B439=standards!$G$6,standards!$H$6,B439=standards!$G$8,standards!$H$8,B439=standards!$G$9,standards!$H$9,B439=standards!$G$10, standards!$H$10, TRUE,standards!$H$7)</f>
        <v>129, -63.5, 1</v>
      </c>
      <c r="N439" t="str">
        <f>VLOOKUP($C439, standards!$A$2:$D$17, 3, FALSE)</f>
        <v>carbonate, mixed siliciclastic</v>
      </c>
      <c r="O439" t="str">
        <f>VLOOKUP($C439, standards!$A$2:$D$17, 4, FALSE)</f>
        <v/>
      </c>
      <c r="S439" s="8"/>
      <c r="T439" s="7"/>
    </row>
    <row r="440" spans="1:20" x14ac:dyDescent="0.2">
      <c r="A440" s="21">
        <v>28664</v>
      </c>
      <c r="B440" s="1" t="s">
        <v>41</v>
      </c>
      <c r="C440" s="1" t="s">
        <v>40</v>
      </c>
      <c r="D440" s="1" t="s">
        <v>34</v>
      </c>
      <c r="E440" s="4">
        <v>530</v>
      </c>
      <c r="F440" s="2">
        <v>1.1764999999999999</v>
      </c>
      <c r="G440" s="2">
        <v>-11.746509939783937</v>
      </c>
      <c r="H440" s="2"/>
      <c r="I440" s="2"/>
      <c r="J440" s="2"/>
      <c r="K440" s="2"/>
      <c r="L440" s="2"/>
      <c r="M440" s="24" t="str" cm="1">
        <f t="array" ref="M440">_xlfn.IFS(B440=standards!$G$1, standards!$H$1, B440=standards!$G$2,standards!$H$2,B440=standards!$G$3,standards!$H$3,B440=standards!$G$4,standards!$H$4,B440=standards!$G$5,standards!$H$5,B440=standards!$G$6,standards!$H$6,B440=standards!$G$8,standards!$H$8,B440=standards!$G$9,standards!$H$9,B440=standards!$G$10, standards!$H$10, TRUE,standards!$H$7)</f>
        <v>129, -63.5, 1</v>
      </c>
      <c r="N440" t="str">
        <f>VLOOKUP($C440, standards!$A$2:$D$17, 3, FALSE)</f>
        <v>carbonate, mixed siliciclastic</v>
      </c>
      <c r="O440" t="str">
        <f>VLOOKUP($C440, standards!$A$2:$D$17, 4, FALSE)</f>
        <v/>
      </c>
      <c r="S440" s="8"/>
      <c r="T440" s="7"/>
    </row>
    <row r="441" spans="1:20" x14ac:dyDescent="0.2">
      <c r="A441" s="21">
        <v>28665</v>
      </c>
      <c r="B441" s="1" t="s">
        <v>41</v>
      </c>
      <c r="C441" s="1" t="s">
        <v>40</v>
      </c>
      <c r="D441" s="1" t="s">
        <v>34</v>
      </c>
      <c r="E441" s="4">
        <v>532</v>
      </c>
      <c r="F441" s="2">
        <v>1.5024999999999999</v>
      </c>
      <c r="G441" s="2">
        <v>-11.298106079353307</v>
      </c>
      <c r="H441" s="2"/>
      <c r="I441" s="2"/>
      <c r="J441" s="2"/>
      <c r="K441" s="2"/>
      <c r="L441" s="2"/>
      <c r="M441" s="24" t="str" cm="1">
        <f t="array" ref="M441">_xlfn.IFS(B441=standards!$G$1, standards!$H$1, B441=standards!$G$2,standards!$H$2,B441=standards!$G$3,standards!$H$3,B441=standards!$G$4,standards!$H$4,B441=standards!$G$5,standards!$H$5,B441=standards!$G$6,standards!$H$6,B441=standards!$G$8,standards!$H$8,B441=standards!$G$9,standards!$H$9,B441=standards!$G$10, standards!$H$10, TRUE,standards!$H$7)</f>
        <v>129, -63.5, 1</v>
      </c>
      <c r="N441" t="str">
        <f>VLOOKUP($C441, standards!$A$2:$D$17, 3, FALSE)</f>
        <v>carbonate, mixed siliciclastic</v>
      </c>
      <c r="O441" t="str">
        <f>VLOOKUP($C441, standards!$A$2:$D$17, 4, FALSE)</f>
        <v/>
      </c>
      <c r="Q441" s="8"/>
      <c r="T441" s="7"/>
    </row>
    <row r="442" spans="1:20" x14ac:dyDescent="0.2">
      <c r="A442" s="21">
        <v>28666</v>
      </c>
      <c r="B442" s="1" t="s">
        <v>41</v>
      </c>
      <c r="C442" s="1" t="s">
        <v>40</v>
      </c>
      <c r="D442" s="1" t="s">
        <v>34</v>
      </c>
      <c r="E442" s="4">
        <v>533</v>
      </c>
      <c r="F442" s="2">
        <v>2.1695000000000002</v>
      </c>
      <c r="G442" s="2">
        <v>-11.056581704198653</v>
      </c>
      <c r="H442" s="2"/>
      <c r="I442" s="2"/>
      <c r="J442" s="2"/>
      <c r="K442" s="2"/>
      <c r="L442" s="2"/>
      <c r="M442" s="24" t="str" cm="1">
        <f t="array" ref="M442">_xlfn.IFS(B442=standards!$G$1, standards!$H$1, B442=standards!$G$2,standards!$H$2,B442=standards!$G$3,standards!$H$3,B442=standards!$G$4,standards!$H$4,B442=standards!$G$5,standards!$H$5,B442=standards!$G$6,standards!$H$6,B442=standards!$G$8,standards!$H$8,B442=standards!$G$9,standards!$H$9,B442=standards!$G$10, standards!$H$10, TRUE,standards!$H$7)</f>
        <v>129, -63.5, 1</v>
      </c>
      <c r="N442" t="str">
        <f>VLOOKUP($C442, standards!$A$2:$D$17, 3, FALSE)</f>
        <v>carbonate, mixed siliciclastic</v>
      </c>
      <c r="O442" t="str">
        <f>VLOOKUP($C442, standards!$A$2:$D$17, 4, FALSE)</f>
        <v/>
      </c>
      <c r="S442" s="8"/>
      <c r="T442" s="7"/>
    </row>
    <row r="443" spans="1:20" x14ac:dyDescent="0.2">
      <c r="A443" s="21">
        <v>28667</v>
      </c>
      <c r="B443" s="1" t="s">
        <v>41</v>
      </c>
      <c r="C443" s="1" t="s">
        <v>40</v>
      </c>
      <c r="D443" s="1" t="s">
        <v>34</v>
      </c>
      <c r="E443" s="4">
        <v>534</v>
      </c>
      <c r="F443" s="2">
        <v>1.2814999999999999</v>
      </c>
      <c r="G443" s="2">
        <v>-11.794022931617565</v>
      </c>
      <c r="H443" s="2"/>
      <c r="I443" s="2"/>
      <c r="J443" s="2"/>
      <c r="K443" s="2"/>
      <c r="L443" s="2"/>
      <c r="M443" s="24" t="str" cm="1">
        <f t="array" ref="M443">_xlfn.IFS(B443=standards!$G$1, standards!$H$1, B443=standards!$G$2,standards!$H$2,B443=standards!$G$3,standards!$H$3,B443=standards!$G$4,standards!$H$4,B443=standards!$G$5,standards!$H$5,B443=standards!$G$6,standards!$H$6,B443=standards!$G$8,standards!$H$8,B443=standards!$G$9,standards!$H$9,B443=standards!$G$10, standards!$H$10, TRUE,standards!$H$7)</f>
        <v>129, -63.5, 1</v>
      </c>
      <c r="N443" t="str">
        <f>VLOOKUP($C443, standards!$A$2:$D$17, 3, FALSE)</f>
        <v>carbonate, mixed siliciclastic</v>
      </c>
      <c r="O443" t="str">
        <f>VLOOKUP($C443, standards!$A$2:$D$17, 4, FALSE)</f>
        <v/>
      </c>
      <c r="S443" s="8"/>
      <c r="T443" s="7"/>
    </row>
    <row r="444" spans="1:20" x14ac:dyDescent="0.2">
      <c r="A444" s="21">
        <v>28668</v>
      </c>
      <c r="B444" s="1" t="s">
        <v>41</v>
      </c>
      <c r="C444" s="1" t="s">
        <v>40</v>
      </c>
      <c r="D444" s="1" t="s">
        <v>34</v>
      </c>
      <c r="E444" s="4">
        <v>535</v>
      </c>
      <c r="F444" s="2">
        <v>1.2814999999999999</v>
      </c>
      <c r="G444" s="2">
        <v>-11.108054112018454</v>
      </c>
      <c r="H444" s="2"/>
      <c r="I444" s="2"/>
      <c r="J444" s="2"/>
      <c r="K444" s="2"/>
      <c r="L444" s="2"/>
      <c r="M444" s="24" t="str" cm="1">
        <f t="array" ref="M444">_xlfn.IFS(B444=standards!$G$1, standards!$H$1, B444=standards!$G$2,standards!$H$2,B444=standards!$G$3,standards!$H$3,B444=standards!$G$4,standards!$H$4,B444=standards!$G$5,standards!$H$5,B444=standards!$G$6,standards!$H$6,B444=standards!$G$8,standards!$H$8,B444=standards!$G$9,standards!$H$9,B444=standards!$G$10, standards!$H$10, TRUE,standards!$H$7)</f>
        <v>129, -63.5, 1</v>
      </c>
      <c r="N444" t="str">
        <f>VLOOKUP($C444, standards!$A$2:$D$17, 3, FALSE)</f>
        <v>carbonate, mixed siliciclastic</v>
      </c>
      <c r="O444" t="str">
        <f>VLOOKUP($C444, standards!$A$2:$D$17, 4, FALSE)</f>
        <v/>
      </c>
      <c r="Q444" s="8"/>
      <c r="T444" s="7"/>
    </row>
    <row r="445" spans="1:20" x14ac:dyDescent="0.2">
      <c r="A445" s="21">
        <v>28669</v>
      </c>
      <c r="B445" s="1" t="s">
        <v>41</v>
      </c>
      <c r="C445" s="1" t="s">
        <v>40</v>
      </c>
      <c r="D445" s="1" t="s">
        <v>34</v>
      </c>
      <c r="E445" s="4">
        <v>536</v>
      </c>
      <c r="F445" s="2">
        <v>1.1364999999999998</v>
      </c>
      <c r="G445" s="2">
        <v>-11.590113008331219</v>
      </c>
      <c r="H445" s="2"/>
      <c r="I445" s="2"/>
      <c r="J445" s="2"/>
      <c r="K445" s="2"/>
      <c r="L445" s="2"/>
      <c r="M445" s="24" t="str" cm="1">
        <f t="array" ref="M445">_xlfn.IFS(B445=standards!$G$1, standards!$H$1, B445=standards!$G$2,standards!$H$2,B445=standards!$G$3,standards!$H$3,B445=standards!$G$4,standards!$H$4,B445=standards!$G$5,standards!$H$5,B445=standards!$G$6,standards!$H$6,B445=standards!$G$8,standards!$H$8,B445=standards!$G$9,standards!$H$9,B445=standards!$G$10, standards!$H$10, TRUE,standards!$H$7)</f>
        <v>129, -63.5, 1</v>
      </c>
      <c r="N445" t="str">
        <f>VLOOKUP($C445, standards!$A$2:$D$17, 3, FALSE)</f>
        <v>carbonate, mixed siliciclastic</v>
      </c>
      <c r="O445" t="str">
        <f>VLOOKUP($C445, standards!$A$2:$D$17, 4, FALSE)</f>
        <v/>
      </c>
      <c r="S445" s="8"/>
      <c r="T445" s="7"/>
    </row>
    <row r="446" spans="1:20" x14ac:dyDescent="0.2">
      <c r="A446" s="21">
        <v>28670</v>
      </c>
      <c r="B446" s="1" t="s">
        <v>41</v>
      </c>
      <c r="C446" s="1" t="s">
        <v>40</v>
      </c>
      <c r="D446" s="1" t="s">
        <v>34</v>
      </c>
      <c r="E446" s="4">
        <v>537</v>
      </c>
      <c r="F446" s="2">
        <v>1.3744999999999998</v>
      </c>
      <c r="G446" s="2">
        <v>-11.308004619318627</v>
      </c>
      <c r="H446" s="2"/>
      <c r="I446" s="2"/>
      <c r="J446" s="2"/>
      <c r="K446" s="2"/>
      <c r="L446" s="2"/>
      <c r="M446" s="24" t="str" cm="1">
        <f t="array" ref="M446">_xlfn.IFS(B446=standards!$G$1, standards!$H$1, B446=standards!$G$2,standards!$H$2,B446=standards!$G$3,standards!$H$3,B446=standards!$G$4,standards!$H$4,B446=standards!$G$5,standards!$H$5,B446=standards!$G$6,standards!$H$6,B446=standards!$G$8,standards!$H$8,B446=standards!$G$9,standards!$H$9,B446=standards!$G$10, standards!$H$10, TRUE,standards!$H$7)</f>
        <v>129, -63.5, 1</v>
      </c>
      <c r="N446" t="str">
        <f>VLOOKUP($C446, standards!$A$2:$D$17, 3, FALSE)</f>
        <v>carbonate, mixed siliciclastic</v>
      </c>
      <c r="O446" t="str">
        <f>VLOOKUP($C446, standards!$A$2:$D$17, 4, FALSE)</f>
        <v/>
      </c>
      <c r="S446" s="8"/>
      <c r="T446" s="7"/>
    </row>
    <row r="447" spans="1:20" x14ac:dyDescent="0.2">
      <c r="A447" s="21">
        <v>28671</v>
      </c>
      <c r="B447" s="1" t="s">
        <v>41</v>
      </c>
      <c r="C447" s="1" t="s">
        <v>40</v>
      </c>
      <c r="D447" s="1" t="s">
        <v>34</v>
      </c>
      <c r="E447" s="4">
        <v>538</v>
      </c>
      <c r="F447" s="2">
        <v>1.6635</v>
      </c>
      <c r="G447" s="2">
        <v>-10.917012290687172</v>
      </c>
      <c r="H447" s="2"/>
      <c r="I447" s="2"/>
      <c r="J447" s="2"/>
      <c r="K447" s="2"/>
      <c r="L447" s="2"/>
      <c r="M447" s="24" t="str" cm="1">
        <f t="array" ref="M447">_xlfn.IFS(B447=standards!$G$1, standards!$H$1, B447=standards!$G$2,standards!$H$2,B447=standards!$G$3,standards!$H$3,B447=standards!$G$4,standards!$H$4,B447=standards!$G$5,standards!$H$5,B447=standards!$G$6,standards!$H$6,B447=standards!$G$8,standards!$H$8,B447=standards!$G$9,standards!$H$9,B447=standards!$G$10, standards!$H$10, TRUE,standards!$H$7)</f>
        <v>129, -63.5, 1</v>
      </c>
      <c r="N447" t="str">
        <f>VLOOKUP($C447, standards!$A$2:$D$17, 3, FALSE)</f>
        <v>carbonate, mixed siliciclastic</v>
      </c>
      <c r="O447" t="str">
        <f>VLOOKUP($C447, standards!$A$2:$D$17, 4, FALSE)</f>
        <v/>
      </c>
      <c r="Q447" s="8"/>
      <c r="T447" s="7"/>
    </row>
    <row r="448" spans="1:20" x14ac:dyDescent="0.2">
      <c r="A448" s="21">
        <v>28672</v>
      </c>
      <c r="B448" s="1" t="s">
        <v>41</v>
      </c>
      <c r="C448" s="1" t="s">
        <v>40</v>
      </c>
      <c r="D448" s="1" t="s">
        <v>34</v>
      </c>
      <c r="E448" s="4">
        <v>538.5</v>
      </c>
      <c r="F448" s="2">
        <v>0.46649999999999991</v>
      </c>
      <c r="G448" s="2">
        <v>-10.54779674997933</v>
      </c>
      <c r="H448" s="2"/>
      <c r="I448" s="2"/>
      <c r="J448" s="2"/>
      <c r="K448" s="2"/>
      <c r="L448" s="2"/>
      <c r="M448" s="24" t="str" cm="1">
        <f t="array" ref="M448">_xlfn.IFS(B448=standards!$G$1, standards!$H$1, B448=standards!$G$2,standards!$H$2,B448=standards!$G$3,standards!$H$3,B448=standards!$G$4,standards!$H$4,B448=standards!$G$5,standards!$H$5,B448=standards!$G$6,standards!$H$6,B448=standards!$G$8,standards!$H$8,B448=standards!$G$9,standards!$H$9,B448=standards!$G$10, standards!$H$10, TRUE,standards!$H$7)</f>
        <v>129, -63.5, 1</v>
      </c>
      <c r="N448" t="str">
        <f>VLOOKUP($C448, standards!$A$2:$D$17, 3, FALSE)</f>
        <v>carbonate, mixed siliciclastic</v>
      </c>
      <c r="O448" t="str">
        <f>VLOOKUP($C448, standards!$A$2:$D$17, 4, FALSE)</f>
        <v/>
      </c>
      <c r="T448" s="7"/>
    </row>
    <row r="449" spans="1:21" x14ac:dyDescent="0.2">
      <c r="A449" s="21">
        <v>28673</v>
      </c>
      <c r="B449" s="1" t="s">
        <v>41</v>
      </c>
      <c r="C449" s="1" t="s">
        <v>40</v>
      </c>
      <c r="D449" s="1" t="s">
        <v>34</v>
      </c>
      <c r="E449" s="4">
        <v>542</v>
      </c>
      <c r="F449" s="2">
        <v>1.6174999999999999</v>
      </c>
      <c r="G449" s="2">
        <v>-7.061530974181256</v>
      </c>
      <c r="H449" s="2"/>
      <c r="I449" s="2"/>
      <c r="J449" s="2"/>
      <c r="K449" s="2"/>
      <c r="L449" s="2"/>
      <c r="M449" s="24" t="str" cm="1">
        <f t="array" ref="M449">_xlfn.IFS(B449=standards!$G$1, standards!$H$1, B449=standards!$G$2,standards!$H$2,B449=standards!$G$3,standards!$H$3,B449=standards!$G$4,standards!$H$4,B449=standards!$G$5,standards!$H$5,B449=standards!$G$6,standards!$H$6,B449=standards!$G$8,standards!$H$8,B449=standards!$G$9,standards!$H$9,B449=standards!$G$10, standards!$H$10, TRUE,standards!$H$7)</f>
        <v>129, -63.5, 1</v>
      </c>
      <c r="N449" t="str">
        <f>VLOOKUP($C449, standards!$A$2:$D$17, 3, FALSE)</f>
        <v>carbonate, mixed siliciclastic</v>
      </c>
      <c r="O449" t="str">
        <f>VLOOKUP($C449, standards!$A$2:$D$17, 4, FALSE)</f>
        <v/>
      </c>
      <c r="T449" s="7"/>
      <c r="U449" s="8"/>
    </row>
    <row r="450" spans="1:21" x14ac:dyDescent="0.2">
      <c r="A450" s="21">
        <v>28674</v>
      </c>
      <c r="B450" s="1" t="s">
        <v>41</v>
      </c>
      <c r="C450" s="1" t="s">
        <v>40</v>
      </c>
      <c r="D450" s="1" t="s">
        <v>34</v>
      </c>
      <c r="E450" s="4">
        <v>546.4</v>
      </c>
      <c r="F450" s="2">
        <v>2.6054999999999997</v>
      </c>
      <c r="G450" s="2">
        <v>-11.898947455250369</v>
      </c>
      <c r="H450" s="2"/>
      <c r="I450" s="2"/>
      <c r="J450" s="2"/>
      <c r="K450" s="2"/>
      <c r="L450" s="2"/>
      <c r="M450" s="24" t="str" cm="1">
        <f t="array" ref="M450">_xlfn.IFS(B450=standards!$G$1, standards!$H$1, B450=standards!$G$2,standards!$H$2,B450=standards!$G$3,standards!$H$3,B450=standards!$G$4,standards!$H$4,B450=standards!$G$5,standards!$H$5,B450=standards!$G$6,standards!$H$6,B450=standards!$G$8,standards!$H$8,B450=standards!$G$9,standards!$H$9,B450=standards!$G$10, standards!$H$10, TRUE,standards!$H$7)</f>
        <v>129, -63.5, 1</v>
      </c>
      <c r="N450" t="str">
        <f>VLOOKUP($C450, standards!$A$2:$D$17, 3, FALSE)</f>
        <v>carbonate, mixed siliciclastic</v>
      </c>
      <c r="O450" t="str">
        <f>VLOOKUP($C450, standards!$A$2:$D$17, 4, FALSE)</f>
        <v/>
      </c>
      <c r="T450" s="7"/>
      <c r="U450" s="8"/>
    </row>
    <row r="451" spans="1:21" x14ac:dyDescent="0.2">
      <c r="A451" s="21">
        <v>28675</v>
      </c>
      <c r="B451" s="1" t="s">
        <v>41</v>
      </c>
      <c r="C451" s="1" t="s">
        <v>40</v>
      </c>
      <c r="D451" s="1" t="s">
        <v>34</v>
      </c>
      <c r="E451" s="4">
        <v>546.79999999999995</v>
      </c>
      <c r="F451" s="2">
        <v>2.8654999999999999</v>
      </c>
      <c r="G451" s="2">
        <v>-11.643565124144107</v>
      </c>
      <c r="H451" s="2"/>
      <c r="I451" s="2"/>
      <c r="J451" s="2"/>
      <c r="K451" s="2"/>
      <c r="L451" s="2"/>
      <c r="M451" s="24" t="str" cm="1">
        <f t="array" ref="M451">_xlfn.IFS(B451=standards!$G$1, standards!$H$1, B451=standards!$G$2,standards!$H$2,B451=standards!$G$3,standards!$H$3,B451=standards!$G$4,standards!$H$4,B451=standards!$G$5,standards!$H$5,B451=standards!$G$6,standards!$H$6,B451=standards!$G$8,standards!$H$8,B451=standards!$G$9,standards!$H$9,B451=standards!$G$10, standards!$H$10, TRUE,standards!$H$7)</f>
        <v>129, -63.5, 1</v>
      </c>
      <c r="N451" t="str">
        <f>VLOOKUP($C451, standards!$A$2:$D$17, 3, FALSE)</f>
        <v>carbonate, mixed siliciclastic</v>
      </c>
      <c r="O451" t="str">
        <f>VLOOKUP($C451, standards!$A$2:$D$17, 4, FALSE)</f>
        <v/>
      </c>
      <c r="T451" s="7"/>
      <c r="U451" s="8"/>
    </row>
    <row r="452" spans="1:21" x14ac:dyDescent="0.2">
      <c r="A452" s="21">
        <v>28676</v>
      </c>
      <c r="B452" s="1" t="s">
        <v>41</v>
      </c>
      <c r="C452" s="1" t="s">
        <v>40</v>
      </c>
      <c r="D452" s="1" t="s">
        <v>34</v>
      </c>
      <c r="E452" s="4">
        <v>547</v>
      </c>
      <c r="F452" s="2">
        <v>2.9445000000000001</v>
      </c>
      <c r="G452" s="2">
        <v>-11.495087024663849</v>
      </c>
      <c r="H452" s="2"/>
      <c r="I452" s="2"/>
      <c r="J452" s="2"/>
      <c r="K452" s="2"/>
      <c r="L452" s="2"/>
      <c r="M452" s="24" t="str" cm="1">
        <f t="array" ref="M452">_xlfn.IFS(B452=standards!$G$1, standards!$H$1, B452=standards!$G$2,standards!$H$2,B452=standards!$G$3,standards!$H$3,B452=standards!$G$4,standards!$H$4,B452=standards!$G$5,standards!$H$5,B452=standards!$G$6,standards!$H$6,B452=standards!$G$8,standards!$H$8,B452=standards!$G$9,standards!$H$9,B452=standards!$G$10, standards!$H$10, TRUE,standards!$H$7)</f>
        <v>129, -63.5, 1</v>
      </c>
      <c r="N452" t="str">
        <f>VLOOKUP($C452, standards!$A$2:$D$17, 3, FALSE)</f>
        <v>carbonate, mixed siliciclastic</v>
      </c>
      <c r="O452" t="str">
        <f>VLOOKUP($C452, standards!$A$2:$D$17, 4, FALSE)</f>
        <v/>
      </c>
      <c r="T452" s="7"/>
      <c r="U452" s="8"/>
    </row>
    <row r="453" spans="1:21" x14ac:dyDescent="0.2">
      <c r="A453" s="21">
        <v>28677</v>
      </c>
      <c r="B453" s="1" t="s">
        <v>41</v>
      </c>
      <c r="C453" s="1" t="s">
        <v>40</v>
      </c>
      <c r="D453" s="1" t="s">
        <v>34</v>
      </c>
      <c r="E453" s="4">
        <v>548.1</v>
      </c>
      <c r="F453" s="2">
        <v>2.4055</v>
      </c>
      <c r="G453" s="2">
        <v>-12.068212488657924</v>
      </c>
      <c r="H453" s="2"/>
      <c r="I453" s="2"/>
      <c r="J453" s="2"/>
      <c r="K453" s="2"/>
      <c r="L453" s="2"/>
      <c r="M453" s="24" t="str" cm="1">
        <f t="array" ref="M453">_xlfn.IFS(B453=standards!$G$1, standards!$H$1, B453=standards!$G$2,standards!$H$2,B453=standards!$G$3,standards!$H$3,B453=standards!$G$4,standards!$H$4,B453=standards!$G$5,standards!$H$5,B453=standards!$G$6,standards!$H$6,B453=standards!$G$8,standards!$H$8,B453=standards!$G$9,standards!$H$9,B453=standards!$G$10, standards!$H$10, TRUE,standards!$H$7)</f>
        <v>129, -63.5, 1</v>
      </c>
      <c r="N453" t="str">
        <f>VLOOKUP($C453, standards!$A$2:$D$17, 3, FALSE)</f>
        <v>carbonate, mixed siliciclastic</v>
      </c>
      <c r="O453" t="str">
        <f>VLOOKUP($C453, standards!$A$2:$D$17, 4, FALSE)</f>
        <v/>
      </c>
      <c r="T453" s="7"/>
      <c r="U453" s="8"/>
    </row>
    <row r="454" spans="1:21" x14ac:dyDescent="0.2">
      <c r="A454" s="21">
        <v>28678</v>
      </c>
      <c r="B454" s="1" t="s">
        <v>41</v>
      </c>
      <c r="C454" s="1" t="s">
        <v>40</v>
      </c>
      <c r="D454" s="1" t="s">
        <v>34</v>
      </c>
      <c r="E454" s="4">
        <v>554</v>
      </c>
      <c r="F454" s="2">
        <v>0.93149999999999988</v>
      </c>
      <c r="G454" s="2">
        <v>-11.969227089004381</v>
      </c>
      <c r="H454" s="2"/>
      <c r="I454" s="2"/>
      <c r="J454" s="2"/>
      <c r="K454" s="2"/>
      <c r="L454" s="2"/>
      <c r="M454" s="24" t="str" cm="1">
        <f t="array" ref="M454">_xlfn.IFS(B454=standards!$G$1, standards!$H$1, B454=standards!$G$2,standards!$H$2,B454=standards!$G$3,standards!$H$3,B454=standards!$G$4,standards!$H$4,B454=standards!$G$5,standards!$H$5,B454=standards!$G$6,standards!$H$6,B454=standards!$G$8,standards!$H$8,B454=standards!$G$9,standards!$H$9,B454=standards!$G$10, standards!$H$10, TRUE,standards!$H$7)</f>
        <v>129, -63.5, 1</v>
      </c>
      <c r="N454" t="str">
        <f>VLOOKUP($C454, standards!$A$2:$D$17, 3, FALSE)</f>
        <v>carbonate, mixed siliciclastic</v>
      </c>
      <c r="O454" t="str">
        <f>VLOOKUP($C454, standards!$A$2:$D$17, 4, FALSE)</f>
        <v/>
      </c>
      <c r="T454" s="7"/>
      <c r="U454" s="8"/>
    </row>
    <row r="455" spans="1:21" x14ac:dyDescent="0.2">
      <c r="A455" s="21">
        <v>28679</v>
      </c>
      <c r="B455" s="1" t="s">
        <v>41</v>
      </c>
      <c r="C455" s="1" t="s">
        <v>40</v>
      </c>
      <c r="D455" s="1" t="s">
        <v>35</v>
      </c>
      <c r="E455" s="4">
        <v>1</v>
      </c>
      <c r="F455" s="2">
        <v>1.7636000000000005</v>
      </c>
      <c r="G455" s="2">
        <v>-4.0311259589210566</v>
      </c>
      <c r="H455" s="2"/>
      <c r="I455" s="2"/>
      <c r="J455" s="2"/>
      <c r="K455" s="2"/>
      <c r="L455" s="2"/>
      <c r="M455" s="24" t="str" cm="1">
        <f t="array" ref="M455">_xlfn.IFS(B455=standards!$G$1, standards!$H$1, B455=standards!$G$2,standards!$H$2,B455=standards!$G$3,standards!$H$3,B455=standards!$G$4,standards!$H$4,B455=standards!$G$5,standards!$H$5,B455=standards!$G$6,standards!$H$6,B455=standards!$G$8,standards!$H$8,B455=standards!$G$9,standards!$H$9,B455=standards!$G$10, standards!$H$10, TRUE,standards!$H$7)</f>
        <v>129, -63.5, 1</v>
      </c>
      <c r="N455" t="str">
        <f>VLOOKUP($C455, standards!$A$2:$D$17, 3, FALSE)</f>
        <v>carbonate, mixed siliciclastic</v>
      </c>
      <c r="O455" t="str">
        <f>VLOOKUP($C455, standards!$A$2:$D$17, 4, FALSE)</f>
        <v/>
      </c>
      <c r="T455" s="7"/>
      <c r="U455" s="8"/>
    </row>
    <row r="456" spans="1:21" x14ac:dyDescent="0.2">
      <c r="A456" s="21">
        <v>28680</v>
      </c>
      <c r="B456" s="1" t="s">
        <v>41</v>
      </c>
      <c r="C456" s="1" t="s">
        <v>40</v>
      </c>
      <c r="D456" s="1" t="s">
        <v>35</v>
      </c>
      <c r="E456" s="4">
        <v>3</v>
      </c>
      <c r="F456" s="2">
        <v>1.9506000000000003</v>
      </c>
      <c r="G456" s="2">
        <v>-6.4938827023014536</v>
      </c>
      <c r="H456" s="2"/>
      <c r="I456" s="2"/>
      <c r="J456" s="2"/>
      <c r="K456" s="2"/>
      <c r="L456" s="2"/>
      <c r="M456" s="24" t="str" cm="1">
        <f t="array" ref="M456">_xlfn.IFS(B456=standards!$G$1, standards!$H$1, B456=standards!$G$2,standards!$H$2,B456=standards!$G$3,standards!$H$3,B456=standards!$G$4,standards!$H$4,B456=standards!$G$5,standards!$H$5,B456=standards!$G$6,standards!$H$6,B456=standards!$G$8,standards!$H$8,B456=standards!$G$9,standards!$H$9,B456=standards!$G$10, standards!$H$10, TRUE,standards!$H$7)</f>
        <v>129, -63.5, 1</v>
      </c>
      <c r="N456" t="str">
        <f>VLOOKUP($C456, standards!$A$2:$D$17, 3, FALSE)</f>
        <v>carbonate, mixed siliciclastic</v>
      </c>
      <c r="O456" t="str">
        <f>VLOOKUP($C456, standards!$A$2:$D$17, 4, FALSE)</f>
        <v/>
      </c>
      <c r="Q456" s="8"/>
      <c r="T456" s="7"/>
    </row>
    <row r="457" spans="1:21" x14ac:dyDescent="0.2">
      <c r="A457" s="21">
        <v>28681</v>
      </c>
      <c r="B457" s="1" t="s">
        <v>41</v>
      </c>
      <c r="C457" s="1" t="s">
        <v>40</v>
      </c>
      <c r="D457" s="1" t="s">
        <v>35</v>
      </c>
      <c r="E457" s="4">
        <v>8.6999999999999993</v>
      </c>
      <c r="F457" s="2">
        <v>2.5506000000000002</v>
      </c>
      <c r="G457" s="2">
        <v>-5.6544865132392541</v>
      </c>
      <c r="H457" s="2"/>
      <c r="I457" s="2"/>
      <c r="J457" s="2"/>
      <c r="K457" s="2"/>
      <c r="L457" s="2"/>
      <c r="M457" s="24" t="str" cm="1">
        <f t="array" ref="M457">_xlfn.IFS(B457=standards!$G$1, standards!$H$1, B457=standards!$G$2,standards!$H$2,B457=standards!$G$3,standards!$H$3,B457=standards!$G$4,standards!$H$4,B457=standards!$G$5,standards!$H$5,B457=standards!$G$6,standards!$H$6,B457=standards!$G$8,standards!$H$8,B457=standards!$G$9,standards!$H$9,B457=standards!$G$10, standards!$H$10, TRUE,standards!$H$7)</f>
        <v>129, -63.5, 1</v>
      </c>
      <c r="N457" t="str">
        <f>VLOOKUP($C457, standards!$A$2:$D$17, 3, FALSE)</f>
        <v>carbonate, mixed siliciclastic</v>
      </c>
      <c r="O457" t="str">
        <f>VLOOKUP($C457, standards!$A$2:$D$17, 4, FALSE)</f>
        <v/>
      </c>
      <c r="Q457" s="8"/>
      <c r="T457" s="7"/>
    </row>
    <row r="458" spans="1:21" x14ac:dyDescent="0.2">
      <c r="A458" s="21">
        <v>28682</v>
      </c>
      <c r="B458" s="1" t="s">
        <v>41</v>
      </c>
      <c r="C458" s="1" t="s">
        <v>40</v>
      </c>
      <c r="D458" s="1" t="s">
        <v>35</v>
      </c>
      <c r="E458" s="4">
        <v>11</v>
      </c>
      <c r="F458" s="2">
        <v>1.5826000000000005</v>
      </c>
      <c r="G458" s="2">
        <v>-8.6775006186587742</v>
      </c>
      <c r="H458" s="2"/>
      <c r="I458" s="2"/>
      <c r="J458" s="2"/>
      <c r="K458" s="2"/>
      <c r="L458" s="2"/>
      <c r="M458" s="24" t="str" cm="1">
        <f t="array" ref="M458">_xlfn.IFS(B458=standards!$G$1, standards!$H$1, B458=standards!$G$2,standards!$H$2,B458=standards!$G$3,standards!$H$3,B458=standards!$G$4,standards!$H$4,B458=standards!$G$5,standards!$H$5,B458=standards!$G$6,standards!$H$6,B458=standards!$G$8,standards!$H$8,B458=standards!$G$9,standards!$H$9,B458=standards!$G$10, standards!$H$10, TRUE,standards!$H$7)</f>
        <v>129, -63.5, 1</v>
      </c>
      <c r="N458" t="str">
        <f>VLOOKUP($C458, standards!$A$2:$D$17, 3, FALSE)</f>
        <v>carbonate, mixed siliciclastic</v>
      </c>
      <c r="O458" t="str">
        <f>VLOOKUP($C458, standards!$A$2:$D$17, 4, FALSE)</f>
        <v/>
      </c>
      <c r="T458" s="7"/>
      <c r="U458" s="8"/>
    </row>
    <row r="459" spans="1:21" x14ac:dyDescent="0.2">
      <c r="A459" s="21">
        <v>28683</v>
      </c>
      <c r="B459" s="1" t="s">
        <v>41</v>
      </c>
      <c r="C459" s="1" t="s">
        <v>40</v>
      </c>
      <c r="D459" s="1" t="s">
        <v>35</v>
      </c>
      <c r="E459" s="4">
        <v>14</v>
      </c>
      <c r="F459" s="2">
        <v>2.2796000000000003</v>
      </c>
      <c r="G459" s="2">
        <v>-5.1397624350407849</v>
      </c>
      <c r="H459" s="2"/>
      <c r="I459" s="2"/>
      <c r="J459" s="2"/>
      <c r="K459" s="2"/>
      <c r="L459" s="2"/>
      <c r="M459" s="24" t="str" cm="1">
        <f t="array" ref="M459">_xlfn.IFS(B459=standards!$G$1, standards!$H$1, B459=standards!$G$2,standards!$H$2,B459=standards!$G$3,standards!$H$3,B459=standards!$G$4,standards!$H$4,B459=standards!$G$5,standards!$H$5,B459=standards!$G$6,standards!$H$6,B459=standards!$G$8,standards!$H$8,B459=standards!$G$9,standards!$H$9,B459=standards!$G$10, standards!$H$10, TRUE,standards!$H$7)</f>
        <v>129, -63.5, 1</v>
      </c>
      <c r="N459" t="str">
        <f>VLOOKUP($C459, standards!$A$2:$D$17, 3, FALSE)</f>
        <v>carbonate, mixed siliciclastic</v>
      </c>
      <c r="O459" t="str">
        <f>VLOOKUP($C459, standards!$A$2:$D$17, 4, FALSE)</f>
        <v/>
      </c>
      <c r="T459" s="7"/>
      <c r="U459" s="8"/>
    </row>
    <row r="460" spans="1:21" x14ac:dyDescent="0.2">
      <c r="A460" s="21">
        <v>28684</v>
      </c>
      <c r="B460" s="1" t="s">
        <v>41</v>
      </c>
      <c r="C460" s="1" t="s">
        <v>40</v>
      </c>
      <c r="D460" s="1" t="s">
        <v>35</v>
      </c>
      <c r="E460" s="4">
        <v>18</v>
      </c>
      <c r="F460" s="2">
        <v>1.1036000000000004</v>
      </c>
      <c r="G460" s="2">
        <v>-8.3825241276912319</v>
      </c>
      <c r="H460" s="2"/>
      <c r="I460" s="2"/>
      <c r="J460" s="2"/>
      <c r="K460" s="2"/>
      <c r="L460" s="2"/>
      <c r="M460" s="24" t="str" cm="1">
        <f t="array" ref="M460">_xlfn.IFS(B460=standards!$G$1, standards!$H$1, B460=standards!$G$2,standards!$H$2,B460=standards!$G$3,standards!$H$3,B460=standards!$G$4,standards!$H$4,B460=standards!$G$5,standards!$H$5,B460=standards!$G$6,standards!$H$6,B460=standards!$G$8,standards!$H$8,B460=standards!$G$9,standards!$H$9,B460=standards!$G$10, standards!$H$10, TRUE,standards!$H$7)</f>
        <v>129, -63.5, 1</v>
      </c>
      <c r="N460" t="str">
        <f>VLOOKUP($C460, standards!$A$2:$D$17, 3, FALSE)</f>
        <v>carbonate, mixed siliciclastic</v>
      </c>
      <c r="O460" t="str">
        <f>VLOOKUP($C460, standards!$A$2:$D$17, 4, FALSE)</f>
        <v/>
      </c>
      <c r="S460" s="8"/>
      <c r="T460" s="7"/>
    </row>
    <row r="461" spans="1:21" x14ac:dyDescent="0.2">
      <c r="A461" s="21">
        <v>28685</v>
      </c>
      <c r="B461" s="1" t="s">
        <v>41</v>
      </c>
      <c r="C461" s="1" t="s">
        <v>40</v>
      </c>
      <c r="D461" s="1" t="s">
        <v>35</v>
      </c>
      <c r="E461" s="4">
        <v>21</v>
      </c>
      <c r="F461" s="2">
        <v>1.3946000000000005</v>
      </c>
      <c r="G461" s="2">
        <v>-8.944761197723329</v>
      </c>
      <c r="H461" s="2"/>
      <c r="I461" s="2"/>
      <c r="J461" s="2"/>
      <c r="K461" s="2"/>
      <c r="L461" s="2"/>
      <c r="M461" s="24" t="str" cm="1">
        <f t="array" ref="M461">_xlfn.IFS(B461=standards!$G$1, standards!$H$1, B461=standards!$G$2,standards!$H$2,B461=standards!$G$3,standards!$H$3,B461=standards!$G$4,standards!$H$4,B461=standards!$G$5,standards!$H$5,B461=standards!$G$6,standards!$H$6,B461=standards!$G$8,standards!$H$8,B461=standards!$G$9,standards!$H$9,B461=standards!$G$10, standards!$H$10, TRUE,standards!$H$7)</f>
        <v>129, -63.5, 1</v>
      </c>
      <c r="N461" t="str">
        <f>VLOOKUP($C461, standards!$A$2:$D$17, 3, FALSE)</f>
        <v>carbonate, mixed siliciclastic</v>
      </c>
      <c r="O461" t="str">
        <f>VLOOKUP($C461, standards!$A$2:$D$17, 4, FALSE)</f>
        <v/>
      </c>
      <c r="T461" s="7"/>
      <c r="U461" s="8"/>
    </row>
    <row r="462" spans="1:21" x14ac:dyDescent="0.2">
      <c r="A462" s="21">
        <v>28686</v>
      </c>
      <c r="B462" s="1" t="s">
        <v>41</v>
      </c>
      <c r="C462" s="1" t="s">
        <v>40</v>
      </c>
      <c r="D462" s="1" t="s">
        <v>35</v>
      </c>
      <c r="E462" s="4">
        <v>23</v>
      </c>
      <c r="F462" s="2">
        <v>2.2016000000000004</v>
      </c>
      <c r="G462" s="2">
        <v>-3.69952487008175</v>
      </c>
      <c r="H462" s="2"/>
      <c r="I462" s="2"/>
      <c r="J462" s="2"/>
      <c r="K462" s="2"/>
      <c r="L462" s="2"/>
      <c r="M462" s="24" t="str" cm="1">
        <f t="array" ref="M462">_xlfn.IFS(B462=standards!$G$1, standards!$H$1, B462=standards!$G$2,standards!$H$2,B462=standards!$G$3,standards!$H$3,B462=standards!$G$4,standards!$H$4,B462=standards!$G$5,standards!$H$5,B462=standards!$G$6,standards!$H$6,B462=standards!$G$8,standards!$H$8,B462=standards!$G$9,standards!$H$9,B462=standards!$G$10, standards!$H$10, TRUE,standards!$H$7)</f>
        <v>129, -63.5, 1</v>
      </c>
      <c r="N462" t="str">
        <f>VLOOKUP($C462, standards!$A$2:$D$17, 3, FALSE)</f>
        <v>carbonate, mixed siliciclastic</v>
      </c>
      <c r="O462" t="str">
        <f>VLOOKUP($C462, standards!$A$2:$D$17, 4, FALSE)</f>
        <v/>
      </c>
      <c r="T462" s="7"/>
      <c r="U462" s="8"/>
    </row>
    <row r="463" spans="1:21" x14ac:dyDescent="0.2">
      <c r="A463" s="21">
        <v>28687</v>
      </c>
      <c r="B463" s="1" t="s">
        <v>41</v>
      </c>
      <c r="C463" s="1" t="s">
        <v>40</v>
      </c>
      <c r="D463" s="1" t="s">
        <v>35</v>
      </c>
      <c r="E463" s="4">
        <v>25</v>
      </c>
      <c r="F463" s="2">
        <v>2.5896000000000003</v>
      </c>
      <c r="G463" s="2">
        <v>-8.2261271962385134</v>
      </c>
      <c r="H463" s="2"/>
      <c r="I463" s="2"/>
      <c r="J463" s="2"/>
      <c r="K463" s="2"/>
      <c r="L463" s="2"/>
      <c r="M463" s="24" t="str" cm="1">
        <f t="array" ref="M463">_xlfn.IFS(B463=standards!$G$1, standards!$H$1, B463=standards!$G$2,standards!$H$2,B463=standards!$G$3,standards!$H$3,B463=standards!$G$4,standards!$H$4,B463=standards!$G$5,standards!$H$5,B463=standards!$G$6,standards!$H$6,B463=standards!$G$8,standards!$H$8,B463=standards!$G$9,standards!$H$9,B463=standards!$G$10, standards!$H$10, TRUE,standards!$H$7)</f>
        <v>129, -63.5, 1</v>
      </c>
      <c r="N463" t="str">
        <f>VLOOKUP($C463, standards!$A$2:$D$17, 3, FALSE)</f>
        <v>carbonate, mixed siliciclastic</v>
      </c>
      <c r="O463" t="str">
        <f>VLOOKUP($C463, standards!$A$2:$D$17, 4, FALSE)</f>
        <v/>
      </c>
      <c r="T463" s="7"/>
      <c r="U463" s="8"/>
    </row>
    <row r="464" spans="1:21" x14ac:dyDescent="0.2">
      <c r="A464" s="21">
        <v>28688</v>
      </c>
      <c r="B464" s="1" t="s">
        <v>41</v>
      </c>
      <c r="C464" s="1" t="s">
        <v>40</v>
      </c>
      <c r="D464" s="1" t="s">
        <v>35</v>
      </c>
      <c r="E464" s="4">
        <v>27</v>
      </c>
      <c r="F464" s="2">
        <v>2.3486000000000002</v>
      </c>
      <c r="G464" s="2">
        <v>-5.9653006681514906</v>
      </c>
      <c r="H464" s="2"/>
      <c r="I464" s="2"/>
      <c r="J464" s="2"/>
      <c r="K464" s="2"/>
      <c r="L464" s="2"/>
      <c r="M464" s="24" t="str" cm="1">
        <f t="array" ref="M464">_xlfn.IFS(B464=standards!$G$1, standards!$H$1, B464=standards!$G$2,standards!$H$2,B464=standards!$G$3,standards!$H$3,B464=standards!$G$4,standards!$H$4,B464=standards!$G$5,standards!$H$5,B464=standards!$G$6,standards!$H$6,B464=standards!$G$8,standards!$H$8,B464=standards!$G$9,standards!$H$9,B464=standards!$G$10, standards!$H$10, TRUE,standards!$H$7)</f>
        <v>129, -63.5, 1</v>
      </c>
      <c r="N464" t="str">
        <f>VLOOKUP($C464, standards!$A$2:$D$17, 3, FALSE)</f>
        <v>carbonate, mixed siliciclastic</v>
      </c>
      <c r="O464" t="str">
        <f>VLOOKUP($C464, standards!$A$2:$D$17, 4, FALSE)</f>
        <v/>
      </c>
      <c r="T464" s="7"/>
      <c r="U464" s="8"/>
    </row>
    <row r="465" spans="1:21" x14ac:dyDescent="0.2">
      <c r="A465" s="21">
        <v>28689</v>
      </c>
      <c r="B465" s="1" t="s">
        <v>41</v>
      </c>
      <c r="C465" s="1" t="s">
        <v>40</v>
      </c>
      <c r="D465" s="1" t="s">
        <v>35</v>
      </c>
      <c r="E465" s="4">
        <v>29</v>
      </c>
      <c r="F465" s="2">
        <v>2.5736000000000003</v>
      </c>
      <c r="G465" s="2">
        <v>-3.6223162583518205</v>
      </c>
      <c r="H465" s="2"/>
      <c r="I465" s="2"/>
      <c r="J465" s="2"/>
      <c r="K465" s="2"/>
      <c r="L465" s="2"/>
      <c r="M465" s="24" t="str" cm="1">
        <f t="array" ref="M465">_xlfn.IFS(B465=standards!$G$1, standards!$H$1, B465=standards!$G$2,standards!$H$2,B465=standards!$G$3,standards!$H$3,B465=standards!$G$4,standards!$H$4,B465=standards!$G$5,standards!$H$5,B465=standards!$G$6,standards!$H$6,B465=standards!$G$8,standards!$H$8,B465=standards!$G$9,standards!$H$9,B465=standards!$G$10, standards!$H$10, TRUE,standards!$H$7)</f>
        <v>129, -63.5, 1</v>
      </c>
      <c r="N465" t="str">
        <f>VLOOKUP($C465, standards!$A$2:$D$17, 3, FALSE)</f>
        <v>carbonate, mixed siliciclastic</v>
      </c>
      <c r="O465" t="str">
        <f>VLOOKUP($C465, standards!$A$2:$D$17, 4, FALSE)</f>
        <v/>
      </c>
      <c r="T465" s="7"/>
      <c r="U465" s="8"/>
    </row>
    <row r="466" spans="1:21" x14ac:dyDescent="0.2">
      <c r="A466" s="21">
        <v>28690</v>
      </c>
      <c r="B466" s="1" t="s">
        <v>41</v>
      </c>
      <c r="C466" s="1" t="s">
        <v>40</v>
      </c>
      <c r="D466" s="1" t="s">
        <v>35</v>
      </c>
      <c r="E466" s="4">
        <v>31</v>
      </c>
      <c r="F466" s="2">
        <v>1.7446000000000004</v>
      </c>
      <c r="G466" s="2">
        <v>-7.7549566938876122</v>
      </c>
      <c r="H466" s="2"/>
      <c r="I466" s="2"/>
      <c r="J466" s="2"/>
      <c r="K466" s="2"/>
      <c r="L466" s="2"/>
      <c r="M466" s="24" t="str" cm="1">
        <f t="array" ref="M466">_xlfn.IFS(B466=standards!$G$1, standards!$H$1, B466=standards!$G$2,standards!$H$2,B466=standards!$G$3,standards!$H$3,B466=standards!$G$4,standards!$H$4,B466=standards!$G$5,standards!$H$5,B466=standards!$G$6,standards!$H$6,B466=standards!$G$8,standards!$H$8,B466=standards!$G$9,standards!$H$9,B466=standards!$G$10, standards!$H$10, TRUE,standards!$H$7)</f>
        <v>129, -63.5, 1</v>
      </c>
      <c r="N466" t="str">
        <f>VLOOKUP($C466, standards!$A$2:$D$17, 3, FALSE)</f>
        <v>carbonate, mixed siliciclastic</v>
      </c>
      <c r="O466" t="str">
        <f>VLOOKUP($C466, standards!$A$2:$D$17, 4, FALSE)</f>
        <v/>
      </c>
      <c r="T466" s="7"/>
      <c r="U466" s="8"/>
    </row>
    <row r="467" spans="1:21" x14ac:dyDescent="0.2">
      <c r="A467" s="21">
        <v>28691</v>
      </c>
      <c r="B467" s="1" t="s">
        <v>41</v>
      </c>
      <c r="C467" s="1" t="s">
        <v>40</v>
      </c>
      <c r="D467" s="1" t="s">
        <v>35</v>
      </c>
      <c r="E467" s="4">
        <v>33</v>
      </c>
      <c r="F467" s="2">
        <v>1.4646000000000003</v>
      </c>
      <c r="G467" s="2">
        <v>-8.0538926008414418</v>
      </c>
      <c r="H467" s="2"/>
      <c r="I467" s="2"/>
      <c r="J467" s="2"/>
      <c r="K467" s="2"/>
      <c r="L467" s="2"/>
      <c r="M467" s="24" t="str" cm="1">
        <f t="array" ref="M467">_xlfn.IFS(B467=standards!$G$1, standards!$H$1, B467=standards!$G$2,standards!$H$2,B467=standards!$G$3,standards!$H$3,B467=standards!$G$4,standards!$H$4,B467=standards!$G$5,standards!$H$5,B467=standards!$G$6,standards!$H$6,B467=standards!$G$8,standards!$H$8,B467=standards!$G$9,standards!$H$9,B467=standards!$G$10, standards!$H$10, TRUE,standards!$H$7)</f>
        <v>129, -63.5, 1</v>
      </c>
      <c r="N467" t="str">
        <f>VLOOKUP($C467, standards!$A$2:$D$17, 3, FALSE)</f>
        <v>carbonate, mixed siliciclastic</v>
      </c>
      <c r="O467" t="str">
        <f>VLOOKUP($C467, standards!$A$2:$D$17, 4, FALSE)</f>
        <v/>
      </c>
      <c r="S467" s="8"/>
      <c r="T467" s="7"/>
    </row>
    <row r="468" spans="1:21" x14ac:dyDescent="0.2">
      <c r="A468" s="21">
        <v>28692</v>
      </c>
      <c r="B468" s="1" t="s">
        <v>41</v>
      </c>
      <c r="C468" s="1" t="s">
        <v>40</v>
      </c>
      <c r="D468" s="1" t="s">
        <v>35</v>
      </c>
      <c r="E468" s="4">
        <v>35</v>
      </c>
      <c r="F468" s="2">
        <v>1.9006000000000005</v>
      </c>
      <c r="G468" s="2">
        <v>-3.6727988121751922</v>
      </c>
      <c r="H468" s="2"/>
      <c r="I468" s="2"/>
      <c r="J468" s="2"/>
      <c r="K468" s="2"/>
      <c r="L468" s="2"/>
      <c r="M468" s="24" t="str" cm="1">
        <f t="array" ref="M468">_xlfn.IFS(B468=standards!$G$1, standards!$H$1, B468=standards!$G$2,standards!$H$2,B468=standards!$G$3,standards!$H$3,B468=standards!$G$4,standards!$H$4,B468=standards!$G$5,standards!$H$5,B468=standards!$G$6,standards!$H$6,B468=standards!$G$8,standards!$H$8,B468=standards!$G$9,standards!$H$9,B468=standards!$G$10, standards!$H$10, TRUE,standards!$H$7)</f>
        <v>129, -63.5, 1</v>
      </c>
      <c r="N468" t="str">
        <f>VLOOKUP($C468, standards!$A$2:$D$17, 3, FALSE)</f>
        <v>carbonate, mixed siliciclastic</v>
      </c>
      <c r="O468" t="str">
        <f>VLOOKUP($C468, standards!$A$2:$D$17, 4, FALSE)</f>
        <v/>
      </c>
      <c r="T468" s="7"/>
      <c r="U468" s="8"/>
    </row>
    <row r="469" spans="1:21" x14ac:dyDescent="0.2">
      <c r="A469" s="21">
        <v>28693</v>
      </c>
      <c r="B469" s="1" t="s">
        <v>41</v>
      </c>
      <c r="C469" s="1" t="s">
        <v>40</v>
      </c>
      <c r="D469" s="1" t="s">
        <v>35</v>
      </c>
      <c r="E469" s="4">
        <v>37</v>
      </c>
      <c r="F469" s="2">
        <v>2.1736000000000004</v>
      </c>
      <c r="G469" s="2">
        <v>-2.2800742390496724</v>
      </c>
      <c r="H469" s="2"/>
      <c r="I469" s="2"/>
      <c r="J469" s="2"/>
      <c r="K469" s="2"/>
      <c r="L469" s="2"/>
      <c r="M469" s="24" t="str" cm="1">
        <f t="array" ref="M469">_xlfn.IFS(B469=standards!$G$1, standards!$H$1, B469=standards!$G$2,standards!$H$2,B469=standards!$G$3,standards!$H$3,B469=standards!$G$4,standards!$H$4,B469=standards!$G$5,standards!$H$5,B469=standards!$G$6,standards!$H$6,B469=standards!$G$8,standards!$H$8,B469=standards!$G$9,standards!$H$9,B469=standards!$G$10, standards!$H$10, TRUE,standards!$H$7)</f>
        <v>129, -63.5, 1</v>
      </c>
      <c r="N469" t="str">
        <f>VLOOKUP($C469, standards!$A$2:$D$17, 3, FALSE)</f>
        <v>carbonate, mixed siliciclastic</v>
      </c>
      <c r="O469" t="str">
        <f>VLOOKUP($C469, standards!$A$2:$D$17, 4, FALSE)</f>
        <v/>
      </c>
      <c r="T469" s="7"/>
      <c r="U469" s="8"/>
    </row>
    <row r="470" spans="1:21" x14ac:dyDescent="0.2">
      <c r="A470" s="21">
        <v>28694</v>
      </c>
      <c r="B470" s="1" t="s">
        <v>41</v>
      </c>
      <c r="C470" s="1" t="s">
        <v>40</v>
      </c>
      <c r="D470" s="1" t="s">
        <v>35</v>
      </c>
      <c r="E470" s="4">
        <v>40</v>
      </c>
      <c r="F470" s="2">
        <v>1.4486000000000003</v>
      </c>
      <c r="G470" s="2">
        <v>-7.5728235585251067</v>
      </c>
      <c r="H470" s="2"/>
      <c r="I470" s="2"/>
      <c r="J470" s="2"/>
      <c r="K470" s="2"/>
      <c r="L470" s="2"/>
      <c r="M470" s="24" t="str" cm="1">
        <f t="array" ref="M470">_xlfn.IFS(B470=standards!$G$1, standards!$H$1, B470=standards!$G$2,standards!$H$2,B470=standards!$G$3,standards!$H$3,B470=standards!$G$4,standards!$H$4,B470=standards!$G$5,standards!$H$5,B470=standards!$G$6,standards!$H$6,B470=standards!$G$8,standards!$H$8,B470=standards!$G$9,standards!$H$9,B470=standards!$G$10, standards!$H$10, TRUE,standards!$H$7)</f>
        <v>129, -63.5, 1</v>
      </c>
      <c r="N470" t="str">
        <f>VLOOKUP($C470, standards!$A$2:$D$17, 3, FALSE)</f>
        <v>carbonate, mixed siliciclastic</v>
      </c>
      <c r="O470" t="str">
        <f>VLOOKUP($C470, standards!$A$2:$D$17, 4, FALSE)</f>
        <v/>
      </c>
      <c r="T470" s="7"/>
      <c r="U470" s="8"/>
    </row>
    <row r="471" spans="1:21" x14ac:dyDescent="0.2">
      <c r="A471" s="21">
        <v>28695</v>
      </c>
      <c r="B471" s="1" t="s">
        <v>41</v>
      </c>
      <c r="C471" s="1" t="s">
        <v>40</v>
      </c>
      <c r="D471" s="1" t="s">
        <v>35</v>
      </c>
      <c r="E471" s="4">
        <v>42</v>
      </c>
      <c r="F471" s="2">
        <v>2.1146000000000003</v>
      </c>
      <c r="G471" s="2">
        <v>-8.4844790893342914</v>
      </c>
      <c r="H471" s="2"/>
      <c r="I471" s="2"/>
      <c r="J471" s="2"/>
      <c r="K471" s="2"/>
      <c r="L471" s="2"/>
      <c r="M471" s="24" t="str" cm="1">
        <f t="array" ref="M471">_xlfn.IFS(B471=standards!$G$1, standards!$H$1, B471=standards!$G$2,standards!$H$2,B471=standards!$G$3,standards!$H$3,B471=standards!$G$4,standards!$H$4,B471=standards!$G$5,standards!$H$5,B471=standards!$G$6,standards!$H$6,B471=standards!$G$8,standards!$H$8,B471=standards!$G$9,standards!$H$9,B471=standards!$G$10, standards!$H$10, TRUE,standards!$H$7)</f>
        <v>129, -63.5, 1</v>
      </c>
      <c r="N471" t="str">
        <f>VLOOKUP($C471, standards!$A$2:$D$17, 3, FALSE)</f>
        <v>carbonate, mixed siliciclastic</v>
      </c>
      <c r="O471" t="str">
        <f>VLOOKUP($C471, standards!$A$2:$D$17, 4, FALSE)</f>
        <v/>
      </c>
      <c r="T471" s="7"/>
      <c r="U471" s="8"/>
    </row>
    <row r="472" spans="1:21" x14ac:dyDescent="0.2">
      <c r="A472" s="21">
        <v>28696</v>
      </c>
      <c r="B472" s="1" t="s">
        <v>41</v>
      </c>
      <c r="C472" s="1" t="s">
        <v>40</v>
      </c>
      <c r="D472" s="1" t="s">
        <v>35</v>
      </c>
      <c r="E472" s="4">
        <v>44</v>
      </c>
      <c r="F472" s="2">
        <v>2.5556000000000005</v>
      </c>
      <c r="G472" s="2">
        <v>-4.9170452858203415</v>
      </c>
      <c r="H472" s="2"/>
      <c r="I472" s="2"/>
      <c r="J472" s="2"/>
      <c r="K472" s="2"/>
      <c r="L472" s="2"/>
      <c r="M472" s="24" t="str" cm="1">
        <f t="array" ref="M472">_xlfn.IFS(B472=standards!$G$1, standards!$H$1, B472=standards!$G$2,standards!$H$2,B472=standards!$G$3,standards!$H$3,B472=standards!$G$4,standards!$H$4,B472=standards!$G$5,standards!$H$5,B472=standards!$G$6,standards!$H$6,B472=standards!$G$8,standards!$H$8,B472=standards!$G$9,standards!$H$9,B472=standards!$G$10, standards!$H$10, TRUE,standards!$H$7)</f>
        <v>129, -63.5, 1</v>
      </c>
      <c r="N472" t="str">
        <f>VLOOKUP($C472, standards!$A$2:$D$17, 3, FALSE)</f>
        <v>carbonate, mixed siliciclastic</v>
      </c>
      <c r="O472" t="str">
        <f>VLOOKUP($C472, standards!$A$2:$D$17, 4, FALSE)</f>
        <v/>
      </c>
      <c r="T472" s="7"/>
      <c r="U472" s="8"/>
    </row>
    <row r="473" spans="1:21" x14ac:dyDescent="0.2">
      <c r="A473" s="21">
        <v>28697</v>
      </c>
      <c r="B473" s="1" t="s">
        <v>41</v>
      </c>
      <c r="C473" s="1" t="s">
        <v>40</v>
      </c>
      <c r="D473" s="1" t="s">
        <v>35</v>
      </c>
      <c r="E473" s="4">
        <v>46</v>
      </c>
      <c r="F473" s="2">
        <v>2.3966000000000003</v>
      </c>
      <c r="G473" s="2">
        <v>-4.2677010640929938</v>
      </c>
      <c r="H473" s="2"/>
      <c r="I473" s="2"/>
      <c r="J473" s="2"/>
      <c r="K473" s="2"/>
      <c r="L473" s="2"/>
      <c r="M473" s="24" t="str" cm="1">
        <f t="array" ref="M473">_xlfn.IFS(B473=standards!$G$1, standards!$H$1, B473=standards!$G$2,standards!$H$2,B473=standards!$G$3,standards!$H$3,B473=standards!$G$4,standards!$H$4,B473=standards!$G$5,standards!$H$5,B473=standards!$G$6,standards!$H$6,B473=standards!$G$8,standards!$H$8,B473=standards!$G$9,standards!$H$9,B473=standards!$G$10, standards!$H$10, TRUE,standards!$H$7)</f>
        <v>129, -63.5, 1</v>
      </c>
      <c r="N473" t="str">
        <f>VLOOKUP($C473, standards!$A$2:$D$17, 3, FALSE)</f>
        <v>carbonate, mixed siliciclastic</v>
      </c>
      <c r="O473" t="str">
        <f>VLOOKUP($C473, standards!$A$2:$D$17, 4, FALSE)</f>
        <v/>
      </c>
      <c r="T473" s="7"/>
      <c r="U473" s="8"/>
    </row>
    <row r="474" spans="1:21" x14ac:dyDescent="0.2">
      <c r="A474" s="21">
        <v>28698</v>
      </c>
      <c r="B474" s="1" t="s">
        <v>41</v>
      </c>
      <c r="C474" s="1" t="s">
        <v>40</v>
      </c>
      <c r="D474" s="1" t="s">
        <v>35</v>
      </c>
      <c r="E474" s="4">
        <v>48</v>
      </c>
      <c r="F474" s="2">
        <v>2.0896000000000003</v>
      </c>
      <c r="G474" s="2">
        <v>-5.5159069537243166</v>
      </c>
      <c r="H474" s="2"/>
      <c r="I474" s="2"/>
      <c r="J474" s="2"/>
      <c r="K474" s="2"/>
      <c r="L474" s="2"/>
      <c r="M474" s="24" t="str" cm="1">
        <f t="array" ref="M474">_xlfn.IFS(B474=standards!$G$1, standards!$H$1, B474=standards!$G$2,standards!$H$2,B474=standards!$G$3,standards!$H$3,B474=standards!$G$4,standards!$H$4,B474=standards!$G$5,standards!$H$5,B474=standards!$G$6,standards!$H$6,B474=standards!$G$8,standards!$H$8,B474=standards!$G$9,standards!$H$9,B474=standards!$G$10, standards!$H$10, TRUE,standards!$H$7)</f>
        <v>129, -63.5, 1</v>
      </c>
      <c r="N474" t="str">
        <f>VLOOKUP($C474, standards!$A$2:$D$17, 3, FALSE)</f>
        <v>carbonate, mixed siliciclastic</v>
      </c>
      <c r="O474" t="str">
        <f>VLOOKUP($C474, standards!$A$2:$D$17, 4, FALSE)</f>
        <v/>
      </c>
      <c r="T474" s="7"/>
      <c r="U474" s="8"/>
    </row>
    <row r="475" spans="1:21" x14ac:dyDescent="0.2">
      <c r="A475" s="21">
        <v>28699</v>
      </c>
      <c r="B475" s="1" t="s">
        <v>41</v>
      </c>
      <c r="C475" s="1" t="s">
        <v>40</v>
      </c>
      <c r="D475" s="1" t="s">
        <v>35</v>
      </c>
      <c r="E475" s="4">
        <v>50</v>
      </c>
      <c r="F475" s="2">
        <v>2.3236000000000003</v>
      </c>
      <c r="G475" s="2">
        <v>-9.1130363771343408</v>
      </c>
      <c r="H475" s="2"/>
      <c r="I475" s="2"/>
      <c r="J475" s="2"/>
      <c r="K475" s="2"/>
      <c r="L475" s="2"/>
      <c r="M475" s="24" t="str" cm="1">
        <f t="array" ref="M475">_xlfn.IFS(B475=standards!$G$1, standards!$H$1, B475=standards!$G$2,standards!$H$2,B475=standards!$G$3,standards!$H$3,B475=standards!$G$4,standards!$H$4,B475=standards!$G$5,standards!$H$5,B475=standards!$G$6,standards!$H$6,B475=standards!$G$8,standards!$H$8,B475=standards!$G$9,standards!$H$9,B475=standards!$G$10, standards!$H$10, TRUE,standards!$H$7)</f>
        <v>129, -63.5, 1</v>
      </c>
      <c r="N475" t="str">
        <f>VLOOKUP($C475, standards!$A$2:$D$17, 3, FALSE)</f>
        <v>carbonate, mixed siliciclastic</v>
      </c>
      <c r="O475" t="str">
        <f>VLOOKUP($C475, standards!$A$2:$D$17, 4, FALSE)</f>
        <v/>
      </c>
      <c r="T475" s="7"/>
      <c r="U475" s="8"/>
    </row>
    <row r="476" spans="1:21" x14ac:dyDescent="0.2">
      <c r="A476" s="21">
        <v>28700</v>
      </c>
      <c r="B476" s="1" t="s">
        <v>41</v>
      </c>
      <c r="C476" s="1" t="s">
        <v>40</v>
      </c>
      <c r="D476" s="1" t="s">
        <v>35</v>
      </c>
      <c r="E476" s="4">
        <v>52</v>
      </c>
      <c r="F476" s="2">
        <v>0.66560000000000041</v>
      </c>
      <c r="G476" s="2">
        <v>-7.0630487503092407</v>
      </c>
      <c r="H476" s="2"/>
      <c r="I476" s="2"/>
      <c r="J476" s="2"/>
      <c r="K476" s="2"/>
      <c r="L476" s="2"/>
      <c r="M476" s="24" t="str" cm="1">
        <f t="array" ref="M476">_xlfn.IFS(B476=standards!$G$1, standards!$H$1, B476=standards!$G$2,standards!$H$2,B476=standards!$G$3,standards!$H$3,B476=standards!$G$4,standards!$H$4,B476=standards!$G$5,standards!$H$5,B476=standards!$G$6,standards!$H$6,B476=standards!$G$8,standards!$H$8,B476=standards!$G$9,standards!$H$9,B476=standards!$G$10, standards!$H$10, TRUE,standards!$H$7)</f>
        <v>129, -63.5, 1</v>
      </c>
      <c r="N476" t="str">
        <f>VLOOKUP($C476, standards!$A$2:$D$17, 3, FALSE)</f>
        <v>carbonate, mixed siliciclastic</v>
      </c>
      <c r="O476" t="str">
        <f>VLOOKUP($C476, standards!$A$2:$D$17, 4, FALSE)</f>
        <v/>
      </c>
      <c r="S476" s="8"/>
      <c r="T476" s="7"/>
    </row>
    <row r="477" spans="1:21" x14ac:dyDescent="0.2">
      <c r="A477" s="21">
        <v>28701</v>
      </c>
      <c r="B477" s="1" t="s">
        <v>41</v>
      </c>
      <c r="C477" s="1" t="s">
        <v>40</v>
      </c>
      <c r="D477" s="1" t="s">
        <v>35</v>
      </c>
      <c r="E477" s="4">
        <v>54</v>
      </c>
      <c r="F477" s="2">
        <v>1.6536000000000004</v>
      </c>
      <c r="G477" s="2">
        <v>-6.9670329126453279</v>
      </c>
      <c r="H477" s="2"/>
      <c r="I477" s="2"/>
      <c r="J477" s="2"/>
      <c r="K477" s="2"/>
      <c r="L477" s="2"/>
      <c r="M477" s="24" t="str" cm="1">
        <f t="array" ref="M477">_xlfn.IFS(B477=standards!$G$1, standards!$H$1, B477=standards!$G$2,standards!$H$2,B477=standards!$G$3,standards!$H$3,B477=standards!$G$4,standards!$H$4,B477=standards!$G$5,standards!$H$5,B477=standards!$G$6,standards!$H$6,B477=standards!$G$8,standards!$H$8,B477=standards!$G$9,standards!$H$9,B477=standards!$G$10, standards!$H$10, TRUE,standards!$H$7)</f>
        <v>129, -63.5, 1</v>
      </c>
      <c r="N477" t="str">
        <f>VLOOKUP($C477, standards!$A$2:$D$17, 3, FALSE)</f>
        <v>carbonate, mixed siliciclastic</v>
      </c>
      <c r="O477" t="str">
        <f>VLOOKUP($C477, standards!$A$2:$D$17, 4, FALSE)</f>
        <v/>
      </c>
      <c r="T477" s="7"/>
      <c r="U477" s="8"/>
    </row>
    <row r="478" spans="1:21" x14ac:dyDescent="0.2">
      <c r="A478" s="21">
        <v>28702</v>
      </c>
      <c r="B478" s="1" t="s">
        <v>41</v>
      </c>
      <c r="C478" s="1" t="s">
        <v>40</v>
      </c>
      <c r="D478" s="1" t="s">
        <v>35</v>
      </c>
      <c r="E478" s="4">
        <v>56</v>
      </c>
      <c r="F478" s="2">
        <v>0.54460000000000042</v>
      </c>
      <c r="G478" s="2">
        <v>-9.6881415491215019</v>
      </c>
      <c r="H478" s="2"/>
      <c r="I478" s="2"/>
      <c r="J478" s="2"/>
      <c r="K478" s="2"/>
      <c r="L478" s="2"/>
      <c r="M478" s="24" t="str" cm="1">
        <f t="array" ref="M478">_xlfn.IFS(B478=standards!$G$1, standards!$H$1, B478=standards!$G$2,standards!$H$2,B478=standards!$G$3,standards!$H$3,B478=standards!$G$4,standards!$H$4,B478=standards!$G$5,standards!$H$5,B478=standards!$G$6,standards!$H$6,B478=standards!$G$8,standards!$H$8,B478=standards!$G$9,standards!$H$9,B478=standards!$G$10, standards!$H$10, TRUE,standards!$H$7)</f>
        <v>129, -63.5, 1</v>
      </c>
      <c r="N478" t="str">
        <f>VLOOKUP($C478, standards!$A$2:$D$17, 3, FALSE)</f>
        <v>carbonate, mixed siliciclastic</v>
      </c>
      <c r="O478" t="str">
        <f>VLOOKUP($C478, standards!$A$2:$D$17, 4, FALSE)</f>
        <v/>
      </c>
      <c r="T478" s="7"/>
      <c r="U478" s="8"/>
    </row>
    <row r="479" spans="1:21" x14ac:dyDescent="0.2">
      <c r="A479" s="21">
        <v>28703</v>
      </c>
      <c r="B479" s="1" t="s">
        <v>41</v>
      </c>
      <c r="C479" s="1" t="s">
        <v>40</v>
      </c>
      <c r="D479" s="1" t="s">
        <v>35</v>
      </c>
      <c r="E479" s="4">
        <v>59</v>
      </c>
      <c r="F479" s="2">
        <v>1.3836000000000004</v>
      </c>
      <c r="G479" s="2">
        <v>-5.9801484780995278</v>
      </c>
      <c r="H479" s="2"/>
      <c r="I479" s="2"/>
      <c r="J479" s="2"/>
      <c r="K479" s="2"/>
      <c r="L479" s="2"/>
      <c r="M479" s="24" t="str" cm="1">
        <f t="array" ref="M479">_xlfn.IFS(B479=standards!$G$1, standards!$H$1, B479=standards!$G$2,standards!$H$2,B479=standards!$G$3,standards!$H$3,B479=standards!$G$4,standards!$H$4,B479=standards!$G$5,standards!$H$5,B479=standards!$G$6,standards!$H$6,B479=standards!$G$8,standards!$H$8,B479=standards!$G$9,standards!$H$9,B479=standards!$G$10, standards!$H$10, TRUE,standards!$H$7)</f>
        <v>129, -63.5, 1</v>
      </c>
      <c r="N479" t="str">
        <f>VLOOKUP($C479, standards!$A$2:$D$17, 3, FALSE)</f>
        <v>carbonate, mixed siliciclastic</v>
      </c>
      <c r="O479" t="str">
        <f>VLOOKUP($C479, standards!$A$2:$D$17, 4, FALSE)</f>
        <v/>
      </c>
      <c r="T479" s="7"/>
      <c r="U479" s="8"/>
    </row>
    <row r="480" spans="1:21" x14ac:dyDescent="0.2">
      <c r="A480" s="21">
        <v>28704</v>
      </c>
      <c r="B480" s="1" t="s">
        <v>41</v>
      </c>
      <c r="C480" s="1" t="s">
        <v>40</v>
      </c>
      <c r="D480" s="1" t="s">
        <v>35</v>
      </c>
      <c r="E480" s="4">
        <v>61</v>
      </c>
      <c r="F480" s="2">
        <v>1.0036000000000005</v>
      </c>
      <c r="G480" s="2">
        <v>-5.2476565206632184</v>
      </c>
      <c r="H480" s="2"/>
      <c r="I480" s="2"/>
      <c r="J480" s="2"/>
      <c r="K480" s="2"/>
      <c r="L480" s="2"/>
      <c r="M480" s="24" t="str" cm="1">
        <f t="array" ref="M480">_xlfn.IFS(B480=standards!$G$1, standards!$H$1, B480=standards!$G$2,standards!$H$2,B480=standards!$G$3,standards!$H$3,B480=standards!$G$4,standards!$H$4,B480=standards!$G$5,standards!$H$5,B480=standards!$G$6,standards!$H$6,B480=standards!$G$8,standards!$H$8,B480=standards!$G$9,standards!$H$9,B480=standards!$G$10, standards!$H$10, TRUE,standards!$H$7)</f>
        <v>129, -63.5, 1</v>
      </c>
      <c r="N480" t="str">
        <f>VLOOKUP($C480, standards!$A$2:$D$17, 3, FALSE)</f>
        <v>carbonate, mixed siliciclastic</v>
      </c>
      <c r="O480" t="str">
        <f>VLOOKUP($C480, standards!$A$2:$D$17, 4, FALSE)</f>
        <v/>
      </c>
      <c r="T480" s="7"/>
      <c r="U480" s="8"/>
    </row>
    <row r="481" spans="1:21" x14ac:dyDescent="0.2">
      <c r="A481" s="21">
        <v>28705</v>
      </c>
      <c r="B481" s="1" t="s">
        <v>41</v>
      </c>
      <c r="C481" s="1" t="s">
        <v>40</v>
      </c>
      <c r="D481" s="1" t="s">
        <v>35</v>
      </c>
      <c r="E481" s="4">
        <v>65</v>
      </c>
      <c r="F481" s="2">
        <v>1.5846000000000005</v>
      </c>
      <c r="G481" s="2">
        <v>-6.7106607275426366</v>
      </c>
      <c r="H481" s="2"/>
      <c r="I481" s="2"/>
      <c r="J481" s="2"/>
      <c r="K481" s="2"/>
      <c r="L481" s="2"/>
      <c r="M481" s="24" t="str" cm="1">
        <f t="array" ref="M481">_xlfn.IFS(B481=standards!$G$1, standards!$H$1, B481=standards!$G$2,standards!$H$2,B481=standards!$G$3,standards!$H$3,B481=standards!$G$4,standards!$H$4,B481=standards!$G$5,standards!$H$5,B481=standards!$G$6,standards!$H$6,B481=standards!$G$8,standards!$H$8,B481=standards!$G$9,standards!$H$9,B481=standards!$G$10, standards!$H$10, TRUE,standards!$H$7)</f>
        <v>129, -63.5, 1</v>
      </c>
      <c r="N481" t="str">
        <f>VLOOKUP($C481, standards!$A$2:$D$17, 3, FALSE)</f>
        <v>carbonate, mixed siliciclastic</v>
      </c>
      <c r="O481" t="str">
        <f>VLOOKUP($C481, standards!$A$2:$D$17, 4, FALSE)</f>
        <v/>
      </c>
      <c r="T481" s="7"/>
      <c r="U481" s="8"/>
    </row>
    <row r="482" spans="1:21" x14ac:dyDescent="0.2">
      <c r="A482" s="21">
        <v>28706</v>
      </c>
      <c r="B482" s="1" t="s">
        <v>41</v>
      </c>
      <c r="C482" s="1" t="s">
        <v>40</v>
      </c>
      <c r="D482" s="1" t="s">
        <v>35</v>
      </c>
      <c r="E482" s="4">
        <v>67</v>
      </c>
      <c r="F482" s="2">
        <v>2.0526000000000004</v>
      </c>
      <c r="G482" s="2">
        <v>-3.5263004206879076</v>
      </c>
      <c r="H482" s="2"/>
      <c r="I482" s="2"/>
      <c r="J482" s="2"/>
      <c r="K482" s="2"/>
      <c r="L482" s="2"/>
      <c r="M482" s="24" t="str" cm="1">
        <f t="array" ref="M482">_xlfn.IFS(B482=standards!$G$1, standards!$H$1, B482=standards!$G$2,standards!$H$2,B482=standards!$G$3,standards!$H$3,B482=standards!$G$4,standards!$H$4,B482=standards!$G$5,standards!$H$5,B482=standards!$G$6,standards!$H$6,B482=standards!$G$8,standards!$H$8,B482=standards!$G$9,standards!$H$9,B482=standards!$G$10, standards!$H$10, TRUE,standards!$H$7)</f>
        <v>129, -63.5, 1</v>
      </c>
      <c r="N482" t="str">
        <f>VLOOKUP($C482, standards!$A$2:$D$17, 3, FALSE)</f>
        <v>carbonate, mixed siliciclastic</v>
      </c>
      <c r="O482" t="str">
        <f>VLOOKUP($C482, standards!$A$2:$D$17, 4, FALSE)</f>
        <v/>
      </c>
      <c r="T482" s="7"/>
      <c r="U482" s="8"/>
    </row>
    <row r="483" spans="1:21" x14ac:dyDescent="0.2">
      <c r="A483" s="21">
        <v>28707</v>
      </c>
      <c r="B483" s="1" t="s">
        <v>41</v>
      </c>
      <c r="C483" s="1" t="s">
        <v>40</v>
      </c>
      <c r="D483" s="1" t="s">
        <v>35</v>
      </c>
      <c r="E483" s="4">
        <v>110.1</v>
      </c>
      <c r="F483" s="2">
        <v>2.5766000000000004</v>
      </c>
      <c r="G483" s="2">
        <v>-12.293437268003009</v>
      </c>
      <c r="H483" s="2"/>
      <c r="I483" s="2"/>
      <c r="J483" s="2"/>
      <c r="K483" s="2"/>
      <c r="L483" s="2"/>
      <c r="M483" s="24" t="str" cm="1">
        <f t="array" ref="M483">_xlfn.IFS(B483=standards!$G$1, standards!$H$1, B483=standards!$G$2,standards!$H$2,B483=standards!$G$3,standards!$H$3,B483=standards!$G$4,standards!$H$4,B483=standards!$G$5,standards!$H$5,B483=standards!$G$6,standards!$H$6,B483=standards!$G$8,standards!$H$8,B483=standards!$G$9,standards!$H$9,B483=standards!$G$10, standards!$H$10, TRUE,standards!$H$7)</f>
        <v>129, -63.5, 1</v>
      </c>
      <c r="N483" t="str">
        <f>VLOOKUP($C483, standards!$A$2:$D$17, 3, FALSE)</f>
        <v>carbonate, mixed siliciclastic</v>
      </c>
      <c r="O483" t="str">
        <f>VLOOKUP($C483, standards!$A$2:$D$17, 4, FALSE)</f>
        <v/>
      </c>
      <c r="T483" s="7"/>
      <c r="U483" s="8"/>
    </row>
    <row r="484" spans="1:21" x14ac:dyDescent="0.2">
      <c r="A484" s="21">
        <v>28708</v>
      </c>
      <c r="B484" s="1" t="s">
        <v>41</v>
      </c>
      <c r="C484" s="1" t="s">
        <v>40</v>
      </c>
      <c r="D484" s="1" t="s">
        <v>35</v>
      </c>
      <c r="E484" s="4">
        <v>119</v>
      </c>
      <c r="F484" s="2">
        <v>1.2916000000000003</v>
      </c>
      <c r="G484" s="2">
        <v>-10.846270725067944</v>
      </c>
      <c r="H484" s="2"/>
      <c r="I484" s="2"/>
      <c r="J484" s="2"/>
      <c r="K484" s="2"/>
      <c r="L484" s="2"/>
      <c r="M484" s="24" t="str" cm="1">
        <f t="array" ref="M484">_xlfn.IFS(B484=standards!$G$1, standards!$H$1, B484=standards!$G$2,standards!$H$2,B484=standards!$G$3,standards!$H$3,B484=standards!$G$4,standards!$H$4,B484=standards!$G$5,standards!$H$5,B484=standards!$G$6,standards!$H$6,B484=standards!$G$8,standards!$H$8,B484=standards!$G$9,standards!$H$9,B484=standards!$G$10, standards!$H$10, TRUE,standards!$H$7)</f>
        <v>129, -63.5, 1</v>
      </c>
      <c r="N484" t="str">
        <f>VLOOKUP($C484, standards!$A$2:$D$17, 3, FALSE)</f>
        <v>carbonate, mixed siliciclastic</v>
      </c>
      <c r="O484" t="str">
        <f>VLOOKUP($C484, standards!$A$2:$D$17, 4, FALSE)</f>
        <v/>
      </c>
      <c r="T484" s="7"/>
      <c r="U484" s="8"/>
    </row>
    <row r="485" spans="1:21" x14ac:dyDescent="0.2">
      <c r="A485" s="21">
        <v>28709</v>
      </c>
      <c r="B485" s="1" t="s">
        <v>41</v>
      </c>
      <c r="C485" s="1" t="s">
        <v>40</v>
      </c>
      <c r="D485" s="1" t="s">
        <v>35</v>
      </c>
      <c r="E485" s="4">
        <v>124</v>
      </c>
      <c r="F485" s="2">
        <v>1.2116000000000005</v>
      </c>
      <c r="G485" s="2">
        <v>-9.7841573867854148</v>
      </c>
      <c r="H485" s="2"/>
      <c r="I485" s="2"/>
      <c r="J485" s="2"/>
      <c r="K485" s="2"/>
      <c r="L485" s="2"/>
      <c r="M485" s="24" t="str" cm="1">
        <f t="array" ref="M485">_xlfn.IFS(B485=standards!$G$1, standards!$H$1, B485=standards!$G$2,standards!$H$2,B485=standards!$G$3,standards!$H$3,B485=standards!$G$4,standards!$H$4,B485=standards!$G$5,standards!$H$5,B485=standards!$G$6,standards!$H$6,B485=standards!$G$8,standards!$H$8,B485=standards!$G$9,standards!$H$9,B485=standards!$G$10, standards!$H$10, TRUE,standards!$H$7)</f>
        <v>129, -63.5, 1</v>
      </c>
      <c r="N485" t="str">
        <f>VLOOKUP($C485, standards!$A$2:$D$17, 3, FALSE)</f>
        <v>carbonate, mixed siliciclastic</v>
      </c>
      <c r="O485" t="str">
        <f>VLOOKUP($C485, standards!$A$2:$D$17, 4, FALSE)</f>
        <v/>
      </c>
      <c r="T485" s="7"/>
      <c r="U485" s="8"/>
    </row>
    <row r="486" spans="1:21" x14ac:dyDescent="0.2">
      <c r="A486" s="21">
        <v>28710</v>
      </c>
      <c r="B486" s="1" t="s">
        <v>41</v>
      </c>
      <c r="C486" s="1" t="s">
        <v>40</v>
      </c>
      <c r="D486" s="1" t="s">
        <v>35</v>
      </c>
      <c r="E486" s="4">
        <v>125</v>
      </c>
      <c r="F486" s="2">
        <v>1.8526000000000005</v>
      </c>
      <c r="G486" s="2">
        <v>-6.7759910913140455</v>
      </c>
      <c r="H486" s="2"/>
      <c r="I486" s="2"/>
      <c r="J486" s="2"/>
      <c r="K486" s="2"/>
      <c r="L486" s="2"/>
      <c r="M486" s="24" t="str" cm="1">
        <f t="array" ref="M486">_xlfn.IFS(B486=standards!$G$1, standards!$H$1, B486=standards!$G$2,standards!$H$2,B486=standards!$G$3,standards!$H$3,B486=standards!$G$4,standards!$H$4,B486=standards!$G$5,standards!$H$5,B486=standards!$G$6,standards!$H$6,B486=standards!$G$8,standards!$H$8,B486=standards!$G$9,standards!$H$9,B486=standards!$G$10, standards!$H$10, TRUE,standards!$H$7)</f>
        <v>129, -63.5, 1</v>
      </c>
      <c r="N486" t="str">
        <f>VLOOKUP($C486, standards!$A$2:$D$17, 3, FALSE)</f>
        <v>carbonate, mixed siliciclastic</v>
      </c>
      <c r="O486" t="str">
        <f>VLOOKUP($C486, standards!$A$2:$D$17, 4, FALSE)</f>
        <v/>
      </c>
      <c r="T486" s="7"/>
      <c r="U486" s="8"/>
    </row>
    <row r="487" spans="1:21" x14ac:dyDescent="0.2">
      <c r="A487" s="21">
        <v>28711</v>
      </c>
      <c r="B487" s="1" t="s">
        <v>41</v>
      </c>
      <c r="C487" s="1" t="s">
        <v>40</v>
      </c>
      <c r="D487" s="1" t="s">
        <v>35</v>
      </c>
      <c r="E487" s="4">
        <v>126</v>
      </c>
      <c r="F487" s="2">
        <v>0.91360000000000041</v>
      </c>
      <c r="G487" s="2">
        <v>-11.017515466468586</v>
      </c>
      <c r="H487" s="2"/>
      <c r="I487" s="2"/>
      <c r="J487" s="2"/>
      <c r="K487" s="2"/>
      <c r="L487" s="2"/>
      <c r="M487" s="24" t="str" cm="1">
        <f t="array" ref="M487">_xlfn.IFS(B487=standards!$G$1, standards!$H$1, B487=standards!$G$2,standards!$H$2,B487=standards!$G$3,standards!$H$3,B487=standards!$G$4,standards!$H$4,B487=standards!$G$5,standards!$H$5,B487=standards!$G$6,standards!$H$6,B487=standards!$G$8,standards!$H$8,B487=standards!$G$9,standards!$H$9,B487=standards!$G$10, standards!$H$10, TRUE,standards!$H$7)</f>
        <v>129, -63.5, 1</v>
      </c>
      <c r="N487" t="str">
        <f>VLOOKUP($C487, standards!$A$2:$D$17, 3, FALSE)</f>
        <v>carbonate, mixed siliciclastic</v>
      </c>
      <c r="O487" t="str">
        <f>VLOOKUP($C487, standards!$A$2:$D$17, 4, FALSE)</f>
        <v/>
      </c>
      <c r="T487" s="7"/>
      <c r="U487" s="8"/>
    </row>
    <row r="488" spans="1:21" x14ac:dyDescent="0.2">
      <c r="A488" s="21">
        <v>28712</v>
      </c>
      <c r="B488" s="1" t="s">
        <v>41</v>
      </c>
      <c r="C488" s="1" t="s">
        <v>40</v>
      </c>
      <c r="D488" s="1" t="s">
        <v>35</v>
      </c>
      <c r="E488" s="4">
        <v>127</v>
      </c>
      <c r="F488" s="2">
        <v>0.60660000000000047</v>
      </c>
      <c r="G488" s="2">
        <v>-9.2714130165800324</v>
      </c>
      <c r="H488" s="2"/>
      <c r="I488" s="2"/>
      <c r="J488" s="2"/>
      <c r="K488" s="2"/>
      <c r="L488" s="2"/>
      <c r="M488" s="24" t="str" cm="1">
        <f t="array" ref="M488">_xlfn.IFS(B488=standards!$G$1, standards!$H$1, B488=standards!$G$2,standards!$H$2,B488=standards!$G$3,standards!$H$3,B488=standards!$G$4,standards!$H$4,B488=standards!$G$5,standards!$H$5,B488=standards!$G$6,standards!$H$6,B488=standards!$G$8,standards!$H$8,B488=standards!$G$9,standards!$H$9,B488=standards!$G$10, standards!$H$10, TRUE,standards!$H$7)</f>
        <v>129, -63.5, 1</v>
      </c>
      <c r="N488" t="str">
        <f>VLOOKUP($C488, standards!$A$2:$D$17, 3, FALSE)</f>
        <v>carbonate, mixed siliciclastic</v>
      </c>
      <c r="O488" t="str">
        <f>VLOOKUP($C488, standards!$A$2:$D$17, 4, FALSE)</f>
        <v/>
      </c>
      <c r="T488" s="7"/>
      <c r="U488" s="8"/>
    </row>
    <row r="489" spans="1:21" x14ac:dyDescent="0.2">
      <c r="A489" s="21">
        <v>28713</v>
      </c>
      <c r="B489" s="1" t="s">
        <v>41</v>
      </c>
      <c r="C489" s="1" t="s">
        <v>40</v>
      </c>
      <c r="D489" s="1" t="s">
        <v>35</v>
      </c>
      <c r="E489" s="4">
        <v>128</v>
      </c>
      <c r="F489" s="2">
        <v>0.85660000000000036</v>
      </c>
      <c r="G489" s="2">
        <v>-10.367181390744923</v>
      </c>
      <c r="H489" s="2"/>
      <c r="I489" s="2"/>
      <c r="J489" s="2"/>
      <c r="K489" s="2"/>
      <c r="L489" s="2"/>
      <c r="M489" s="24" t="str" cm="1">
        <f t="array" ref="M489">_xlfn.IFS(B489=standards!$G$1, standards!$H$1, B489=standards!$G$2,standards!$H$2,B489=standards!$G$3,standards!$H$3,B489=standards!$G$4,standards!$H$4,B489=standards!$G$5,standards!$H$5,B489=standards!$G$6,standards!$H$6,B489=standards!$G$8,standards!$H$8,B489=standards!$G$9,standards!$H$9,B489=standards!$G$10, standards!$H$10, TRUE,standards!$H$7)</f>
        <v>129, -63.5, 1</v>
      </c>
      <c r="N489" t="str">
        <f>VLOOKUP($C489, standards!$A$2:$D$17, 3, FALSE)</f>
        <v>carbonate, mixed siliciclastic</v>
      </c>
      <c r="O489" t="str">
        <f>VLOOKUP($C489, standards!$A$2:$D$17, 4, FALSE)</f>
        <v/>
      </c>
      <c r="T489" s="7"/>
      <c r="U489" s="8"/>
    </row>
    <row r="490" spans="1:21" x14ac:dyDescent="0.2">
      <c r="A490" s="21">
        <v>28714</v>
      </c>
      <c r="B490" s="1" t="s">
        <v>41</v>
      </c>
      <c r="C490" s="1" t="s">
        <v>40</v>
      </c>
      <c r="D490" s="1" t="s">
        <v>35</v>
      </c>
      <c r="E490" s="4">
        <v>129</v>
      </c>
      <c r="F490" s="2">
        <v>1.4756000000000005</v>
      </c>
      <c r="G490" s="2">
        <v>-10.526547884187044</v>
      </c>
      <c r="H490" s="2"/>
      <c r="I490" s="2"/>
      <c r="J490" s="2"/>
      <c r="K490" s="2"/>
      <c r="L490" s="2"/>
      <c r="M490" s="24" t="str" cm="1">
        <f t="array" ref="M490">_xlfn.IFS(B490=standards!$G$1, standards!$H$1, B490=standards!$G$2,standards!$H$2,B490=standards!$G$3,standards!$H$3,B490=standards!$G$4,standards!$H$4,B490=standards!$G$5,standards!$H$5,B490=standards!$G$6,standards!$H$6,B490=standards!$G$8,standards!$H$8,B490=standards!$G$9,standards!$H$9,B490=standards!$G$10, standards!$H$10, TRUE,standards!$H$7)</f>
        <v>129, -63.5, 1</v>
      </c>
      <c r="N490" t="str">
        <f>VLOOKUP($C490, standards!$A$2:$D$17, 3, FALSE)</f>
        <v>carbonate, mixed siliciclastic</v>
      </c>
      <c r="O490" t="str">
        <f>VLOOKUP($C490, standards!$A$2:$D$17, 4, FALSE)</f>
        <v/>
      </c>
      <c r="T490" s="7"/>
      <c r="U490" s="8"/>
    </row>
    <row r="491" spans="1:21" x14ac:dyDescent="0.2">
      <c r="A491" s="21">
        <v>28715</v>
      </c>
      <c r="B491" s="1" t="s">
        <v>41</v>
      </c>
      <c r="C491" s="1" t="s">
        <v>40</v>
      </c>
      <c r="D491" s="1" t="s">
        <v>35</v>
      </c>
      <c r="E491" s="4">
        <v>130</v>
      </c>
      <c r="F491" s="2">
        <v>1.6756000000000004</v>
      </c>
      <c r="G491" s="2">
        <v>-10.965053204652241</v>
      </c>
      <c r="H491" s="2"/>
      <c r="I491" s="2"/>
      <c r="J491" s="2"/>
      <c r="K491" s="2"/>
      <c r="L491" s="2"/>
      <c r="M491" s="24" t="str" cm="1">
        <f t="array" ref="M491">_xlfn.IFS(B491=standards!$G$1, standards!$H$1, B491=standards!$G$2,standards!$H$2,B491=standards!$G$3,standards!$H$3,B491=standards!$G$4,standards!$H$4,B491=standards!$G$5,standards!$H$5,B491=standards!$G$6,standards!$H$6,B491=standards!$G$8,standards!$H$8,B491=standards!$G$9,standards!$H$9,B491=standards!$G$10, standards!$H$10, TRUE,standards!$H$7)</f>
        <v>129, -63.5, 1</v>
      </c>
      <c r="N491" t="str">
        <f>VLOOKUP($C491, standards!$A$2:$D$17, 3, FALSE)</f>
        <v>carbonate, mixed siliciclastic</v>
      </c>
      <c r="O491" t="str">
        <f>VLOOKUP($C491, standards!$A$2:$D$17, 4, FALSE)</f>
        <v/>
      </c>
      <c r="T491" s="7"/>
      <c r="U491" s="8"/>
    </row>
    <row r="492" spans="1:21" x14ac:dyDescent="0.2">
      <c r="A492" s="21">
        <v>28716</v>
      </c>
      <c r="B492" s="1" t="s">
        <v>41</v>
      </c>
      <c r="C492" s="1" t="s">
        <v>40</v>
      </c>
      <c r="D492" s="1" t="s">
        <v>35</v>
      </c>
      <c r="E492" s="4">
        <v>131</v>
      </c>
      <c r="F492" s="2">
        <v>2.3156000000000003</v>
      </c>
      <c r="G492" s="2">
        <v>-10.959114080673094</v>
      </c>
      <c r="H492" s="2"/>
      <c r="I492" s="2"/>
      <c r="J492" s="2"/>
      <c r="K492" s="2"/>
      <c r="L492" s="2"/>
      <c r="M492" s="24" t="str" cm="1">
        <f t="array" ref="M492">_xlfn.IFS(B492=standards!$G$1, standards!$H$1, B492=standards!$G$2,standards!$H$2,B492=standards!$G$3,standards!$H$3,B492=standards!$G$4,standards!$H$4,B492=standards!$G$5,standards!$H$5,B492=standards!$G$6,standards!$H$6,B492=standards!$G$8,standards!$H$8,B492=standards!$G$9,standards!$H$9,B492=standards!$G$10, standards!$H$10, TRUE,standards!$H$7)</f>
        <v>129, -63.5, 1</v>
      </c>
      <c r="N492" t="str">
        <f>VLOOKUP($C492, standards!$A$2:$D$17, 3, FALSE)</f>
        <v>carbonate, mixed siliciclastic</v>
      </c>
      <c r="O492" t="str">
        <f>VLOOKUP($C492, standards!$A$2:$D$17, 4, FALSE)</f>
        <v/>
      </c>
      <c r="T492" s="7"/>
      <c r="U492" s="8"/>
    </row>
    <row r="493" spans="1:21" x14ac:dyDescent="0.2">
      <c r="A493" s="21">
        <v>28717</v>
      </c>
      <c r="B493" s="1" t="s">
        <v>41</v>
      </c>
      <c r="C493" s="1" t="s">
        <v>40</v>
      </c>
      <c r="D493" s="1" t="s">
        <v>35</v>
      </c>
      <c r="E493" s="4">
        <v>132</v>
      </c>
      <c r="F493" s="2">
        <v>3.5036000000000005</v>
      </c>
      <c r="G493" s="2">
        <v>-10.328577084879958</v>
      </c>
      <c r="H493" s="2"/>
      <c r="I493" s="2"/>
      <c r="J493" s="2"/>
      <c r="K493" s="2"/>
      <c r="L493" s="2"/>
      <c r="M493" s="24" t="str" cm="1">
        <f t="array" ref="M493">_xlfn.IFS(B493=standards!$G$1, standards!$H$1, B493=standards!$G$2,standards!$H$2,B493=standards!$G$3,standards!$H$3,B493=standards!$G$4,standards!$H$4,B493=standards!$G$5,standards!$H$5,B493=standards!$G$6,standards!$H$6,B493=standards!$G$8,standards!$H$8,B493=standards!$G$9,standards!$H$9,B493=standards!$G$10, standards!$H$10, TRUE,standards!$H$7)</f>
        <v>129, -63.5, 1</v>
      </c>
      <c r="N493" t="str">
        <f>VLOOKUP($C493, standards!$A$2:$D$17, 3, FALSE)</f>
        <v>carbonate, mixed siliciclastic</v>
      </c>
      <c r="O493" t="str">
        <f>VLOOKUP($C493, standards!$A$2:$D$17, 4, FALSE)</f>
        <v/>
      </c>
      <c r="T493" s="7"/>
      <c r="U493" s="8"/>
    </row>
    <row r="494" spans="1:21" x14ac:dyDescent="0.2">
      <c r="A494" s="21">
        <v>28718</v>
      </c>
      <c r="B494" s="1" t="s">
        <v>41</v>
      </c>
      <c r="C494" s="1" t="s">
        <v>40</v>
      </c>
      <c r="D494" s="1" t="s">
        <v>35</v>
      </c>
      <c r="E494" s="4">
        <v>133</v>
      </c>
      <c r="F494" s="2">
        <v>2.8036000000000003</v>
      </c>
      <c r="G494" s="2">
        <v>-7.0462212323682305</v>
      </c>
      <c r="H494" s="2"/>
      <c r="I494" s="2"/>
      <c r="J494" s="2"/>
      <c r="K494" s="2"/>
      <c r="L494" s="2"/>
      <c r="M494" s="24" t="str" cm="1">
        <f t="array" ref="M494">_xlfn.IFS(B494=standards!$G$1, standards!$H$1, B494=standards!$G$2,standards!$H$2,B494=standards!$G$3,standards!$H$3,B494=standards!$G$4,standards!$H$4,B494=standards!$G$5,standards!$H$5,B494=standards!$G$6,standards!$H$6,B494=standards!$G$8,standards!$H$8,B494=standards!$G$9,standards!$H$9,B494=standards!$G$10, standards!$H$10, TRUE,standards!$H$7)</f>
        <v>129, -63.5, 1</v>
      </c>
      <c r="N494" t="str">
        <f>VLOOKUP($C494, standards!$A$2:$D$17, 3, FALSE)</f>
        <v>carbonate, mixed siliciclastic</v>
      </c>
      <c r="O494" t="str">
        <f>VLOOKUP($C494, standards!$A$2:$D$17, 4, FALSE)</f>
        <v/>
      </c>
      <c r="T494" s="7"/>
      <c r="U494" s="8"/>
    </row>
    <row r="495" spans="1:21" x14ac:dyDescent="0.2">
      <c r="A495" s="21">
        <v>28719</v>
      </c>
      <c r="B495" s="1" t="s">
        <v>41</v>
      </c>
      <c r="C495" s="1" t="s">
        <v>40</v>
      </c>
      <c r="D495" s="1" t="s">
        <v>35</v>
      </c>
      <c r="E495" s="4">
        <v>137</v>
      </c>
      <c r="F495" s="2">
        <v>2.3486000000000002</v>
      </c>
      <c r="G495" s="2">
        <v>-10.548324672110885</v>
      </c>
      <c r="H495" s="2"/>
      <c r="I495" s="2"/>
      <c r="J495" s="2"/>
      <c r="K495" s="2"/>
      <c r="L495" s="2"/>
      <c r="M495" s="24" t="str" cm="1">
        <f t="array" ref="M495">_xlfn.IFS(B495=standards!$G$1, standards!$H$1, B495=standards!$G$2,standards!$H$2,B495=standards!$G$3,standards!$H$3,B495=standards!$G$4,standards!$H$4,B495=standards!$G$5,standards!$H$5,B495=standards!$G$6,standards!$H$6,B495=standards!$G$8,standards!$H$8,B495=standards!$G$9,standards!$H$9,B495=standards!$G$10, standards!$H$10, TRUE,standards!$H$7)</f>
        <v>129, -63.5, 1</v>
      </c>
      <c r="N495" t="str">
        <f>VLOOKUP($C495, standards!$A$2:$D$17, 3, FALSE)</f>
        <v>carbonate, mixed siliciclastic</v>
      </c>
      <c r="O495" t="str">
        <f>VLOOKUP($C495, standards!$A$2:$D$17, 4, FALSE)</f>
        <v/>
      </c>
      <c r="T495" s="7"/>
      <c r="U495" s="8"/>
    </row>
    <row r="496" spans="1:21" x14ac:dyDescent="0.2">
      <c r="A496" s="21">
        <v>28720</v>
      </c>
      <c r="B496" s="1" t="s">
        <v>41</v>
      </c>
      <c r="C496" s="1" t="s">
        <v>40</v>
      </c>
      <c r="D496" s="1" t="s">
        <v>35</v>
      </c>
      <c r="E496" s="4">
        <v>141.5</v>
      </c>
      <c r="F496" s="2">
        <v>2.6816000000000004</v>
      </c>
      <c r="G496" s="2">
        <v>-10.497842118287513</v>
      </c>
      <c r="H496" s="2"/>
      <c r="I496" s="2"/>
      <c r="J496" s="2"/>
      <c r="K496" s="2"/>
      <c r="L496" s="2"/>
      <c r="M496" s="24" t="str" cm="1">
        <f t="array" ref="M496">_xlfn.IFS(B496=standards!$G$1, standards!$H$1, B496=standards!$G$2,standards!$H$2,B496=standards!$G$3,standards!$H$3,B496=standards!$G$4,standards!$H$4,B496=standards!$G$5,standards!$H$5,B496=standards!$G$6,standards!$H$6,B496=standards!$G$8,standards!$H$8,B496=standards!$G$9,standards!$H$9,B496=standards!$G$10, standards!$H$10, TRUE,standards!$H$7)</f>
        <v>129, -63.5, 1</v>
      </c>
      <c r="N496" t="str">
        <f>VLOOKUP($C496, standards!$A$2:$D$17, 3, FALSE)</f>
        <v>carbonate, mixed siliciclastic</v>
      </c>
      <c r="O496" t="str">
        <f>VLOOKUP($C496, standards!$A$2:$D$17, 4, FALSE)</f>
        <v/>
      </c>
      <c r="T496" s="7"/>
      <c r="U496" s="8"/>
    </row>
    <row r="497" spans="1:21" x14ac:dyDescent="0.2">
      <c r="A497" s="21">
        <v>28721</v>
      </c>
      <c r="B497" s="1" t="s">
        <v>41</v>
      </c>
      <c r="C497" s="1" t="s">
        <v>40</v>
      </c>
      <c r="D497" s="1" t="s">
        <v>35</v>
      </c>
      <c r="E497" s="4">
        <v>145</v>
      </c>
      <c r="F497" s="2">
        <v>2.8176000000000005</v>
      </c>
      <c r="G497" s="2">
        <v>-10.109819351645688</v>
      </c>
      <c r="H497" s="2"/>
      <c r="I497" s="2"/>
      <c r="J497" s="2"/>
      <c r="K497" s="2"/>
      <c r="L497" s="2"/>
      <c r="M497" s="24" t="str" cm="1">
        <f t="array" ref="M497">_xlfn.IFS(B497=standards!$G$1, standards!$H$1, B497=standards!$G$2,standards!$H$2,B497=standards!$G$3,standards!$H$3,B497=standards!$G$4,standards!$H$4,B497=standards!$G$5,standards!$H$5,B497=standards!$G$6,standards!$H$6,B497=standards!$G$8,standards!$H$8,B497=standards!$G$9,standards!$H$9,B497=standards!$G$10, standards!$H$10, TRUE,standards!$H$7)</f>
        <v>129, -63.5, 1</v>
      </c>
      <c r="N497" t="str">
        <f>VLOOKUP($C497, standards!$A$2:$D$17, 3, FALSE)</f>
        <v>carbonate, mixed siliciclastic</v>
      </c>
      <c r="O497" t="str">
        <f>VLOOKUP($C497, standards!$A$2:$D$17, 4, FALSE)</f>
        <v/>
      </c>
      <c r="T497" s="7"/>
      <c r="U497" s="8"/>
    </row>
    <row r="498" spans="1:21" x14ac:dyDescent="0.2">
      <c r="A498" s="21">
        <v>28722</v>
      </c>
      <c r="B498" s="1" t="s">
        <v>41</v>
      </c>
      <c r="C498" s="1" t="s">
        <v>40</v>
      </c>
      <c r="D498" s="1" t="s">
        <v>35</v>
      </c>
      <c r="E498" s="4">
        <v>147</v>
      </c>
      <c r="F498" s="2">
        <v>1.5716000000000003</v>
      </c>
      <c r="G498" s="2">
        <v>-10.324617668893898</v>
      </c>
      <c r="H498" s="2"/>
      <c r="I498" s="2"/>
      <c r="J498" s="2"/>
      <c r="K498" s="2"/>
      <c r="L498" s="2"/>
      <c r="M498" s="24" t="str" cm="1">
        <f t="array" ref="M498">_xlfn.IFS(B498=standards!$G$1, standards!$H$1, B498=standards!$G$2,standards!$H$2,B498=standards!$G$3,standards!$H$3,B498=standards!$G$4,standards!$H$4,B498=standards!$G$5,standards!$H$5,B498=standards!$G$6,standards!$H$6,B498=standards!$G$8,standards!$H$8,B498=standards!$G$9,standards!$H$9,B498=standards!$G$10, standards!$H$10, TRUE,standards!$H$7)</f>
        <v>129, -63.5, 1</v>
      </c>
      <c r="N498" t="str">
        <f>VLOOKUP($C498, standards!$A$2:$D$17, 3, FALSE)</f>
        <v>carbonate, mixed siliciclastic</v>
      </c>
      <c r="O498" t="str">
        <f>VLOOKUP($C498, standards!$A$2:$D$17, 4, FALSE)</f>
        <v/>
      </c>
      <c r="T498" s="7"/>
      <c r="U498" s="8"/>
    </row>
    <row r="499" spans="1:21" x14ac:dyDescent="0.2">
      <c r="A499" s="21">
        <v>28723</v>
      </c>
      <c r="B499" s="1" t="s">
        <v>41</v>
      </c>
      <c r="C499" s="1" t="s">
        <v>31</v>
      </c>
      <c r="D499" s="1" t="s">
        <v>36</v>
      </c>
      <c r="E499" s="4">
        <v>0.1</v>
      </c>
      <c r="F499" s="2">
        <v>1.2004999999999999</v>
      </c>
      <c r="G499" s="2">
        <v>-4.6423278066485416</v>
      </c>
      <c r="H499" s="2"/>
      <c r="I499" s="2"/>
      <c r="J499" s="2"/>
      <c r="K499" s="2"/>
      <c r="L499" s="2"/>
      <c r="M499" s="24" t="str" cm="1">
        <f t="array" ref="M499">_xlfn.IFS(B499=standards!$G$1, standards!$H$1, B499=standards!$G$2,standards!$H$2,B499=standards!$G$3,standards!$H$3,B499=standards!$G$4,standards!$H$4,B499=standards!$G$5,standards!$H$5,B499=standards!$G$6,standards!$H$6,B499=standards!$G$8,standards!$H$8,B499=standards!$G$9,standards!$H$9,B499=standards!$G$10, standards!$H$10, TRUE,standards!$H$7)</f>
        <v>129, -63.5, 1</v>
      </c>
      <c r="N499" t="str">
        <f>VLOOKUP($C499, standards!$A$2:$D$17, 3, FALSE)</f>
        <v>carbonate, dolomite</v>
      </c>
      <c r="O499" t="str">
        <f>VLOOKUP($C499, standards!$A$2:$D$17, 4, FALSE)</f>
        <v/>
      </c>
    </row>
    <row r="500" spans="1:21" x14ac:dyDescent="0.2">
      <c r="A500" s="21">
        <v>28724</v>
      </c>
      <c r="B500" s="1" t="s">
        <v>41</v>
      </c>
      <c r="C500" s="1" t="s">
        <v>31</v>
      </c>
      <c r="D500" s="1" t="s">
        <v>36</v>
      </c>
      <c r="E500" s="4">
        <v>1</v>
      </c>
      <c r="F500" s="2">
        <v>1.5864999999999998</v>
      </c>
      <c r="G500" s="2">
        <v>-3.6861288459952455</v>
      </c>
      <c r="H500" s="2"/>
      <c r="I500" s="2"/>
      <c r="J500" s="2"/>
      <c r="K500" s="2"/>
      <c r="L500" s="2"/>
      <c r="M500" s="24" t="str" cm="1">
        <f t="array" ref="M500">_xlfn.IFS(B500=standards!$G$1, standards!$H$1, B500=standards!$G$2,standards!$H$2,B500=standards!$G$3,standards!$H$3,B500=standards!$G$4,standards!$H$4,B500=standards!$G$5,standards!$H$5,B500=standards!$G$6,standards!$H$6,B500=standards!$G$8,standards!$H$8,B500=standards!$G$9,standards!$H$9,B500=standards!$G$10, standards!$H$10, TRUE,standards!$H$7)</f>
        <v>129, -63.5, 1</v>
      </c>
      <c r="N500" t="str">
        <f>VLOOKUP($C500, standards!$A$2:$D$17, 3, FALSE)</f>
        <v>carbonate, dolomite</v>
      </c>
      <c r="O500" t="str">
        <f>VLOOKUP($C500, standards!$A$2:$D$17, 4, FALSE)</f>
        <v/>
      </c>
    </row>
    <row r="501" spans="1:21" x14ac:dyDescent="0.2">
      <c r="A501" s="21">
        <v>28725</v>
      </c>
      <c r="B501" s="1" t="s">
        <v>41</v>
      </c>
      <c r="C501" s="1" t="s">
        <v>40</v>
      </c>
      <c r="D501" s="1" t="s">
        <v>36</v>
      </c>
      <c r="E501" s="4">
        <v>2</v>
      </c>
      <c r="F501" s="2">
        <v>-0.97450000000000014</v>
      </c>
      <c r="G501" s="2">
        <v>-8.3928845995215404</v>
      </c>
      <c r="H501" s="2"/>
      <c r="I501" s="2"/>
      <c r="J501" s="2"/>
      <c r="K501" s="2"/>
      <c r="L501" s="2"/>
      <c r="M501" s="24" t="str" cm="1">
        <f t="array" ref="M501">_xlfn.IFS(B501=standards!$G$1, standards!$H$1, B501=standards!$G$2,standards!$H$2,B501=standards!$G$3,standards!$H$3,B501=standards!$G$4,standards!$H$4,B501=standards!$G$5,standards!$H$5,B501=standards!$G$6,standards!$H$6,B501=standards!$G$8,standards!$H$8,B501=standards!$G$9,standards!$H$9,B501=standards!$G$10, standards!$H$10, TRUE,standards!$H$7)</f>
        <v>129, -63.5, 1</v>
      </c>
      <c r="N501" t="str">
        <f>VLOOKUP($C501, standards!$A$2:$D$17, 3, FALSE)</f>
        <v>carbonate, mixed siliciclastic</v>
      </c>
      <c r="O501" t="str">
        <f>VLOOKUP($C501, standards!$A$2:$D$17, 4, FALSE)</f>
        <v/>
      </c>
    </row>
    <row r="502" spans="1:21" x14ac:dyDescent="0.2">
      <c r="A502" s="21">
        <v>28726</v>
      </c>
      <c r="B502" s="1" t="s">
        <v>41</v>
      </c>
      <c r="C502" s="1" t="s">
        <v>40</v>
      </c>
      <c r="D502" s="1" t="s">
        <v>36</v>
      </c>
      <c r="E502" s="4">
        <v>2.9</v>
      </c>
      <c r="F502" s="2">
        <v>-1.2805000000000002</v>
      </c>
      <c r="G502" s="2">
        <v>-12.898699991751233</v>
      </c>
      <c r="H502" s="2"/>
      <c r="I502" s="2"/>
      <c r="J502" s="2"/>
      <c r="K502" s="2"/>
      <c r="L502" s="2"/>
      <c r="M502" s="24" t="str" cm="1">
        <f t="array" ref="M502">_xlfn.IFS(B502=standards!$G$1, standards!$H$1, B502=standards!$G$2,standards!$H$2,B502=standards!$G$3,standards!$H$3,B502=standards!$G$4,standards!$H$4,B502=standards!$G$5,standards!$H$5,B502=standards!$G$6,standards!$H$6,B502=standards!$G$8,standards!$H$8,B502=standards!$G$9,standards!$H$9,B502=standards!$G$10, standards!$H$10, TRUE,standards!$H$7)</f>
        <v>129, -63.5, 1</v>
      </c>
      <c r="N502" t="str">
        <f>VLOOKUP($C502, standards!$A$2:$D$17, 3, FALSE)</f>
        <v>carbonate, mixed siliciclastic</v>
      </c>
      <c r="O502" t="str">
        <f>VLOOKUP($C502, standards!$A$2:$D$17, 4, FALSE)</f>
        <v/>
      </c>
    </row>
    <row r="503" spans="1:21" x14ac:dyDescent="0.2">
      <c r="A503" s="21">
        <v>28727</v>
      </c>
      <c r="B503" s="1" t="s">
        <v>41</v>
      </c>
      <c r="C503" s="1" t="s">
        <v>40</v>
      </c>
      <c r="D503" s="1" t="s">
        <v>36</v>
      </c>
      <c r="E503" s="4">
        <v>3.7</v>
      </c>
      <c r="F503" s="2">
        <v>-0.93650000000000011</v>
      </c>
      <c r="G503" s="2">
        <v>-11.708895487915516</v>
      </c>
      <c r="H503" s="2"/>
      <c r="I503" s="2"/>
      <c r="J503" s="2"/>
      <c r="K503" s="2"/>
      <c r="L503" s="2"/>
      <c r="M503" s="24" t="str" cm="1">
        <f t="array" ref="M503">_xlfn.IFS(B503=standards!$G$1, standards!$H$1, B503=standards!$G$2,standards!$H$2,B503=standards!$G$3,standards!$H$3,B503=standards!$G$4,standards!$H$4,B503=standards!$G$5,standards!$H$5,B503=standards!$G$6,standards!$H$6,B503=standards!$G$8,standards!$H$8,B503=standards!$G$9,standards!$H$9,B503=standards!$G$10, standards!$H$10, TRUE,standards!$H$7)</f>
        <v>129, -63.5, 1</v>
      </c>
      <c r="N503" t="str">
        <f>VLOOKUP($C503, standards!$A$2:$D$17, 3, FALSE)</f>
        <v>carbonate, mixed siliciclastic</v>
      </c>
      <c r="O503" t="str">
        <f>VLOOKUP($C503, standards!$A$2:$D$17, 4, FALSE)</f>
        <v/>
      </c>
    </row>
    <row r="504" spans="1:21" x14ac:dyDescent="0.2">
      <c r="A504" s="21">
        <v>28728</v>
      </c>
      <c r="B504" s="1" t="s">
        <v>41</v>
      </c>
      <c r="C504" s="1" t="s">
        <v>40</v>
      </c>
      <c r="D504" s="1" t="s">
        <v>36</v>
      </c>
      <c r="E504" s="4">
        <v>5</v>
      </c>
      <c r="F504" s="2">
        <v>-0.78550000000000009</v>
      </c>
      <c r="G504" s="2">
        <v>-10.851681926915763</v>
      </c>
      <c r="H504" s="2"/>
      <c r="I504" s="2"/>
      <c r="J504" s="2"/>
      <c r="K504" s="2"/>
      <c r="L504" s="2"/>
      <c r="M504" s="24" t="str" cm="1">
        <f t="array" ref="M504">_xlfn.IFS(B504=standards!$G$1, standards!$H$1, B504=standards!$G$2,standards!$H$2,B504=standards!$G$3,standards!$H$3,B504=standards!$G$4,standards!$H$4,B504=standards!$G$5,standards!$H$5,B504=standards!$G$6,standards!$H$6,B504=standards!$G$8,standards!$H$8,B504=standards!$G$9,standards!$H$9,B504=standards!$G$10, standards!$H$10, TRUE,standards!$H$7)</f>
        <v>129, -63.5, 1</v>
      </c>
      <c r="N504" t="str">
        <f>VLOOKUP($C504, standards!$A$2:$D$17, 3, FALSE)</f>
        <v>carbonate, mixed siliciclastic</v>
      </c>
      <c r="O504" t="str">
        <f>VLOOKUP($C504, standards!$A$2:$D$17, 4, FALSE)</f>
        <v/>
      </c>
    </row>
    <row r="505" spans="1:21" x14ac:dyDescent="0.2">
      <c r="A505" s="21">
        <v>28729</v>
      </c>
      <c r="B505" s="1" t="s">
        <v>41</v>
      </c>
      <c r="C505" s="1" t="s">
        <v>40</v>
      </c>
      <c r="D505" s="1" t="s">
        <v>36</v>
      </c>
      <c r="E505" s="4">
        <v>6</v>
      </c>
      <c r="F505" s="2">
        <v>-0.61250000000000004</v>
      </c>
      <c r="G505" s="2">
        <v>-7.1050845500289377</v>
      </c>
      <c r="H505" s="2"/>
      <c r="I505" s="2"/>
      <c r="J505" s="2"/>
      <c r="K505" s="2"/>
      <c r="L505" s="2"/>
      <c r="M505" s="24" t="str" cm="1">
        <f t="array" ref="M505">_xlfn.IFS(B505=standards!$G$1, standards!$H$1, B505=standards!$G$2,standards!$H$2,B505=standards!$G$3,standards!$H$3,B505=standards!$G$4,standards!$H$4,B505=standards!$G$5,standards!$H$5,B505=standards!$G$6,standards!$H$6,B505=standards!$G$8,standards!$H$8,B505=standards!$G$9,standards!$H$9,B505=standards!$G$10, standards!$H$10, TRUE,standards!$H$7)</f>
        <v>129, -63.5, 1</v>
      </c>
      <c r="N505" t="str">
        <f>VLOOKUP($C505, standards!$A$2:$D$17, 3, FALSE)</f>
        <v>carbonate, mixed siliciclastic</v>
      </c>
      <c r="O505" t="str">
        <f>VLOOKUP($C505, standards!$A$2:$D$17, 4, FALSE)</f>
        <v/>
      </c>
    </row>
    <row r="506" spans="1:21" x14ac:dyDescent="0.2">
      <c r="A506" s="21">
        <v>28730</v>
      </c>
      <c r="B506" s="1" t="s">
        <v>41</v>
      </c>
      <c r="C506" s="1" t="s">
        <v>40</v>
      </c>
      <c r="D506" s="1" t="s">
        <v>36</v>
      </c>
      <c r="E506" s="4">
        <v>7</v>
      </c>
      <c r="F506" s="2">
        <v>-0.75150000000000006</v>
      </c>
      <c r="G506" s="2">
        <v>-8.0078313948692319</v>
      </c>
      <c r="H506" s="2"/>
      <c r="I506" s="2"/>
      <c r="J506" s="2"/>
      <c r="K506" s="2"/>
      <c r="L506" s="2"/>
      <c r="M506" s="24" t="str" cm="1">
        <f t="array" ref="M506">_xlfn.IFS(B506=standards!$G$1, standards!$H$1, B506=standards!$G$2,standards!$H$2,B506=standards!$G$3,standards!$H$3,B506=standards!$G$4,standards!$H$4,B506=standards!$G$5,standards!$H$5,B506=standards!$G$6,standards!$H$6,B506=standards!$G$8,standards!$H$8,B506=standards!$G$9,standards!$H$9,B506=standards!$G$10, standards!$H$10, TRUE,standards!$H$7)</f>
        <v>129, -63.5, 1</v>
      </c>
      <c r="N506" t="str">
        <f>VLOOKUP($C506, standards!$A$2:$D$17, 3, FALSE)</f>
        <v>carbonate, mixed siliciclastic</v>
      </c>
      <c r="O506" t="str">
        <f>VLOOKUP($C506, standards!$A$2:$D$17, 4, FALSE)</f>
        <v/>
      </c>
    </row>
    <row r="507" spans="1:21" x14ac:dyDescent="0.2">
      <c r="A507" s="21">
        <v>28731</v>
      </c>
      <c r="B507" s="1" t="s">
        <v>41</v>
      </c>
      <c r="C507" s="1" t="s">
        <v>40</v>
      </c>
      <c r="D507" s="1" t="s">
        <v>36</v>
      </c>
      <c r="E507" s="4">
        <v>8</v>
      </c>
      <c r="F507" s="2">
        <v>-0.9375</v>
      </c>
      <c r="G507" s="2">
        <v>-8.0286183287965294</v>
      </c>
      <c r="H507" s="2"/>
      <c r="I507" s="2"/>
      <c r="J507" s="2"/>
      <c r="K507" s="2"/>
      <c r="L507" s="2"/>
      <c r="M507" s="24" t="str" cm="1">
        <f t="array" ref="M507">_xlfn.IFS(B507=standards!$G$1, standards!$H$1, B507=standards!$G$2,standards!$H$2,B507=standards!$G$3,standards!$H$3,B507=standards!$G$4,standards!$H$4,B507=standards!$G$5,standards!$H$5,B507=standards!$G$6,standards!$H$6,B507=standards!$G$8,standards!$H$8,B507=standards!$G$9,standards!$H$9,B507=standards!$G$10, standards!$H$10, TRUE,standards!$H$7)</f>
        <v>129, -63.5, 1</v>
      </c>
      <c r="N507" t="str">
        <f>VLOOKUP($C507, standards!$A$2:$D$17, 3, FALSE)</f>
        <v>carbonate, mixed siliciclastic</v>
      </c>
      <c r="O507" t="str">
        <f>VLOOKUP($C507, standards!$A$2:$D$17, 4, FALSE)</f>
        <v/>
      </c>
    </row>
    <row r="508" spans="1:21" x14ac:dyDescent="0.2">
      <c r="A508" s="21">
        <v>28732</v>
      </c>
      <c r="B508" s="1" t="s">
        <v>41</v>
      </c>
      <c r="C508" s="1" t="s">
        <v>40</v>
      </c>
      <c r="D508" s="1" t="s">
        <v>36</v>
      </c>
      <c r="E508" s="4">
        <v>9</v>
      </c>
      <c r="F508" s="2">
        <v>-1.1785000000000001</v>
      </c>
      <c r="G508" s="2">
        <v>-10.65767054359485</v>
      </c>
      <c r="H508" s="2"/>
      <c r="I508" s="2"/>
      <c r="J508" s="2"/>
      <c r="K508" s="2"/>
      <c r="L508" s="2"/>
      <c r="M508" s="24" t="str" cm="1">
        <f t="array" ref="M508">_xlfn.IFS(B508=standards!$G$1, standards!$H$1, B508=standards!$G$2,standards!$H$2,B508=standards!$G$3,standards!$H$3,B508=standards!$G$4,standards!$H$4,B508=standards!$G$5,standards!$H$5,B508=standards!$G$6,standards!$H$6,B508=standards!$G$8,standards!$H$8,B508=standards!$G$9,standards!$H$9,B508=standards!$G$10, standards!$H$10, TRUE,standards!$H$7)</f>
        <v>129, -63.5, 1</v>
      </c>
      <c r="N508" t="str">
        <f>VLOOKUP($C508, standards!$A$2:$D$17, 3, FALSE)</f>
        <v>carbonate, mixed siliciclastic</v>
      </c>
      <c r="O508" t="str">
        <f>VLOOKUP($C508, standards!$A$2:$D$17, 4, FALSE)</f>
        <v/>
      </c>
    </row>
    <row r="509" spans="1:21" x14ac:dyDescent="0.2">
      <c r="A509" s="21">
        <v>28733</v>
      </c>
      <c r="B509" s="1" t="s">
        <v>41</v>
      </c>
      <c r="C509" s="1" t="s">
        <v>40</v>
      </c>
      <c r="D509" s="1" t="s">
        <v>36</v>
      </c>
      <c r="E509" s="4">
        <v>10</v>
      </c>
      <c r="F509" s="2">
        <v>-0.70150000000000012</v>
      </c>
      <c r="G509" s="2">
        <v>-8.3018180318403445</v>
      </c>
      <c r="H509" s="2"/>
      <c r="I509" s="2"/>
      <c r="J509" s="2"/>
      <c r="K509" s="2"/>
      <c r="L509" s="2"/>
      <c r="M509" s="24" t="str" cm="1">
        <f t="array" ref="M509">_xlfn.IFS(B509=standards!$G$1, standards!$H$1, B509=standards!$G$2,standards!$H$2,B509=standards!$G$3,standards!$H$3,B509=standards!$G$4,standards!$H$4,B509=standards!$G$5,standards!$H$5,B509=standards!$G$6,standards!$H$6,B509=standards!$G$8,standards!$H$8,B509=standards!$G$9,standards!$H$9,B509=standards!$G$10, standards!$H$10, TRUE,standards!$H$7)</f>
        <v>129, -63.5, 1</v>
      </c>
      <c r="N509" t="str">
        <f>VLOOKUP($C509, standards!$A$2:$D$17, 3, FALSE)</f>
        <v>carbonate, mixed siliciclastic</v>
      </c>
      <c r="O509" t="str">
        <f>VLOOKUP($C509, standards!$A$2:$D$17, 4, FALSE)</f>
        <v/>
      </c>
    </row>
    <row r="510" spans="1:21" x14ac:dyDescent="0.2">
      <c r="A510" s="21">
        <v>28734</v>
      </c>
      <c r="B510" s="1" t="s">
        <v>41</v>
      </c>
      <c r="C510" s="1" t="s">
        <v>40</v>
      </c>
      <c r="D510" s="1" t="s">
        <v>36</v>
      </c>
      <c r="E510" s="4">
        <v>11</v>
      </c>
      <c r="F510" s="2">
        <v>-0.44450000000000012</v>
      </c>
      <c r="G510" s="2">
        <v>-7.3664060051142322</v>
      </c>
      <c r="H510" s="2"/>
      <c r="I510" s="2"/>
      <c r="J510" s="2"/>
      <c r="K510" s="2"/>
      <c r="L510" s="2"/>
      <c r="M510" s="24" t="str" cm="1">
        <f t="array" ref="M510">_xlfn.IFS(B510=standards!$G$1, standards!$H$1, B510=standards!$G$2,standards!$H$2,B510=standards!$G$3,standards!$H$3,B510=standards!$G$4,standards!$H$4,B510=standards!$G$5,standards!$H$5,B510=standards!$G$6,standards!$H$6,B510=standards!$G$8,standards!$H$8,B510=standards!$G$9,standards!$H$9,B510=standards!$G$10, standards!$H$10, TRUE,standards!$H$7)</f>
        <v>129, -63.5, 1</v>
      </c>
      <c r="N510" t="str">
        <f>VLOOKUP($C510, standards!$A$2:$D$17, 3, FALSE)</f>
        <v>carbonate, mixed siliciclastic</v>
      </c>
      <c r="O510" t="str">
        <f>VLOOKUP($C510, standards!$A$2:$D$17, 4, FALSE)</f>
        <v/>
      </c>
    </row>
    <row r="511" spans="1:21" x14ac:dyDescent="0.2">
      <c r="A511" s="21">
        <v>28735</v>
      </c>
      <c r="B511" s="1" t="s">
        <v>41</v>
      </c>
      <c r="C511" s="1" t="s">
        <v>40</v>
      </c>
      <c r="D511" s="1" t="s">
        <v>36</v>
      </c>
      <c r="E511" s="4">
        <v>12</v>
      </c>
      <c r="F511" s="2">
        <v>-0.27250000000000008</v>
      </c>
      <c r="G511" s="2">
        <v>-6.2983535428524426</v>
      </c>
      <c r="H511" s="2"/>
      <c r="I511" s="2"/>
      <c r="J511" s="2"/>
      <c r="K511" s="2"/>
      <c r="L511" s="2"/>
      <c r="M511" s="24" t="str" cm="1">
        <f t="array" ref="M511">_xlfn.IFS(B511=standards!$G$1, standards!$H$1, B511=standards!$G$2,standards!$H$2,B511=standards!$G$3,standards!$H$3,B511=standards!$G$4,standards!$H$4,B511=standards!$G$5,standards!$H$5,B511=standards!$G$6,standards!$H$6,B511=standards!$G$8,standards!$H$8,B511=standards!$G$9,standards!$H$9,B511=standards!$G$10, standards!$H$10, TRUE,standards!$H$7)</f>
        <v>129, -63.5, 1</v>
      </c>
      <c r="N511" t="str">
        <f>VLOOKUP($C511, standards!$A$2:$D$17, 3, FALSE)</f>
        <v>carbonate, mixed siliciclastic</v>
      </c>
      <c r="O511" t="str">
        <f>VLOOKUP($C511, standards!$A$2:$D$17, 4, FALSE)</f>
        <v/>
      </c>
    </row>
    <row r="512" spans="1:21" x14ac:dyDescent="0.2">
      <c r="A512" s="21">
        <v>28736</v>
      </c>
      <c r="B512" s="1" t="s">
        <v>41</v>
      </c>
      <c r="C512" s="1" t="s">
        <v>40</v>
      </c>
      <c r="D512" s="1" t="s">
        <v>36</v>
      </c>
      <c r="E512" s="4">
        <v>13</v>
      </c>
      <c r="F512" s="2">
        <v>-7.250000000000012E-2</v>
      </c>
      <c r="G512" s="2">
        <v>-6.7635849212241972</v>
      </c>
      <c r="H512" s="2"/>
      <c r="I512" s="2"/>
      <c r="J512" s="2"/>
      <c r="K512" s="2"/>
      <c r="L512" s="2"/>
      <c r="M512" s="24" t="str" cm="1">
        <f t="array" ref="M512">_xlfn.IFS(B512=standards!$G$1, standards!$H$1, B512=standards!$G$2,standards!$H$2,B512=standards!$G$3,standards!$H$3,B512=standards!$G$4,standards!$H$4,B512=standards!$G$5,standards!$H$5,B512=standards!$G$6,standards!$H$6,B512=standards!$G$8,standards!$H$8,B512=standards!$G$9,standards!$H$9,B512=standards!$G$10, standards!$H$10, TRUE,standards!$H$7)</f>
        <v>129, -63.5, 1</v>
      </c>
      <c r="N512" t="str">
        <f>VLOOKUP($C512, standards!$A$2:$D$17, 3, FALSE)</f>
        <v>carbonate, mixed siliciclastic</v>
      </c>
      <c r="O512" t="str">
        <f>VLOOKUP($C512, standards!$A$2:$D$17, 4, FALSE)</f>
        <v/>
      </c>
    </row>
    <row r="513" spans="1:15" x14ac:dyDescent="0.2">
      <c r="A513" s="21">
        <v>28737</v>
      </c>
      <c r="B513" s="1" t="s">
        <v>41</v>
      </c>
      <c r="C513" s="1" t="s">
        <v>40</v>
      </c>
      <c r="D513" s="1" t="s">
        <v>36</v>
      </c>
      <c r="E513" s="4">
        <v>14</v>
      </c>
      <c r="F513" s="2">
        <v>-0.1175000000000001</v>
      </c>
      <c r="G513" s="2">
        <v>-7.0179773983336879</v>
      </c>
      <c r="H513" s="2"/>
      <c r="I513" s="2"/>
      <c r="J513" s="2"/>
      <c r="K513" s="2"/>
      <c r="L513" s="2"/>
      <c r="M513" s="24" t="str" cm="1">
        <f t="array" ref="M513">_xlfn.IFS(B513=standards!$G$1, standards!$H$1, B513=standards!$G$2,standards!$H$2,B513=standards!$G$3,standards!$H$3,B513=standards!$G$4,standards!$H$4,B513=standards!$G$5,standards!$H$5,B513=standards!$G$6,standards!$H$6,B513=standards!$G$8,standards!$H$8,B513=standards!$G$9,standards!$H$9,B513=standards!$G$10, standards!$H$10, TRUE,standards!$H$7)</f>
        <v>129, -63.5, 1</v>
      </c>
      <c r="N513" t="str">
        <f>VLOOKUP($C513, standards!$A$2:$D$17, 3, FALSE)</f>
        <v>carbonate, mixed siliciclastic</v>
      </c>
      <c r="O513" t="str">
        <f>VLOOKUP($C513, standards!$A$2:$D$17, 4, FALSE)</f>
        <v/>
      </c>
    </row>
    <row r="514" spans="1:15" x14ac:dyDescent="0.2">
      <c r="A514" s="21">
        <v>28738</v>
      </c>
      <c r="B514" s="1" t="s">
        <v>41</v>
      </c>
      <c r="C514" s="1" t="s">
        <v>40</v>
      </c>
      <c r="D514" s="1" t="s">
        <v>36</v>
      </c>
      <c r="E514" s="4">
        <v>15</v>
      </c>
      <c r="F514" s="2">
        <v>-9.8500000000000087E-2</v>
      </c>
      <c r="G514" s="2">
        <v>-7.0041194423821942</v>
      </c>
      <c r="H514" s="2"/>
      <c r="I514" s="2"/>
      <c r="J514" s="2"/>
      <c r="K514" s="2"/>
      <c r="L514" s="2"/>
      <c r="M514" s="24" t="str" cm="1">
        <f t="array" ref="M514">_xlfn.IFS(B514=standards!$G$1, standards!$H$1, B514=standards!$G$2,standards!$H$2,B514=standards!$G$3,standards!$H$3,B514=standards!$G$4,standards!$H$4,B514=standards!$G$5,standards!$H$5,B514=standards!$G$6,standards!$H$6,B514=standards!$G$8,standards!$H$8,B514=standards!$G$9,standards!$H$9,B514=standards!$G$10, standards!$H$10, TRUE,standards!$H$7)</f>
        <v>129, -63.5, 1</v>
      </c>
      <c r="N514" t="str">
        <f>VLOOKUP($C514, standards!$A$2:$D$17, 3, FALSE)</f>
        <v>carbonate, mixed siliciclastic</v>
      </c>
      <c r="O514" t="str">
        <f>VLOOKUP($C514, standards!$A$2:$D$17, 4, FALSE)</f>
        <v/>
      </c>
    </row>
    <row r="515" spans="1:15" x14ac:dyDescent="0.2">
      <c r="A515" s="21">
        <v>28739</v>
      </c>
      <c r="B515" s="1" t="s">
        <v>41</v>
      </c>
      <c r="C515" s="1" t="s">
        <v>40</v>
      </c>
      <c r="D515" s="1" t="s">
        <v>36</v>
      </c>
      <c r="E515" s="4">
        <v>16</v>
      </c>
      <c r="F515" s="2">
        <v>-0.27250000000000008</v>
      </c>
      <c r="G515" s="2">
        <v>-5.6420803431494058</v>
      </c>
      <c r="H515" s="2"/>
      <c r="I515" s="2"/>
      <c r="J515" s="2"/>
      <c r="K515" s="2"/>
      <c r="L515" s="2"/>
      <c r="M515" s="24" t="str" cm="1">
        <f t="array" ref="M515">_xlfn.IFS(B515=standards!$G$1, standards!$H$1, B515=standards!$G$2,standards!$H$2,B515=standards!$G$3,standards!$H$3,B515=standards!$G$4,standards!$H$4,B515=standards!$G$5,standards!$H$5,B515=standards!$G$6,standards!$H$6,B515=standards!$G$8,standards!$H$8,B515=standards!$G$9,standards!$H$9,B515=standards!$G$10, standards!$H$10, TRUE,standards!$H$7)</f>
        <v>129, -63.5, 1</v>
      </c>
      <c r="N515" t="str">
        <f>VLOOKUP($C515, standards!$A$2:$D$17, 3, FALSE)</f>
        <v>carbonate, mixed siliciclastic</v>
      </c>
      <c r="O515" t="str">
        <f>VLOOKUP($C515, standards!$A$2:$D$17, 4, FALSE)</f>
        <v/>
      </c>
    </row>
    <row r="516" spans="1:15" x14ac:dyDescent="0.2">
      <c r="A516" s="21">
        <v>28740</v>
      </c>
      <c r="B516" s="1" t="s">
        <v>41</v>
      </c>
      <c r="C516" s="1" t="s">
        <v>40</v>
      </c>
      <c r="D516" s="1" t="s">
        <v>36</v>
      </c>
      <c r="E516" s="4">
        <v>17</v>
      </c>
      <c r="F516" s="2">
        <v>-0.56950000000000012</v>
      </c>
      <c r="G516" s="2">
        <v>-7.2416844015507884</v>
      </c>
      <c r="H516" s="2"/>
      <c r="I516" s="2"/>
      <c r="J516" s="2"/>
      <c r="K516" s="2"/>
      <c r="L516" s="2"/>
      <c r="M516" s="24" t="str" cm="1">
        <f t="array" ref="M516">_xlfn.IFS(B516=standards!$G$1, standards!$H$1, B516=standards!$G$2,standards!$H$2,B516=standards!$G$3,standards!$H$3,B516=standards!$G$4,standards!$H$4,B516=standards!$G$5,standards!$H$5,B516=standards!$G$6,standards!$H$6,B516=standards!$G$8,standards!$H$8,B516=standards!$G$9,standards!$H$9,B516=standards!$G$10, standards!$H$10, TRUE,standards!$H$7)</f>
        <v>129, -63.5, 1</v>
      </c>
      <c r="N516" t="str">
        <f>VLOOKUP($C516, standards!$A$2:$D$17, 3, FALSE)</f>
        <v>carbonate, mixed siliciclastic</v>
      </c>
      <c r="O516" t="str">
        <f>VLOOKUP($C516, standards!$A$2:$D$17, 4, FALSE)</f>
        <v/>
      </c>
    </row>
    <row r="517" spans="1:15" x14ac:dyDescent="0.2">
      <c r="A517" s="21">
        <v>28741</v>
      </c>
      <c r="B517" s="1" t="s">
        <v>41</v>
      </c>
      <c r="C517" s="1" t="s">
        <v>40</v>
      </c>
      <c r="D517" s="1" t="s">
        <v>36</v>
      </c>
      <c r="E517" s="4">
        <v>18</v>
      </c>
      <c r="F517" s="2">
        <v>-0.71050000000000013</v>
      </c>
      <c r="G517" s="2">
        <v>-7.6089202342654296</v>
      </c>
      <c r="H517" s="2"/>
      <c r="I517" s="2"/>
      <c r="J517" s="2"/>
      <c r="K517" s="2"/>
      <c r="L517" s="2"/>
      <c r="M517" s="24" t="str" cm="1">
        <f t="array" ref="M517">_xlfn.IFS(B517=standards!$G$1, standards!$H$1, B517=standards!$G$2,standards!$H$2,B517=standards!$G$3,standards!$H$3,B517=standards!$G$4,standards!$H$4,B517=standards!$G$5,standards!$H$5,B517=standards!$G$6,standards!$H$6,B517=standards!$G$8,standards!$H$8,B517=standards!$G$9,standards!$H$9,B517=standards!$G$10, standards!$H$10, TRUE,standards!$H$7)</f>
        <v>129, -63.5, 1</v>
      </c>
      <c r="N517" t="str">
        <f>VLOOKUP($C517, standards!$A$2:$D$17, 3, FALSE)</f>
        <v>carbonate, mixed siliciclastic</v>
      </c>
      <c r="O517" t="str">
        <f>VLOOKUP($C517, standards!$A$2:$D$17, 4, FALSE)</f>
        <v/>
      </c>
    </row>
    <row r="518" spans="1:15" x14ac:dyDescent="0.2">
      <c r="A518" s="21">
        <v>28742</v>
      </c>
      <c r="B518" s="1" t="s">
        <v>41</v>
      </c>
      <c r="C518" s="1" t="s">
        <v>40</v>
      </c>
      <c r="D518" s="1" t="s">
        <v>36</v>
      </c>
      <c r="E518" s="4">
        <v>19</v>
      </c>
      <c r="F518" s="2">
        <v>-0.53599999999999981</v>
      </c>
      <c r="G518" s="2">
        <v>-8.8584459292254198</v>
      </c>
      <c r="H518" s="2"/>
      <c r="I518" s="2"/>
      <c r="J518" s="2"/>
      <c r="K518" s="2"/>
      <c r="L518" s="2"/>
      <c r="M518" s="24" t="str" cm="1">
        <f t="array" ref="M518">_xlfn.IFS(B518=standards!$G$1, standards!$H$1, B518=standards!$G$2,standards!$H$2,B518=standards!$G$3,standards!$H$3,B518=standards!$G$4,standards!$H$4,B518=standards!$G$5,standards!$H$5,B518=standards!$G$6,standards!$H$6,B518=standards!$G$8,standards!$H$8,B518=standards!$G$9,standards!$H$9,B518=standards!$G$10, standards!$H$10, TRUE,standards!$H$7)</f>
        <v>129, -63.5, 1</v>
      </c>
      <c r="N518" t="str">
        <f>VLOOKUP($C518, standards!$A$2:$D$17, 3, FALSE)</f>
        <v>carbonate, mixed siliciclastic</v>
      </c>
      <c r="O518" t="str">
        <f>VLOOKUP($C518, standards!$A$2:$D$17, 4, FALSE)</f>
        <v/>
      </c>
    </row>
    <row r="519" spans="1:15" x14ac:dyDescent="0.2">
      <c r="A519" s="21">
        <v>28743</v>
      </c>
      <c r="B519" s="1" t="s">
        <v>41</v>
      </c>
      <c r="C519" s="1" t="s">
        <v>40</v>
      </c>
      <c r="D519" s="1" t="s">
        <v>36</v>
      </c>
      <c r="E519" s="4">
        <v>19.899999999999999</v>
      </c>
      <c r="F519" s="2">
        <v>0.26700000000000013</v>
      </c>
      <c r="G519" s="2">
        <v>-6.978713189804532</v>
      </c>
      <c r="H519" s="2"/>
      <c r="I519" s="2"/>
      <c r="J519" s="2"/>
      <c r="K519" s="2"/>
      <c r="L519" s="2"/>
      <c r="M519" s="24" t="str" cm="1">
        <f t="array" ref="M519">_xlfn.IFS(B519=standards!$G$1, standards!$H$1, B519=standards!$G$2,standards!$H$2,B519=standards!$G$3,standards!$H$3,B519=standards!$G$4,standards!$H$4,B519=standards!$G$5,standards!$H$5,B519=standards!$G$6,standards!$H$6,B519=standards!$G$8,standards!$H$8,B519=standards!$G$9,standards!$H$9,B519=standards!$G$10, standards!$H$10, TRUE,standards!$H$7)</f>
        <v>129, -63.5, 1</v>
      </c>
      <c r="N519" t="str">
        <f>VLOOKUP($C519, standards!$A$2:$D$17, 3, FALSE)</f>
        <v>carbonate, mixed siliciclastic</v>
      </c>
      <c r="O519" t="str">
        <f>VLOOKUP($C519, standards!$A$2:$D$17, 4, FALSE)</f>
        <v/>
      </c>
    </row>
    <row r="520" spans="1:15" x14ac:dyDescent="0.2">
      <c r="A520" s="21">
        <v>28744</v>
      </c>
      <c r="B520" s="1" t="s">
        <v>41</v>
      </c>
      <c r="C520" s="1" t="s">
        <v>40</v>
      </c>
      <c r="D520" s="1" t="s">
        <v>36</v>
      </c>
      <c r="E520" s="4">
        <v>24</v>
      </c>
      <c r="F520" s="2">
        <v>0.26200000000000012</v>
      </c>
      <c r="G520" s="2">
        <v>-5.3919772333580998</v>
      </c>
      <c r="H520" s="2"/>
      <c r="I520" s="2"/>
      <c r="J520" s="2"/>
      <c r="K520" s="2"/>
      <c r="L520" s="2"/>
      <c r="M520" s="24" t="str" cm="1">
        <f t="array" ref="M520">_xlfn.IFS(B520=standards!$G$1, standards!$H$1, B520=standards!$G$2,standards!$H$2,B520=standards!$G$3,standards!$H$3,B520=standards!$G$4,standards!$H$4,B520=standards!$G$5,standards!$H$5,B520=standards!$G$6,standards!$H$6,B520=standards!$G$8,standards!$H$8,B520=standards!$G$9,standards!$H$9,B520=standards!$G$10, standards!$H$10, TRUE,standards!$H$7)</f>
        <v>129, -63.5, 1</v>
      </c>
      <c r="N520" t="str">
        <f>VLOOKUP($C520, standards!$A$2:$D$17, 3, FALSE)</f>
        <v>carbonate, mixed siliciclastic</v>
      </c>
      <c r="O520" t="str">
        <f>VLOOKUP($C520, standards!$A$2:$D$17, 4, FALSE)</f>
        <v/>
      </c>
    </row>
    <row r="521" spans="1:15" x14ac:dyDescent="0.2">
      <c r="A521" s="21">
        <v>28745</v>
      </c>
      <c r="B521" s="1" t="s">
        <v>41</v>
      </c>
      <c r="C521" s="1" t="s">
        <v>40</v>
      </c>
      <c r="D521" s="1" t="s">
        <v>36</v>
      </c>
      <c r="E521" s="4">
        <v>26</v>
      </c>
      <c r="F521" s="2">
        <v>0.23800000000000016</v>
      </c>
      <c r="G521" s="2">
        <v>-8.0576540460282988</v>
      </c>
      <c r="H521" s="2"/>
      <c r="I521" s="2"/>
      <c r="J521" s="2"/>
      <c r="K521" s="2"/>
      <c r="L521" s="2"/>
      <c r="M521" s="24" t="str" cm="1">
        <f t="array" ref="M521">_xlfn.IFS(B521=standards!$G$1, standards!$H$1, B521=standards!$G$2,standards!$H$2,B521=standards!$G$3,standards!$H$3,B521=standards!$G$4,standards!$H$4,B521=standards!$G$5,standards!$H$5,B521=standards!$G$6,standards!$H$6,B521=standards!$G$8,standards!$H$8,B521=standards!$G$9,standards!$H$9,B521=standards!$G$10, standards!$H$10, TRUE,standards!$H$7)</f>
        <v>129, -63.5, 1</v>
      </c>
      <c r="N521" t="str">
        <f>VLOOKUP($C521, standards!$A$2:$D$17, 3, FALSE)</f>
        <v>carbonate, mixed siliciclastic</v>
      </c>
      <c r="O521" t="str">
        <f>VLOOKUP($C521, standards!$A$2:$D$17, 4, FALSE)</f>
        <v/>
      </c>
    </row>
    <row r="522" spans="1:15" x14ac:dyDescent="0.2">
      <c r="A522" s="21">
        <v>28746</v>
      </c>
      <c r="B522" s="1" t="s">
        <v>41</v>
      </c>
      <c r="C522" s="1" t="s">
        <v>40</v>
      </c>
      <c r="D522" s="1" t="s">
        <v>36</v>
      </c>
      <c r="E522" s="4">
        <v>27</v>
      </c>
      <c r="F522" s="2">
        <v>0.68100000000000016</v>
      </c>
      <c r="G522" s="2">
        <v>-6.1274387527839256</v>
      </c>
      <c r="H522" s="2"/>
      <c r="I522" s="2"/>
      <c r="J522" s="2"/>
      <c r="K522" s="2"/>
      <c r="L522" s="2"/>
      <c r="M522" s="24" t="str" cm="1">
        <f t="array" ref="M522">_xlfn.IFS(B522=standards!$G$1, standards!$H$1, B522=standards!$G$2,standards!$H$2,B522=standards!$G$3,standards!$H$3,B522=standards!$G$4,standards!$H$4,B522=standards!$G$5,standards!$H$5,B522=standards!$G$6,standards!$H$6,B522=standards!$G$8,standards!$H$8,B522=standards!$G$9,standards!$H$9,B522=standards!$G$10, standards!$H$10, TRUE,standards!$H$7)</f>
        <v>129, -63.5, 1</v>
      </c>
      <c r="N522" t="str">
        <f>VLOOKUP($C522, standards!$A$2:$D$17, 3, FALSE)</f>
        <v>carbonate, mixed siliciclastic</v>
      </c>
      <c r="O522" t="str">
        <f>VLOOKUP($C522, standards!$A$2:$D$17, 4, FALSE)</f>
        <v/>
      </c>
    </row>
    <row r="523" spans="1:15" x14ac:dyDescent="0.2">
      <c r="A523" s="21">
        <v>28747</v>
      </c>
      <c r="B523" s="1" t="s">
        <v>41</v>
      </c>
      <c r="C523" s="1" t="s">
        <v>40</v>
      </c>
      <c r="D523" s="1" t="s">
        <v>36</v>
      </c>
      <c r="E523" s="4">
        <v>28</v>
      </c>
      <c r="F523" s="2">
        <v>0.92700000000000016</v>
      </c>
      <c r="G523" s="2">
        <v>-5.5127394209354836</v>
      </c>
      <c r="H523" s="2"/>
      <c r="I523" s="2"/>
      <c r="J523" s="2"/>
      <c r="K523" s="2"/>
      <c r="L523" s="2"/>
      <c r="M523" s="24" t="str" cm="1">
        <f t="array" ref="M523">_xlfn.IFS(B523=standards!$G$1, standards!$H$1, B523=standards!$G$2,standards!$H$2,B523=standards!$G$3,standards!$H$3,B523=standards!$G$4,standards!$H$4,B523=standards!$G$5,standards!$H$5,B523=standards!$G$6,standards!$H$6,B523=standards!$G$8,standards!$H$8,B523=standards!$G$9,standards!$H$9,B523=standards!$G$10, standards!$H$10, TRUE,standards!$H$7)</f>
        <v>129, -63.5, 1</v>
      </c>
      <c r="N523" t="str">
        <f>VLOOKUP($C523, standards!$A$2:$D$17, 3, FALSE)</f>
        <v>carbonate, mixed siliciclastic</v>
      </c>
      <c r="O523" t="str">
        <f>VLOOKUP($C523, standards!$A$2:$D$17, 4, FALSE)</f>
        <v/>
      </c>
    </row>
    <row r="524" spans="1:15" x14ac:dyDescent="0.2">
      <c r="A524" s="21">
        <v>28748</v>
      </c>
      <c r="B524" s="1" t="s">
        <v>41</v>
      </c>
      <c r="C524" s="1" t="s">
        <v>40</v>
      </c>
      <c r="D524" s="1" t="s">
        <v>36</v>
      </c>
      <c r="E524" s="4">
        <v>29</v>
      </c>
      <c r="F524" s="2">
        <v>0.63300000000000023</v>
      </c>
      <c r="G524" s="2">
        <v>-4.1289235337787407</v>
      </c>
      <c r="H524" s="2"/>
      <c r="I524" s="2"/>
      <c r="J524" s="2"/>
      <c r="K524" s="2"/>
      <c r="L524" s="2"/>
      <c r="M524" s="24" t="str" cm="1">
        <f t="array" ref="M524">_xlfn.IFS(B524=standards!$G$1, standards!$H$1, B524=standards!$G$2,standards!$H$2,B524=standards!$G$3,standards!$H$3,B524=standards!$G$4,standards!$H$4,B524=standards!$G$5,standards!$H$5,B524=standards!$G$6,standards!$H$6,B524=standards!$G$8,standards!$H$8,B524=standards!$G$9,standards!$H$9,B524=standards!$G$10, standards!$H$10, TRUE,standards!$H$7)</f>
        <v>129, -63.5, 1</v>
      </c>
      <c r="N524" t="str">
        <f>VLOOKUP($C524, standards!$A$2:$D$17, 3, FALSE)</f>
        <v>carbonate, mixed siliciclastic</v>
      </c>
      <c r="O524" t="str">
        <f>VLOOKUP($C524, standards!$A$2:$D$17, 4, FALSE)</f>
        <v/>
      </c>
    </row>
    <row r="525" spans="1:15" x14ac:dyDescent="0.2">
      <c r="A525" s="21">
        <v>28749</v>
      </c>
      <c r="B525" s="1" t="s">
        <v>41</v>
      </c>
      <c r="C525" s="1" t="s">
        <v>40</v>
      </c>
      <c r="D525" s="1" t="s">
        <v>36</v>
      </c>
      <c r="E525" s="4">
        <v>30</v>
      </c>
      <c r="F525" s="2">
        <v>0.63800000000000012</v>
      </c>
      <c r="G525" s="2">
        <v>-4.8604256372185066</v>
      </c>
      <c r="H525" s="2"/>
      <c r="I525" s="2"/>
      <c r="J525" s="2"/>
      <c r="K525" s="2"/>
      <c r="L525" s="2"/>
      <c r="M525" s="24" t="str" cm="1">
        <f t="array" ref="M525">_xlfn.IFS(B525=standards!$G$1, standards!$H$1, B525=standards!$G$2,standards!$H$2,B525=standards!$G$3,standards!$H$3,B525=standards!$G$4,standards!$H$4,B525=standards!$G$5,standards!$H$5,B525=standards!$G$6,standards!$H$6,B525=standards!$G$8,standards!$H$8,B525=standards!$G$9,standards!$H$9,B525=standards!$G$10, standards!$H$10, TRUE,standards!$H$7)</f>
        <v>129, -63.5, 1</v>
      </c>
      <c r="N525" t="str">
        <f>VLOOKUP($C525, standards!$A$2:$D$17, 3, FALSE)</f>
        <v>carbonate, mixed siliciclastic</v>
      </c>
      <c r="O525" t="str">
        <f>VLOOKUP($C525, standards!$A$2:$D$17, 4, FALSE)</f>
        <v/>
      </c>
    </row>
    <row r="526" spans="1:15" x14ac:dyDescent="0.2">
      <c r="A526" s="21">
        <v>28750</v>
      </c>
      <c r="B526" s="1" t="s">
        <v>41</v>
      </c>
      <c r="C526" s="1" t="s">
        <v>40</v>
      </c>
      <c r="D526" s="1" t="s">
        <v>36</v>
      </c>
      <c r="E526" s="4">
        <v>31</v>
      </c>
      <c r="F526" s="2">
        <v>0.95400000000000018</v>
      </c>
      <c r="G526" s="2">
        <v>-4.2615639693145315</v>
      </c>
      <c r="H526" s="2"/>
      <c r="I526" s="2"/>
      <c r="J526" s="2"/>
      <c r="K526" s="2"/>
      <c r="L526" s="2"/>
      <c r="M526" s="24" t="str" cm="1">
        <f t="array" ref="M526">_xlfn.IFS(B526=standards!$G$1, standards!$H$1, B526=standards!$G$2,standards!$H$2,B526=standards!$G$3,standards!$H$3,B526=standards!$G$4,standards!$H$4,B526=standards!$G$5,standards!$H$5,B526=standards!$G$6,standards!$H$6,B526=standards!$G$8,standards!$H$8,B526=standards!$G$9,standards!$H$9,B526=standards!$G$10, standards!$H$10, TRUE,standards!$H$7)</f>
        <v>129, -63.5, 1</v>
      </c>
      <c r="N526" t="str">
        <f>VLOOKUP($C526, standards!$A$2:$D$17, 3, FALSE)</f>
        <v>carbonate, mixed siliciclastic</v>
      </c>
      <c r="O526" t="str">
        <f>VLOOKUP($C526, standards!$A$2:$D$17, 4, FALSE)</f>
        <v/>
      </c>
    </row>
    <row r="527" spans="1:15" x14ac:dyDescent="0.2">
      <c r="A527" s="21">
        <v>28751</v>
      </c>
      <c r="B527" s="1" t="s">
        <v>41</v>
      </c>
      <c r="C527" s="1" t="s">
        <v>40</v>
      </c>
      <c r="D527" s="1" t="s">
        <v>36</v>
      </c>
      <c r="E527" s="4">
        <v>32</v>
      </c>
      <c r="F527" s="2">
        <v>0.59400000000000019</v>
      </c>
      <c r="G527" s="2">
        <v>-6.1026924028705682</v>
      </c>
      <c r="H527" s="2"/>
      <c r="I527" s="2"/>
      <c r="J527" s="2"/>
      <c r="K527" s="2"/>
      <c r="L527" s="2"/>
      <c r="M527" s="24" t="str" cm="1">
        <f t="array" ref="M527">_xlfn.IFS(B527=standards!$G$1, standards!$H$1, B527=standards!$G$2,standards!$H$2,B527=standards!$G$3,standards!$H$3,B527=standards!$G$4,standards!$H$4,B527=standards!$G$5,standards!$H$5,B527=standards!$G$6,standards!$H$6,B527=standards!$G$8,standards!$H$8,B527=standards!$G$9,standards!$H$9,B527=standards!$G$10, standards!$H$10, TRUE,standards!$H$7)</f>
        <v>129, -63.5, 1</v>
      </c>
      <c r="N527" t="str">
        <f>VLOOKUP($C527, standards!$A$2:$D$17, 3, FALSE)</f>
        <v>carbonate, mixed siliciclastic</v>
      </c>
      <c r="O527" t="str">
        <f>VLOOKUP($C527, standards!$A$2:$D$17, 4, FALSE)</f>
        <v/>
      </c>
    </row>
    <row r="528" spans="1:15" x14ac:dyDescent="0.2">
      <c r="A528" s="21">
        <v>28752</v>
      </c>
      <c r="B528" s="1" t="s">
        <v>41</v>
      </c>
      <c r="C528" s="1" t="s">
        <v>40</v>
      </c>
      <c r="D528" s="1" t="s">
        <v>36</v>
      </c>
      <c r="E528" s="4">
        <v>33</v>
      </c>
      <c r="F528" s="2">
        <v>1.1070000000000002</v>
      </c>
      <c r="G528" s="2">
        <v>-5.6265726305370638</v>
      </c>
      <c r="H528" s="2"/>
      <c r="I528" s="2"/>
      <c r="J528" s="2"/>
      <c r="K528" s="2"/>
      <c r="L528" s="2"/>
      <c r="M528" s="24" t="str" cm="1">
        <f t="array" ref="M528">_xlfn.IFS(B528=standards!$G$1, standards!$H$1, B528=standards!$G$2,standards!$H$2,B528=standards!$G$3,standards!$H$3,B528=standards!$G$4,standards!$H$4,B528=standards!$G$5,standards!$H$5,B528=standards!$G$6,standards!$H$6,B528=standards!$G$8,standards!$H$8,B528=standards!$G$9,standards!$H$9,B528=standards!$G$10, standards!$H$10, TRUE,standards!$H$7)</f>
        <v>129, -63.5, 1</v>
      </c>
      <c r="N528" t="str">
        <f>VLOOKUP($C528, standards!$A$2:$D$17, 3, FALSE)</f>
        <v>carbonate, mixed siliciclastic</v>
      </c>
      <c r="O528" t="str">
        <f>VLOOKUP($C528, standards!$A$2:$D$17, 4, FALSE)</f>
        <v/>
      </c>
    </row>
    <row r="529" spans="1:15" x14ac:dyDescent="0.2">
      <c r="A529" s="21">
        <v>28753</v>
      </c>
      <c r="B529" s="1" t="s">
        <v>41</v>
      </c>
      <c r="C529" s="1" t="s">
        <v>40</v>
      </c>
      <c r="D529" s="1" t="s">
        <v>36</v>
      </c>
      <c r="E529" s="4">
        <v>34</v>
      </c>
      <c r="F529" s="2">
        <v>0.47600000000000015</v>
      </c>
      <c r="G529" s="2">
        <v>-7.1172927493194695</v>
      </c>
      <c r="H529" s="2"/>
      <c r="I529" s="2"/>
      <c r="J529" s="2"/>
      <c r="K529" s="2"/>
      <c r="L529" s="2"/>
      <c r="M529" s="24" t="str" cm="1">
        <f t="array" ref="M529">_xlfn.IFS(B529=standards!$G$1, standards!$H$1, B529=standards!$G$2,standards!$H$2,B529=standards!$G$3,standards!$H$3,B529=standards!$G$4,standards!$H$4,B529=standards!$G$5,standards!$H$5,B529=standards!$G$6,standards!$H$6,B529=standards!$G$8,standards!$H$8,B529=standards!$G$9,standards!$H$9,B529=standards!$G$10, standards!$H$10, TRUE,standards!$H$7)</f>
        <v>129, -63.5, 1</v>
      </c>
      <c r="N529" t="str">
        <f>VLOOKUP($C529, standards!$A$2:$D$17, 3, FALSE)</f>
        <v>carbonate, mixed siliciclastic</v>
      </c>
      <c r="O529" t="str">
        <f>VLOOKUP($C529, standards!$A$2:$D$17, 4, FALSE)</f>
        <v/>
      </c>
    </row>
    <row r="530" spans="1:15" x14ac:dyDescent="0.2">
      <c r="A530" s="21">
        <v>28754</v>
      </c>
      <c r="B530" s="1" t="s">
        <v>41</v>
      </c>
      <c r="C530" s="1" t="s">
        <v>40</v>
      </c>
      <c r="D530" s="1" t="s">
        <v>36</v>
      </c>
      <c r="E530" s="4">
        <v>35</v>
      </c>
      <c r="F530" s="2">
        <v>-0.83199999999999985</v>
      </c>
      <c r="G530" s="2">
        <v>-6.8064785944073467</v>
      </c>
      <c r="H530" s="2"/>
      <c r="I530" s="2"/>
      <c r="J530" s="2"/>
      <c r="K530" s="2"/>
      <c r="L530" s="2"/>
      <c r="M530" s="24" t="str" cm="1">
        <f t="array" ref="M530">_xlfn.IFS(B530=standards!$G$1, standards!$H$1, B530=standards!$G$2,standards!$H$2,B530=standards!$G$3,standards!$H$3,B530=standards!$G$4,standards!$H$4,B530=standards!$G$5,standards!$H$5,B530=standards!$G$6,standards!$H$6,B530=standards!$G$8,standards!$H$8,B530=standards!$G$9,standards!$H$9,B530=standards!$G$10, standards!$H$10, TRUE,standards!$H$7)</f>
        <v>129, -63.5, 1</v>
      </c>
      <c r="N530" t="str">
        <f>VLOOKUP($C530, standards!$A$2:$D$17, 3, FALSE)</f>
        <v>carbonate, mixed siliciclastic</v>
      </c>
      <c r="O530" t="str">
        <f>VLOOKUP($C530, standards!$A$2:$D$17, 4, FALSE)</f>
        <v/>
      </c>
    </row>
    <row r="531" spans="1:15" x14ac:dyDescent="0.2">
      <c r="A531" s="21">
        <v>28755</v>
      </c>
      <c r="B531" s="1" t="s">
        <v>41</v>
      </c>
      <c r="C531" s="1" t="s">
        <v>40</v>
      </c>
      <c r="D531" s="1" t="s">
        <v>36</v>
      </c>
      <c r="E531" s="4">
        <v>36</v>
      </c>
      <c r="F531" s="2">
        <v>0.9720000000000002</v>
      </c>
      <c r="G531" s="2">
        <v>-5.0514674585499026</v>
      </c>
      <c r="H531" s="2"/>
      <c r="I531" s="2"/>
      <c r="J531" s="2"/>
      <c r="K531" s="2"/>
      <c r="L531" s="2"/>
      <c r="M531" s="24" t="str" cm="1">
        <f t="array" ref="M531">_xlfn.IFS(B531=standards!$G$1, standards!$H$1, B531=standards!$G$2,standards!$H$2,B531=standards!$G$3,standards!$H$3,B531=standards!$G$4,standards!$H$4,B531=standards!$G$5,standards!$H$5,B531=standards!$G$6,standards!$H$6,B531=standards!$G$8,standards!$H$8,B531=standards!$G$9,standards!$H$9,B531=standards!$G$10, standards!$H$10, TRUE,standards!$H$7)</f>
        <v>129, -63.5, 1</v>
      </c>
      <c r="N531" t="str">
        <f>VLOOKUP($C531, standards!$A$2:$D$17, 3, FALSE)</f>
        <v>carbonate, mixed siliciclastic</v>
      </c>
      <c r="O531" t="str">
        <f>VLOOKUP($C531, standards!$A$2:$D$17, 4, FALSE)</f>
        <v/>
      </c>
    </row>
    <row r="532" spans="1:15" x14ac:dyDescent="0.2">
      <c r="A532" s="21">
        <v>28756</v>
      </c>
      <c r="B532" s="1" t="s">
        <v>41</v>
      </c>
      <c r="C532" s="1" t="s">
        <v>40</v>
      </c>
      <c r="D532" s="1" t="s">
        <v>36</v>
      </c>
      <c r="E532" s="4">
        <v>37</v>
      </c>
      <c r="F532" s="2">
        <v>1.1520000000000001</v>
      </c>
      <c r="G532" s="2">
        <v>-7.0183073496659265</v>
      </c>
      <c r="H532" s="2"/>
      <c r="I532" s="2"/>
      <c r="J532" s="2"/>
      <c r="K532" s="2"/>
      <c r="L532" s="2"/>
      <c r="M532" s="24" t="str" cm="1">
        <f t="array" ref="M532">_xlfn.IFS(B532=standards!$G$1, standards!$H$1, B532=standards!$G$2,standards!$H$2,B532=standards!$G$3,standards!$H$3,B532=standards!$G$4,standards!$H$4,B532=standards!$G$5,standards!$H$5,B532=standards!$G$6,standards!$H$6,B532=standards!$G$8,standards!$H$8,B532=standards!$G$9,standards!$H$9,B532=standards!$G$10, standards!$H$10, TRUE,standards!$H$7)</f>
        <v>129, -63.5, 1</v>
      </c>
      <c r="N532" t="str">
        <f>VLOOKUP($C532, standards!$A$2:$D$17, 3, FALSE)</f>
        <v>carbonate, mixed siliciclastic</v>
      </c>
      <c r="O532" t="str">
        <f>VLOOKUP($C532, standards!$A$2:$D$17, 4, FALSE)</f>
        <v/>
      </c>
    </row>
    <row r="533" spans="1:15" x14ac:dyDescent="0.2">
      <c r="A533" s="21">
        <v>28757</v>
      </c>
      <c r="B533" s="1" t="s">
        <v>41</v>
      </c>
      <c r="C533" s="1" t="s">
        <v>40</v>
      </c>
      <c r="D533" s="1" t="s">
        <v>36</v>
      </c>
      <c r="E533" s="4">
        <v>38</v>
      </c>
      <c r="F533" s="2">
        <v>1.173</v>
      </c>
      <c r="G533" s="2">
        <v>-5.2870527097252964</v>
      </c>
      <c r="H533" s="2"/>
      <c r="I533" s="2"/>
      <c r="J533" s="2"/>
      <c r="K533" s="2"/>
      <c r="L533" s="2"/>
      <c r="M533" s="24" t="str" cm="1">
        <f t="array" ref="M533">_xlfn.IFS(B533=standards!$G$1, standards!$H$1, B533=standards!$G$2,standards!$H$2,B533=standards!$G$3,standards!$H$3,B533=standards!$G$4,standards!$H$4,B533=standards!$G$5,standards!$H$5,B533=standards!$G$6,standards!$H$6,B533=standards!$G$8,standards!$H$8,B533=standards!$G$9,standards!$H$9,B533=standards!$G$10, standards!$H$10, TRUE,standards!$H$7)</f>
        <v>129, -63.5, 1</v>
      </c>
      <c r="N533" t="str">
        <f>VLOOKUP($C533, standards!$A$2:$D$17, 3, FALSE)</f>
        <v>carbonate, mixed siliciclastic</v>
      </c>
      <c r="O533" t="str">
        <f>VLOOKUP($C533, standards!$A$2:$D$17, 4, FALSE)</f>
        <v/>
      </c>
    </row>
    <row r="534" spans="1:15" x14ac:dyDescent="0.2">
      <c r="A534" s="21">
        <v>28758</v>
      </c>
      <c r="B534" s="1" t="s">
        <v>41</v>
      </c>
      <c r="C534" s="1" t="s">
        <v>40</v>
      </c>
      <c r="D534" s="1" t="s">
        <v>36</v>
      </c>
      <c r="E534" s="4">
        <v>39</v>
      </c>
      <c r="F534" s="2">
        <v>1.2690000000000001</v>
      </c>
      <c r="G534" s="2">
        <v>-4.7564909675822467</v>
      </c>
      <c r="H534" s="2"/>
      <c r="I534" s="2"/>
      <c r="J534" s="2"/>
      <c r="K534" s="2"/>
      <c r="L534" s="2"/>
      <c r="M534" s="24" t="str" cm="1">
        <f t="array" ref="M534">_xlfn.IFS(B534=standards!$G$1, standards!$H$1, B534=standards!$G$2,standards!$H$2,B534=standards!$G$3,standards!$H$3,B534=standards!$G$4,standards!$H$4,B534=standards!$G$5,standards!$H$5,B534=standards!$G$6,standards!$H$6,B534=standards!$G$8,standards!$H$8,B534=standards!$G$9,standards!$H$9,B534=standards!$G$10, standards!$H$10, TRUE,standards!$H$7)</f>
        <v>129, -63.5, 1</v>
      </c>
      <c r="N534" t="str">
        <f>VLOOKUP($C534, standards!$A$2:$D$17, 3, FALSE)</f>
        <v>carbonate, mixed siliciclastic</v>
      </c>
      <c r="O534" t="str">
        <f>VLOOKUP($C534, standards!$A$2:$D$17, 4, FALSE)</f>
        <v/>
      </c>
    </row>
    <row r="535" spans="1:15" x14ac:dyDescent="0.2">
      <c r="A535" s="21">
        <v>28759</v>
      </c>
      <c r="B535" s="1" t="s">
        <v>41</v>
      </c>
      <c r="C535" s="1" t="s">
        <v>40</v>
      </c>
      <c r="D535" s="1" t="s">
        <v>36</v>
      </c>
      <c r="E535" s="4">
        <v>41</v>
      </c>
      <c r="F535" s="2">
        <v>1</v>
      </c>
      <c r="G535" s="2">
        <v>-5.986879485276015</v>
      </c>
      <c r="H535" s="2"/>
      <c r="I535" s="2"/>
      <c r="J535" s="2"/>
      <c r="K535" s="2"/>
      <c r="L535" s="2"/>
      <c r="M535" s="24" t="str" cm="1">
        <f t="array" ref="M535">_xlfn.IFS(B535=standards!$G$1, standards!$H$1, B535=standards!$G$2,standards!$H$2,B535=standards!$G$3,standards!$H$3,B535=standards!$G$4,standards!$H$4,B535=standards!$G$5,standards!$H$5,B535=standards!$G$6,standards!$H$6,B535=standards!$G$8,standards!$H$8,B535=standards!$G$9,standards!$H$9,B535=standards!$G$10, standards!$H$10, TRUE,standards!$H$7)</f>
        <v>129, -63.5, 1</v>
      </c>
      <c r="N535" t="str">
        <f>VLOOKUP($C535, standards!$A$2:$D$17, 3, FALSE)</f>
        <v>carbonate, mixed siliciclastic</v>
      </c>
      <c r="O535" t="str">
        <f>VLOOKUP($C535, standards!$A$2:$D$17, 4, FALSE)</f>
        <v/>
      </c>
    </row>
    <row r="536" spans="1:15" x14ac:dyDescent="0.2">
      <c r="A536" s="21">
        <v>28760</v>
      </c>
      <c r="B536" s="1" t="s">
        <v>41</v>
      </c>
      <c r="C536" s="1" t="s">
        <v>40</v>
      </c>
      <c r="D536" s="1" t="s">
        <v>36</v>
      </c>
      <c r="E536" s="4">
        <v>42</v>
      </c>
      <c r="F536" s="2">
        <v>1.2130000000000001</v>
      </c>
      <c r="G536" s="2">
        <v>-5.5602524127691115</v>
      </c>
      <c r="H536" s="2"/>
      <c r="I536" s="2"/>
      <c r="J536" s="2"/>
      <c r="K536" s="2"/>
      <c r="L536" s="2"/>
      <c r="M536" s="24" t="str" cm="1">
        <f t="array" ref="M536">_xlfn.IFS(B536=standards!$G$1, standards!$H$1, B536=standards!$G$2,standards!$H$2,B536=standards!$G$3,standards!$H$3,B536=standards!$G$4,standards!$H$4,B536=standards!$G$5,standards!$H$5,B536=standards!$G$6,standards!$H$6,B536=standards!$G$8,standards!$H$8,B536=standards!$G$9,standards!$H$9,B536=standards!$G$10, standards!$H$10, TRUE,standards!$H$7)</f>
        <v>129, -63.5, 1</v>
      </c>
      <c r="N536" t="str">
        <f>VLOOKUP($C536, standards!$A$2:$D$17, 3, FALSE)</f>
        <v>carbonate, mixed siliciclastic</v>
      </c>
      <c r="O536" t="str">
        <f>VLOOKUP($C536, standards!$A$2:$D$17, 4, FALSE)</f>
        <v/>
      </c>
    </row>
    <row r="537" spans="1:15" x14ac:dyDescent="0.2">
      <c r="A537" s="21">
        <v>28761</v>
      </c>
      <c r="B537" s="1" t="s">
        <v>41</v>
      </c>
      <c r="C537" s="1" t="s">
        <v>40</v>
      </c>
      <c r="D537" s="1" t="s">
        <v>36</v>
      </c>
      <c r="E537" s="4">
        <v>43</v>
      </c>
      <c r="F537" s="2">
        <v>1.2570000000000001</v>
      </c>
      <c r="G537" s="2">
        <v>-5.4523583271467917</v>
      </c>
      <c r="H537" s="2"/>
      <c r="I537" s="2"/>
      <c r="J537" s="2"/>
      <c r="K537" s="2"/>
      <c r="L537" s="2"/>
      <c r="M537" s="24" t="str" cm="1">
        <f t="array" ref="M537">_xlfn.IFS(B537=standards!$G$1, standards!$H$1, B537=standards!$G$2,standards!$H$2,B537=standards!$G$3,standards!$H$3,B537=standards!$G$4,standards!$H$4,B537=standards!$G$5,standards!$H$5,B537=standards!$G$6,standards!$H$6,B537=standards!$G$8,standards!$H$8,B537=standards!$G$9,standards!$H$9,B537=standards!$G$10, standards!$H$10, TRUE,standards!$H$7)</f>
        <v>129, -63.5, 1</v>
      </c>
      <c r="N537" t="str">
        <f>VLOOKUP($C537, standards!$A$2:$D$17, 3, FALSE)</f>
        <v>carbonate, mixed siliciclastic</v>
      </c>
      <c r="O537" t="str">
        <f>VLOOKUP($C537, standards!$A$2:$D$17, 4, FALSE)</f>
        <v/>
      </c>
    </row>
    <row r="538" spans="1:15" x14ac:dyDescent="0.2">
      <c r="A538" s="21">
        <v>28762</v>
      </c>
      <c r="B538" s="1" t="s">
        <v>41</v>
      </c>
      <c r="C538" s="1" t="s">
        <v>40</v>
      </c>
      <c r="D538" s="1" t="s">
        <v>36</v>
      </c>
      <c r="E538" s="4">
        <v>44</v>
      </c>
      <c r="F538" s="2">
        <v>1.2370000000000001</v>
      </c>
      <c r="G538" s="2">
        <v>-7.5607473397673832</v>
      </c>
      <c r="H538" s="2"/>
      <c r="I538" s="2"/>
      <c r="J538" s="2"/>
      <c r="K538" s="2"/>
      <c r="L538" s="2"/>
      <c r="M538" s="24" t="str" cm="1">
        <f t="array" ref="M538">_xlfn.IFS(B538=standards!$G$1, standards!$H$1, B538=standards!$G$2,standards!$H$2,B538=standards!$G$3,standards!$H$3,B538=standards!$G$4,standards!$H$4,B538=standards!$G$5,standards!$H$5,B538=standards!$G$6,standards!$H$6,B538=standards!$G$8,standards!$H$8,B538=standards!$G$9,standards!$H$9,B538=standards!$G$10, standards!$H$10, TRUE,standards!$H$7)</f>
        <v>129, -63.5, 1</v>
      </c>
      <c r="N538" t="str">
        <f>VLOOKUP($C538, standards!$A$2:$D$17, 3, FALSE)</f>
        <v>carbonate, mixed siliciclastic</v>
      </c>
      <c r="O538" t="str">
        <f>VLOOKUP($C538, standards!$A$2:$D$17, 4, FALSE)</f>
        <v/>
      </c>
    </row>
    <row r="539" spans="1:15" x14ac:dyDescent="0.2">
      <c r="A539" s="21">
        <v>28763</v>
      </c>
      <c r="B539" s="1" t="s">
        <v>41</v>
      </c>
      <c r="C539" s="1" t="s">
        <v>40</v>
      </c>
      <c r="D539" s="1" t="s">
        <v>36</v>
      </c>
      <c r="E539" s="4">
        <v>45</v>
      </c>
      <c r="F539" s="2">
        <v>1.7970000000000002</v>
      </c>
      <c r="G539" s="2">
        <v>-6.2293937144270988</v>
      </c>
      <c r="H539" s="2"/>
      <c r="I539" s="2"/>
      <c r="J539" s="2"/>
      <c r="K539" s="2"/>
      <c r="L539" s="2"/>
      <c r="M539" s="24" t="str" cm="1">
        <f t="array" ref="M539">_xlfn.IFS(B539=standards!$G$1, standards!$H$1, B539=standards!$G$2,standards!$H$2,B539=standards!$G$3,standards!$H$3,B539=standards!$G$4,standards!$H$4,B539=standards!$G$5,standards!$H$5,B539=standards!$G$6,standards!$H$6,B539=standards!$G$8,standards!$H$8,B539=standards!$G$9,standards!$H$9,B539=standards!$G$10, standards!$H$10, TRUE,standards!$H$7)</f>
        <v>129, -63.5, 1</v>
      </c>
      <c r="N539" t="str">
        <f>VLOOKUP($C539, standards!$A$2:$D$17, 3, FALSE)</f>
        <v>carbonate, mixed siliciclastic</v>
      </c>
      <c r="O539" t="str">
        <f>VLOOKUP($C539, standards!$A$2:$D$17, 4, FALSE)</f>
        <v/>
      </c>
    </row>
    <row r="540" spans="1:15" x14ac:dyDescent="0.2">
      <c r="A540" s="21">
        <v>28764</v>
      </c>
      <c r="B540" s="1" t="s">
        <v>41</v>
      </c>
      <c r="C540" s="1" t="s">
        <v>40</v>
      </c>
      <c r="D540" s="1" t="s">
        <v>36</v>
      </c>
      <c r="E540" s="4">
        <v>46</v>
      </c>
      <c r="F540" s="2">
        <v>0.96879999999999988</v>
      </c>
      <c r="G540" s="2">
        <v>-9.5762880475129624</v>
      </c>
      <c r="H540" s="2"/>
      <c r="I540" s="2"/>
      <c r="J540" s="2"/>
      <c r="K540" s="2"/>
      <c r="L540" s="2"/>
      <c r="M540" s="24" t="str" cm="1">
        <f t="array" ref="M540">_xlfn.IFS(B540=standards!$G$1, standards!$H$1, B540=standards!$G$2,standards!$H$2,B540=standards!$G$3,standards!$H$3,B540=standards!$G$4,standards!$H$4,B540=standards!$G$5,standards!$H$5,B540=standards!$G$6,standards!$H$6,B540=standards!$G$8,standards!$H$8,B540=standards!$G$9,standards!$H$9,B540=standards!$G$10, standards!$H$10, TRUE,standards!$H$7)</f>
        <v>129, -63.5, 1</v>
      </c>
      <c r="N540" t="str">
        <f>VLOOKUP($C540, standards!$A$2:$D$17, 3, FALSE)</f>
        <v>carbonate, mixed siliciclastic</v>
      </c>
      <c r="O540" t="str">
        <f>VLOOKUP($C540, standards!$A$2:$D$17, 4, FALSE)</f>
        <v/>
      </c>
    </row>
    <row r="541" spans="1:15" x14ac:dyDescent="0.2">
      <c r="A541" s="21">
        <v>28765</v>
      </c>
      <c r="B541" s="1" t="s">
        <v>41</v>
      </c>
      <c r="C541" s="1" t="s">
        <v>40</v>
      </c>
      <c r="D541" s="1" t="s">
        <v>36</v>
      </c>
      <c r="E541" s="4">
        <v>47</v>
      </c>
      <c r="F541" s="2">
        <v>1.2948</v>
      </c>
      <c r="G541" s="2">
        <v>-6.0098440979955559</v>
      </c>
      <c r="H541" s="2"/>
      <c r="I541" s="2"/>
      <c r="J541" s="2"/>
      <c r="K541" s="2"/>
      <c r="L541" s="2"/>
      <c r="M541" s="24" t="str" cm="1">
        <f t="array" ref="M541">_xlfn.IFS(B541=standards!$G$1, standards!$H$1, B541=standards!$G$2,standards!$H$2,B541=standards!$G$3,standards!$H$3,B541=standards!$G$4,standards!$H$4,B541=standards!$G$5,standards!$H$5,B541=standards!$G$6,standards!$H$6,B541=standards!$G$8,standards!$H$8,B541=standards!$G$9,standards!$H$9,B541=standards!$G$10, standards!$H$10, TRUE,standards!$H$7)</f>
        <v>129, -63.5, 1</v>
      </c>
      <c r="N541" t="str">
        <f>VLOOKUP($C541, standards!$A$2:$D$17, 3, FALSE)</f>
        <v>carbonate, mixed siliciclastic</v>
      </c>
      <c r="O541" t="str">
        <f>VLOOKUP($C541, standards!$A$2:$D$17, 4, FALSE)</f>
        <v/>
      </c>
    </row>
    <row r="542" spans="1:15" x14ac:dyDescent="0.2">
      <c r="A542" s="21">
        <v>28766</v>
      </c>
      <c r="B542" s="1" t="s">
        <v>41</v>
      </c>
      <c r="C542" s="1" t="s">
        <v>40</v>
      </c>
      <c r="D542" s="1" t="s">
        <v>36</v>
      </c>
      <c r="E542" s="4">
        <v>48</v>
      </c>
      <c r="F542" s="2">
        <v>-5.8200000000000113E-2</v>
      </c>
      <c r="G542" s="2">
        <v>-4.5745558030190114</v>
      </c>
      <c r="H542" s="2"/>
      <c r="I542" s="2"/>
      <c r="J542" s="2"/>
      <c r="K542" s="2"/>
      <c r="L542" s="2"/>
      <c r="M542" s="24" t="str" cm="1">
        <f t="array" ref="M542">_xlfn.IFS(B542=standards!$G$1, standards!$H$1, B542=standards!$G$2,standards!$H$2,B542=standards!$G$3,standards!$H$3,B542=standards!$G$4,standards!$H$4,B542=standards!$G$5,standards!$H$5,B542=standards!$G$6,standards!$H$6,B542=standards!$G$8,standards!$H$8,B542=standards!$G$9,standards!$H$9,B542=standards!$G$10, standards!$H$10, TRUE,standards!$H$7)</f>
        <v>129, -63.5, 1</v>
      </c>
      <c r="N542" t="str">
        <f>VLOOKUP($C542, standards!$A$2:$D$17, 3, FALSE)</f>
        <v>carbonate, mixed siliciclastic</v>
      </c>
      <c r="O542" t="str">
        <f>VLOOKUP($C542, standards!$A$2:$D$17, 4, FALSE)</f>
        <v/>
      </c>
    </row>
    <row r="543" spans="1:15" x14ac:dyDescent="0.2">
      <c r="A543" s="21">
        <v>28767</v>
      </c>
      <c r="B543" s="1" t="s">
        <v>41</v>
      </c>
      <c r="C543" s="1" t="s">
        <v>40</v>
      </c>
      <c r="D543" s="1" t="s">
        <v>36</v>
      </c>
      <c r="E543" s="4">
        <v>49</v>
      </c>
      <c r="F543" s="2">
        <v>0.10679999999999988</v>
      </c>
      <c r="G543" s="2">
        <v>-10.474085622370653</v>
      </c>
      <c r="H543" s="2"/>
      <c r="I543" s="2"/>
      <c r="J543" s="2"/>
      <c r="K543" s="2"/>
      <c r="L543" s="2"/>
      <c r="M543" s="24" t="str" cm="1">
        <f t="array" ref="M543">_xlfn.IFS(B543=standards!$G$1, standards!$H$1, B543=standards!$G$2,standards!$H$2,B543=standards!$G$3,standards!$H$3,B543=standards!$G$4,standards!$H$4,B543=standards!$G$5,standards!$H$5,B543=standards!$G$6,standards!$H$6,B543=standards!$G$8,standards!$H$8,B543=standards!$G$9,standards!$H$9,B543=standards!$G$10, standards!$H$10, TRUE,standards!$H$7)</f>
        <v>129, -63.5, 1</v>
      </c>
      <c r="N543" t="str">
        <f>VLOOKUP($C543, standards!$A$2:$D$17, 3, FALSE)</f>
        <v>carbonate, mixed siliciclastic</v>
      </c>
      <c r="O543" t="str">
        <f>VLOOKUP($C543, standards!$A$2:$D$17, 4, FALSE)</f>
        <v/>
      </c>
    </row>
    <row r="544" spans="1:15" x14ac:dyDescent="0.2">
      <c r="A544" s="21">
        <v>28768</v>
      </c>
      <c r="B544" s="1" t="s">
        <v>41</v>
      </c>
      <c r="C544" s="1" t="s">
        <v>40</v>
      </c>
      <c r="D544" s="1" t="s">
        <v>36</v>
      </c>
      <c r="E544" s="4">
        <v>50</v>
      </c>
      <c r="F544" s="2">
        <v>1.5907999999999998</v>
      </c>
      <c r="G544" s="2">
        <v>-10.78193021529326</v>
      </c>
      <c r="H544" s="2"/>
      <c r="I544" s="2"/>
      <c r="J544" s="2"/>
      <c r="K544" s="2"/>
      <c r="L544" s="2"/>
      <c r="M544" s="24" t="str" cm="1">
        <f t="array" ref="M544">_xlfn.IFS(B544=standards!$G$1, standards!$H$1, B544=standards!$G$2,standards!$H$2,B544=standards!$G$3,standards!$H$3,B544=standards!$G$4,standards!$H$4,B544=standards!$G$5,standards!$H$5,B544=standards!$G$6,standards!$H$6,B544=standards!$G$8,standards!$H$8,B544=standards!$G$9,standards!$H$9,B544=standards!$G$10, standards!$H$10, TRUE,standards!$H$7)</f>
        <v>129, -63.5, 1</v>
      </c>
      <c r="N544" t="str">
        <f>VLOOKUP($C544, standards!$A$2:$D$17, 3, FALSE)</f>
        <v>carbonate, mixed siliciclastic</v>
      </c>
      <c r="O544" t="str">
        <f>VLOOKUP($C544, standards!$A$2:$D$17, 4, FALSE)</f>
        <v/>
      </c>
    </row>
    <row r="545" spans="1:85" x14ac:dyDescent="0.2">
      <c r="A545" s="21">
        <v>28769</v>
      </c>
      <c r="B545" s="1" t="s">
        <v>41</v>
      </c>
      <c r="C545" s="1" t="s">
        <v>40</v>
      </c>
      <c r="D545" s="1" t="s">
        <v>36</v>
      </c>
      <c r="E545" s="4">
        <v>61</v>
      </c>
      <c r="F545" s="2">
        <v>0.8587999999999999</v>
      </c>
      <c r="G545" s="2">
        <v>-11.962826033160086</v>
      </c>
      <c r="H545" s="2"/>
      <c r="I545" s="2"/>
      <c r="J545" s="2"/>
      <c r="K545" s="2"/>
      <c r="L545" s="2"/>
      <c r="M545" s="24" t="str" cm="1">
        <f t="array" ref="M545">_xlfn.IFS(B545=standards!$G$1, standards!$H$1, B545=standards!$G$2,standards!$H$2,B545=standards!$G$3,standards!$H$3,B545=standards!$G$4,standards!$H$4,B545=standards!$G$5,standards!$H$5,B545=standards!$G$6,standards!$H$6,B545=standards!$G$8,standards!$H$8,B545=standards!$G$9,standards!$H$9,B545=standards!$G$10, standards!$H$10, TRUE,standards!$H$7)</f>
        <v>129, -63.5, 1</v>
      </c>
      <c r="N545" t="str">
        <f>VLOOKUP($C545, standards!$A$2:$D$17, 3, FALSE)</f>
        <v>carbonate, mixed siliciclastic</v>
      </c>
      <c r="O545" t="str">
        <f>VLOOKUP($C545, standards!$A$2:$D$17, 4, FALSE)</f>
        <v/>
      </c>
    </row>
    <row r="546" spans="1:85" x14ac:dyDescent="0.2">
      <c r="A546" s="21">
        <v>28770</v>
      </c>
      <c r="B546" s="1" t="s">
        <v>41</v>
      </c>
      <c r="C546" s="1" t="s">
        <v>40</v>
      </c>
      <c r="D546" s="1" t="s">
        <v>36</v>
      </c>
      <c r="E546" s="4">
        <v>62</v>
      </c>
      <c r="F546" s="2">
        <v>0.36779999999999985</v>
      </c>
      <c r="G546" s="2">
        <v>-11.803459539717851</v>
      </c>
      <c r="H546" s="2"/>
      <c r="I546" s="2"/>
      <c r="J546" s="2"/>
      <c r="K546" s="2"/>
      <c r="L546" s="2"/>
      <c r="M546" s="24" t="str" cm="1">
        <f t="array" ref="M546">_xlfn.IFS(B546=standards!$G$1, standards!$H$1, B546=standards!$G$2,standards!$H$2,B546=standards!$G$3,standards!$H$3,B546=standards!$G$4,standards!$H$4,B546=standards!$G$5,standards!$H$5,B546=standards!$G$6,standards!$H$6,B546=standards!$G$8,standards!$H$8,B546=standards!$G$9,standards!$H$9,B546=standards!$G$10, standards!$H$10, TRUE,standards!$H$7)</f>
        <v>129, -63.5, 1</v>
      </c>
      <c r="N546" t="str">
        <f>VLOOKUP($C546, standards!$A$2:$D$17, 3, FALSE)</f>
        <v>carbonate, mixed siliciclastic</v>
      </c>
      <c r="O546" t="str">
        <f>VLOOKUP($C546, standards!$A$2:$D$17, 4, FALSE)</f>
        <v/>
      </c>
    </row>
    <row r="547" spans="1:85" x14ac:dyDescent="0.2">
      <c r="A547" s="21">
        <v>28771</v>
      </c>
      <c r="B547" s="1" t="s">
        <v>41</v>
      </c>
      <c r="C547" s="1" t="s">
        <v>40</v>
      </c>
      <c r="D547" s="1" t="s">
        <v>36</v>
      </c>
      <c r="E547" s="4">
        <v>63</v>
      </c>
      <c r="F547" s="2">
        <v>0.65879999999999983</v>
      </c>
      <c r="G547" s="2">
        <v>-12.105365008661197</v>
      </c>
      <c r="H547" s="2"/>
      <c r="I547" s="2"/>
      <c r="J547" s="2"/>
      <c r="K547" s="2"/>
      <c r="L547" s="2"/>
      <c r="M547" s="24" t="str" cm="1">
        <f t="array" ref="M547">_xlfn.IFS(B547=standards!$G$1, standards!$H$1, B547=standards!$G$2,standards!$H$2,B547=standards!$G$3,standards!$H$3,B547=standards!$G$4,standards!$H$4,B547=standards!$G$5,standards!$H$5,B547=standards!$G$6,standards!$H$6,B547=standards!$G$8,standards!$H$8,B547=standards!$G$9,standards!$H$9,B547=standards!$G$10, standards!$H$10, TRUE,standards!$H$7)</f>
        <v>129, -63.5, 1</v>
      </c>
      <c r="N547" t="str">
        <f>VLOOKUP($C547, standards!$A$2:$D$17, 3, FALSE)</f>
        <v>carbonate, mixed siliciclastic</v>
      </c>
      <c r="O547" t="str">
        <f>VLOOKUP($C547, standards!$A$2:$D$17, 4, FALSE)</f>
        <v/>
      </c>
    </row>
    <row r="548" spans="1:85" x14ac:dyDescent="0.2">
      <c r="A548" s="21">
        <v>28772</v>
      </c>
      <c r="B548" s="1" t="s">
        <v>41</v>
      </c>
      <c r="C548" s="1" t="s">
        <v>40</v>
      </c>
      <c r="D548" s="1" t="s">
        <v>36</v>
      </c>
      <c r="E548" s="4">
        <v>77.900000000000006</v>
      </c>
      <c r="F548" s="2">
        <v>1.0257999999999998</v>
      </c>
      <c r="G548" s="2">
        <v>-11.283786191536779</v>
      </c>
      <c r="H548" s="2"/>
      <c r="I548" s="2"/>
      <c r="J548" s="2"/>
      <c r="K548" s="2"/>
      <c r="L548" s="2"/>
      <c r="M548" s="24" t="str" cm="1">
        <f t="array" ref="M548">_xlfn.IFS(B548=standards!$G$1, standards!$H$1, B548=standards!$G$2,standards!$H$2,B548=standards!$G$3,standards!$H$3,B548=standards!$G$4,standards!$H$4,B548=standards!$G$5,standards!$H$5,B548=standards!$G$6,standards!$H$6,B548=standards!$G$8,standards!$H$8,B548=standards!$G$9,standards!$H$9,B548=standards!$G$10, standards!$H$10, TRUE,standards!$H$7)</f>
        <v>129, -63.5, 1</v>
      </c>
      <c r="N548" t="str">
        <f>VLOOKUP($C548, standards!$A$2:$D$17, 3, FALSE)</f>
        <v>carbonate, mixed siliciclastic</v>
      </c>
      <c r="O548" t="str">
        <f>VLOOKUP($C548, standards!$A$2:$D$17, 4, FALSE)</f>
        <v/>
      </c>
    </row>
    <row r="549" spans="1:85" x14ac:dyDescent="0.2">
      <c r="A549" s="21">
        <v>28773</v>
      </c>
      <c r="B549" s="1" t="s">
        <v>41</v>
      </c>
      <c r="C549" s="1" t="s">
        <v>40</v>
      </c>
      <c r="D549" s="1" t="s">
        <v>36</v>
      </c>
      <c r="E549" s="4">
        <v>79</v>
      </c>
      <c r="F549" s="2">
        <v>2.1297999999999999</v>
      </c>
      <c r="G549" s="2">
        <v>-11.877698589458037</v>
      </c>
      <c r="H549" s="2"/>
      <c r="I549" s="2"/>
      <c r="J549" s="2"/>
      <c r="K549" s="2"/>
      <c r="L549" s="2"/>
      <c r="M549" s="24" t="str" cm="1">
        <f t="array" ref="M549">_xlfn.IFS(B549=standards!$G$1, standards!$H$1, B549=standards!$G$2,standards!$H$2,B549=standards!$G$3,standards!$H$3,B549=standards!$G$4,standards!$H$4,B549=standards!$G$5,standards!$H$5,B549=standards!$G$6,standards!$H$6,B549=standards!$G$8,standards!$H$8,B549=standards!$G$9,standards!$H$9,B549=standards!$G$10, standards!$H$10, TRUE,standards!$H$7)</f>
        <v>129, -63.5, 1</v>
      </c>
      <c r="N549" t="str">
        <f>VLOOKUP($C549, standards!$A$2:$D$17, 3, FALSE)</f>
        <v>carbonate, mixed siliciclastic</v>
      </c>
      <c r="O549" t="str">
        <f>VLOOKUP($C549, standards!$A$2:$D$17, 4, FALSE)</f>
        <v/>
      </c>
    </row>
    <row r="550" spans="1:85" x14ac:dyDescent="0.2">
      <c r="A550" s="21">
        <v>28774</v>
      </c>
      <c r="B550" s="1" t="s">
        <v>41</v>
      </c>
      <c r="C550" s="1" t="s">
        <v>40</v>
      </c>
      <c r="D550" s="1" t="s">
        <v>36</v>
      </c>
      <c r="E550" s="4">
        <v>80</v>
      </c>
      <c r="F550" s="2">
        <v>2.7258</v>
      </c>
      <c r="G550" s="2">
        <v>-11.295664439495186</v>
      </c>
      <c r="H550" s="2"/>
      <c r="I550" s="2"/>
      <c r="J550" s="2"/>
      <c r="K550" s="2"/>
      <c r="L550" s="2"/>
      <c r="M550" s="24" t="str" cm="1">
        <f t="array" ref="M550">_xlfn.IFS(B550=standards!$G$1, standards!$H$1, B550=standards!$G$2,standards!$H$2,B550=standards!$G$3,standards!$H$3,B550=standards!$G$4,standards!$H$4,B550=standards!$G$5,standards!$H$5,B550=standards!$G$6,standards!$H$6,B550=standards!$G$8,standards!$H$8,B550=standards!$G$9,standards!$H$9,B550=standards!$G$10, standards!$H$10, TRUE,standards!$H$7)</f>
        <v>129, -63.5, 1</v>
      </c>
      <c r="N550" t="str">
        <f>VLOOKUP($C550, standards!$A$2:$D$17, 3, FALSE)</f>
        <v>carbonate, mixed siliciclastic</v>
      </c>
      <c r="O550" t="str">
        <f>VLOOKUP($C550, standards!$A$2:$D$17, 4, FALSE)</f>
        <v/>
      </c>
    </row>
    <row r="551" spans="1:85" x14ac:dyDescent="0.2">
      <c r="A551" s="21">
        <v>28775</v>
      </c>
      <c r="B551" s="1" t="s">
        <v>41</v>
      </c>
      <c r="C551" s="1" t="s">
        <v>40</v>
      </c>
      <c r="D551" s="1" t="s">
        <v>36</v>
      </c>
      <c r="E551" s="4">
        <v>81</v>
      </c>
      <c r="F551" s="2">
        <v>2.8377999999999997</v>
      </c>
      <c r="G551" s="2">
        <v>-10.77896065330363</v>
      </c>
      <c r="H551" s="2"/>
      <c r="I551" s="2"/>
      <c r="J551" s="2"/>
      <c r="K551" s="2"/>
      <c r="L551" s="2"/>
      <c r="M551" s="24" t="str" cm="1">
        <f t="array" ref="M551">_xlfn.IFS(B551=standards!$G$1, standards!$H$1, B551=standards!$G$2,standards!$H$2,B551=standards!$G$3,standards!$H$3,B551=standards!$G$4,standards!$H$4,B551=standards!$G$5,standards!$H$5,B551=standards!$G$6,standards!$H$6,B551=standards!$G$8,standards!$H$8,B551=standards!$G$9,standards!$H$9,B551=standards!$G$10, standards!$H$10, TRUE,standards!$H$7)</f>
        <v>129, -63.5, 1</v>
      </c>
      <c r="N551" t="str">
        <f>VLOOKUP($C551, standards!$A$2:$D$17, 3, FALSE)</f>
        <v>carbonate, mixed siliciclastic</v>
      </c>
      <c r="O551" t="str">
        <f>VLOOKUP($C551, standards!$A$2:$D$17, 4, FALSE)</f>
        <v/>
      </c>
    </row>
    <row r="552" spans="1:85" x14ac:dyDescent="0.2">
      <c r="A552" s="21">
        <v>28776</v>
      </c>
      <c r="B552" s="1" t="s">
        <v>41</v>
      </c>
      <c r="C552" s="1" t="s">
        <v>40</v>
      </c>
      <c r="D552" s="1" t="s">
        <v>36</v>
      </c>
      <c r="E552" s="4">
        <v>82</v>
      </c>
      <c r="F552" s="2">
        <v>1.6900000000000002</v>
      </c>
      <c r="G552" s="2">
        <v>-8.3664884929473349</v>
      </c>
      <c r="H552" s="2"/>
      <c r="I552" s="2"/>
      <c r="J552" s="2"/>
      <c r="K552" s="2"/>
      <c r="L552" s="2"/>
      <c r="M552" s="24" t="str" cm="1">
        <f t="array" ref="M552">_xlfn.IFS(B552=standards!$G$1, standards!$H$1, B552=standards!$G$2,standards!$H$2,B552=standards!$G$3,standards!$H$3,B552=standards!$G$4,standards!$H$4,B552=standards!$G$5,standards!$H$5,B552=standards!$G$6,standards!$H$6,B552=standards!$G$8,standards!$H$8,B552=standards!$G$9,standards!$H$9,B552=standards!$G$10, standards!$H$10, TRUE,standards!$H$7)</f>
        <v>129, -63.5, 1</v>
      </c>
      <c r="N552" t="str">
        <f>VLOOKUP($C552, standards!$A$2:$D$17, 3, FALSE)</f>
        <v>carbonate, mixed siliciclastic</v>
      </c>
      <c r="O552" t="str">
        <f>VLOOKUP($C552, standards!$A$2:$D$17, 4, FALSE)</f>
        <v/>
      </c>
    </row>
    <row r="553" spans="1:85" x14ac:dyDescent="0.2">
      <c r="A553" s="21">
        <v>28777</v>
      </c>
      <c r="B553" s="1" t="s">
        <v>41</v>
      </c>
      <c r="C553" s="1" t="s">
        <v>40</v>
      </c>
      <c r="D553" s="1" t="s">
        <v>36</v>
      </c>
      <c r="E553" s="4">
        <v>83</v>
      </c>
      <c r="F553" s="2">
        <v>2.2370000000000001</v>
      </c>
      <c r="G553" s="2">
        <v>-7.9349121504578282</v>
      </c>
      <c r="H553" s="2"/>
      <c r="I553" s="2"/>
      <c r="J553" s="2"/>
      <c r="K553" s="2"/>
      <c r="L553" s="2"/>
      <c r="M553" s="24" t="str" cm="1">
        <f t="array" ref="M553">_xlfn.IFS(B553=standards!$G$1, standards!$H$1, B553=standards!$G$2,standards!$H$2,B553=standards!$G$3,standards!$H$3,B553=standards!$G$4,standards!$H$4,B553=standards!$G$5,standards!$H$5,B553=standards!$G$6,standards!$H$6,B553=standards!$G$8,standards!$H$8,B553=standards!$G$9,standards!$H$9,B553=standards!$G$10, standards!$H$10, TRUE,standards!$H$7)</f>
        <v>129, -63.5, 1</v>
      </c>
      <c r="N553" t="str">
        <f>VLOOKUP($C553, standards!$A$2:$D$17, 3, FALSE)</f>
        <v>carbonate, mixed siliciclastic</v>
      </c>
      <c r="O553" t="str">
        <f>VLOOKUP($C553, standards!$A$2:$D$17, 4, FALSE)</f>
        <v/>
      </c>
    </row>
    <row r="554" spans="1:85" x14ac:dyDescent="0.2">
      <c r="A554" s="21">
        <v>28778</v>
      </c>
      <c r="B554" s="1" t="s">
        <v>41</v>
      </c>
      <c r="C554" s="1" t="s">
        <v>40</v>
      </c>
      <c r="D554" s="1" t="s">
        <v>36</v>
      </c>
      <c r="E554" s="4">
        <v>84</v>
      </c>
      <c r="F554" s="2">
        <v>2.2930000000000001</v>
      </c>
      <c r="G554" s="2">
        <v>-8.7663895075476805</v>
      </c>
      <c r="H554" s="2"/>
      <c r="I554" s="2"/>
      <c r="J554" s="2"/>
      <c r="K554" s="2"/>
      <c r="L554" s="2"/>
      <c r="M554" s="24" t="str" cm="1">
        <f t="array" ref="M554">_xlfn.IFS(B554=standards!$G$1, standards!$H$1, B554=standards!$G$2,standards!$H$2,B554=standards!$G$3,standards!$H$3,B554=standards!$G$4,standards!$H$4,B554=standards!$G$5,standards!$H$5,B554=standards!$G$6,standards!$H$6,B554=standards!$G$8,standards!$H$8,B554=standards!$G$9,standards!$H$9,B554=standards!$G$10, standards!$H$10, TRUE,standards!$H$7)</f>
        <v>129, -63.5, 1</v>
      </c>
      <c r="N554" t="str">
        <f>VLOOKUP($C554, standards!$A$2:$D$17, 3, FALSE)</f>
        <v>carbonate, mixed siliciclastic</v>
      </c>
      <c r="O554" t="str">
        <f>VLOOKUP($C554, standards!$A$2:$D$17, 4, FALSE)</f>
        <v/>
      </c>
    </row>
    <row r="555" spans="1:85" x14ac:dyDescent="0.2">
      <c r="A555" s="21">
        <v>28779</v>
      </c>
      <c r="B555" s="1" t="s">
        <v>41</v>
      </c>
      <c r="C555" s="1" t="s">
        <v>40</v>
      </c>
      <c r="D555" s="1" t="s">
        <v>36</v>
      </c>
      <c r="E555" s="4">
        <v>86</v>
      </c>
      <c r="F555" s="2">
        <v>2.5840000000000005</v>
      </c>
      <c r="G555" s="2">
        <v>-7.5805444196980236</v>
      </c>
      <c r="H555" s="2"/>
      <c r="I555" s="2"/>
      <c r="J555" s="2"/>
      <c r="K555" s="2"/>
      <c r="L555" s="2"/>
      <c r="M555" s="24" t="str" cm="1">
        <f t="array" ref="M555">_xlfn.IFS(B555=standards!$G$1, standards!$H$1, B555=standards!$G$2,standards!$H$2,B555=standards!$G$3,standards!$H$3,B555=standards!$G$4,standards!$H$4,B555=standards!$G$5,standards!$H$5,B555=standards!$G$6,standards!$H$6,B555=standards!$G$8,standards!$H$8,B555=standards!$G$9,standards!$H$9,B555=standards!$G$10, standards!$H$10, TRUE,standards!$H$7)</f>
        <v>129, -63.5, 1</v>
      </c>
      <c r="N555" t="str">
        <f>VLOOKUP($C555, standards!$A$2:$D$17, 3, FALSE)</f>
        <v>carbonate, mixed siliciclastic</v>
      </c>
      <c r="O555" t="str">
        <f>VLOOKUP($C555, standards!$A$2:$D$17, 4, FALSE)</f>
        <v/>
      </c>
    </row>
    <row r="556" spans="1:85" x14ac:dyDescent="0.2">
      <c r="A556" s="21">
        <v>28780</v>
      </c>
      <c r="B556" s="1" t="s">
        <v>41</v>
      </c>
      <c r="C556" s="1" t="s">
        <v>40</v>
      </c>
      <c r="D556" s="1" t="s">
        <v>36</v>
      </c>
      <c r="E556" s="4">
        <v>87</v>
      </c>
      <c r="F556" s="2">
        <v>2.4130000000000003</v>
      </c>
      <c r="G556" s="2">
        <v>-8.0022222222222101</v>
      </c>
      <c r="H556" s="2"/>
      <c r="I556" s="2"/>
      <c r="J556" s="2"/>
      <c r="K556" s="2"/>
      <c r="L556" s="2"/>
      <c r="M556" s="24" t="str" cm="1">
        <f t="array" ref="M556">_xlfn.IFS(B556=standards!$G$1, standards!$H$1, B556=standards!$G$2,standards!$H$2,B556=standards!$G$3,standards!$H$3,B556=standards!$G$4,standards!$H$4,B556=standards!$G$5,standards!$H$5,B556=standards!$G$6,standards!$H$6,B556=standards!$G$8,standards!$H$8,B556=standards!$G$9,standards!$H$9,B556=standards!$G$10, standards!$H$10, TRUE,standards!$H$7)</f>
        <v>129, -63.5, 1</v>
      </c>
      <c r="N556" t="str">
        <f>VLOOKUP($C556, standards!$A$2:$D$17, 3, FALSE)</f>
        <v>carbonate, mixed siliciclastic</v>
      </c>
      <c r="O556" t="str">
        <f>VLOOKUP($C556, standards!$A$2:$D$17, 4, FALSE)</f>
        <v/>
      </c>
    </row>
    <row r="557" spans="1:85" x14ac:dyDescent="0.2">
      <c r="A557" s="21">
        <v>28781</v>
      </c>
      <c r="B557" s="1" t="s">
        <v>41</v>
      </c>
      <c r="C557" s="1" t="s">
        <v>40</v>
      </c>
      <c r="D557" s="1" t="s">
        <v>36</v>
      </c>
      <c r="E557" s="4">
        <v>88</v>
      </c>
      <c r="F557" s="2">
        <v>2.601</v>
      </c>
      <c r="G557" s="2">
        <v>-7.2499331848552604</v>
      </c>
      <c r="H557" s="2"/>
      <c r="I557" s="2"/>
      <c r="J557" s="2"/>
      <c r="K557" s="2"/>
      <c r="L557" s="2"/>
      <c r="M557" s="24" t="str" cm="1">
        <f t="array" ref="M557">_xlfn.IFS(B557=standards!$G$1, standards!$H$1, B557=standards!$G$2,standards!$H$2,B557=standards!$G$3,standards!$H$3,B557=standards!$G$4,standards!$H$4,B557=standards!$G$5,standards!$H$5,B557=standards!$G$6,standards!$H$6,B557=standards!$G$8,standards!$H$8,B557=standards!$G$9,standards!$H$9,B557=standards!$G$10, standards!$H$10, TRUE,standards!$H$7)</f>
        <v>129, -63.5, 1</v>
      </c>
      <c r="N557" t="str">
        <f>VLOOKUP($C557, standards!$A$2:$D$17, 3, FALSE)</f>
        <v>carbonate, mixed siliciclastic</v>
      </c>
      <c r="O557" t="str">
        <f>VLOOKUP($C557, standards!$A$2:$D$17, 4, FALSE)</f>
        <v/>
      </c>
    </row>
    <row r="558" spans="1:85" x14ac:dyDescent="0.2">
      <c r="A558" s="21">
        <v>28782</v>
      </c>
      <c r="B558" s="1" t="s">
        <v>41</v>
      </c>
      <c r="C558" s="1" t="s">
        <v>40</v>
      </c>
      <c r="D558" s="1" t="s">
        <v>36</v>
      </c>
      <c r="E558" s="4">
        <v>89</v>
      </c>
      <c r="F558" s="2">
        <v>2.7410000000000005</v>
      </c>
      <c r="G558" s="2">
        <v>-7.1123434793368663</v>
      </c>
      <c r="H558" s="2"/>
      <c r="I558" s="2"/>
      <c r="J558" s="2"/>
      <c r="K558" s="2"/>
      <c r="L558" s="2"/>
      <c r="M558" s="24" t="str" cm="1">
        <f t="array" ref="M558">_xlfn.IFS(B558=standards!$G$1, standards!$H$1, B558=standards!$G$2,standards!$H$2,B558=standards!$G$3,standards!$H$3,B558=standards!$G$4,standards!$H$4,B558=standards!$G$5,standards!$H$5,B558=standards!$G$6,standards!$H$6,B558=standards!$G$8,standards!$H$8,B558=standards!$G$9,standards!$H$9,B558=standards!$G$10, standards!$H$10, TRUE,standards!$H$7)</f>
        <v>129, -63.5, 1</v>
      </c>
      <c r="N558" t="str">
        <f>VLOOKUP($C558, standards!$A$2:$D$17, 3, FALSE)</f>
        <v>carbonate, mixed siliciclastic</v>
      </c>
      <c r="O558" t="str">
        <f>VLOOKUP($C558, standards!$A$2:$D$17, 4, FALSE)</f>
        <v/>
      </c>
    </row>
    <row r="559" spans="1:85" x14ac:dyDescent="0.2">
      <c r="A559" s="21">
        <v>28783</v>
      </c>
      <c r="B559" s="1" t="s">
        <v>41</v>
      </c>
      <c r="C559" s="1" t="s">
        <v>40</v>
      </c>
      <c r="D559" s="1" t="s">
        <v>36</v>
      </c>
      <c r="E559" s="4">
        <v>90</v>
      </c>
      <c r="F559" s="2">
        <v>2.4539999999999997</v>
      </c>
      <c r="G559" s="2">
        <v>-7.3380301905468261</v>
      </c>
      <c r="H559" s="2"/>
      <c r="I559" s="2"/>
      <c r="J559" s="2"/>
      <c r="K559" s="2"/>
      <c r="L559" s="2"/>
      <c r="M559" s="24" t="str" cm="1">
        <f t="array" ref="M559">_xlfn.IFS(B559=standards!$G$1, standards!$H$1, B559=standards!$G$2,standards!$H$2,B559=standards!$G$3,standards!$H$3,B559=standards!$G$4,standards!$H$4,B559=standards!$G$5,standards!$H$5,B559=standards!$G$6,standards!$H$6,B559=standards!$G$8,standards!$H$8,B559=standards!$G$9,standards!$H$9,B559=standards!$G$10, standards!$H$10, TRUE,standards!$H$7)</f>
        <v>129, -63.5, 1</v>
      </c>
      <c r="N559" t="str">
        <f>VLOOKUP($C559, standards!$A$2:$D$17, 3, FALSE)</f>
        <v>carbonate, mixed siliciclastic</v>
      </c>
      <c r="O559" t="str">
        <f>VLOOKUP($C559, standards!$A$2:$D$17, 4, FALSE)</f>
        <v/>
      </c>
    </row>
    <row r="560" spans="1:85" x14ac:dyDescent="0.2">
      <c r="A560" s="21">
        <v>28784</v>
      </c>
      <c r="B560" s="1" t="s">
        <v>41</v>
      </c>
      <c r="C560" s="1" t="s">
        <v>40</v>
      </c>
      <c r="D560" s="1" t="s">
        <v>36</v>
      </c>
      <c r="E560" s="4">
        <v>91</v>
      </c>
      <c r="F560" s="2">
        <v>2.5460000000000003</v>
      </c>
      <c r="G560" s="2">
        <v>-7.3320910665676795</v>
      </c>
      <c r="H560" s="2"/>
      <c r="I560" s="2"/>
      <c r="J560" s="2"/>
      <c r="K560" s="2"/>
      <c r="L560" s="2"/>
      <c r="M560" s="24" t="str" cm="1">
        <f t="array" ref="M560">_xlfn.IFS(B560=standards!$G$1, standards!$H$1, B560=standards!$G$2,standards!$H$2,B560=standards!$G$3,standards!$H$3,B560=standards!$G$4,standards!$H$4,B560=standards!$G$5,standards!$H$5,B560=standards!$G$6,standards!$H$6,B560=standards!$G$8,standards!$H$8,B560=standards!$G$9,standards!$H$9,B560=standards!$G$10, standards!$H$10, TRUE,standards!$H$7)</f>
        <v>129, -63.5, 1</v>
      </c>
      <c r="N560" t="str">
        <f>VLOOKUP($C560, standards!$A$2:$D$17, 3, FALSE)</f>
        <v>carbonate, mixed siliciclastic</v>
      </c>
      <c r="O560" t="str">
        <f>VLOOKUP($C560, standards!$A$2:$D$17, 4, FALSE)</f>
        <v/>
      </c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</row>
    <row r="561" spans="1:96" x14ac:dyDescent="0.2">
      <c r="A561" s="21">
        <v>28785</v>
      </c>
      <c r="B561" s="1" t="s">
        <v>41</v>
      </c>
      <c r="C561" s="1" t="s">
        <v>40</v>
      </c>
      <c r="D561" s="1" t="s">
        <v>36</v>
      </c>
      <c r="E561" s="4">
        <v>92</v>
      </c>
      <c r="F561" s="2">
        <v>1.9990000000000001</v>
      </c>
      <c r="G561" s="2">
        <v>-7.3073447166543222</v>
      </c>
      <c r="H561" s="2"/>
      <c r="I561" s="2"/>
      <c r="J561" s="2"/>
      <c r="K561" s="2"/>
      <c r="L561" s="2"/>
      <c r="M561" s="24" t="str" cm="1">
        <f t="array" ref="M561">_xlfn.IFS(B561=standards!$G$1, standards!$H$1, B561=standards!$G$2,standards!$H$2,B561=standards!$G$3,standards!$H$3,B561=standards!$G$4,standards!$H$4,B561=standards!$G$5,standards!$H$5,B561=standards!$G$6,standards!$H$6,B561=standards!$G$8,standards!$H$8,B561=standards!$G$9,standards!$H$9,B561=standards!$G$10, standards!$H$10, TRUE,standards!$H$7)</f>
        <v>129, -63.5, 1</v>
      </c>
      <c r="N561" t="str">
        <f>VLOOKUP($C561, standards!$A$2:$D$17, 3, FALSE)</f>
        <v>carbonate, mixed siliciclastic</v>
      </c>
      <c r="O561" t="str">
        <f>VLOOKUP($C561, standards!$A$2:$D$17, 4, FALSE)</f>
        <v/>
      </c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</row>
    <row r="562" spans="1:96" x14ac:dyDescent="0.2">
      <c r="A562" s="21">
        <v>28786</v>
      </c>
      <c r="B562" s="1" t="s">
        <v>41</v>
      </c>
      <c r="C562" s="1" t="s">
        <v>40</v>
      </c>
      <c r="D562" s="1" t="s">
        <v>36</v>
      </c>
      <c r="E562" s="4">
        <v>93</v>
      </c>
      <c r="F562" s="2">
        <v>1.5960000000000001</v>
      </c>
      <c r="G562" s="2">
        <v>-7.1073942093541493</v>
      </c>
      <c r="H562" s="2"/>
      <c r="I562" s="2"/>
      <c r="J562" s="2"/>
      <c r="K562" s="2"/>
      <c r="L562" s="2"/>
      <c r="M562" s="24" t="str" cm="1">
        <f t="array" ref="M562">_xlfn.IFS(B562=standards!$G$1, standards!$H$1, B562=standards!$G$2,standards!$H$2,B562=standards!$G$3,standards!$H$3,B562=standards!$G$4,standards!$H$4,B562=standards!$G$5,standards!$H$5,B562=standards!$G$6,standards!$H$6,B562=standards!$G$8,standards!$H$8,B562=standards!$G$9,standards!$H$9,B562=standards!$G$10, standards!$H$10, TRUE,standards!$H$7)</f>
        <v>129, -63.5, 1</v>
      </c>
      <c r="N562" t="str">
        <f>VLOOKUP($C562, standards!$A$2:$D$17, 3, FALSE)</f>
        <v>carbonate, mixed siliciclastic</v>
      </c>
      <c r="O562" t="str">
        <f>VLOOKUP($C562, standards!$A$2:$D$17, 4, FALSE)</f>
        <v/>
      </c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</row>
    <row r="563" spans="1:96" x14ac:dyDescent="0.2">
      <c r="A563" s="21">
        <v>28787</v>
      </c>
      <c r="B563" s="1" t="s">
        <v>41</v>
      </c>
      <c r="C563" s="1" t="s">
        <v>40</v>
      </c>
      <c r="D563" s="1" t="s">
        <v>36</v>
      </c>
      <c r="E563" s="4">
        <v>94</v>
      </c>
      <c r="F563" s="2">
        <v>1.2720000000000002</v>
      </c>
      <c r="G563" s="2">
        <v>-7.8220687948527914</v>
      </c>
      <c r="H563" s="2"/>
      <c r="I563" s="2"/>
      <c r="J563" s="2"/>
      <c r="K563" s="2"/>
      <c r="L563" s="2"/>
      <c r="M563" s="24" t="str" cm="1">
        <f t="array" ref="M563">_xlfn.IFS(B563=standards!$G$1, standards!$H$1, B563=standards!$G$2,standards!$H$2,B563=standards!$G$3,standards!$H$3,B563=standards!$G$4,standards!$H$4,B563=standards!$G$5,standards!$H$5,B563=standards!$G$6,standards!$H$6,B563=standards!$G$8,standards!$H$8,B563=standards!$G$9,standards!$H$9,B563=standards!$G$10, standards!$H$10, TRUE,standards!$H$7)</f>
        <v>129, -63.5, 1</v>
      </c>
      <c r="N563" t="str">
        <f>VLOOKUP($C563, standards!$A$2:$D$17, 3, FALSE)</f>
        <v>carbonate, mixed siliciclastic</v>
      </c>
      <c r="O563" t="str">
        <f>VLOOKUP($C563, standards!$A$2:$D$17, 4, FALSE)</f>
        <v/>
      </c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</row>
    <row r="564" spans="1:96" x14ac:dyDescent="0.2">
      <c r="A564" s="21">
        <v>28788</v>
      </c>
      <c r="B564" s="1" t="s">
        <v>41</v>
      </c>
      <c r="C564" s="1" t="s">
        <v>40</v>
      </c>
      <c r="D564" s="1" t="s">
        <v>36</v>
      </c>
      <c r="E564" s="4">
        <v>95</v>
      </c>
      <c r="F564" s="2">
        <v>1.8660000000000001</v>
      </c>
      <c r="G564" s="2">
        <v>-5.6255827765405204</v>
      </c>
      <c r="H564" s="2"/>
      <c r="I564" s="2"/>
      <c r="J564" s="2"/>
      <c r="K564" s="2"/>
      <c r="L564" s="2"/>
      <c r="M564" s="24" t="str" cm="1">
        <f t="array" ref="M564">_xlfn.IFS(B564=standards!$G$1, standards!$H$1, B564=standards!$G$2,standards!$H$2,B564=standards!$G$3,standards!$H$3,B564=standards!$G$4,standards!$H$4,B564=standards!$G$5,standards!$H$5,B564=standards!$G$6,standards!$H$6,B564=standards!$G$8,standards!$H$8,B564=standards!$G$9,standards!$H$9,B564=standards!$G$10, standards!$H$10, TRUE,standards!$H$7)</f>
        <v>129, -63.5, 1</v>
      </c>
      <c r="N564" t="str">
        <f>VLOOKUP($C564, standards!$A$2:$D$17, 3, FALSE)</f>
        <v>carbonate, mixed siliciclastic</v>
      </c>
      <c r="O564" t="str">
        <f>VLOOKUP($C564, standards!$A$2:$D$17, 4, FALSE)</f>
        <v/>
      </c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</row>
    <row r="565" spans="1:96" x14ac:dyDescent="0.2">
      <c r="A565" s="21">
        <v>28789</v>
      </c>
      <c r="B565" s="1" t="s">
        <v>41</v>
      </c>
      <c r="C565" s="1" t="s">
        <v>40</v>
      </c>
      <c r="D565" s="1" t="s">
        <v>36</v>
      </c>
      <c r="E565" s="4">
        <v>96</v>
      </c>
      <c r="F565" s="2">
        <v>1.8080000000000001</v>
      </c>
      <c r="G565" s="2">
        <v>-3.6894283593170001</v>
      </c>
      <c r="H565" s="2"/>
      <c r="I565" s="2"/>
      <c r="J565" s="2"/>
      <c r="K565" s="2"/>
      <c r="L565" s="2"/>
      <c r="M565" s="24" t="str" cm="1">
        <f t="array" ref="M565">_xlfn.IFS(B565=standards!$G$1, standards!$H$1, B565=standards!$G$2,standards!$H$2,B565=standards!$G$3,standards!$H$3,B565=standards!$G$4,standards!$H$4,B565=standards!$G$5,standards!$H$5,B565=standards!$G$6,standards!$H$6,B565=standards!$G$8,standards!$H$8,B565=standards!$G$9,standards!$H$9,B565=standards!$G$10, standards!$H$10, TRUE,standards!$H$7)</f>
        <v>129, -63.5, 1</v>
      </c>
      <c r="N565" t="str">
        <f>VLOOKUP($C565, standards!$A$2:$D$17, 3, FALSE)</f>
        <v>carbonate, mixed siliciclastic</v>
      </c>
      <c r="O565" t="str">
        <f>VLOOKUP($C565, standards!$A$2:$D$17, 4, FALSE)</f>
        <v/>
      </c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</row>
    <row r="566" spans="1:96" x14ac:dyDescent="0.2">
      <c r="A566" s="21">
        <v>28790</v>
      </c>
      <c r="B566" s="1" t="s">
        <v>41</v>
      </c>
      <c r="C566" s="1" t="s">
        <v>21</v>
      </c>
      <c r="D566" s="1" t="s">
        <v>37</v>
      </c>
      <c r="E566" s="4">
        <v>20</v>
      </c>
      <c r="F566" s="2">
        <v>1.1233333333333331</v>
      </c>
      <c r="G566" s="2">
        <v>-2.7822271714922033</v>
      </c>
      <c r="H566" s="2"/>
      <c r="I566" s="2"/>
      <c r="J566" s="2"/>
      <c r="K566" s="2"/>
      <c r="L566" s="2"/>
      <c r="M566" s="24" t="str" cm="1">
        <f t="array" ref="M566">_xlfn.IFS(B566=standards!$G$1, standards!$H$1, B566=standards!$G$2,standards!$H$2,B566=standards!$G$3,standards!$H$3,B566=standards!$G$4,standards!$H$4,B566=standards!$G$5,standards!$H$5,B566=standards!$G$6,standards!$H$6,B566=standards!$G$8,standards!$H$8,B566=standards!$G$9,standards!$H$9,B566=standards!$G$10, standards!$H$10, TRUE,standards!$H$7)</f>
        <v>129, -63.5, 1</v>
      </c>
      <c r="N566" t="str">
        <f>VLOOKUP($C566, standards!$A$2:$D$17, 3, FALSE)</f>
        <v>shale, stilstone</v>
      </c>
      <c r="O566" t="str">
        <f>VLOOKUP($C566, standards!$A$2:$D$17, 4, FALSE)</f>
        <v/>
      </c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</row>
    <row r="567" spans="1:96" x14ac:dyDescent="0.2">
      <c r="A567" s="21">
        <v>28791</v>
      </c>
      <c r="B567" s="1" t="s">
        <v>41</v>
      </c>
      <c r="C567" s="1" t="s">
        <v>21</v>
      </c>
      <c r="D567" s="1" t="s">
        <v>37</v>
      </c>
      <c r="E567" s="4">
        <v>20.5</v>
      </c>
      <c r="F567" s="2">
        <v>0.5263333333333331</v>
      </c>
      <c r="G567" s="2">
        <v>-0.83023509032421683</v>
      </c>
      <c r="H567" s="2"/>
      <c r="I567" s="2"/>
      <c r="J567" s="2"/>
      <c r="K567" s="2"/>
      <c r="L567" s="2"/>
      <c r="M567" s="24" t="str" cm="1">
        <f t="array" ref="M567">_xlfn.IFS(B567=standards!$G$1, standards!$H$1, B567=standards!$G$2,standards!$H$2,B567=standards!$G$3,standards!$H$3,B567=standards!$G$4,standards!$H$4,B567=standards!$G$5,standards!$H$5,B567=standards!$G$6,standards!$H$6,B567=standards!$G$8,standards!$H$8,B567=standards!$G$9,standards!$H$9,B567=standards!$G$10, standards!$H$10, TRUE,standards!$H$7)</f>
        <v>129, -63.5, 1</v>
      </c>
      <c r="N567" t="str">
        <f>VLOOKUP($C567, standards!$A$2:$D$17, 3, FALSE)</f>
        <v>shale, stilstone</v>
      </c>
      <c r="O567" t="str">
        <f>VLOOKUP($C567, standards!$A$2:$D$17, 4, FALSE)</f>
        <v/>
      </c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</row>
    <row r="568" spans="1:96" x14ac:dyDescent="0.2">
      <c r="A568" s="21">
        <v>28792</v>
      </c>
      <c r="B568" s="1" t="s">
        <v>41</v>
      </c>
      <c r="C568" s="1" t="s">
        <v>21</v>
      </c>
      <c r="D568" s="1" t="s">
        <v>37</v>
      </c>
      <c r="E568" s="4">
        <v>21</v>
      </c>
      <c r="F568" s="2">
        <v>0.20433333333333312</v>
      </c>
      <c r="G568" s="2">
        <v>-10.927735708982945</v>
      </c>
      <c r="H568" s="2"/>
      <c r="I568" s="2"/>
      <c r="J568" s="2"/>
      <c r="K568" s="2"/>
      <c r="L568" s="2"/>
      <c r="M568" s="24" t="str" cm="1">
        <f t="array" ref="M568">_xlfn.IFS(B568=standards!$G$1, standards!$H$1, B568=standards!$G$2,standards!$H$2,B568=standards!$G$3,standards!$H$3,B568=standards!$G$4,standards!$H$4,B568=standards!$G$5,standards!$H$5,B568=standards!$G$6,standards!$H$6,B568=standards!$G$8,standards!$H$8,B568=standards!$G$9,standards!$H$9,B568=standards!$G$10, standards!$H$10, TRUE,standards!$H$7)</f>
        <v>129, -63.5, 1</v>
      </c>
      <c r="N568" t="str">
        <f>VLOOKUP($C568, standards!$A$2:$D$17, 3, FALSE)</f>
        <v>shale, stilstone</v>
      </c>
      <c r="O568" t="str">
        <f>VLOOKUP($C568, standards!$A$2:$D$17, 4, FALSE)</f>
        <v/>
      </c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</row>
    <row r="569" spans="1:96" x14ac:dyDescent="0.2">
      <c r="A569" s="21">
        <v>28793</v>
      </c>
      <c r="B569" s="1" t="s">
        <v>41</v>
      </c>
      <c r="C569" s="1" t="s">
        <v>21</v>
      </c>
      <c r="D569" s="1" t="s">
        <v>37</v>
      </c>
      <c r="E569" s="4">
        <v>24.5</v>
      </c>
      <c r="F569" s="2">
        <v>-0.42866666666666686</v>
      </c>
      <c r="G569" s="2">
        <v>-8.3857906458797604</v>
      </c>
      <c r="H569" s="2"/>
      <c r="I569" s="2"/>
      <c r="J569" s="2"/>
      <c r="K569" s="2"/>
      <c r="L569" s="2"/>
      <c r="M569" s="24" t="str" cm="1">
        <f t="array" ref="M569">_xlfn.IFS(B569=standards!$G$1, standards!$H$1, B569=standards!$G$2,standards!$H$2,B569=standards!$G$3,standards!$H$3,B569=standards!$G$4,standards!$H$4,B569=standards!$G$5,standards!$H$5,B569=standards!$G$6,standards!$H$6,B569=standards!$G$8,standards!$H$8,B569=standards!$G$9,standards!$H$9,B569=standards!$G$10, standards!$H$10, TRUE,standards!$H$7)</f>
        <v>129, -63.5, 1</v>
      </c>
      <c r="N569" t="str">
        <f>VLOOKUP($C569, standards!$A$2:$D$17, 3, FALSE)</f>
        <v>shale, stilstone</v>
      </c>
      <c r="O569" t="str">
        <f>VLOOKUP($C569, standards!$A$2:$D$17, 4, FALSE)</f>
        <v/>
      </c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</row>
    <row r="570" spans="1:96" x14ac:dyDescent="0.2">
      <c r="A570" s="21">
        <v>28794</v>
      </c>
      <c r="B570" s="1" t="s">
        <v>41</v>
      </c>
      <c r="C570" s="1" t="s">
        <v>21</v>
      </c>
      <c r="D570" s="1" t="s">
        <v>37</v>
      </c>
      <c r="E570" s="4">
        <v>25</v>
      </c>
      <c r="F570" s="2">
        <v>0.35333333333333311</v>
      </c>
      <c r="G570" s="2">
        <v>-12.565944073249293</v>
      </c>
      <c r="H570" s="2"/>
      <c r="I570" s="2"/>
      <c r="J570" s="2"/>
      <c r="K570" s="2"/>
      <c r="L570" s="2"/>
      <c r="M570" s="24" t="str" cm="1">
        <f t="array" ref="M570">_xlfn.IFS(B570=standards!$G$1, standards!$H$1, B570=standards!$G$2,standards!$H$2,B570=standards!$G$3,standards!$H$3,B570=standards!$G$4,standards!$H$4,B570=standards!$G$5,standards!$H$5,B570=standards!$G$6,standards!$H$6,B570=standards!$G$8,standards!$H$8,B570=standards!$G$9,standards!$H$9,B570=standards!$G$10, standards!$H$10, TRUE,standards!$H$7)</f>
        <v>129, -63.5, 1</v>
      </c>
      <c r="N570" t="str">
        <f>VLOOKUP($C570, standards!$A$2:$D$17, 3, FALSE)</f>
        <v>shale, stilstone</v>
      </c>
      <c r="O570" t="str">
        <f>VLOOKUP($C570, standards!$A$2:$D$17, 4, FALSE)</f>
        <v/>
      </c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</row>
    <row r="571" spans="1:96" x14ac:dyDescent="0.2">
      <c r="A571" s="21">
        <v>28795</v>
      </c>
      <c r="B571" s="1" t="s">
        <v>41</v>
      </c>
      <c r="C571" s="1" t="s">
        <v>21</v>
      </c>
      <c r="D571" s="1" t="s">
        <v>37</v>
      </c>
      <c r="E571" s="4">
        <v>50</v>
      </c>
      <c r="F571" s="2">
        <v>2.2183333333333333</v>
      </c>
      <c r="G571" s="2">
        <v>-8.1719821826280938</v>
      </c>
      <c r="H571" s="2"/>
      <c r="I571" s="2"/>
      <c r="J571" s="2"/>
      <c r="K571" s="2"/>
      <c r="L571" s="2"/>
      <c r="M571" s="24" t="str" cm="1">
        <f t="array" ref="M571">_xlfn.IFS(B571=standards!$G$1, standards!$H$1, B571=standards!$G$2,standards!$H$2,B571=standards!$G$3,standards!$H$3,B571=standards!$G$4,standards!$H$4,B571=standards!$G$5,standards!$H$5,B571=standards!$G$6,standards!$H$6,B571=standards!$G$8,standards!$H$8,B571=standards!$G$9,standards!$H$9,B571=standards!$G$10, standards!$H$10, TRUE,standards!$H$7)</f>
        <v>129, -63.5, 1</v>
      </c>
      <c r="N571" t="str">
        <f>VLOOKUP($C571, standards!$A$2:$D$17, 3, FALSE)</f>
        <v>shale, stilstone</v>
      </c>
      <c r="O571" t="str">
        <f>VLOOKUP($C571, standards!$A$2:$D$17, 4, FALSE)</f>
        <v/>
      </c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</row>
    <row r="572" spans="1:96" x14ac:dyDescent="0.2">
      <c r="A572" s="21">
        <v>28796</v>
      </c>
      <c r="B572" s="1" t="s">
        <v>41</v>
      </c>
      <c r="C572" s="1" t="s">
        <v>21</v>
      </c>
      <c r="D572" s="1" t="s">
        <v>37</v>
      </c>
      <c r="E572" s="4">
        <v>59</v>
      </c>
      <c r="F572" s="2">
        <v>2.2943333333333333</v>
      </c>
      <c r="G572" s="2">
        <v>-6.5149665924276494</v>
      </c>
      <c r="H572" s="2"/>
      <c r="I572" s="2"/>
      <c r="J572" s="2"/>
      <c r="K572" s="2"/>
      <c r="L572" s="2"/>
      <c r="M572" s="24" t="str" cm="1">
        <f t="array" ref="M572">_xlfn.IFS(B572=standards!$G$1, standards!$H$1, B572=standards!$G$2,standards!$H$2,B572=standards!$G$3,standards!$H$3,B572=standards!$G$4,standards!$H$4,B572=standards!$G$5,standards!$H$5,B572=standards!$G$6,standards!$H$6,B572=standards!$G$8,standards!$H$8,B572=standards!$G$9,standards!$H$9,B572=standards!$G$10, standards!$H$10, TRUE,standards!$H$7)</f>
        <v>129, -63.5, 1</v>
      </c>
      <c r="N572" t="str">
        <f>VLOOKUP($C572, standards!$A$2:$D$17, 3, FALSE)</f>
        <v>shale, stilstone</v>
      </c>
      <c r="O572" t="str">
        <f>VLOOKUP($C572, standards!$A$2:$D$17, 4, FALSE)</f>
        <v/>
      </c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</row>
    <row r="573" spans="1:96" x14ac:dyDescent="0.2">
      <c r="A573" s="21">
        <v>28797</v>
      </c>
      <c r="B573" s="1" t="s">
        <v>41</v>
      </c>
      <c r="C573" s="1" t="s">
        <v>21</v>
      </c>
      <c r="D573" s="1" t="s">
        <v>37</v>
      </c>
      <c r="E573" s="4">
        <v>59.5</v>
      </c>
      <c r="F573" s="2">
        <v>0.97033333333333316</v>
      </c>
      <c r="G573" s="2">
        <v>-12.992571145755969</v>
      </c>
      <c r="H573" s="2"/>
      <c r="I573" s="2"/>
      <c r="J573" s="2"/>
      <c r="K573" s="2"/>
      <c r="L573" s="2"/>
      <c r="M573" s="24" t="str" cm="1">
        <f t="array" ref="M573">_xlfn.IFS(B573=standards!$G$1, standards!$H$1, B573=standards!$G$2,standards!$H$2,B573=standards!$G$3,standards!$H$3,B573=standards!$G$4,standards!$H$4,B573=standards!$G$5,standards!$H$5,B573=standards!$G$6,standards!$H$6,B573=standards!$G$8,standards!$H$8,B573=standards!$G$9,standards!$H$9,B573=standards!$G$10, standards!$H$10, TRUE,standards!$H$7)</f>
        <v>129, -63.5, 1</v>
      </c>
      <c r="N573" t="str">
        <f>VLOOKUP($C573, standards!$A$2:$D$17, 3, FALSE)</f>
        <v>shale, stilstone</v>
      </c>
      <c r="O573" t="str">
        <f>VLOOKUP($C573, standards!$A$2:$D$17, 4, FALSE)</f>
        <v/>
      </c>
    </row>
    <row r="574" spans="1:96" s="5" customFormat="1" x14ac:dyDescent="0.2">
      <c r="A574" s="21">
        <v>28798</v>
      </c>
      <c r="B574" s="1" t="s">
        <v>41</v>
      </c>
      <c r="C574" s="1" t="s">
        <v>21</v>
      </c>
      <c r="D574" s="1" t="s">
        <v>37</v>
      </c>
      <c r="E574" s="4">
        <v>60</v>
      </c>
      <c r="F574" s="2">
        <v>1.3603333333333332</v>
      </c>
      <c r="G574" s="2">
        <v>-13.096505815392229</v>
      </c>
      <c r="H574" s="2"/>
      <c r="I574" s="2"/>
      <c r="J574" s="2"/>
      <c r="K574" s="2"/>
      <c r="L574" s="2"/>
      <c r="M574" s="24" t="str" cm="1">
        <f t="array" ref="M574">_xlfn.IFS(B574=standards!$G$1, standards!$H$1, B574=standards!$G$2,standards!$H$2,B574=standards!$G$3,standards!$H$3,B574=standards!$G$4,standards!$H$4,B574=standards!$G$5,standards!$H$5,B574=standards!$G$6,standards!$H$6,B574=standards!$G$8,standards!$H$8,B574=standards!$G$9,standards!$H$9,B574=standards!$G$10, standards!$H$10, TRUE,standards!$H$7)</f>
        <v>129, -63.5, 1</v>
      </c>
      <c r="N574" t="str">
        <f>VLOOKUP($C574, standards!$A$2:$D$17, 3, FALSE)</f>
        <v>shale, stilstone</v>
      </c>
      <c r="O574" t="str">
        <f>VLOOKUP($C574, standards!$A$2:$D$17, 4, FALSE)</f>
        <v/>
      </c>
      <c r="BV574"/>
      <c r="BW574"/>
      <c r="BX574"/>
      <c r="BY574"/>
      <c r="BZ574"/>
      <c r="CA574"/>
      <c r="CB574"/>
      <c r="CC574"/>
      <c r="CD574"/>
      <c r="CE574"/>
      <c r="CF574"/>
      <c r="CH574"/>
      <c r="CI574"/>
      <c r="CJ574"/>
      <c r="CK574"/>
      <c r="CL574"/>
      <c r="CM574"/>
      <c r="CN574"/>
      <c r="CO574"/>
      <c r="CP574"/>
      <c r="CQ574"/>
      <c r="CR574"/>
    </row>
    <row r="575" spans="1:96" s="5" customFormat="1" x14ac:dyDescent="0.2">
      <c r="A575" s="21">
        <v>28799</v>
      </c>
      <c r="B575" s="1" t="s">
        <v>41</v>
      </c>
      <c r="C575" s="1" t="s">
        <v>21</v>
      </c>
      <c r="D575" s="1" t="s">
        <v>37</v>
      </c>
      <c r="E575" s="4">
        <v>60.5</v>
      </c>
      <c r="F575" s="2">
        <v>1.160333333333333</v>
      </c>
      <c r="G575" s="2">
        <v>-13.149957931205117</v>
      </c>
      <c r="H575" s="2"/>
      <c r="I575" s="2"/>
      <c r="J575" s="2"/>
      <c r="K575" s="2"/>
      <c r="L575" s="2"/>
      <c r="M575" s="24" t="str" cm="1">
        <f t="array" ref="M575">_xlfn.IFS(B575=standards!$G$1, standards!$H$1, B575=standards!$G$2,standards!$H$2,B575=standards!$G$3,standards!$H$3,B575=standards!$G$4,standards!$H$4,B575=standards!$G$5,standards!$H$5,B575=standards!$G$6,standards!$H$6,B575=standards!$G$8,standards!$H$8,B575=standards!$G$9,standards!$H$9,B575=standards!$G$10, standards!$H$10, TRUE,standards!$H$7)</f>
        <v>129, -63.5, 1</v>
      </c>
      <c r="N575" t="str">
        <f>VLOOKUP($C575, standards!$A$2:$D$17, 3, FALSE)</f>
        <v>shale, stilstone</v>
      </c>
      <c r="O575" t="str">
        <f>VLOOKUP($C575, standards!$A$2:$D$17, 4, FALSE)</f>
        <v/>
      </c>
      <c r="BV575"/>
      <c r="BW575"/>
      <c r="BX575"/>
      <c r="BY575"/>
      <c r="BZ575"/>
      <c r="CA575"/>
      <c r="CB575"/>
      <c r="CC575"/>
      <c r="CD575"/>
      <c r="CE575"/>
      <c r="CF575"/>
      <c r="CH575"/>
      <c r="CI575"/>
      <c r="CJ575"/>
      <c r="CK575"/>
      <c r="CL575"/>
      <c r="CM575"/>
      <c r="CN575"/>
      <c r="CO575"/>
      <c r="CP575"/>
      <c r="CQ575"/>
      <c r="CR575"/>
    </row>
    <row r="576" spans="1:96" s="5" customFormat="1" x14ac:dyDescent="0.2">
      <c r="A576" s="21">
        <v>28800</v>
      </c>
      <c r="B576" s="1" t="s">
        <v>41</v>
      </c>
      <c r="C576" s="1" t="s">
        <v>21</v>
      </c>
      <c r="D576" s="1" t="s">
        <v>37</v>
      </c>
      <c r="E576" s="4">
        <v>61</v>
      </c>
      <c r="F576" s="2">
        <v>1.6253333333333331</v>
      </c>
      <c r="G576" s="2">
        <v>-12.911403118040093</v>
      </c>
      <c r="H576" s="2"/>
      <c r="I576" s="2"/>
      <c r="J576" s="2"/>
      <c r="K576" s="2"/>
      <c r="L576" s="2"/>
      <c r="M576" s="24" t="str" cm="1">
        <f t="array" ref="M576">_xlfn.IFS(B576=standards!$G$1, standards!$H$1, B576=standards!$G$2,standards!$H$2,B576=standards!$G$3,standards!$H$3,B576=standards!$G$4,standards!$H$4,B576=standards!$G$5,standards!$H$5,B576=standards!$G$6,standards!$H$6,B576=standards!$G$8,standards!$H$8,B576=standards!$G$9,standards!$H$9,B576=standards!$G$10, standards!$H$10, TRUE,standards!$H$7)</f>
        <v>129, -63.5, 1</v>
      </c>
      <c r="N576" t="str">
        <f>VLOOKUP($C576, standards!$A$2:$D$17, 3, FALSE)</f>
        <v>shale, stilstone</v>
      </c>
      <c r="O576" t="str">
        <f>VLOOKUP($C576, standards!$A$2:$D$17, 4, FALSE)</f>
        <v/>
      </c>
      <c r="BV576"/>
      <c r="BW576"/>
      <c r="BX576"/>
      <c r="BY576"/>
      <c r="BZ576"/>
      <c r="CA576"/>
      <c r="CB576"/>
      <c r="CC576"/>
      <c r="CD576"/>
      <c r="CE576"/>
      <c r="CF576"/>
      <c r="CH576"/>
      <c r="CI576"/>
      <c r="CJ576"/>
      <c r="CK576"/>
      <c r="CL576"/>
      <c r="CM576"/>
      <c r="CN576"/>
      <c r="CO576"/>
      <c r="CP576"/>
      <c r="CQ576"/>
      <c r="CR576"/>
    </row>
    <row r="577" spans="1:96" x14ac:dyDescent="0.2">
      <c r="A577" s="21">
        <v>28801</v>
      </c>
      <c r="B577" s="1" t="s">
        <v>41</v>
      </c>
      <c r="C577" s="1" t="s">
        <v>21</v>
      </c>
      <c r="D577" s="1" t="s">
        <v>37</v>
      </c>
      <c r="E577" s="4">
        <v>61.5</v>
      </c>
      <c r="F577" s="2">
        <v>1.430333333333333</v>
      </c>
      <c r="G577" s="2">
        <v>-12.877748082157845</v>
      </c>
      <c r="H577" s="2"/>
      <c r="I577" s="2"/>
      <c r="J577" s="2"/>
      <c r="K577" s="2"/>
      <c r="L577" s="2"/>
      <c r="M577" s="24" t="str" cm="1">
        <f t="array" ref="M577">_xlfn.IFS(B577=standards!$G$1, standards!$H$1, B577=standards!$G$2,standards!$H$2,B577=standards!$G$3,standards!$H$3,B577=standards!$G$4,standards!$H$4,B577=standards!$G$5,standards!$H$5,B577=standards!$G$6,standards!$H$6,B577=standards!$G$8,standards!$H$8,B577=standards!$G$9,standards!$H$9,B577=standards!$G$10, standards!$H$10, TRUE,standards!$H$7)</f>
        <v>129, -63.5, 1</v>
      </c>
      <c r="N577" t="str">
        <f>VLOOKUP($C577, standards!$A$2:$D$17, 3, FALSE)</f>
        <v>shale, stilstone</v>
      </c>
      <c r="O577" t="str">
        <f>VLOOKUP($C577, standards!$A$2:$D$17, 4, FALSE)</f>
        <v/>
      </c>
    </row>
    <row r="578" spans="1:96" s="5" customFormat="1" x14ac:dyDescent="0.2">
      <c r="A578" s="21">
        <v>28802</v>
      </c>
      <c r="B578" s="1" t="s">
        <v>41</v>
      </c>
      <c r="C578" s="1" t="s">
        <v>21</v>
      </c>
      <c r="D578" s="1" t="s">
        <v>72</v>
      </c>
      <c r="E578" s="4">
        <v>0.1</v>
      </c>
      <c r="F578" s="2">
        <v>-2.69</v>
      </c>
      <c r="G578" s="2">
        <v>-12.86</v>
      </c>
      <c r="H578" s="2"/>
      <c r="I578" s="2"/>
      <c r="J578" s="2"/>
      <c r="K578" s="2"/>
      <c r="L578" s="2"/>
      <c r="M578" s="24" t="str" cm="1">
        <f t="array" ref="M578">_xlfn.IFS(B578=standards!$G$1, standards!$H$1, B578=standards!$G$2,standards!$H$2,B578=standards!$G$3,standards!$H$3,B578=standards!$G$4,standards!$H$4,B578=standards!$G$5,standards!$H$5,B578=standards!$G$6,standards!$H$6,B578=standards!$G$8,standards!$H$8,B578=standards!$G$9,standards!$H$9,B578=standards!$G$10, standards!$H$10, TRUE,standards!$H$7)</f>
        <v>129, -63.5, 1</v>
      </c>
      <c r="N578" t="str">
        <f>VLOOKUP($C578, standards!$A$2:$D$17, 3, FALSE)</f>
        <v>shale, stilstone</v>
      </c>
      <c r="O578" t="str">
        <f>VLOOKUP($C578, standards!$A$2:$D$17, 4, FALSE)</f>
        <v/>
      </c>
      <c r="BV578"/>
      <c r="BW578"/>
      <c r="BX578"/>
      <c r="BY578"/>
      <c r="BZ578"/>
      <c r="CA578"/>
      <c r="CB578"/>
      <c r="CC578"/>
      <c r="CD578"/>
      <c r="CE578"/>
      <c r="CF578"/>
      <c r="CH578"/>
      <c r="CI578"/>
      <c r="CJ578"/>
      <c r="CK578"/>
      <c r="CL578"/>
      <c r="CM578"/>
      <c r="CN578"/>
      <c r="CO578"/>
      <c r="CP578"/>
      <c r="CQ578"/>
      <c r="CR578"/>
    </row>
    <row r="579" spans="1:96" s="5" customFormat="1" x14ac:dyDescent="0.2">
      <c r="A579" s="21">
        <v>28803</v>
      </c>
      <c r="B579" s="1" t="s">
        <v>41</v>
      </c>
      <c r="C579" s="1" t="s">
        <v>21</v>
      </c>
      <c r="D579" s="1" t="s">
        <v>72</v>
      </c>
      <c r="E579" s="4">
        <v>1</v>
      </c>
      <c r="F579" s="2">
        <v>-0.56000000000000005</v>
      </c>
      <c r="G579" s="2">
        <v>-11.12</v>
      </c>
      <c r="H579" s="2"/>
      <c r="I579" s="2"/>
      <c r="J579" s="2"/>
      <c r="K579" s="2"/>
      <c r="L579" s="2"/>
      <c r="M579" s="24" t="str" cm="1">
        <f t="array" ref="M579">_xlfn.IFS(B579=standards!$G$1, standards!$H$1, B579=standards!$G$2,standards!$H$2,B579=standards!$G$3,standards!$H$3,B579=standards!$G$4,standards!$H$4,B579=standards!$G$5,standards!$H$5,B579=standards!$G$6,standards!$H$6,B579=standards!$G$8,standards!$H$8,B579=standards!$G$9,standards!$H$9,B579=standards!$G$10, standards!$H$10, TRUE,standards!$H$7)</f>
        <v>129, -63.5, 1</v>
      </c>
      <c r="N579" t="str">
        <f>VLOOKUP($C579, standards!$A$2:$D$17, 3, FALSE)</f>
        <v>shale, stilstone</v>
      </c>
      <c r="O579" t="str">
        <f>VLOOKUP($C579, standards!$A$2:$D$17, 4, FALSE)</f>
        <v/>
      </c>
      <c r="BV579"/>
      <c r="BW579"/>
      <c r="BX579"/>
      <c r="BY579"/>
      <c r="BZ579"/>
      <c r="CA579"/>
      <c r="CB579"/>
      <c r="CC579"/>
      <c r="CD579"/>
      <c r="CE579"/>
      <c r="CF579"/>
      <c r="CH579"/>
      <c r="CI579"/>
      <c r="CJ579"/>
      <c r="CK579"/>
      <c r="CL579"/>
      <c r="CM579"/>
      <c r="CN579"/>
      <c r="CO579"/>
      <c r="CP579"/>
      <c r="CQ579"/>
      <c r="CR579"/>
    </row>
    <row r="580" spans="1:96" s="5" customFormat="1" x14ac:dyDescent="0.2">
      <c r="A580" s="21">
        <v>28804</v>
      </c>
      <c r="B580" s="1" t="s">
        <v>41</v>
      </c>
      <c r="C580" s="1" t="s">
        <v>21</v>
      </c>
      <c r="D580" s="1" t="s">
        <v>72</v>
      </c>
      <c r="E580" s="4">
        <v>2.5</v>
      </c>
      <c r="F580" s="2">
        <v>0.68</v>
      </c>
      <c r="G580" s="2">
        <v>-7.19</v>
      </c>
      <c r="H580" s="2"/>
      <c r="I580" s="2"/>
      <c r="J580" s="2"/>
      <c r="K580" s="2"/>
      <c r="L580" s="2"/>
      <c r="M580" s="24" t="str" cm="1">
        <f t="array" ref="M580">_xlfn.IFS(B580=standards!$G$1, standards!$H$1, B580=standards!$G$2,standards!$H$2,B580=standards!$G$3,standards!$H$3,B580=standards!$G$4,standards!$H$4,B580=standards!$G$5,standards!$H$5,B580=standards!$G$6,standards!$H$6,B580=standards!$G$8,standards!$H$8,B580=standards!$G$9,standards!$H$9,B580=standards!$G$10, standards!$H$10, TRUE,standards!$H$7)</f>
        <v>129, -63.5, 1</v>
      </c>
      <c r="N580" t="str">
        <f>VLOOKUP($C580, standards!$A$2:$D$17, 3, FALSE)</f>
        <v>shale, stilstone</v>
      </c>
      <c r="O580" t="str">
        <f>VLOOKUP($C580, standards!$A$2:$D$17, 4, FALSE)</f>
        <v/>
      </c>
      <c r="BV580"/>
      <c r="BW580"/>
      <c r="BX580"/>
      <c r="BY580"/>
      <c r="BZ580"/>
      <c r="CA580"/>
      <c r="CB580"/>
      <c r="CC580"/>
      <c r="CD580"/>
      <c r="CE580"/>
      <c r="CF580"/>
      <c r="CH580"/>
      <c r="CI580"/>
      <c r="CJ580"/>
      <c r="CK580"/>
      <c r="CL580"/>
      <c r="CM580"/>
      <c r="CN580"/>
      <c r="CO580"/>
      <c r="CP580"/>
      <c r="CQ580"/>
      <c r="CR580"/>
    </row>
    <row r="581" spans="1:96" s="5" customFormat="1" x14ac:dyDescent="0.2">
      <c r="A581" s="21">
        <v>28805</v>
      </c>
      <c r="B581" s="1" t="s">
        <v>41</v>
      </c>
      <c r="C581" s="1" t="s">
        <v>21</v>
      </c>
      <c r="D581" s="1" t="s">
        <v>72</v>
      </c>
      <c r="E581" s="4">
        <v>24</v>
      </c>
      <c r="F581" s="2">
        <v>1.28</v>
      </c>
      <c r="G581" s="2">
        <v>-6.91</v>
      </c>
      <c r="H581" s="2"/>
      <c r="I581" s="2"/>
      <c r="J581" s="2"/>
      <c r="K581" s="2"/>
      <c r="L581" s="2"/>
      <c r="M581" s="24" t="str" cm="1">
        <f t="array" ref="M581">_xlfn.IFS(B581=standards!$G$1, standards!$H$1, B581=standards!$G$2,standards!$H$2,B581=standards!$G$3,standards!$H$3,B581=standards!$G$4,standards!$H$4,B581=standards!$G$5,standards!$H$5,B581=standards!$G$6,standards!$H$6,B581=standards!$G$8,standards!$H$8,B581=standards!$G$9,standards!$H$9,B581=standards!$G$10, standards!$H$10, TRUE,standards!$H$7)</f>
        <v>129, -63.5, 1</v>
      </c>
      <c r="N581" t="str">
        <f>VLOOKUP($C581, standards!$A$2:$D$17, 3, FALSE)</f>
        <v>shale, stilstone</v>
      </c>
      <c r="O581" t="str">
        <f>VLOOKUP($C581, standards!$A$2:$D$17, 4, FALSE)</f>
        <v/>
      </c>
      <c r="BV581"/>
      <c r="BW581"/>
      <c r="BX581"/>
      <c r="BY581"/>
      <c r="BZ581"/>
      <c r="CA581"/>
      <c r="CB581"/>
      <c r="CC581"/>
      <c r="CD581"/>
      <c r="CE581"/>
      <c r="CF581"/>
      <c r="CH581"/>
      <c r="CI581"/>
      <c r="CJ581"/>
      <c r="CK581"/>
      <c r="CL581"/>
      <c r="CM581"/>
      <c r="CN581"/>
      <c r="CO581"/>
      <c r="CP581"/>
      <c r="CQ581"/>
      <c r="CR581"/>
    </row>
    <row r="582" spans="1:96" s="5" customFormat="1" x14ac:dyDescent="0.2">
      <c r="A582" s="21">
        <v>28806</v>
      </c>
      <c r="B582" s="1" t="s">
        <v>41</v>
      </c>
      <c r="C582" s="1" t="s">
        <v>21</v>
      </c>
      <c r="D582" s="1" t="s">
        <v>73</v>
      </c>
      <c r="E582" s="4" t="s">
        <v>74</v>
      </c>
      <c r="F582" s="2">
        <v>-1.8</v>
      </c>
      <c r="G582" s="2">
        <v>-11.39</v>
      </c>
      <c r="H582" s="2"/>
      <c r="I582" s="2"/>
      <c r="J582" s="2"/>
      <c r="K582" s="2"/>
      <c r="L582" s="2"/>
      <c r="M582" s="24" t="str" cm="1">
        <f t="array" ref="M582">_xlfn.IFS(B582=standards!$G$1, standards!$H$1, B582=standards!$G$2,standards!$H$2,B582=standards!$G$3,standards!$H$3,B582=standards!$G$4,standards!$H$4,B582=standards!$G$5,standards!$H$5,B582=standards!$G$6,standards!$H$6,B582=standards!$G$8,standards!$H$8,B582=standards!$G$9,standards!$H$9,B582=standards!$G$10, standards!$H$10, TRUE,standards!$H$7)</f>
        <v>129, -63.5, 1</v>
      </c>
      <c r="N582" t="str">
        <f>VLOOKUP($C582, standards!$A$2:$D$17, 3, FALSE)</f>
        <v>shale, stilstone</v>
      </c>
      <c r="O582" t="str">
        <f>VLOOKUP($C582, standards!$A$2:$D$17, 4, FALSE)</f>
        <v/>
      </c>
      <c r="BV582"/>
      <c r="BW582"/>
      <c r="BX582"/>
      <c r="BY582"/>
      <c r="BZ582"/>
      <c r="CA582"/>
      <c r="CB582"/>
      <c r="CC582"/>
      <c r="CD582"/>
      <c r="CE582"/>
      <c r="CF582"/>
      <c r="CH582"/>
      <c r="CI582"/>
      <c r="CJ582"/>
      <c r="CK582"/>
      <c r="CL582"/>
      <c r="CM582"/>
      <c r="CN582"/>
      <c r="CO582"/>
      <c r="CP582"/>
      <c r="CQ582"/>
      <c r="CR582"/>
    </row>
    <row r="583" spans="1:96" s="5" customFormat="1" x14ac:dyDescent="0.2">
      <c r="A583" s="21">
        <v>28807</v>
      </c>
      <c r="B583" s="1" t="s">
        <v>41</v>
      </c>
      <c r="C583" s="1" t="s">
        <v>21</v>
      </c>
      <c r="D583" s="1" t="s">
        <v>73</v>
      </c>
      <c r="E583" s="1" t="s">
        <v>75</v>
      </c>
      <c r="F583" s="2">
        <v>-2.5299999999999998</v>
      </c>
      <c r="G583" s="2">
        <v>-11.43</v>
      </c>
      <c r="H583" s="2"/>
      <c r="I583" s="2"/>
      <c r="J583" s="2"/>
      <c r="K583" s="2"/>
      <c r="L583" s="2"/>
      <c r="M583" s="24" t="str" cm="1">
        <f t="array" ref="M583">_xlfn.IFS(B583=standards!$G$1, standards!$H$1, B583=standards!$G$2,standards!$H$2,B583=standards!$G$3,standards!$H$3,B583=standards!$G$4,standards!$H$4,B583=standards!$G$5,standards!$H$5,B583=standards!$G$6,standards!$H$6,B583=standards!$G$8,standards!$H$8,B583=standards!$G$9,standards!$H$9,B583=standards!$G$10, standards!$H$10, TRUE,standards!$H$7)</f>
        <v>129, -63.5, 1</v>
      </c>
      <c r="N583" t="str">
        <f>VLOOKUP($C583, standards!$A$2:$D$17, 3, FALSE)</f>
        <v>shale, stilstone</v>
      </c>
      <c r="O583" t="str">
        <f>VLOOKUP($C583, standards!$A$2:$D$17, 4, FALSE)</f>
        <v/>
      </c>
      <c r="BV583"/>
      <c r="BW583"/>
      <c r="BX583"/>
      <c r="BY583"/>
      <c r="BZ583"/>
      <c r="CA583"/>
      <c r="CB583"/>
      <c r="CC583"/>
      <c r="CD583"/>
      <c r="CE583"/>
      <c r="CF583"/>
      <c r="CH583"/>
      <c r="CI583"/>
      <c r="CJ583"/>
      <c r="CK583"/>
      <c r="CL583"/>
      <c r="CM583"/>
      <c r="CN583"/>
      <c r="CO583"/>
      <c r="CP583"/>
      <c r="CQ583"/>
      <c r="CR583"/>
    </row>
    <row r="584" spans="1:96" s="5" customFormat="1" x14ac:dyDescent="0.2">
      <c r="A584" s="21">
        <v>28808</v>
      </c>
      <c r="B584" s="1" t="s">
        <v>41</v>
      </c>
      <c r="C584" s="1" t="s">
        <v>21</v>
      </c>
      <c r="D584" s="1" t="s">
        <v>73</v>
      </c>
      <c r="E584" s="1" t="s">
        <v>76</v>
      </c>
      <c r="F584" s="2">
        <v>-3.28</v>
      </c>
      <c r="G584" s="2">
        <v>-3.72</v>
      </c>
      <c r="H584" s="2"/>
      <c r="I584" s="2"/>
      <c r="J584" s="2"/>
      <c r="K584" s="2"/>
      <c r="L584" s="2"/>
      <c r="M584" s="24" t="str" cm="1">
        <f t="array" ref="M584">_xlfn.IFS(B584=standards!$G$1, standards!$H$1, B584=standards!$G$2,standards!$H$2,B584=standards!$G$3,standards!$H$3,B584=standards!$G$4,standards!$H$4,B584=standards!$G$5,standards!$H$5,B584=standards!$G$6,standards!$H$6,B584=standards!$G$8,standards!$H$8,B584=standards!$G$9,standards!$H$9,B584=standards!$G$10, standards!$H$10, TRUE,standards!$H$7)</f>
        <v>129, -63.5, 1</v>
      </c>
      <c r="N584" t="str">
        <f>VLOOKUP($C584, standards!$A$2:$D$17, 3, FALSE)</f>
        <v>shale, stilstone</v>
      </c>
      <c r="O584" t="str">
        <f>VLOOKUP($C584, standards!$A$2:$D$17, 4, FALSE)</f>
        <v/>
      </c>
      <c r="BV584"/>
      <c r="BW584"/>
      <c r="BX584"/>
      <c r="BY584"/>
      <c r="BZ584"/>
      <c r="CA584"/>
      <c r="CB584"/>
      <c r="CC584"/>
      <c r="CD584"/>
      <c r="CE584"/>
      <c r="CF584"/>
      <c r="CH584"/>
      <c r="CI584"/>
      <c r="CJ584"/>
      <c r="CK584"/>
      <c r="CL584"/>
      <c r="CM584"/>
      <c r="CN584"/>
      <c r="CO584"/>
      <c r="CP584"/>
      <c r="CQ584"/>
      <c r="CR584"/>
    </row>
    <row r="585" spans="1:96" s="5" customFormat="1" x14ac:dyDescent="0.2">
      <c r="A585" s="21">
        <v>28809</v>
      </c>
      <c r="B585" s="1" t="s">
        <v>41</v>
      </c>
      <c r="C585" s="1" t="s">
        <v>21</v>
      </c>
      <c r="D585" s="1" t="s">
        <v>73</v>
      </c>
      <c r="E585" s="1" t="s">
        <v>77</v>
      </c>
      <c r="F585" s="2">
        <v>-3.03</v>
      </c>
      <c r="G585" s="2">
        <v>-6.91</v>
      </c>
      <c r="H585" s="2"/>
      <c r="I585" s="2"/>
      <c r="J585" s="2"/>
      <c r="K585" s="2"/>
      <c r="L585" s="2"/>
      <c r="M585" s="24" t="str" cm="1">
        <f t="array" ref="M585">_xlfn.IFS(B585=standards!$G$1, standards!$H$1, B585=standards!$G$2,standards!$H$2,B585=standards!$G$3,standards!$H$3,B585=standards!$G$4,standards!$H$4,B585=standards!$G$5,standards!$H$5,B585=standards!$G$6,standards!$H$6,B585=standards!$G$8,standards!$H$8,B585=standards!$G$9,standards!$H$9,B585=standards!$G$10, standards!$H$10, TRUE,standards!$H$7)</f>
        <v>129, -63.5, 1</v>
      </c>
      <c r="N585" t="str">
        <f>VLOOKUP($C585, standards!$A$2:$D$17, 3, FALSE)</f>
        <v>shale, stilstone</v>
      </c>
      <c r="O585" t="str">
        <f>VLOOKUP($C585, standards!$A$2:$D$17, 4, FALSE)</f>
        <v/>
      </c>
      <c r="BV585"/>
      <c r="BW585"/>
      <c r="BX585"/>
      <c r="BY585"/>
      <c r="BZ585"/>
      <c r="CA585"/>
      <c r="CB585"/>
      <c r="CC585"/>
      <c r="CD585"/>
      <c r="CE585"/>
      <c r="CF585"/>
      <c r="CH585"/>
      <c r="CI585"/>
      <c r="CJ585"/>
      <c r="CK585"/>
      <c r="CL585"/>
      <c r="CM585"/>
      <c r="CN585"/>
      <c r="CO585"/>
      <c r="CP585"/>
      <c r="CQ585"/>
      <c r="CR585"/>
    </row>
    <row r="586" spans="1:96" x14ac:dyDescent="0.2">
      <c r="A586" s="21">
        <v>28810</v>
      </c>
      <c r="B586" s="1" t="s">
        <v>41</v>
      </c>
      <c r="C586" s="1" t="s">
        <v>21</v>
      </c>
      <c r="D586" s="1" t="s">
        <v>73</v>
      </c>
      <c r="E586" s="1" t="s">
        <v>78</v>
      </c>
      <c r="F586" s="2">
        <v>0.28999999999999998</v>
      </c>
      <c r="G586" s="2">
        <v>-10.87</v>
      </c>
      <c r="H586" s="2"/>
      <c r="I586" s="2"/>
      <c r="J586" s="2"/>
      <c r="K586" s="2"/>
      <c r="L586" s="2"/>
      <c r="M586" s="24" t="str" cm="1">
        <f t="array" ref="M586">_xlfn.IFS(B586=standards!$G$1, standards!$H$1, B586=standards!$G$2,standards!$H$2,B586=standards!$G$3,standards!$H$3,B586=standards!$G$4,standards!$H$4,B586=standards!$G$5,standards!$H$5,B586=standards!$G$6,standards!$H$6,B586=standards!$G$8,standards!$H$8,B586=standards!$G$9,standards!$H$9,B586=standards!$G$10, standards!$H$10, TRUE,standards!$H$7)</f>
        <v>129, -63.5, 1</v>
      </c>
      <c r="N586" t="str">
        <f>VLOOKUP($C586, standards!$A$2:$D$17, 3, FALSE)</f>
        <v>shale, stilstone</v>
      </c>
      <c r="O586" t="str">
        <f>VLOOKUP($C586, standards!$A$2:$D$17, 4, FALSE)</f>
        <v/>
      </c>
    </row>
    <row r="587" spans="1:96" x14ac:dyDescent="0.2">
      <c r="A587" s="21">
        <v>28811</v>
      </c>
      <c r="B587" s="1" t="s">
        <v>41</v>
      </c>
      <c r="C587" s="1" t="s">
        <v>21</v>
      </c>
      <c r="D587" s="1" t="s">
        <v>73</v>
      </c>
      <c r="E587" s="1" t="s">
        <v>79</v>
      </c>
      <c r="F587" s="2">
        <v>-0.35</v>
      </c>
      <c r="G587" s="2">
        <v>-5.32</v>
      </c>
      <c r="H587" s="2"/>
      <c r="I587" s="2"/>
      <c r="J587" s="2"/>
      <c r="K587" s="2"/>
      <c r="L587" s="2"/>
      <c r="M587" s="24" t="str" cm="1">
        <f t="array" ref="M587">_xlfn.IFS(B587=standards!$G$1, standards!$H$1, B587=standards!$G$2,standards!$H$2,B587=standards!$G$3,standards!$H$3,B587=standards!$G$4,standards!$H$4,B587=standards!$G$5,standards!$H$5,B587=standards!$G$6,standards!$H$6,B587=standards!$G$8,standards!$H$8,B587=standards!$G$9,standards!$H$9,B587=standards!$G$10, standards!$H$10, TRUE,standards!$H$7)</f>
        <v>129, -63.5, 1</v>
      </c>
      <c r="N587" t="str">
        <f>VLOOKUP($C587, standards!$A$2:$D$17, 3, FALSE)</f>
        <v>shale, stilstone</v>
      </c>
      <c r="O587" t="str">
        <f>VLOOKUP($C587, standards!$A$2:$D$17, 4, FALSE)</f>
        <v/>
      </c>
    </row>
    <row r="588" spans="1:96" x14ac:dyDescent="0.2">
      <c r="A588" s="21">
        <v>28812</v>
      </c>
      <c r="B588" s="1" t="s">
        <v>41</v>
      </c>
      <c r="C588" s="1" t="s">
        <v>21</v>
      </c>
      <c r="D588" s="1" t="s">
        <v>73</v>
      </c>
      <c r="E588" s="1" t="s">
        <v>80</v>
      </c>
      <c r="F588" s="2">
        <v>-0.45</v>
      </c>
      <c r="G588" s="2">
        <v>-11.57</v>
      </c>
      <c r="H588" s="2"/>
      <c r="I588" s="2"/>
      <c r="J588" s="2"/>
      <c r="K588" s="2"/>
      <c r="L588" s="2"/>
      <c r="M588" s="24" t="str" cm="1">
        <f t="array" ref="M588">_xlfn.IFS(B588=standards!$G$1, standards!$H$1, B588=standards!$G$2,standards!$H$2,B588=standards!$G$3,standards!$H$3,B588=standards!$G$4,standards!$H$4,B588=standards!$G$5,standards!$H$5,B588=standards!$G$6,standards!$H$6,B588=standards!$G$8,standards!$H$8,B588=standards!$G$9,standards!$H$9,B588=standards!$G$10, standards!$H$10, TRUE,standards!$H$7)</f>
        <v>129, -63.5, 1</v>
      </c>
      <c r="N588" t="str">
        <f>VLOOKUP($C588, standards!$A$2:$D$17, 3, FALSE)</f>
        <v>shale, stilstone</v>
      </c>
      <c r="O588" t="str">
        <f>VLOOKUP($C588, standards!$A$2:$D$17, 4, FALSE)</f>
        <v/>
      </c>
    </row>
    <row r="589" spans="1:96" x14ac:dyDescent="0.2">
      <c r="A589" s="21">
        <v>28813</v>
      </c>
      <c r="B589" s="1" t="s">
        <v>41</v>
      </c>
      <c r="C589" s="1" t="s">
        <v>21</v>
      </c>
      <c r="D589" s="1" t="s">
        <v>73</v>
      </c>
      <c r="E589" s="1" t="s">
        <v>81</v>
      </c>
      <c r="F589" s="2">
        <v>0.74</v>
      </c>
      <c r="G589" s="2">
        <v>-5.89</v>
      </c>
      <c r="H589" s="2"/>
      <c r="I589" s="2"/>
      <c r="J589" s="2"/>
      <c r="K589" s="2"/>
      <c r="L589" s="2"/>
      <c r="M589" s="24" t="str" cm="1">
        <f t="array" ref="M589">_xlfn.IFS(B589=standards!$G$1, standards!$H$1, B589=standards!$G$2,standards!$H$2,B589=standards!$G$3,standards!$H$3,B589=standards!$G$4,standards!$H$4,B589=standards!$G$5,standards!$H$5,B589=standards!$G$6,standards!$H$6,B589=standards!$G$8,standards!$H$8,B589=standards!$G$9,standards!$H$9,B589=standards!$G$10, standards!$H$10, TRUE,standards!$H$7)</f>
        <v>129, -63.5, 1</v>
      </c>
      <c r="N589" t="str">
        <f>VLOOKUP($C589, standards!$A$2:$D$17, 3, FALSE)</f>
        <v>shale, stilstone</v>
      </c>
      <c r="O589" t="str">
        <f>VLOOKUP($C589, standards!$A$2:$D$17, 4, FALSE)</f>
        <v/>
      </c>
    </row>
    <row r="590" spans="1:96" x14ac:dyDescent="0.2">
      <c r="A590" s="21">
        <v>28814</v>
      </c>
      <c r="B590" s="1" t="s">
        <v>41</v>
      </c>
      <c r="C590" s="1" t="s">
        <v>21</v>
      </c>
      <c r="D590" s="1" t="s">
        <v>73</v>
      </c>
      <c r="E590" s="1" t="s">
        <v>82</v>
      </c>
      <c r="F590" s="2">
        <v>-0.9</v>
      </c>
      <c r="G590" s="2">
        <v>-8.9700000000000006</v>
      </c>
      <c r="H590" s="2"/>
      <c r="I590" s="2"/>
      <c r="J590" s="2"/>
      <c r="K590" s="2"/>
      <c r="L590" s="2"/>
      <c r="M590" s="24" t="str" cm="1">
        <f t="array" ref="M590">_xlfn.IFS(B590=standards!$G$1, standards!$H$1, B590=standards!$G$2,standards!$H$2,B590=standards!$G$3,standards!$H$3,B590=standards!$G$4,standards!$H$4,B590=standards!$G$5,standards!$H$5,B590=standards!$G$6,standards!$H$6,B590=standards!$G$8,standards!$H$8,B590=standards!$G$9,standards!$H$9,B590=standards!$G$10, standards!$H$10, TRUE,standards!$H$7)</f>
        <v>129, -63.5, 1</v>
      </c>
      <c r="N590" t="str">
        <f>VLOOKUP($C590, standards!$A$2:$D$17, 3, FALSE)</f>
        <v>shale, stilstone</v>
      </c>
      <c r="O590" t="str">
        <f>VLOOKUP($C590, standards!$A$2:$D$17, 4, FALSE)</f>
        <v/>
      </c>
    </row>
    <row r="591" spans="1:96" x14ac:dyDescent="0.2">
      <c r="A591" s="21">
        <v>28815</v>
      </c>
      <c r="B591" s="1" t="s">
        <v>41</v>
      </c>
      <c r="C591" s="1" t="s">
        <v>21</v>
      </c>
      <c r="D591" s="1" t="s">
        <v>73</v>
      </c>
      <c r="E591" s="1" t="s">
        <v>83</v>
      </c>
      <c r="F591" s="2">
        <v>2.09</v>
      </c>
      <c r="G591" s="2">
        <v>-5.42</v>
      </c>
      <c r="H591" s="2"/>
      <c r="I591" s="2"/>
      <c r="J591" s="2"/>
      <c r="K591" s="2"/>
      <c r="L591" s="2"/>
      <c r="M591" s="24" t="str" cm="1">
        <f t="array" ref="M591">_xlfn.IFS(B591=standards!$G$1, standards!$H$1, B591=standards!$G$2,standards!$H$2,B591=standards!$G$3,standards!$H$3,B591=standards!$G$4,standards!$H$4,B591=standards!$G$5,standards!$H$5,B591=standards!$G$6,standards!$H$6,B591=standards!$G$8,standards!$H$8,B591=standards!$G$9,standards!$H$9,B591=standards!$G$10, standards!$H$10, TRUE,standards!$H$7)</f>
        <v>129, -63.5, 1</v>
      </c>
      <c r="N591" t="str">
        <f>VLOOKUP($C591, standards!$A$2:$D$17, 3, FALSE)</f>
        <v>shale, stilstone</v>
      </c>
      <c r="O591" t="str">
        <f>VLOOKUP($C591, standards!$A$2:$D$17, 4, FALSE)</f>
        <v/>
      </c>
    </row>
    <row r="592" spans="1:96" x14ac:dyDescent="0.2">
      <c r="A592" s="21">
        <v>28816</v>
      </c>
      <c r="B592" s="1" t="s">
        <v>41</v>
      </c>
      <c r="C592" s="1" t="s">
        <v>21</v>
      </c>
      <c r="D592" s="1" t="s">
        <v>73</v>
      </c>
      <c r="E592" s="1" t="s">
        <v>84</v>
      </c>
      <c r="F592" s="2">
        <v>1.84</v>
      </c>
      <c r="G592" s="2">
        <v>-10.95</v>
      </c>
      <c r="H592" s="2"/>
      <c r="I592" s="2"/>
      <c r="J592" s="2"/>
      <c r="K592" s="2"/>
      <c r="L592" s="2"/>
      <c r="M592" s="24" t="str" cm="1">
        <f t="array" ref="M592">_xlfn.IFS(B592=standards!$G$1, standards!$H$1, B592=standards!$G$2,standards!$H$2,B592=standards!$G$3,standards!$H$3,B592=standards!$G$4,standards!$H$4,B592=standards!$G$5,standards!$H$5,B592=standards!$G$6,standards!$H$6,B592=standards!$G$8,standards!$H$8,B592=standards!$G$9,standards!$H$9,B592=standards!$G$10, standards!$H$10, TRUE,standards!$H$7)</f>
        <v>129, -63.5, 1</v>
      </c>
      <c r="N592" t="str">
        <f>VLOOKUP($C592, standards!$A$2:$D$17, 3, FALSE)</f>
        <v>shale, stilstone</v>
      </c>
      <c r="O592" t="str">
        <f>VLOOKUP($C592, standards!$A$2:$D$17, 4, FALSE)</f>
        <v/>
      </c>
    </row>
    <row r="593" spans="1:15" x14ac:dyDescent="0.2">
      <c r="A593" s="21">
        <v>28817</v>
      </c>
      <c r="B593" s="1" t="s">
        <v>41</v>
      </c>
      <c r="C593" s="1" t="s">
        <v>21</v>
      </c>
      <c r="D593" s="1" t="s">
        <v>73</v>
      </c>
      <c r="E593" s="1" t="s">
        <v>85</v>
      </c>
      <c r="F593" s="2">
        <v>0.57999999999999996</v>
      </c>
      <c r="G593" s="2">
        <v>-7.17</v>
      </c>
      <c r="H593" s="2"/>
      <c r="I593" s="2"/>
      <c r="J593" s="2"/>
      <c r="K593" s="2"/>
      <c r="L593" s="2"/>
      <c r="M593" s="24" t="str" cm="1">
        <f t="array" ref="M593">_xlfn.IFS(B593=standards!$G$1, standards!$H$1, B593=standards!$G$2,standards!$H$2,B593=standards!$G$3,standards!$H$3,B593=standards!$G$4,standards!$H$4,B593=standards!$G$5,standards!$H$5,B593=standards!$G$6,standards!$H$6,B593=standards!$G$8,standards!$H$8,B593=standards!$G$9,standards!$H$9,B593=standards!$G$10, standards!$H$10, TRUE,standards!$H$7)</f>
        <v>129, -63.5, 1</v>
      </c>
      <c r="N593" t="str">
        <f>VLOOKUP($C593, standards!$A$2:$D$17, 3, FALSE)</f>
        <v>shale, stilstone</v>
      </c>
      <c r="O593" t="str">
        <f>VLOOKUP($C593, standards!$A$2:$D$17, 4, FALSE)</f>
        <v/>
      </c>
    </row>
    <row r="594" spans="1:15" x14ac:dyDescent="0.2">
      <c r="A594" s="21">
        <v>28818</v>
      </c>
      <c r="B594" s="1" t="s">
        <v>41</v>
      </c>
      <c r="C594" s="1" t="s">
        <v>21</v>
      </c>
      <c r="D594" s="1" t="s">
        <v>73</v>
      </c>
      <c r="E594" s="1" t="s">
        <v>86</v>
      </c>
      <c r="F594" s="2">
        <v>-0.28999999999999998</v>
      </c>
      <c r="G594" s="2">
        <v>-9.67</v>
      </c>
      <c r="H594" s="2"/>
      <c r="I594" s="2"/>
      <c r="J594" s="2"/>
      <c r="K594" s="2"/>
      <c r="L594" s="2"/>
      <c r="M594" s="24" t="str" cm="1">
        <f t="array" ref="M594">_xlfn.IFS(B594=standards!$G$1, standards!$H$1, B594=standards!$G$2,standards!$H$2,B594=standards!$G$3,standards!$H$3,B594=standards!$G$4,standards!$H$4,B594=standards!$G$5,standards!$H$5,B594=standards!$G$6,standards!$H$6,B594=standards!$G$8,standards!$H$8,B594=standards!$G$9,standards!$H$9,B594=standards!$G$10, standards!$H$10, TRUE,standards!$H$7)</f>
        <v>129, -63.5, 1</v>
      </c>
      <c r="N594" t="str">
        <f>VLOOKUP($C594, standards!$A$2:$D$17, 3, FALSE)</f>
        <v>shale, stilstone</v>
      </c>
      <c r="O594" t="str">
        <f>VLOOKUP($C594, standards!$A$2:$D$17, 4, FALSE)</f>
        <v/>
      </c>
    </row>
    <row r="595" spans="1:15" x14ac:dyDescent="0.2">
      <c r="A595" s="21">
        <v>28819</v>
      </c>
      <c r="B595" s="1" t="s">
        <v>41</v>
      </c>
      <c r="C595" s="1" t="s">
        <v>21</v>
      </c>
      <c r="D595" s="1" t="s">
        <v>73</v>
      </c>
      <c r="E595" s="1" t="s">
        <v>87</v>
      </c>
      <c r="F595" s="2">
        <v>-5.4</v>
      </c>
      <c r="G595" s="2">
        <v>-11.18</v>
      </c>
      <c r="H595" s="2"/>
      <c r="I595" s="2"/>
      <c r="J595" s="2"/>
      <c r="K595" s="2"/>
      <c r="L595" s="2"/>
      <c r="M595" s="24" t="str" cm="1">
        <f t="array" ref="M595">_xlfn.IFS(B595=standards!$G$1, standards!$H$1, B595=standards!$G$2,standards!$H$2,B595=standards!$G$3,standards!$H$3,B595=standards!$G$4,standards!$H$4,B595=standards!$G$5,standards!$H$5,B595=standards!$G$6,standards!$H$6,B595=standards!$G$8,standards!$H$8,B595=standards!$G$9,standards!$H$9,B595=standards!$G$10, standards!$H$10, TRUE,standards!$H$7)</f>
        <v>129, -63.5, 1</v>
      </c>
      <c r="N595" t="str">
        <f>VLOOKUP($C595, standards!$A$2:$D$17, 3, FALSE)</f>
        <v>shale, stilstone</v>
      </c>
      <c r="O595" t="str">
        <f>VLOOKUP($C595, standards!$A$2:$D$17, 4, FALSE)</f>
        <v/>
      </c>
    </row>
    <row r="596" spans="1:15" x14ac:dyDescent="0.2">
      <c r="A596" s="21">
        <v>28820</v>
      </c>
      <c r="B596" s="1" t="s">
        <v>41</v>
      </c>
      <c r="C596" s="1" t="s">
        <v>21</v>
      </c>
      <c r="D596" s="1" t="s">
        <v>73</v>
      </c>
      <c r="E596" s="1" t="s">
        <v>88</v>
      </c>
      <c r="F596" s="2">
        <v>-1.73</v>
      </c>
      <c r="G596" s="2">
        <v>-12.4</v>
      </c>
      <c r="H596" s="2"/>
      <c r="I596" s="2"/>
      <c r="J596" s="2"/>
      <c r="K596" s="2"/>
      <c r="L596" s="2"/>
      <c r="M596" s="24" t="str" cm="1">
        <f t="array" ref="M596">_xlfn.IFS(B596=standards!$G$1, standards!$H$1, B596=standards!$G$2,standards!$H$2,B596=standards!$G$3,standards!$H$3,B596=standards!$G$4,standards!$H$4,B596=standards!$G$5,standards!$H$5,B596=standards!$G$6,standards!$H$6,B596=standards!$G$8,standards!$H$8,B596=standards!$G$9,standards!$H$9,B596=standards!$G$10, standards!$H$10, TRUE,standards!$H$7)</f>
        <v>129, -63.5, 1</v>
      </c>
      <c r="N596" t="str">
        <f>VLOOKUP($C596, standards!$A$2:$D$17, 3, FALSE)</f>
        <v>shale, stilstone</v>
      </c>
      <c r="O596" t="str">
        <f>VLOOKUP($C596, standards!$A$2:$D$17, 4, FALSE)</f>
        <v/>
      </c>
    </row>
    <row r="597" spans="1:15" x14ac:dyDescent="0.2">
      <c r="A597" s="21">
        <v>28821</v>
      </c>
      <c r="B597" s="1" t="s">
        <v>41</v>
      </c>
      <c r="C597" s="1" t="s">
        <v>21</v>
      </c>
      <c r="D597" s="1" t="s">
        <v>73</v>
      </c>
      <c r="E597" s="1" t="s">
        <v>89</v>
      </c>
      <c r="F597" s="2">
        <v>2.2400000000000002</v>
      </c>
      <c r="G597" s="2">
        <v>-3.28</v>
      </c>
      <c r="H597" s="2"/>
      <c r="I597" s="2"/>
      <c r="J597" s="2"/>
      <c r="K597" s="2"/>
      <c r="L597" s="2"/>
      <c r="M597" s="24" t="str" cm="1">
        <f t="array" ref="M597">_xlfn.IFS(B597=standards!$G$1, standards!$H$1, B597=standards!$G$2,standards!$H$2,B597=standards!$G$3,standards!$H$3,B597=standards!$G$4,standards!$H$4,B597=standards!$G$5,standards!$H$5,B597=standards!$G$6,standards!$H$6,B597=standards!$G$8,standards!$H$8,B597=standards!$G$9,standards!$H$9,B597=standards!$G$10, standards!$H$10, TRUE,standards!$H$7)</f>
        <v>129, -63.5, 1</v>
      </c>
      <c r="N597" t="str">
        <f>VLOOKUP($C597, standards!$A$2:$D$17, 3, FALSE)</f>
        <v>shale, stilstone</v>
      </c>
      <c r="O597" t="str">
        <f>VLOOKUP($C597, standards!$A$2:$D$17, 4, FALSE)</f>
        <v/>
      </c>
    </row>
    <row r="598" spans="1:15" x14ac:dyDescent="0.2">
      <c r="A598" s="21">
        <v>28822</v>
      </c>
      <c r="B598" s="1" t="s">
        <v>41</v>
      </c>
      <c r="C598" s="1" t="s">
        <v>21</v>
      </c>
      <c r="D598" s="1" t="s">
        <v>73</v>
      </c>
      <c r="E598" s="1" t="s">
        <v>90</v>
      </c>
      <c r="F598" s="2">
        <v>-1</v>
      </c>
      <c r="G598" s="2">
        <v>-5.3</v>
      </c>
      <c r="H598" s="2"/>
      <c r="I598" s="2"/>
      <c r="J598" s="2"/>
      <c r="K598" s="2"/>
      <c r="L598" s="2"/>
      <c r="M598" s="24" t="str" cm="1">
        <f t="array" ref="M598">_xlfn.IFS(B598=standards!$G$1, standards!$H$1, B598=standards!$G$2,standards!$H$2,B598=standards!$G$3,standards!$H$3,B598=standards!$G$4,standards!$H$4,B598=standards!$G$5,standards!$H$5,B598=standards!$G$6,standards!$H$6,B598=standards!$G$8,standards!$H$8,B598=standards!$G$9,standards!$H$9,B598=standards!$G$10, standards!$H$10, TRUE,standards!$H$7)</f>
        <v>129, -63.5, 1</v>
      </c>
      <c r="N598" t="str">
        <f>VLOOKUP($C598, standards!$A$2:$D$17, 3, FALSE)</f>
        <v>shale, stilstone</v>
      </c>
      <c r="O598" t="str">
        <f>VLOOKUP($C598, standards!$A$2:$D$17, 4, FALSE)</f>
        <v/>
      </c>
    </row>
    <row r="599" spans="1:15" x14ac:dyDescent="0.2">
      <c r="A599" s="21">
        <v>28823</v>
      </c>
      <c r="B599" s="1" t="s">
        <v>41</v>
      </c>
      <c r="C599" s="1" t="s">
        <v>40</v>
      </c>
      <c r="D599" s="1" t="s">
        <v>70</v>
      </c>
      <c r="E599" s="4">
        <v>0.5</v>
      </c>
      <c r="F599" s="2">
        <v>1.6988571428571431</v>
      </c>
      <c r="G599" s="2">
        <v>-10.529460883091128</v>
      </c>
      <c r="H599" s="2"/>
      <c r="I599" s="2"/>
      <c r="J599" s="2"/>
      <c r="K599" s="2"/>
      <c r="L599" s="2"/>
      <c r="M599" s="24" t="str" cm="1">
        <f t="array" ref="M599">_xlfn.IFS(B599=standards!$G$1, standards!$H$1, B599=standards!$G$2,standards!$H$2,B599=standards!$G$3,standards!$H$3,B599=standards!$G$4,standards!$H$4,B599=standards!$G$5,standards!$H$5,B599=standards!$G$6,standards!$H$6,B599=standards!$G$8,standards!$H$8,B599=standards!$G$9,standards!$H$9,B599=standards!$G$10, standards!$H$10, TRUE,standards!$H$7)</f>
        <v>129, -63.5, 1</v>
      </c>
      <c r="N599" t="str">
        <f>VLOOKUP($C599, standards!$A$2:$D$17, 3, FALSE)</f>
        <v>carbonate, mixed siliciclastic</v>
      </c>
      <c r="O599" t="str">
        <f>VLOOKUP($C599, standards!$A$2:$D$17, 4, FALSE)</f>
        <v/>
      </c>
    </row>
    <row r="600" spans="1:15" x14ac:dyDescent="0.2">
      <c r="A600" s="21">
        <v>28824</v>
      </c>
      <c r="B600" s="1" t="s">
        <v>41</v>
      </c>
      <c r="C600" s="1" t="s">
        <v>40</v>
      </c>
      <c r="D600" s="1" t="s">
        <v>70</v>
      </c>
      <c r="E600" s="4">
        <v>1</v>
      </c>
      <c r="F600" s="2">
        <v>2.8808571428571432</v>
      </c>
      <c r="G600" s="2">
        <v>-4.4725442782903375</v>
      </c>
      <c r="H600" s="2"/>
      <c r="I600" s="2"/>
      <c r="J600" s="2"/>
      <c r="K600" s="2"/>
      <c r="L600" s="2"/>
      <c r="M600" s="24" t="str" cm="1">
        <f t="array" ref="M600">_xlfn.IFS(B600=standards!$G$1, standards!$H$1, B600=standards!$G$2,standards!$H$2,B600=standards!$G$3,standards!$H$3,B600=standards!$G$4,standards!$H$4,B600=standards!$G$5,standards!$H$5,B600=standards!$G$6,standards!$H$6,B600=standards!$G$8,standards!$H$8,B600=standards!$G$9,standards!$H$9,B600=standards!$G$10, standards!$H$10, TRUE,standards!$H$7)</f>
        <v>129, -63.5, 1</v>
      </c>
      <c r="N600" t="str">
        <f>VLOOKUP($C600, standards!$A$2:$D$17, 3, FALSE)</f>
        <v>carbonate, mixed siliciclastic</v>
      </c>
      <c r="O600" t="str">
        <f>VLOOKUP($C600, standards!$A$2:$D$17, 4, FALSE)</f>
        <v/>
      </c>
    </row>
    <row r="601" spans="1:15" x14ac:dyDescent="0.2">
      <c r="A601" s="21">
        <v>28825</v>
      </c>
      <c r="B601" s="1" t="s">
        <v>41</v>
      </c>
      <c r="C601" s="1" t="s">
        <v>40</v>
      </c>
      <c r="D601" s="1" t="s">
        <v>70</v>
      </c>
      <c r="E601" s="4">
        <v>2</v>
      </c>
      <c r="F601" s="2">
        <v>2.7588571428571429</v>
      </c>
      <c r="G601" s="2">
        <v>-11.205531162724919</v>
      </c>
      <c r="H601" s="2"/>
      <c r="I601" s="2"/>
      <c r="J601" s="2"/>
      <c r="K601" s="2"/>
      <c r="L601" s="2"/>
      <c r="M601" s="24" t="str" cm="1">
        <f t="array" ref="M601">_xlfn.IFS(B601=standards!$G$1, standards!$H$1, B601=standards!$G$2,standards!$H$2,B601=standards!$G$3,standards!$H$3,B601=standards!$G$4,standards!$H$4,B601=standards!$G$5,standards!$H$5,B601=standards!$G$6,standards!$H$6,B601=standards!$G$8,standards!$H$8,B601=standards!$G$9,standards!$H$9,B601=standards!$G$10, standards!$H$10, TRUE,standards!$H$7)</f>
        <v>129, -63.5, 1</v>
      </c>
      <c r="N601" t="str">
        <f>VLOOKUP($C601, standards!$A$2:$D$17, 3, FALSE)</f>
        <v>carbonate, mixed siliciclastic</v>
      </c>
      <c r="O601" t="str">
        <f>VLOOKUP($C601, standards!$A$2:$D$17, 4, FALSE)</f>
        <v/>
      </c>
    </row>
    <row r="602" spans="1:15" x14ac:dyDescent="0.2">
      <c r="A602" s="21">
        <v>28826</v>
      </c>
      <c r="B602" s="1" t="s">
        <v>41</v>
      </c>
      <c r="C602" s="1" t="s">
        <v>40</v>
      </c>
      <c r="D602" s="1" t="s">
        <v>70</v>
      </c>
      <c r="E602" s="4">
        <v>4</v>
      </c>
      <c r="F602" s="2">
        <v>1.269857142857143</v>
      </c>
      <c r="G602" s="2">
        <v>-5.065466822215166</v>
      </c>
      <c r="H602" s="2"/>
      <c r="I602" s="2"/>
      <c r="J602" s="2"/>
      <c r="K602" s="2"/>
      <c r="L602" s="2"/>
      <c r="M602" s="24" t="str" cm="1">
        <f t="array" ref="M602">_xlfn.IFS(B602=standards!$G$1, standards!$H$1, B602=standards!$G$2,standards!$H$2,B602=standards!$G$3,standards!$H$3,B602=standards!$G$4,standards!$H$4,B602=standards!$G$5,standards!$H$5,B602=standards!$G$6,standards!$H$6,B602=standards!$G$8,standards!$H$8,B602=standards!$G$9,standards!$H$9,B602=standards!$G$10, standards!$H$10, TRUE,standards!$H$7)</f>
        <v>129, -63.5, 1</v>
      </c>
      <c r="N602" t="str">
        <f>VLOOKUP($C602, standards!$A$2:$D$17, 3, FALSE)</f>
        <v>carbonate, mixed siliciclastic</v>
      </c>
      <c r="O602" t="str">
        <f>VLOOKUP($C602, standards!$A$2:$D$17, 4, FALSE)</f>
        <v/>
      </c>
    </row>
    <row r="603" spans="1:15" x14ac:dyDescent="0.2">
      <c r="A603" s="21">
        <v>28827</v>
      </c>
      <c r="B603" s="1" t="s">
        <v>41</v>
      </c>
      <c r="C603" s="1" t="s">
        <v>40</v>
      </c>
      <c r="D603" s="1" t="s">
        <v>70</v>
      </c>
      <c r="E603" s="4">
        <v>6.2</v>
      </c>
      <c r="F603" s="2">
        <v>1.7528571428571431</v>
      </c>
      <c r="G603" s="2">
        <v>-11.927134726199251</v>
      </c>
      <c r="H603" s="2"/>
      <c r="I603" s="2"/>
      <c r="J603" s="2"/>
      <c r="K603" s="2"/>
      <c r="L603" s="2"/>
      <c r="M603" s="24" t="str" cm="1">
        <f t="array" ref="M603">_xlfn.IFS(B603=standards!$G$1, standards!$H$1, B603=standards!$G$2,standards!$H$2,B603=standards!$G$3,standards!$H$3,B603=standards!$G$4,standards!$H$4,B603=standards!$G$5,standards!$H$5,B603=standards!$G$6,standards!$H$6,B603=standards!$G$8,standards!$H$8,B603=standards!$G$9,standards!$H$9,B603=standards!$G$10, standards!$H$10, TRUE,standards!$H$7)</f>
        <v>129, -63.5, 1</v>
      </c>
      <c r="N603" t="str">
        <f>VLOOKUP($C603, standards!$A$2:$D$17, 3, FALSE)</f>
        <v>carbonate, mixed siliciclastic</v>
      </c>
      <c r="O603" t="str">
        <f>VLOOKUP($C603, standards!$A$2:$D$17, 4, FALSE)</f>
        <v/>
      </c>
    </row>
    <row r="604" spans="1:15" x14ac:dyDescent="0.2">
      <c r="A604" s="21">
        <v>28828</v>
      </c>
      <c r="B604" s="1" t="s">
        <v>41</v>
      </c>
      <c r="C604" s="1" t="s">
        <v>40</v>
      </c>
      <c r="D604" s="1" t="s">
        <v>70</v>
      </c>
      <c r="E604" s="4">
        <v>8</v>
      </c>
      <c r="F604" s="2">
        <v>1.8558571428571431</v>
      </c>
      <c r="G604" s="2">
        <v>-11.289668752430311</v>
      </c>
      <c r="H604" s="2"/>
      <c r="I604" s="2"/>
      <c r="J604" s="2"/>
      <c r="K604" s="2"/>
      <c r="L604" s="2"/>
      <c r="M604" s="24" t="str" cm="1">
        <f t="array" ref="M604">_xlfn.IFS(B604=standards!$G$1, standards!$H$1, B604=standards!$G$2,standards!$H$2,B604=standards!$G$3,standards!$H$3,B604=standards!$G$4,standards!$H$4,B604=standards!$G$5,standards!$H$5,B604=standards!$G$6,standards!$H$6,B604=standards!$G$8,standards!$H$8,B604=standards!$G$9,standards!$H$9,B604=standards!$G$10, standards!$H$10, TRUE,standards!$H$7)</f>
        <v>129, -63.5, 1</v>
      </c>
      <c r="N604" t="str">
        <f>VLOOKUP($C604, standards!$A$2:$D$17, 3, FALSE)</f>
        <v>carbonate, mixed siliciclastic</v>
      </c>
      <c r="O604" t="str">
        <f>VLOOKUP($C604, standards!$A$2:$D$17, 4, FALSE)</f>
        <v/>
      </c>
    </row>
    <row r="605" spans="1:15" x14ac:dyDescent="0.2">
      <c r="A605" s="21">
        <v>28829</v>
      </c>
      <c r="B605" s="1" t="s">
        <v>41</v>
      </c>
      <c r="C605" s="1" t="s">
        <v>40</v>
      </c>
      <c r="D605" s="1" t="s">
        <v>70</v>
      </c>
      <c r="E605" s="4">
        <v>10</v>
      </c>
      <c r="F605" s="2">
        <v>3.1298571428571429</v>
      </c>
      <c r="G605" s="2">
        <v>-11.514365609643955</v>
      </c>
      <c r="H605" s="2"/>
      <c r="I605" s="2"/>
      <c r="J605" s="2"/>
      <c r="K605" s="2"/>
      <c r="L605" s="2"/>
      <c r="M605" s="24" t="str" cm="1">
        <f t="array" ref="M605">_xlfn.IFS(B605=standards!$G$1, standards!$H$1, B605=standards!$G$2,standards!$H$2,B605=standards!$G$3,standards!$H$3,B605=standards!$G$4,standards!$H$4,B605=standards!$G$5,standards!$H$5,B605=standards!$G$6,standards!$H$6,B605=standards!$G$8,standards!$H$8,B605=standards!$G$9,standards!$H$9,B605=standards!$G$10, standards!$H$10, TRUE,standards!$H$7)</f>
        <v>129, -63.5, 1</v>
      </c>
      <c r="N605" t="str">
        <f>VLOOKUP($C605, standards!$A$2:$D$17, 3, FALSE)</f>
        <v>carbonate, mixed siliciclastic</v>
      </c>
      <c r="O605" t="str">
        <f>VLOOKUP($C605, standards!$A$2:$D$17, 4, FALSE)</f>
        <v/>
      </c>
    </row>
    <row r="606" spans="1:15" x14ac:dyDescent="0.2">
      <c r="A606" s="21">
        <v>28830</v>
      </c>
      <c r="B606" s="1" t="s">
        <v>41</v>
      </c>
      <c r="C606" s="1" t="s">
        <v>40</v>
      </c>
      <c r="D606" s="1" t="s">
        <v>70</v>
      </c>
      <c r="E606" s="4">
        <v>14</v>
      </c>
      <c r="F606" s="2">
        <v>2.8078571428571433</v>
      </c>
      <c r="G606" s="2">
        <v>-11.764798670767386</v>
      </c>
      <c r="H606" s="2"/>
      <c r="I606" s="2"/>
      <c r="J606" s="2"/>
      <c r="K606" s="2"/>
      <c r="L606" s="2"/>
      <c r="M606" s="24" t="str" cm="1">
        <f t="array" ref="M606">_xlfn.IFS(B606=standards!$G$1, standards!$H$1, B606=standards!$G$2,standards!$H$2,B606=standards!$G$3,standards!$H$3,B606=standards!$G$4,standards!$H$4,B606=standards!$G$5,standards!$H$5,B606=standards!$G$6,standards!$H$6,B606=standards!$G$8,standards!$H$8,B606=standards!$G$9,standards!$H$9,B606=standards!$G$10, standards!$H$10, TRUE,standards!$H$7)</f>
        <v>129, -63.5, 1</v>
      </c>
      <c r="N606" t="str">
        <f>VLOOKUP($C606, standards!$A$2:$D$17, 3, FALSE)</f>
        <v>carbonate, mixed siliciclastic</v>
      </c>
      <c r="O606" t="str">
        <f>VLOOKUP($C606, standards!$A$2:$D$17, 4, FALSE)</f>
        <v/>
      </c>
    </row>
    <row r="607" spans="1:15" x14ac:dyDescent="0.2">
      <c r="A607" s="21">
        <v>28831</v>
      </c>
      <c r="B607" s="1" t="s">
        <v>41</v>
      </c>
      <c r="C607" s="1" t="s">
        <v>40</v>
      </c>
      <c r="D607" s="1" t="s">
        <v>70</v>
      </c>
      <c r="E607" s="4">
        <v>16</v>
      </c>
      <c r="F607" s="2">
        <v>1.8238571428571431</v>
      </c>
      <c r="G607" s="2">
        <v>-12.531935518082372</v>
      </c>
      <c r="H607" s="2"/>
      <c r="I607" s="2"/>
      <c r="J607" s="2"/>
      <c r="K607" s="2"/>
      <c r="L607" s="2"/>
      <c r="M607" s="24" t="str" cm="1">
        <f t="array" ref="M607">_xlfn.IFS(B607=standards!$G$1, standards!$H$1, B607=standards!$G$2,standards!$H$2,B607=standards!$G$3,standards!$H$3,B607=standards!$G$4,standards!$H$4,B607=standards!$G$5,standards!$H$5,B607=standards!$G$6,standards!$H$6,B607=standards!$G$8,standards!$H$8,B607=standards!$G$9,standards!$H$9,B607=standards!$G$10, standards!$H$10, TRUE,standards!$H$7)</f>
        <v>129, -63.5, 1</v>
      </c>
      <c r="N607" t="str">
        <f>VLOOKUP($C607, standards!$A$2:$D$17, 3, FALSE)</f>
        <v>carbonate, mixed siliciclastic</v>
      </c>
      <c r="O607" t="str">
        <f>VLOOKUP($C607, standards!$A$2:$D$17, 4, FALSE)</f>
        <v/>
      </c>
    </row>
    <row r="608" spans="1:15" x14ac:dyDescent="0.2">
      <c r="A608" s="21">
        <v>28832</v>
      </c>
      <c r="B608" s="1" t="s">
        <v>41</v>
      </c>
      <c r="C608" s="1" t="s">
        <v>40</v>
      </c>
      <c r="D608" s="1" t="s">
        <v>70</v>
      </c>
      <c r="E608" s="4">
        <v>18</v>
      </c>
      <c r="F608" s="2">
        <v>2.6158571428571431</v>
      </c>
      <c r="G608" s="2">
        <v>-12.323076324813536</v>
      </c>
      <c r="H608" s="2"/>
      <c r="I608" s="2"/>
      <c r="J608" s="2"/>
      <c r="K608" s="2"/>
      <c r="L608" s="2"/>
      <c r="M608" s="24" t="str" cm="1">
        <f t="array" ref="M608">_xlfn.IFS(B608=standards!$G$1, standards!$H$1, B608=standards!$G$2,standards!$H$2,B608=standards!$G$3,standards!$H$3,B608=standards!$G$4,standards!$H$4,B608=standards!$G$5,standards!$H$5,B608=standards!$G$6,standards!$H$6,B608=standards!$G$8,standards!$H$8,B608=standards!$G$9,standards!$H$9,B608=standards!$G$10, standards!$H$10, TRUE,standards!$H$7)</f>
        <v>129, -63.5, 1</v>
      </c>
      <c r="N608" t="str">
        <f>VLOOKUP($C608, standards!$A$2:$D$17, 3, FALSE)</f>
        <v>carbonate, mixed siliciclastic</v>
      </c>
      <c r="O608" t="str">
        <f>VLOOKUP($C608, standards!$A$2:$D$17, 4, FALSE)</f>
        <v/>
      </c>
    </row>
    <row r="609" spans="1:15" x14ac:dyDescent="0.2">
      <c r="A609" s="21">
        <v>28833</v>
      </c>
      <c r="B609" s="1" t="s">
        <v>41</v>
      </c>
      <c r="C609" s="1" t="s">
        <v>40</v>
      </c>
      <c r="D609" s="1" t="s">
        <v>70</v>
      </c>
      <c r="E609" s="4">
        <v>20</v>
      </c>
      <c r="F609" s="2">
        <v>3.2136666666666667</v>
      </c>
      <c r="G609" s="2">
        <v>-12.140801781737224</v>
      </c>
      <c r="H609" s="2"/>
      <c r="I609" s="2"/>
      <c r="J609" s="2"/>
      <c r="K609" s="2"/>
      <c r="L609" s="2"/>
      <c r="M609" s="24" t="str" cm="1">
        <f t="array" ref="M609">_xlfn.IFS(B609=standards!$G$1, standards!$H$1, B609=standards!$G$2,standards!$H$2,B609=standards!$G$3,standards!$H$3,B609=standards!$G$4,standards!$H$4,B609=standards!$G$5,standards!$H$5,B609=standards!$G$6,standards!$H$6,B609=standards!$G$8,standards!$H$8,B609=standards!$G$9,standards!$H$9,B609=standards!$G$10, standards!$H$10, TRUE,standards!$H$7)</f>
        <v>129, -63.5, 1</v>
      </c>
      <c r="N609" t="str">
        <f>VLOOKUP($C609, standards!$A$2:$D$17, 3, FALSE)</f>
        <v>carbonate, mixed siliciclastic</v>
      </c>
      <c r="O609" t="str">
        <f>VLOOKUP($C609, standards!$A$2:$D$17, 4, FALSE)</f>
        <v/>
      </c>
    </row>
    <row r="610" spans="1:15" x14ac:dyDescent="0.2">
      <c r="A610" s="21">
        <v>28834</v>
      </c>
      <c r="B610" s="1" t="s">
        <v>41</v>
      </c>
      <c r="C610" s="1" t="s">
        <v>40</v>
      </c>
      <c r="D610" s="1" t="s">
        <v>70</v>
      </c>
      <c r="E610" s="4">
        <v>22</v>
      </c>
      <c r="F610" s="2">
        <v>3.4066666666666667</v>
      </c>
      <c r="G610" s="2">
        <v>-12.428849294729076</v>
      </c>
      <c r="H610" s="2"/>
      <c r="I610" s="2"/>
      <c r="J610" s="2"/>
      <c r="K610" s="2"/>
      <c r="L610" s="2"/>
      <c r="M610" s="24" t="str" cm="1">
        <f t="array" ref="M610">_xlfn.IFS(B610=standards!$G$1, standards!$H$1, B610=standards!$G$2,standards!$H$2,B610=standards!$G$3,standards!$H$3,B610=standards!$G$4,standards!$H$4,B610=standards!$G$5,standards!$H$5,B610=standards!$G$6,standards!$H$6,B610=standards!$G$8,standards!$H$8,B610=standards!$G$9,standards!$H$9,B610=standards!$G$10, standards!$H$10, TRUE,standards!$H$7)</f>
        <v>129, -63.5, 1</v>
      </c>
      <c r="N610" t="str">
        <f>VLOOKUP($C610, standards!$A$2:$D$17, 3, FALSE)</f>
        <v>carbonate, mixed siliciclastic</v>
      </c>
      <c r="O610" t="str">
        <f>VLOOKUP($C610, standards!$A$2:$D$17, 4, FALSE)</f>
        <v/>
      </c>
    </row>
    <row r="611" spans="1:15" x14ac:dyDescent="0.2">
      <c r="A611" s="21">
        <v>28835</v>
      </c>
      <c r="B611" s="1" t="s">
        <v>41</v>
      </c>
      <c r="C611" s="1" t="s">
        <v>40</v>
      </c>
      <c r="D611" s="1" t="s">
        <v>70</v>
      </c>
      <c r="E611" s="4">
        <v>24</v>
      </c>
      <c r="F611" s="2">
        <v>3.1956666666666669</v>
      </c>
      <c r="G611" s="2">
        <v>-9.9759910913140004</v>
      </c>
      <c r="H611" s="2"/>
      <c r="I611" s="2"/>
      <c r="J611" s="2"/>
      <c r="K611" s="2"/>
      <c r="L611" s="2"/>
      <c r="M611" s="24" t="str" cm="1">
        <f t="array" ref="M611">_xlfn.IFS(B611=standards!$G$1, standards!$H$1, B611=standards!$G$2,standards!$H$2,B611=standards!$G$3,standards!$H$3,B611=standards!$G$4,standards!$H$4,B611=standards!$G$5,standards!$H$5,B611=standards!$G$6,standards!$H$6,B611=standards!$G$8,standards!$H$8,B611=standards!$G$9,standards!$H$9,B611=standards!$G$10, standards!$H$10, TRUE,standards!$H$7)</f>
        <v>129, -63.5, 1</v>
      </c>
      <c r="N611" t="str">
        <f>VLOOKUP($C611, standards!$A$2:$D$17, 3, FALSE)</f>
        <v>carbonate, mixed siliciclastic</v>
      </c>
      <c r="O611" t="str">
        <f>VLOOKUP($C611, standards!$A$2:$D$17, 4, FALSE)</f>
        <v/>
      </c>
    </row>
    <row r="612" spans="1:15" x14ac:dyDescent="0.2">
      <c r="A612" s="21">
        <v>28836</v>
      </c>
      <c r="B612" s="1" t="s">
        <v>41</v>
      </c>
      <c r="C612" s="1" t="s">
        <v>40</v>
      </c>
      <c r="D612" s="1" t="s">
        <v>70</v>
      </c>
      <c r="E612" s="4">
        <v>24</v>
      </c>
      <c r="F612" s="2">
        <v>3.1036666666666668</v>
      </c>
      <c r="G612" s="2">
        <v>-10.012615689185878</v>
      </c>
      <c r="H612" s="2"/>
      <c r="I612" s="2"/>
      <c r="J612" s="2"/>
      <c r="K612" s="2"/>
      <c r="L612" s="2"/>
      <c r="M612" s="24" t="str" cm="1">
        <f t="array" ref="M612">_xlfn.IFS(B612=standards!$G$1, standards!$H$1, B612=standards!$G$2,standards!$H$2,B612=standards!$G$3,standards!$H$3,B612=standards!$G$4,standards!$H$4,B612=standards!$G$5,standards!$H$5,B612=standards!$G$6,standards!$H$6,B612=standards!$G$8,standards!$H$8,B612=standards!$G$9,standards!$H$9,B612=standards!$G$10, standards!$H$10, TRUE,standards!$H$7)</f>
        <v>129, -63.5, 1</v>
      </c>
      <c r="N612" t="str">
        <f>VLOOKUP($C612, standards!$A$2:$D$17, 3, FALSE)</f>
        <v>carbonate, mixed siliciclastic</v>
      </c>
      <c r="O612" t="str">
        <f>VLOOKUP($C612, standards!$A$2:$D$17, 4, FALSE)</f>
        <v/>
      </c>
    </row>
    <row r="613" spans="1:15" x14ac:dyDescent="0.2">
      <c r="A613" s="21">
        <v>28837</v>
      </c>
      <c r="B613" s="1" t="s">
        <v>41</v>
      </c>
      <c r="C613" s="1" t="s">
        <v>40</v>
      </c>
      <c r="D613" s="1" t="s">
        <v>70</v>
      </c>
      <c r="E613" s="4">
        <v>26</v>
      </c>
      <c r="F613" s="2">
        <v>3.3286666666666669</v>
      </c>
      <c r="G613" s="2">
        <v>-11.023256619648606</v>
      </c>
      <c r="H613" s="2"/>
      <c r="I613" s="2"/>
      <c r="J613" s="2"/>
      <c r="K613" s="2"/>
      <c r="L613" s="2"/>
      <c r="M613" s="24" t="str" cm="1">
        <f t="array" ref="M613">_xlfn.IFS(B613=standards!$G$1, standards!$H$1, B613=standards!$G$2,standards!$H$2,B613=standards!$G$3,standards!$H$3,B613=standards!$G$4,standards!$H$4,B613=standards!$G$5,standards!$H$5,B613=standards!$G$6,standards!$H$6,B613=standards!$G$8,standards!$H$8,B613=standards!$G$9,standards!$H$9,B613=standards!$G$10, standards!$H$10, TRUE,standards!$H$7)</f>
        <v>129, -63.5, 1</v>
      </c>
      <c r="N613" t="str">
        <f>VLOOKUP($C613, standards!$A$2:$D$17, 3, FALSE)</f>
        <v>carbonate, mixed siliciclastic</v>
      </c>
      <c r="O613" t="str">
        <f>VLOOKUP($C613, standards!$A$2:$D$17, 4, FALSE)</f>
        <v/>
      </c>
    </row>
    <row r="614" spans="1:15" x14ac:dyDescent="0.2">
      <c r="A614" s="21">
        <v>28838</v>
      </c>
      <c r="B614" s="1" t="s">
        <v>41</v>
      </c>
      <c r="C614" s="1" t="s">
        <v>40</v>
      </c>
      <c r="D614" s="1" t="s">
        <v>70</v>
      </c>
      <c r="E614" s="4">
        <v>26</v>
      </c>
      <c r="F614" s="2">
        <v>3.2946666666666666</v>
      </c>
      <c r="G614" s="2">
        <v>-10.980692897797582</v>
      </c>
      <c r="H614" s="2"/>
      <c r="I614" s="2"/>
      <c r="J614" s="2"/>
      <c r="K614" s="2"/>
      <c r="L614" s="2"/>
      <c r="M614" s="24" t="str" cm="1">
        <f t="array" ref="M614">_xlfn.IFS(B614=standards!$G$1, standards!$H$1, B614=standards!$G$2,standards!$H$2,B614=standards!$G$3,standards!$H$3,B614=standards!$G$4,standards!$H$4,B614=standards!$G$5,standards!$H$5,B614=standards!$G$6,standards!$H$6,B614=standards!$G$8,standards!$H$8,B614=standards!$G$9,standards!$H$9,B614=standards!$G$10, standards!$H$10, TRUE,standards!$H$7)</f>
        <v>129, -63.5, 1</v>
      </c>
      <c r="N614" t="str">
        <f>VLOOKUP($C614, standards!$A$2:$D$17, 3, FALSE)</f>
        <v>carbonate, mixed siliciclastic</v>
      </c>
      <c r="O614" t="str">
        <f>VLOOKUP($C614, standards!$A$2:$D$17, 4, FALSE)</f>
        <v/>
      </c>
    </row>
    <row r="615" spans="1:15" x14ac:dyDescent="0.2">
      <c r="A615" s="21">
        <v>28839</v>
      </c>
      <c r="B615" s="1" t="s">
        <v>41</v>
      </c>
      <c r="C615" s="1" t="s">
        <v>40</v>
      </c>
      <c r="D615" s="1" t="s">
        <v>70</v>
      </c>
      <c r="E615" s="4">
        <v>28</v>
      </c>
      <c r="F615" s="2">
        <v>2.9826666666666668</v>
      </c>
      <c r="G615" s="2">
        <v>-13.101950012373237</v>
      </c>
      <c r="H615" s="2"/>
      <c r="I615" s="2"/>
      <c r="J615" s="2"/>
      <c r="K615" s="2"/>
      <c r="L615" s="2"/>
      <c r="M615" s="24" t="str" cm="1">
        <f t="array" ref="M615">_xlfn.IFS(B615=standards!$G$1, standards!$H$1, B615=standards!$G$2,standards!$H$2,B615=standards!$G$3,standards!$H$3,B615=standards!$G$4,standards!$H$4,B615=standards!$G$5,standards!$H$5,B615=standards!$G$6,standards!$H$6,B615=standards!$G$8,standards!$H$8,B615=standards!$G$9,standards!$H$9,B615=standards!$G$10, standards!$H$10, TRUE,standards!$H$7)</f>
        <v>129, -63.5, 1</v>
      </c>
      <c r="N615" t="str">
        <f>VLOOKUP($C615, standards!$A$2:$D$17, 3, FALSE)</f>
        <v>carbonate, mixed siliciclastic</v>
      </c>
      <c r="O615" t="str">
        <f>VLOOKUP($C615, standards!$A$2:$D$17, 4, FALSE)</f>
        <v/>
      </c>
    </row>
    <row r="616" spans="1:15" x14ac:dyDescent="0.2">
      <c r="A616" s="21">
        <v>28840</v>
      </c>
      <c r="B616" s="1" t="s">
        <v>41</v>
      </c>
      <c r="C616" s="1" t="s">
        <v>40</v>
      </c>
      <c r="D616" s="1" t="s">
        <v>70</v>
      </c>
      <c r="E616" s="4">
        <v>28</v>
      </c>
      <c r="F616" s="2">
        <v>2.9496666666666669</v>
      </c>
      <c r="G616" s="2">
        <v>-13.080173224449396</v>
      </c>
      <c r="H616" s="2"/>
      <c r="I616" s="2"/>
      <c r="J616" s="2"/>
      <c r="K616" s="2"/>
      <c r="L616" s="2"/>
      <c r="M616" s="24" t="str" cm="1">
        <f t="array" ref="M616">_xlfn.IFS(B616=standards!$G$1, standards!$H$1, B616=standards!$G$2,standards!$H$2,B616=standards!$G$3,standards!$H$3,B616=standards!$G$4,standards!$H$4,B616=standards!$G$5,standards!$H$5,B616=standards!$G$6,standards!$H$6,B616=standards!$G$8,standards!$H$8,B616=standards!$G$9,standards!$H$9,B616=standards!$G$10, standards!$H$10, TRUE,standards!$H$7)</f>
        <v>129, -63.5, 1</v>
      </c>
      <c r="N616" t="str">
        <f>VLOOKUP($C616, standards!$A$2:$D$17, 3, FALSE)</f>
        <v>carbonate, mixed siliciclastic</v>
      </c>
      <c r="O616" t="str">
        <f>VLOOKUP($C616, standards!$A$2:$D$17, 4, FALSE)</f>
        <v/>
      </c>
    </row>
    <row r="617" spans="1:15" x14ac:dyDescent="0.2">
      <c r="A617" s="21">
        <v>28841</v>
      </c>
      <c r="B617" s="1" t="s">
        <v>41</v>
      </c>
      <c r="C617" s="1" t="s">
        <v>40</v>
      </c>
      <c r="D617" s="1" t="s">
        <v>70</v>
      </c>
      <c r="E617" s="4">
        <v>30</v>
      </c>
      <c r="F617" s="2">
        <v>2.8696666666666668</v>
      </c>
      <c r="G617" s="2">
        <v>-12.816872061370901</v>
      </c>
      <c r="H617" s="2"/>
      <c r="I617" s="2"/>
      <c r="J617" s="2"/>
      <c r="K617" s="2"/>
      <c r="L617" s="2"/>
      <c r="M617" s="24" t="str" cm="1">
        <f t="array" ref="M617">_xlfn.IFS(B617=standards!$G$1, standards!$H$1, B617=standards!$G$2,standards!$H$2,B617=standards!$G$3,standards!$H$3,B617=standards!$G$4,standards!$H$4,B617=standards!$G$5,standards!$H$5,B617=standards!$G$6,standards!$H$6,B617=standards!$G$8,standards!$H$8,B617=standards!$G$9,standards!$H$9,B617=standards!$G$10, standards!$H$10, TRUE,standards!$H$7)</f>
        <v>129, -63.5, 1</v>
      </c>
      <c r="N617" t="str">
        <f>VLOOKUP($C617, standards!$A$2:$D$17, 3, FALSE)</f>
        <v>carbonate, mixed siliciclastic</v>
      </c>
      <c r="O617" t="str">
        <f>VLOOKUP($C617, standards!$A$2:$D$17, 4, FALSE)</f>
        <v/>
      </c>
    </row>
    <row r="618" spans="1:15" x14ac:dyDescent="0.2">
      <c r="A618" s="21">
        <v>28842</v>
      </c>
      <c r="B618" s="1" t="s">
        <v>41</v>
      </c>
      <c r="C618" s="1" t="s">
        <v>40</v>
      </c>
      <c r="D618" s="1" t="s">
        <v>70</v>
      </c>
      <c r="E618" s="4">
        <v>30</v>
      </c>
      <c r="F618" s="2">
        <v>2.7686666666666668</v>
      </c>
      <c r="G618" s="2">
        <v>-12.833699579312139</v>
      </c>
      <c r="H618" s="2"/>
      <c r="I618" s="2"/>
      <c r="J618" s="2"/>
      <c r="K618" s="2"/>
      <c r="L618" s="2"/>
      <c r="M618" s="24" t="str" cm="1">
        <f t="array" ref="M618">_xlfn.IFS(B618=standards!$G$1, standards!$H$1, B618=standards!$G$2,standards!$H$2,B618=standards!$G$3,standards!$H$3,B618=standards!$G$4,standards!$H$4,B618=standards!$G$5,standards!$H$5,B618=standards!$G$6,standards!$H$6,B618=standards!$G$8,standards!$H$8,B618=standards!$G$9,standards!$H$9,B618=standards!$G$10, standards!$H$10, TRUE,standards!$H$7)</f>
        <v>129, -63.5, 1</v>
      </c>
      <c r="N618" t="str">
        <f>VLOOKUP($C618, standards!$A$2:$D$17, 3, FALSE)</f>
        <v>carbonate, mixed siliciclastic</v>
      </c>
      <c r="O618" t="str">
        <f>VLOOKUP($C618, standards!$A$2:$D$17, 4, FALSE)</f>
        <v/>
      </c>
    </row>
    <row r="619" spans="1:15" x14ac:dyDescent="0.2">
      <c r="A619" s="21">
        <v>28843</v>
      </c>
      <c r="B619" s="1" t="s">
        <v>41</v>
      </c>
      <c r="C619" s="1" t="s">
        <v>40</v>
      </c>
      <c r="D619" s="1" t="s">
        <v>70</v>
      </c>
      <c r="E619" s="4">
        <v>31.6</v>
      </c>
      <c r="F619" s="2">
        <v>0.9856666666666668</v>
      </c>
      <c r="G619" s="2">
        <v>-13.389007671368432</v>
      </c>
      <c r="H619" s="2"/>
      <c r="I619" s="2"/>
      <c r="J619" s="2"/>
      <c r="K619" s="2"/>
      <c r="L619" s="2"/>
      <c r="M619" s="24" t="str" cm="1">
        <f t="array" ref="M619">_xlfn.IFS(B619=standards!$G$1, standards!$H$1, B619=standards!$G$2,standards!$H$2,B619=standards!$G$3,standards!$H$3,B619=standards!$G$4,standards!$H$4,B619=standards!$G$5,standards!$H$5,B619=standards!$G$6,standards!$H$6,B619=standards!$G$8,standards!$H$8,B619=standards!$G$9,standards!$H$9,B619=standards!$G$10, standards!$H$10, TRUE,standards!$H$7)</f>
        <v>129, -63.5, 1</v>
      </c>
      <c r="N619" t="str">
        <f>VLOOKUP($C619, standards!$A$2:$D$17, 3, FALSE)</f>
        <v>carbonate, mixed siliciclastic</v>
      </c>
      <c r="O619" t="str">
        <f>VLOOKUP($C619, standards!$A$2:$D$17, 4, FALSE)</f>
        <v/>
      </c>
    </row>
    <row r="620" spans="1:15" x14ac:dyDescent="0.2">
      <c r="A620" s="21">
        <v>28844</v>
      </c>
      <c r="B620" s="1" t="s">
        <v>41</v>
      </c>
      <c r="C620" s="1" t="s">
        <v>40</v>
      </c>
      <c r="D620" s="1" t="s">
        <v>70</v>
      </c>
      <c r="E620" s="4">
        <v>31.6</v>
      </c>
      <c r="F620" s="2">
        <v>0.88566666666666682</v>
      </c>
      <c r="G620" s="2">
        <v>-13.421672853254137</v>
      </c>
      <c r="H620" s="2"/>
      <c r="I620" s="2"/>
      <c r="J620" s="2"/>
      <c r="K620" s="2"/>
      <c r="L620" s="2"/>
      <c r="M620" s="24" t="str" cm="1">
        <f t="array" ref="M620">_xlfn.IFS(B620=standards!$G$1, standards!$H$1, B620=standards!$G$2,standards!$H$2,B620=standards!$G$3,standards!$H$3,B620=standards!$G$4,standards!$H$4,B620=standards!$G$5,standards!$H$5,B620=standards!$G$6,standards!$H$6,B620=standards!$G$8,standards!$H$8,B620=standards!$G$9,standards!$H$9,B620=standards!$G$10, standards!$H$10, TRUE,standards!$H$7)</f>
        <v>129, -63.5, 1</v>
      </c>
      <c r="N620" t="str">
        <f>VLOOKUP($C620, standards!$A$2:$D$17, 3, FALSE)</f>
        <v>carbonate, mixed siliciclastic</v>
      </c>
      <c r="O620" t="str">
        <f>VLOOKUP($C620, standards!$A$2:$D$17, 4, FALSE)</f>
        <v/>
      </c>
    </row>
    <row r="621" spans="1:15" x14ac:dyDescent="0.2">
      <c r="A621" s="21">
        <v>28845</v>
      </c>
      <c r="B621" s="1" t="s">
        <v>41</v>
      </c>
      <c r="C621" s="1" t="s">
        <v>40</v>
      </c>
      <c r="D621" s="1" t="s">
        <v>70</v>
      </c>
      <c r="E621" s="4">
        <v>33.6</v>
      </c>
      <c r="F621" s="2">
        <v>1.3838571428571431</v>
      </c>
      <c r="G621" s="2">
        <v>-13.543566302541757</v>
      </c>
      <c r="H621" s="2"/>
      <c r="I621" s="2"/>
      <c r="J621" s="2"/>
      <c r="K621" s="2"/>
      <c r="L621" s="2"/>
      <c r="M621" s="24" t="str" cm="1">
        <f t="array" ref="M621">_xlfn.IFS(B621=standards!$G$1, standards!$H$1, B621=standards!$G$2,standards!$H$2,B621=standards!$G$3,standards!$H$3,B621=standards!$G$4,standards!$H$4,B621=standards!$G$5,standards!$H$5,B621=standards!$G$6,standards!$H$6,B621=standards!$G$8,standards!$H$8,B621=standards!$G$9,standards!$H$9,B621=standards!$G$10, standards!$H$10, TRUE,standards!$H$7)</f>
        <v>129, -63.5, 1</v>
      </c>
      <c r="N621" t="str">
        <f>VLOOKUP($C621, standards!$A$2:$D$17, 3, FALSE)</f>
        <v>carbonate, mixed siliciclastic</v>
      </c>
      <c r="O621" t="str">
        <f>VLOOKUP($C621, standards!$A$2:$D$17, 4, FALSE)</f>
        <v/>
      </c>
    </row>
    <row r="622" spans="1:15" x14ac:dyDescent="0.2">
      <c r="A622" s="21">
        <v>28846</v>
      </c>
      <c r="B622" s="1" t="s">
        <v>41</v>
      </c>
      <c r="C622" s="1" t="s">
        <v>40</v>
      </c>
      <c r="D622" s="1" t="s">
        <v>70</v>
      </c>
      <c r="E622" s="4">
        <v>64.400000000000006</v>
      </c>
      <c r="F622" s="2">
        <v>1.9718571428571432</v>
      </c>
      <c r="G622" s="2">
        <v>-10.204788772227397</v>
      </c>
      <c r="H622" s="2"/>
      <c r="I622" s="2"/>
      <c r="J622" s="2"/>
      <c r="K622" s="2"/>
      <c r="L622" s="2"/>
      <c r="M622" s="24" t="str" cm="1">
        <f t="array" ref="M622">_xlfn.IFS(B622=standards!$G$1, standards!$H$1, B622=standards!$G$2,standards!$H$2,B622=standards!$G$3,standards!$H$3,B622=standards!$G$4,standards!$H$4,B622=standards!$G$5,standards!$H$5,B622=standards!$G$6,standards!$H$6,B622=standards!$G$8,standards!$H$8,B622=standards!$G$9,standards!$H$9,B622=standards!$G$10, standards!$H$10, TRUE,standards!$H$7)</f>
        <v>129, -63.5, 1</v>
      </c>
      <c r="N622" t="str">
        <f>VLOOKUP($C622, standards!$A$2:$D$17, 3, FALSE)</f>
        <v>carbonate, mixed siliciclastic</v>
      </c>
      <c r="O622" t="str">
        <f>VLOOKUP($C622, standards!$A$2:$D$17, 4, FALSE)</f>
        <v/>
      </c>
    </row>
    <row r="623" spans="1:15" x14ac:dyDescent="0.2">
      <c r="A623" s="21">
        <v>28847</v>
      </c>
      <c r="B623" s="1" t="s">
        <v>41</v>
      </c>
      <c r="C623" s="1" t="s">
        <v>40</v>
      </c>
      <c r="D623" s="1" t="s">
        <v>70</v>
      </c>
      <c r="E623" s="4">
        <v>216.1</v>
      </c>
      <c r="F623" s="2">
        <v>5.7128571428571426</v>
      </c>
      <c r="G623" s="2">
        <v>-10.098874394598164</v>
      </c>
      <c r="H623" s="2"/>
      <c r="I623" s="2"/>
      <c r="J623" s="2"/>
      <c r="K623" s="2"/>
      <c r="L623" s="2"/>
      <c r="M623" s="24" t="str" cm="1">
        <f t="array" ref="M623">_xlfn.IFS(B623=standards!$G$1, standards!$H$1, B623=standards!$G$2,standards!$H$2,B623=standards!$G$3,standards!$H$3,B623=standards!$G$4,standards!$H$4,B623=standards!$G$5,standards!$H$5,B623=standards!$G$6,standards!$H$6,B623=standards!$G$8,standards!$H$8,B623=standards!$G$9,standards!$H$9,B623=standards!$G$10, standards!$H$10, TRUE,standards!$H$7)</f>
        <v>129, -63.5, 1</v>
      </c>
      <c r="N623" t="str">
        <f>VLOOKUP($C623, standards!$A$2:$D$17, 3, FALSE)</f>
        <v>carbonate, mixed siliciclastic</v>
      </c>
      <c r="O623" t="str">
        <f>VLOOKUP($C623, standards!$A$2:$D$17, 4, FALSE)</f>
        <v/>
      </c>
    </row>
    <row r="624" spans="1:15" x14ac:dyDescent="0.2">
      <c r="A624" s="21">
        <v>28848</v>
      </c>
      <c r="B624" s="1" t="s">
        <v>41</v>
      </c>
      <c r="C624" s="1" t="s">
        <v>40</v>
      </c>
      <c r="D624" s="1" t="s">
        <v>70</v>
      </c>
      <c r="E624" s="4">
        <v>216.8</v>
      </c>
      <c r="F624" s="2">
        <v>3.3938571428571431</v>
      </c>
      <c r="G624" s="2">
        <v>-11.317384664333412</v>
      </c>
      <c r="H624" s="2"/>
      <c r="I624" s="2"/>
      <c r="J624" s="2"/>
      <c r="K624" s="2"/>
      <c r="L624" s="2"/>
      <c r="M624" s="24" t="str" cm="1">
        <f t="array" ref="M624">_xlfn.IFS(B624=standards!$G$1, standards!$H$1, B624=standards!$G$2,standards!$H$2,B624=standards!$G$3,standards!$H$3,B624=standards!$G$4,standards!$H$4,B624=standards!$G$5,standards!$H$5,B624=standards!$G$6,standards!$H$6,B624=standards!$G$8,standards!$H$8,B624=standards!$G$9,standards!$H$9,B624=standards!$G$10, standards!$H$10, TRUE,standards!$H$7)</f>
        <v>129, -63.5, 1</v>
      </c>
      <c r="N624" t="str">
        <f>VLOOKUP($C624, standards!$A$2:$D$17, 3, FALSE)</f>
        <v>carbonate, mixed siliciclastic</v>
      </c>
      <c r="O624" t="str">
        <f>VLOOKUP($C624, standards!$A$2:$D$17, 4, FALSE)</f>
        <v/>
      </c>
    </row>
    <row r="625" spans="1:15" x14ac:dyDescent="0.2">
      <c r="A625" s="21">
        <v>28849</v>
      </c>
      <c r="B625" s="1" t="s">
        <v>41</v>
      </c>
      <c r="C625" s="1" t="s">
        <v>40</v>
      </c>
      <c r="D625" s="1" t="s">
        <v>70</v>
      </c>
      <c r="E625" s="4">
        <v>217.4</v>
      </c>
      <c r="F625" s="2">
        <v>4.8908571428571435</v>
      </c>
      <c r="G625" s="2">
        <v>-10.955098101601374</v>
      </c>
      <c r="H625" s="2"/>
      <c r="I625" s="2"/>
      <c r="J625" s="2"/>
      <c r="K625" s="2"/>
      <c r="L625" s="2"/>
      <c r="M625" s="24" t="str" cm="1">
        <f t="array" ref="M625">_xlfn.IFS(B625=standards!$G$1, standards!$H$1, B625=standards!$G$2,standards!$H$2,B625=standards!$G$3,standards!$H$3,B625=standards!$G$4,standards!$H$4,B625=standards!$G$5,standards!$H$5,B625=standards!$G$6,standards!$H$6,B625=standards!$G$8,standards!$H$8,B625=standards!$G$9,standards!$H$9,B625=standards!$G$10, standards!$H$10, TRUE,standards!$H$7)</f>
        <v>129, -63.5, 1</v>
      </c>
      <c r="N625" t="str">
        <f>VLOOKUP($C625, standards!$A$2:$D$17, 3, FALSE)</f>
        <v>carbonate, mixed siliciclastic</v>
      </c>
      <c r="O625" t="str">
        <f>VLOOKUP($C625, standards!$A$2:$D$17, 4, FALSE)</f>
        <v/>
      </c>
    </row>
    <row r="626" spans="1:15" x14ac:dyDescent="0.2">
      <c r="A626" s="21">
        <v>28850</v>
      </c>
      <c r="B626" s="1" t="s">
        <v>41</v>
      </c>
      <c r="C626" s="1" t="s">
        <v>43</v>
      </c>
      <c r="D626" s="1" t="s">
        <v>25</v>
      </c>
      <c r="E626" s="4">
        <v>347.2</v>
      </c>
      <c r="F626" s="2">
        <v>1.7718571428571399</v>
      </c>
      <c r="G626" s="2">
        <v>-5.8999137412945304</v>
      </c>
      <c r="H626" s="2"/>
      <c r="I626" s="2"/>
      <c r="J626" s="2"/>
      <c r="K626" s="2"/>
      <c r="L626" s="2"/>
      <c r="M626" s="24" t="str" cm="1">
        <f t="array" ref="M626">_xlfn.IFS(B626=standards!$G$1, standards!$H$1, B626=standards!$G$2,standards!$H$2,B626=standards!$G$3,standards!$H$3,B626=standards!$G$4,standards!$H$4,B626=standards!$G$5,standards!$H$5,B626=standards!$G$6,standards!$H$6,B626=standards!$G$8,standards!$H$8,B626=standards!$G$9,standards!$H$9,B626=standards!$G$10, standards!$H$10, TRUE,standards!$H$7)</f>
        <v>129, -63.5, 1</v>
      </c>
      <c r="N626" t="str">
        <f>VLOOKUP($C626, standards!$A$2:$D$17, 3, FALSE)</f>
        <v>dolomite</v>
      </c>
      <c r="O626" t="str">
        <f>VLOOKUP($C626, standards!$A$2:$D$17, 4, FALSE)</f>
        <v/>
      </c>
    </row>
    <row r="627" spans="1:15" x14ac:dyDescent="0.2">
      <c r="A627" s="21">
        <v>28851</v>
      </c>
      <c r="B627" s="1" t="s">
        <v>41</v>
      </c>
      <c r="C627" s="1" t="s">
        <v>43</v>
      </c>
      <c r="D627" s="1" t="s">
        <v>25</v>
      </c>
      <c r="E627" s="4">
        <v>349</v>
      </c>
      <c r="F627" s="2">
        <v>2.63585714285714</v>
      </c>
      <c r="G627" s="2">
        <v>-3.3421310142467702</v>
      </c>
      <c r="H627" s="2"/>
      <c r="I627" s="2"/>
      <c r="J627" s="2"/>
      <c r="K627" s="2"/>
      <c r="L627" s="2"/>
      <c r="M627" s="24" t="str" cm="1">
        <f t="array" ref="M627">_xlfn.IFS(B627=standards!$G$1, standards!$H$1, B627=standards!$G$2,standards!$H$2,B627=standards!$G$3,standards!$H$3,B627=standards!$G$4,standards!$H$4,B627=standards!$G$5,standards!$H$5,B627=standards!$G$6,standards!$H$6,B627=standards!$G$8,standards!$H$8,B627=standards!$G$9,standards!$H$9,B627=standards!$G$10, standards!$H$10, TRUE,standards!$H$7)</f>
        <v>129, -63.5, 1</v>
      </c>
      <c r="N627" t="str">
        <f>VLOOKUP($C627, standards!$A$2:$D$17, 3, FALSE)</f>
        <v>dolomite</v>
      </c>
      <c r="O627" t="str">
        <f>VLOOKUP($C627, standards!$A$2:$D$17, 4, FALSE)</f>
        <v/>
      </c>
    </row>
    <row r="628" spans="1:15" x14ac:dyDescent="0.2">
      <c r="A628" s="21">
        <v>28852</v>
      </c>
      <c r="B628" s="1" t="s">
        <v>41</v>
      </c>
      <c r="C628" s="1" t="s">
        <v>43</v>
      </c>
      <c r="D628" s="1" t="s">
        <v>25</v>
      </c>
      <c r="E628" s="4">
        <v>352</v>
      </c>
      <c r="F628" s="2">
        <v>1.8588571428571401</v>
      </c>
      <c r="G628" s="2">
        <v>-5.6306734542368897</v>
      </c>
      <c r="H628" s="2"/>
      <c r="I628" s="2"/>
      <c r="J628" s="2"/>
      <c r="K628" s="2"/>
      <c r="L628" s="2"/>
      <c r="M628" s="24" t="str" cm="1">
        <f t="array" ref="M628">_xlfn.IFS(B628=standards!$G$1, standards!$H$1, B628=standards!$G$2,standards!$H$2,B628=standards!$G$3,standards!$H$3,B628=standards!$G$4,standards!$H$4,B628=standards!$G$5,standards!$H$5,B628=standards!$G$6,standards!$H$6,B628=standards!$G$8,standards!$H$8,B628=standards!$G$9,standards!$H$9,B628=standards!$G$10, standards!$H$10, TRUE,standards!$H$7)</f>
        <v>129, -63.5, 1</v>
      </c>
      <c r="N628" t="str">
        <f>VLOOKUP($C628, standards!$A$2:$D$17, 3, FALSE)</f>
        <v>dolomite</v>
      </c>
      <c r="O628" t="str">
        <f>VLOOKUP($C628, standards!$A$2:$D$17, 4, FALSE)</f>
        <v/>
      </c>
    </row>
    <row r="629" spans="1:15" x14ac:dyDescent="0.2">
      <c r="A629" s="21">
        <v>28853</v>
      </c>
      <c r="B629" s="1" t="s">
        <v>41</v>
      </c>
      <c r="C629" s="1" t="s">
        <v>43</v>
      </c>
      <c r="D629" s="1" t="s">
        <v>25</v>
      </c>
      <c r="E629" s="4">
        <v>354</v>
      </c>
      <c r="F629" s="2">
        <v>1.11585714285714</v>
      </c>
      <c r="G629" s="2">
        <v>-7.7865754586912299</v>
      </c>
      <c r="H629" s="2"/>
      <c r="I629" s="2"/>
      <c r="J629" s="2"/>
      <c r="K629" s="2"/>
      <c r="L629" s="2"/>
      <c r="M629" s="24" t="str" cm="1">
        <f t="array" ref="M629">_xlfn.IFS(B629=standards!$G$1, standards!$H$1, B629=standards!$G$2,standards!$H$2,B629=standards!$G$3,standards!$H$3,B629=standards!$G$4,standards!$H$4,B629=standards!$G$5,standards!$H$5,B629=standards!$G$6,standards!$H$6,B629=standards!$G$8,standards!$H$8,B629=standards!$G$9,standards!$H$9,B629=standards!$G$10, standards!$H$10, TRUE,standards!$H$7)</f>
        <v>129, -63.5, 1</v>
      </c>
      <c r="N629" t="str">
        <f>VLOOKUP($C629, standards!$A$2:$D$17, 3, FALSE)</f>
        <v>dolomite</v>
      </c>
      <c r="O629" t="str">
        <f>VLOOKUP($C629, standards!$A$2:$D$17, 4, FALSE)</f>
        <v/>
      </c>
    </row>
    <row r="630" spans="1:15" x14ac:dyDescent="0.2">
      <c r="A630" s="21">
        <v>28854</v>
      </c>
      <c r="B630" s="1" t="s">
        <v>41</v>
      </c>
      <c r="C630" s="1" t="s">
        <v>43</v>
      </c>
      <c r="D630" s="1" t="s">
        <v>25</v>
      </c>
      <c r="E630" s="4">
        <v>356</v>
      </c>
      <c r="F630" s="2">
        <v>1.5278571428571399</v>
      </c>
      <c r="G630" s="2">
        <v>-7.29659773040611</v>
      </c>
      <c r="H630" s="2"/>
      <c r="I630" s="2"/>
      <c r="J630" s="2"/>
      <c r="K630" s="2"/>
      <c r="L630" s="2"/>
      <c r="M630" s="24" t="str" cm="1">
        <f t="array" ref="M630">_xlfn.IFS(B630=standards!$G$1, standards!$H$1, B630=standards!$G$2,standards!$H$2,B630=standards!$G$3,standards!$H$3,B630=standards!$G$4,standards!$H$4,B630=standards!$G$5,standards!$H$5,B630=standards!$G$6,standards!$H$6,B630=standards!$G$8,standards!$H$8,B630=standards!$G$9,standards!$H$9,B630=standards!$G$10, standards!$H$10, TRUE,standards!$H$7)</f>
        <v>129, -63.5, 1</v>
      </c>
      <c r="N630" t="str">
        <f>VLOOKUP($C630, standards!$A$2:$D$17, 3, FALSE)</f>
        <v>dolomite</v>
      </c>
      <c r="O630" t="str">
        <f>VLOOKUP($C630, standards!$A$2:$D$17, 4, FALSE)</f>
        <v/>
      </c>
    </row>
    <row r="631" spans="1:15" x14ac:dyDescent="0.2">
      <c r="A631" s="21">
        <v>28855</v>
      </c>
      <c r="B631" s="1" t="s">
        <v>41</v>
      </c>
      <c r="C631" s="1" t="s">
        <v>43</v>
      </c>
      <c r="D631" s="1" t="s">
        <v>25</v>
      </c>
      <c r="E631" s="4">
        <v>358</v>
      </c>
      <c r="F631" s="2">
        <v>1.3448571428571401</v>
      </c>
      <c r="G631" s="2">
        <v>-7.1847442287976202</v>
      </c>
      <c r="H631" s="2"/>
      <c r="I631" s="2"/>
      <c r="J631" s="2"/>
      <c r="K631" s="2"/>
      <c r="L631" s="2"/>
      <c r="M631" s="24" t="str" cm="1">
        <f t="array" ref="M631">_xlfn.IFS(B631=standards!$G$1, standards!$H$1, B631=standards!$G$2,standards!$H$2,B631=standards!$G$3,standards!$H$3,B631=standards!$G$4,standards!$H$4,B631=standards!$G$5,standards!$H$5,B631=standards!$G$6,standards!$H$6,B631=standards!$G$8,standards!$H$8,B631=standards!$G$9,standards!$H$9,B631=standards!$G$10, standards!$H$10, TRUE,standards!$H$7)</f>
        <v>129, -63.5, 1</v>
      </c>
      <c r="N631" t="str">
        <f>VLOOKUP($C631, standards!$A$2:$D$17, 3, FALSE)</f>
        <v>dolomite</v>
      </c>
      <c r="O631" t="str">
        <f>VLOOKUP($C631, standards!$A$2:$D$17, 4, FALSE)</f>
        <v/>
      </c>
    </row>
    <row r="632" spans="1:15" x14ac:dyDescent="0.2">
      <c r="A632" s="21">
        <v>28856</v>
      </c>
      <c r="B632" s="1" t="s">
        <v>41</v>
      </c>
      <c r="C632" s="1" t="s">
        <v>43</v>
      </c>
      <c r="D632" s="1" t="s">
        <v>25</v>
      </c>
      <c r="E632" s="4">
        <v>367</v>
      </c>
      <c r="F632" s="2">
        <v>0.94785714285714295</v>
      </c>
      <c r="G632" s="2">
        <v>-7.8855608583447703</v>
      </c>
      <c r="H632" s="2"/>
      <c r="I632" s="2"/>
      <c r="J632" s="2"/>
      <c r="K632" s="2"/>
      <c r="L632" s="2"/>
      <c r="M632" s="24" t="str" cm="1">
        <f t="array" ref="M632">_xlfn.IFS(B632=standards!$G$1, standards!$H$1, B632=standards!$G$2,standards!$H$2,B632=standards!$G$3,standards!$H$3,B632=standards!$G$4,standards!$H$4,B632=standards!$G$5,standards!$H$5,B632=standards!$G$6,standards!$H$6,B632=standards!$G$8,standards!$H$8,B632=standards!$G$9,standards!$H$9,B632=standards!$G$10, standards!$H$10, TRUE,standards!$H$7)</f>
        <v>129, -63.5, 1</v>
      </c>
      <c r="N632" t="str">
        <f>VLOOKUP($C632, standards!$A$2:$D$17, 3, FALSE)</f>
        <v>dolomite</v>
      </c>
      <c r="O632" t="str">
        <f>VLOOKUP($C632, standards!$A$2:$D$17, 4, FALSE)</f>
        <v/>
      </c>
    </row>
    <row r="633" spans="1:15" x14ac:dyDescent="0.2">
      <c r="A633" s="21">
        <v>28857</v>
      </c>
      <c r="B633" s="1" t="s">
        <v>41</v>
      </c>
      <c r="C633" s="1" t="s">
        <v>43</v>
      </c>
      <c r="D633" s="1" t="s">
        <v>25</v>
      </c>
      <c r="E633" s="4">
        <v>367.5</v>
      </c>
      <c r="F633" s="2">
        <v>0.78885714285714303</v>
      </c>
      <c r="G633" s="2">
        <v>-7.6321582352317101</v>
      </c>
      <c r="H633" s="2"/>
      <c r="I633" s="2"/>
      <c r="J633" s="2"/>
      <c r="K633" s="2"/>
      <c r="L633" s="2"/>
      <c r="M633" s="24" t="str" cm="1">
        <f t="array" ref="M633">_xlfn.IFS(B633=standards!$G$1, standards!$H$1, B633=standards!$G$2,standards!$H$2,B633=standards!$G$3,standards!$H$3,B633=standards!$G$4,standards!$H$4,B633=standards!$G$5,standards!$H$5,B633=standards!$G$6,standards!$H$6,B633=standards!$G$8,standards!$H$8,B633=standards!$G$9,standards!$H$9,B633=standards!$G$10, standards!$H$10, TRUE,standards!$H$7)</f>
        <v>129, -63.5, 1</v>
      </c>
      <c r="N633" t="str">
        <f>VLOOKUP($C633, standards!$A$2:$D$17, 3, FALSE)</f>
        <v>dolomite</v>
      </c>
      <c r="O633" t="str">
        <f>VLOOKUP($C633, standards!$A$2:$D$17, 4, FALSE)</f>
        <v/>
      </c>
    </row>
    <row r="634" spans="1:15" x14ac:dyDescent="0.2">
      <c r="A634" s="21">
        <v>28858</v>
      </c>
      <c r="B634" s="1" t="s">
        <v>41</v>
      </c>
      <c r="C634" s="1" t="s">
        <v>43</v>
      </c>
      <c r="D634" s="1" t="s">
        <v>25</v>
      </c>
      <c r="E634" s="4">
        <v>369</v>
      </c>
      <c r="F634" s="2">
        <v>1.0548571428571401</v>
      </c>
      <c r="G634" s="2">
        <v>-7.3688570721533297</v>
      </c>
      <c r="H634" s="2"/>
      <c r="I634" s="2"/>
      <c r="J634" s="2"/>
      <c r="K634" s="2"/>
      <c r="L634" s="2"/>
      <c r="M634" s="24" t="str" cm="1">
        <f t="array" ref="M634">_xlfn.IFS(B634=standards!$G$1, standards!$H$1, B634=standards!$G$2,standards!$H$2,B634=standards!$G$3,standards!$H$3,B634=standards!$G$4,standards!$H$4,B634=standards!$G$5,standards!$H$5,B634=standards!$G$6,standards!$H$6,B634=standards!$G$8,standards!$H$8,B634=standards!$G$9,standards!$H$9,B634=standards!$G$10, standards!$H$10, TRUE,standards!$H$7)</f>
        <v>129, -63.5, 1</v>
      </c>
      <c r="N634" t="str">
        <f>VLOOKUP($C634, standards!$A$2:$D$17, 3, FALSE)</f>
        <v>dolomite</v>
      </c>
      <c r="O634" t="str">
        <f>VLOOKUP($C634, standards!$A$2:$D$17, 4, FALSE)</f>
        <v/>
      </c>
    </row>
    <row r="635" spans="1:15" x14ac:dyDescent="0.2">
      <c r="A635" s="21">
        <v>28859</v>
      </c>
      <c r="B635" s="1" t="s">
        <v>41</v>
      </c>
      <c r="C635" s="1" t="s">
        <v>43</v>
      </c>
      <c r="D635" s="1" t="s">
        <v>25</v>
      </c>
      <c r="E635" s="4">
        <v>370</v>
      </c>
      <c r="F635" s="2">
        <v>0.67385714285714304</v>
      </c>
      <c r="G635" s="2">
        <v>-8.3953356665605199</v>
      </c>
      <c r="H635" s="2"/>
      <c r="I635" s="2"/>
      <c r="J635" s="2"/>
      <c r="K635" s="2"/>
      <c r="L635" s="2"/>
      <c r="M635" s="24" t="str" cm="1">
        <f t="array" ref="M635">_xlfn.IFS(B635=standards!$G$1, standards!$H$1, B635=standards!$G$2,standards!$H$2,B635=standards!$G$3,standards!$H$3,B635=standards!$G$4,standards!$H$4,B635=standards!$G$5,standards!$H$5,B635=standards!$G$6,standards!$H$6,B635=standards!$G$8,standards!$H$8,B635=standards!$G$9,standards!$H$9,B635=standards!$G$10, standards!$H$10, TRUE,standards!$H$7)</f>
        <v>129, -63.5, 1</v>
      </c>
      <c r="N635" t="str">
        <f>VLOOKUP($C635, standards!$A$2:$D$17, 3, FALSE)</f>
        <v>dolomite</v>
      </c>
      <c r="O635" t="str">
        <f>VLOOKUP($C635, standards!$A$2:$D$17, 4, FALSE)</f>
        <v/>
      </c>
    </row>
    <row r="636" spans="1:15" x14ac:dyDescent="0.2">
      <c r="A636" s="21">
        <v>28860</v>
      </c>
      <c r="B636" s="1" t="s">
        <v>41</v>
      </c>
      <c r="C636" s="1" t="s">
        <v>43</v>
      </c>
      <c r="D636" s="1" t="s">
        <v>25</v>
      </c>
      <c r="E636" s="4">
        <v>371</v>
      </c>
      <c r="F636" s="2">
        <v>1.10585714285714</v>
      </c>
      <c r="G636" s="2">
        <v>-7.4985279456993696</v>
      </c>
      <c r="H636" s="2"/>
      <c r="I636" s="2"/>
      <c r="J636" s="2"/>
      <c r="K636" s="2"/>
      <c r="L636" s="2"/>
      <c r="M636" s="24" t="str" cm="1">
        <f t="array" ref="M636">_xlfn.IFS(B636=standards!$G$1, standards!$H$1, B636=standards!$G$2,standards!$H$2,B636=standards!$G$3,standards!$H$3,B636=standards!$G$4,standards!$H$4,B636=standards!$G$5,standards!$H$5,B636=standards!$G$6,standards!$H$6,B636=standards!$G$8,standards!$H$8,B636=standards!$G$9,standards!$H$9,B636=standards!$G$10, standards!$H$10, TRUE,standards!$H$7)</f>
        <v>129, -63.5, 1</v>
      </c>
      <c r="N636" t="str">
        <f>VLOOKUP($C636, standards!$A$2:$D$17, 3, FALSE)</f>
        <v>dolomite</v>
      </c>
      <c r="O636" t="str">
        <f>VLOOKUP($C636, standards!$A$2:$D$17, 4, FALSE)</f>
        <v/>
      </c>
    </row>
    <row r="637" spans="1:15" x14ac:dyDescent="0.2">
      <c r="A637" s="21">
        <v>28861</v>
      </c>
      <c r="B637" s="1" t="s">
        <v>41</v>
      </c>
      <c r="C637" s="1" t="s">
        <v>43</v>
      </c>
      <c r="D637" s="1" t="s">
        <v>25</v>
      </c>
      <c r="E637" s="4">
        <v>373</v>
      </c>
      <c r="F637" s="2">
        <v>0.50885714285714301</v>
      </c>
      <c r="G637" s="2">
        <v>-8.3656400466645593</v>
      </c>
      <c r="H637" s="2"/>
      <c r="I637" s="2"/>
      <c r="J637" s="2"/>
      <c r="K637" s="2"/>
      <c r="L637" s="2"/>
      <c r="M637" s="24" t="str" cm="1">
        <f t="array" ref="M637">_xlfn.IFS(B637=standards!$G$1, standards!$H$1, B637=standards!$G$2,standards!$H$2,B637=standards!$G$3,standards!$H$3,B637=standards!$G$4,standards!$H$4,B637=standards!$G$5,standards!$H$5,B637=standards!$G$6,standards!$H$6,B637=standards!$G$8,standards!$H$8,B637=standards!$G$9,standards!$H$9,B637=standards!$G$10, standards!$H$10, TRUE,standards!$H$7)</f>
        <v>129, -63.5, 1</v>
      </c>
      <c r="N637" t="str">
        <f>VLOOKUP($C637, standards!$A$2:$D$17, 3, FALSE)</f>
        <v>dolomite</v>
      </c>
      <c r="O637" t="str">
        <f>VLOOKUP($C637, standards!$A$2:$D$17, 4, FALSE)</f>
        <v/>
      </c>
    </row>
    <row r="638" spans="1:15" x14ac:dyDescent="0.2">
      <c r="A638" s="21">
        <v>28862</v>
      </c>
      <c r="B638" s="1" t="s">
        <v>41</v>
      </c>
      <c r="C638" s="1" t="s">
        <v>43</v>
      </c>
      <c r="D638" s="1" t="s">
        <v>25</v>
      </c>
      <c r="E638" s="4">
        <v>374</v>
      </c>
      <c r="F638" s="2">
        <v>0.72085714285714297</v>
      </c>
      <c r="G638" s="2">
        <v>-7.8004334146427201</v>
      </c>
      <c r="H638" s="2"/>
      <c r="I638" s="2"/>
      <c r="J638" s="2"/>
      <c r="K638" s="2"/>
      <c r="L638" s="2"/>
      <c r="M638" s="24" t="str" cm="1">
        <f t="array" ref="M638">_xlfn.IFS(B638=standards!$G$1, standards!$H$1, B638=standards!$G$2,standards!$H$2,B638=standards!$G$3,standards!$H$3,B638=standards!$G$4,standards!$H$4,B638=standards!$G$5,standards!$H$5,B638=standards!$G$6,standards!$H$6,B638=standards!$G$8,standards!$H$8,B638=standards!$G$9,standards!$H$9,B638=standards!$G$10, standards!$H$10, TRUE,standards!$H$7)</f>
        <v>129, -63.5, 1</v>
      </c>
      <c r="N638" t="str">
        <f>VLOOKUP($C638, standards!$A$2:$D$17, 3, FALSE)</f>
        <v>dolomite</v>
      </c>
      <c r="O638" t="str">
        <f>VLOOKUP($C638, standards!$A$2:$D$17, 4, FALSE)</f>
        <v/>
      </c>
    </row>
    <row r="639" spans="1:15" x14ac:dyDescent="0.2">
      <c r="A639" s="21">
        <v>28863</v>
      </c>
      <c r="B639" s="1" t="s">
        <v>41</v>
      </c>
      <c r="C639" s="1" t="s">
        <v>43</v>
      </c>
      <c r="D639" s="1" t="s">
        <v>25</v>
      </c>
      <c r="E639" s="4">
        <v>375</v>
      </c>
      <c r="F639" s="2">
        <v>0.53685714285714303</v>
      </c>
      <c r="G639" s="2">
        <v>-8.11916640152719</v>
      </c>
      <c r="H639" s="2"/>
      <c r="I639" s="2"/>
      <c r="J639" s="2"/>
      <c r="K639" s="2"/>
      <c r="L639" s="2"/>
      <c r="M639" s="24" t="str" cm="1">
        <f t="array" ref="M639">_xlfn.IFS(B639=standards!$G$1, standards!$H$1, B639=standards!$G$2,standards!$H$2,B639=standards!$G$3,standards!$H$3,B639=standards!$G$4,standards!$H$4,B639=standards!$G$5,standards!$H$5,B639=standards!$G$6,standards!$H$6,B639=standards!$G$8,standards!$H$8,B639=standards!$G$9,standards!$H$9,B639=standards!$G$10, standards!$H$10, TRUE,standards!$H$7)</f>
        <v>129, -63.5, 1</v>
      </c>
      <c r="N639" t="str">
        <f>VLOOKUP($C639, standards!$A$2:$D$17, 3, FALSE)</f>
        <v>dolomite</v>
      </c>
      <c r="O639" t="str">
        <f>VLOOKUP($C639, standards!$A$2:$D$17, 4, FALSE)</f>
        <v/>
      </c>
    </row>
    <row r="640" spans="1:15" x14ac:dyDescent="0.2">
      <c r="A640" s="21">
        <v>28864</v>
      </c>
      <c r="B640" s="1" t="s">
        <v>41</v>
      </c>
      <c r="C640" s="1" t="s">
        <v>43</v>
      </c>
      <c r="D640" s="1" t="s">
        <v>25</v>
      </c>
      <c r="E640" s="4">
        <v>377</v>
      </c>
      <c r="F640" s="2">
        <v>1.0618571428571399</v>
      </c>
      <c r="G640" s="2">
        <v>-7.2599731325343502</v>
      </c>
      <c r="H640" s="2"/>
      <c r="I640" s="2"/>
      <c r="J640" s="2"/>
      <c r="K640" s="2"/>
      <c r="L640" s="2"/>
      <c r="M640" s="24" t="str" cm="1">
        <f t="array" ref="M640">_xlfn.IFS(B640=standards!$G$1, standards!$H$1, B640=standards!$G$2,standards!$H$2,B640=standards!$G$3,standards!$H$3,B640=standards!$G$4,standards!$H$4,B640=standards!$G$5,standards!$H$5,B640=standards!$G$6,standards!$H$6,B640=standards!$G$8,standards!$H$8,B640=standards!$G$9,standards!$H$9,B640=standards!$G$10, standards!$H$10, TRUE,standards!$H$7)</f>
        <v>129, -63.5, 1</v>
      </c>
      <c r="N640" t="str">
        <f>VLOOKUP($C640, standards!$A$2:$D$17, 3, FALSE)</f>
        <v>dolomite</v>
      </c>
      <c r="O640" t="str">
        <f>VLOOKUP($C640, standards!$A$2:$D$17, 4, FALSE)</f>
        <v/>
      </c>
    </row>
    <row r="641" spans="1:15" x14ac:dyDescent="0.2">
      <c r="A641" s="21">
        <v>28865</v>
      </c>
      <c r="B641" s="1" t="s">
        <v>41</v>
      </c>
      <c r="C641" s="1" t="s">
        <v>43</v>
      </c>
      <c r="D641" s="1" t="s">
        <v>25</v>
      </c>
      <c r="E641" s="4">
        <v>379</v>
      </c>
      <c r="F641" s="2">
        <v>0.57585714285714296</v>
      </c>
      <c r="G641" s="2">
        <v>-7.4727917417894698</v>
      </c>
      <c r="H641" s="2"/>
      <c r="I641" s="2"/>
      <c r="J641" s="2"/>
      <c r="K641" s="2"/>
      <c r="L641" s="2"/>
      <c r="M641" s="24" t="str" cm="1">
        <f t="array" ref="M641">_xlfn.IFS(B641=standards!$G$1, standards!$H$1, B641=standards!$G$2,standards!$H$2,B641=standards!$G$3,standards!$H$3,B641=standards!$G$4,standards!$H$4,B641=standards!$G$5,standards!$H$5,B641=standards!$G$6,standards!$H$6,B641=standards!$G$8,standards!$H$8,B641=standards!$G$9,standards!$H$9,B641=standards!$G$10, standards!$H$10, TRUE,standards!$H$7)</f>
        <v>129, -63.5, 1</v>
      </c>
      <c r="N641" t="str">
        <f>VLOOKUP($C641, standards!$A$2:$D$17, 3, FALSE)</f>
        <v>dolomite</v>
      </c>
      <c r="O641" t="str">
        <f>VLOOKUP($C641, standards!$A$2:$D$17, 4, FALSE)</f>
        <v/>
      </c>
    </row>
    <row r="642" spans="1:15" x14ac:dyDescent="0.2">
      <c r="A642" s="21">
        <v>28866</v>
      </c>
      <c r="B642" s="1" t="s">
        <v>41</v>
      </c>
      <c r="C642" s="1" t="s">
        <v>43</v>
      </c>
      <c r="D642" s="1" t="s">
        <v>25</v>
      </c>
      <c r="E642" s="4">
        <v>381</v>
      </c>
      <c r="F642" s="2">
        <v>1.1748571428571399</v>
      </c>
      <c r="G642" s="2">
        <v>-7.7737073567362804</v>
      </c>
      <c r="H642" s="2"/>
      <c r="I642" s="2"/>
      <c r="J642" s="2"/>
      <c r="K642" s="2"/>
      <c r="L642" s="2"/>
      <c r="M642" s="24" t="str" cm="1">
        <f t="array" ref="M642">_xlfn.IFS(B642=standards!$G$1, standards!$H$1, B642=standards!$G$2,standards!$H$2,B642=standards!$G$3,standards!$H$3,B642=standards!$G$4,standards!$H$4,B642=standards!$G$5,standards!$H$5,B642=standards!$G$6,standards!$H$6,B642=standards!$G$8,standards!$H$8,B642=standards!$G$9,standards!$H$9,B642=standards!$G$10, standards!$H$10, TRUE,standards!$H$7)</f>
        <v>129, -63.5, 1</v>
      </c>
      <c r="N642" t="str">
        <f>VLOOKUP($C642, standards!$A$2:$D$17, 3, FALSE)</f>
        <v>dolomite</v>
      </c>
      <c r="O642" t="str">
        <f>VLOOKUP($C642, standards!$A$2:$D$17, 4, FALSE)</f>
        <v/>
      </c>
    </row>
    <row r="643" spans="1:15" x14ac:dyDescent="0.2">
      <c r="A643" s="21">
        <v>28867</v>
      </c>
      <c r="B643" s="1" t="s">
        <v>41</v>
      </c>
      <c r="C643" s="1" t="s">
        <v>43</v>
      </c>
      <c r="D643" s="1" t="s">
        <v>25</v>
      </c>
      <c r="E643" s="4">
        <v>383</v>
      </c>
      <c r="F643" s="2">
        <v>0.94985714285714296</v>
      </c>
      <c r="G643" s="2">
        <v>-6.7244621204085799</v>
      </c>
      <c r="H643" s="2"/>
      <c r="I643" s="2"/>
      <c r="J643" s="2"/>
      <c r="K643" s="2"/>
      <c r="L643" s="2"/>
      <c r="M643" s="24" t="str" cm="1">
        <f t="array" ref="M643">_xlfn.IFS(B643=standards!$G$1, standards!$H$1, B643=standards!$G$2,standards!$H$2,B643=standards!$G$3,standards!$H$3,B643=standards!$G$4,standards!$H$4,B643=standards!$G$5,standards!$H$5,B643=standards!$G$6,standards!$H$6,B643=standards!$G$8,standards!$H$8,B643=standards!$G$9,standards!$H$9,B643=standards!$G$10, standards!$H$10, TRUE,standards!$H$7)</f>
        <v>129, -63.5, 1</v>
      </c>
      <c r="N643" t="str">
        <f>VLOOKUP($C643, standards!$A$2:$D$17, 3, FALSE)</f>
        <v>dolomite</v>
      </c>
      <c r="O643" t="str">
        <f>VLOOKUP($C643, standards!$A$2:$D$17, 4, FALSE)</f>
        <v/>
      </c>
    </row>
    <row r="644" spans="1:15" x14ac:dyDescent="0.2">
      <c r="A644" s="21">
        <v>28868</v>
      </c>
      <c r="B644" s="1" t="s">
        <v>41</v>
      </c>
      <c r="C644" s="1" t="s">
        <v>43</v>
      </c>
      <c r="D644" s="1" t="s">
        <v>25</v>
      </c>
      <c r="E644" s="4">
        <v>385</v>
      </c>
      <c r="F644" s="2">
        <v>0.79885714285714304</v>
      </c>
      <c r="G644" s="2">
        <v>-7.9459419521334604</v>
      </c>
      <c r="H644" s="2"/>
      <c r="I644" s="2"/>
      <c r="J644" s="2"/>
      <c r="K644" s="2"/>
      <c r="L644" s="2"/>
      <c r="M644" s="24" t="str" cm="1">
        <f t="array" ref="M644">_xlfn.IFS(B644=standards!$G$1, standards!$H$1, B644=standards!$G$2,standards!$H$2,B644=standards!$G$3,standards!$H$3,B644=standards!$G$4,standards!$H$4,B644=standards!$G$5,standards!$H$5,B644=standards!$G$6,standards!$H$6,B644=standards!$G$8,standards!$H$8,B644=standards!$G$9,standards!$H$9,B644=standards!$G$10, standards!$H$10, TRUE,standards!$H$7)</f>
        <v>129, -63.5, 1</v>
      </c>
      <c r="N644" t="str">
        <f>VLOOKUP($C644, standards!$A$2:$D$17, 3, FALSE)</f>
        <v>dolomite</v>
      </c>
      <c r="O644" t="str">
        <f>VLOOKUP($C644, standards!$A$2:$D$17, 4, FALSE)</f>
        <v/>
      </c>
    </row>
    <row r="645" spans="1:15" x14ac:dyDescent="0.2">
      <c r="A645" s="21">
        <v>28869</v>
      </c>
      <c r="B645" s="1" t="s">
        <v>41</v>
      </c>
      <c r="C645" s="1" t="s">
        <v>43</v>
      </c>
      <c r="D645" s="1" t="s">
        <v>25</v>
      </c>
      <c r="E645" s="4">
        <v>387</v>
      </c>
      <c r="F645" s="2">
        <v>0.33985714285714302</v>
      </c>
      <c r="G645" s="2">
        <v>-8.5754890939300505</v>
      </c>
      <c r="H645" s="2"/>
      <c r="I645" s="2"/>
      <c r="J645" s="2"/>
      <c r="K645" s="2"/>
      <c r="L645" s="2"/>
      <c r="M645" s="24" t="str" cm="1">
        <f t="array" ref="M645">_xlfn.IFS(B645=standards!$G$1, standards!$H$1, B645=standards!$G$2,standards!$H$2,B645=standards!$G$3,standards!$H$3,B645=standards!$G$4,standards!$H$4,B645=standards!$G$5,standards!$H$5,B645=standards!$G$6,standards!$H$6,B645=standards!$G$8,standards!$H$8,B645=standards!$G$9,standards!$H$9,B645=standards!$G$10, standards!$H$10, TRUE,standards!$H$7)</f>
        <v>129, -63.5, 1</v>
      </c>
      <c r="N645" t="str">
        <f>VLOOKUP($C645, standards!$A$2:$D$17, 3, FALSE)</f>
        <v>dolomite</v>
      </c>
      <c r="O645" t="str">
        <f>VLOOKUP($C645, standards!$A$2:$D$17, 4, FALSE)</f>
        <v/>
      </c>
    </row>
    <row r="646" spans="1:15" x14ac:dyDescent="0.2">
      <c r="A646" s="21">
        <v>28870</v>
      </c>
      <c r="B646" s="1" t="s">
        <v>41</v>
      </c>
      <c r="C646" s="1" t="s">
        <v>43</v>
      </c>
      <c r="D646" s="1" t="s">
        <v>25</v>
      </c>
      <c r="E646" s="4">
        <v>389</v>
      </c>
      <c r="F646" s="2">
        <v>0.72185714285714297</v>
      </c>
      <c r="G646" s="2">
        <v>-7.0164690493867203</v>
      </c>
      <c r="H646" s="2"/>
      <c r="I646" s="2"/>
      <c r="J646" s="2"/>
      <c r="K646" s="2"/>
      <c r="L646" s="2"/>
      <c r="M646" s="24" t="str" cm="1">
        <f t="array" ref="M646">_xlfn.IFS(B646=standards!$G$1, standards!$H$1, B646=standards!$G$2,standards!$H$2,B646=standards!$G$3,standards!$H$3,B646=standards!$G$4,standards!$H$4,B646=standards!$G$5,standards!$H$5,B646=standards!$G$6,standards!$H$6,B646=standards!$G$8,standards!$H$8,B646=standards!$G$9,standards!$H$9,B646=standards!$G$10, standards!$H$10, TRUE,standards!$H$7)</f>
        <v>129, -63.5, 1</v>
      </c>
      <c r="N646" t="str">
        <f>VLOOKUP($C646, standards!$A$2:$D$17, 3, FALSE)</f>
        <v>dolomite</v>
      </c>
      <c r="O646" t="str">
        <f>VLOOKUP($C646, standards!$A$2:$D$17, 4, FALSE)</f>
        <v/>
      </c>
    </row>
    <row r="647" spans="1:15" x14ac:dyDescent="0.2">
      <c r="A647" s="21">
        <v>28871</v>
      </c>
      <c r="B647" s="1" t="s">
        <v>41</v>
      </c>
      <c r="C647" s="1" t="s">
        <v>43</v>
      </c>
      <c r="D647" s="1" t="s">
        <v>25</v>
      </c>
      <c r="E647" s="4">
        <v>391</v>
      </c>
      <c r="F647" s="2">
        <v>-8.2142857142856907E-2</v>
      </c>
      <c r="G647" s="2">
        <v>-8.2844720189485699</v>
      </c>
      <c r="H647" s="2"/>
      <c r="I647" s="2"/>
      <c r="J647" s="2"/>
      <c r="K647" s="2"/>
      <c r="L647" s="2"/>
      <c r="M647" s="24" t="str" cm="1">
        <f t="array" ref="M647">_xlfn.IFS(B647=standards!$G$1, standards!$H$1, B647=standards!$G$2,standards!$H$2,B647=standards!$G$3,standards!$H$3,B647=standards!$G$4,standards!$H$4,B647=standards!$G$5,standards!$H$5,B647=standards!$G$6,standards!$H$6,B647=standards!$G$8,standards!$H$8,B647=standards!$G$9,standards!$H$9,B647=standards!$G$10, standards!$H$10, TRUE,standards!$H$7)</f>
        <v>129, -63.5, 1</v>
      </c>
      <c r="N647" t="str">
        <f>VLOOKUP($C647, standards!$A$2:$D$17, 3, FALSE)</f>
        <v>dolomite</v>
      </c>
      <c r="O647" t="str">
        <f>VLOOKUP($C647, standards!$A$2:$D$17, 4, FALSE)</f>
        <v/>
      </c>
    </row>
    <row r="648" spans="1:15" x14ac:dyDescent="0.2">
      <c r="A648" s="21">
        <v>28872</v>
      </c>
      <c r="B648" s="1" t="s">
        <v>41</v>
      </c>
      <c r="C648" s="1" t="s">
        <v>43</v>
      </c>
      <c r="D648" s="1" t="s">
        <v>25</v>
      </c>
      <c r="E648" s="4">
        <v>393</v>
      </c>
      <c r="F648" s="2">
        <v>0.26985714285714302</v>
      </c>
      <c r="G648" s="2">
        <v>-8.2359691731184004</v>
      </c>
      <c r="H648" s="2"/>
      <c r="I648" s="2"/>
      <c r="J648" s="2"/>
      <c r="K648" s="2"/>
      <c r="L648" s="2"/>
      <c r="M648" s="24" t="str" cm="1">
        <f t="array" ref="M648">_xlfn.IFS(B648=standards!$G$1, standards!$H$1, B648=standards!$G$2,standards!$H$2,B648=standards!$G$3,standards!$H$3,B648=standards!$G$4,standards!$H$4,B648=standards!$G$5,standards!$H$5,B648=standards!$G$6,standards!$H$6,B648=standards!$G$8,standards!$H$8,B648=standards!$G$9,standards!$H$9,B648=standards!$G$10, standards!$H$10, TRUE,standards!$H$7)</f>
        <v>129, -63.5, 1</v>
      </c>
      <c r="N648" t="str">
        <f>VLOOKUP($C648, standards!$A$2:$D$17, 3, FALSE)</f>
        <v>dolomite</v>
      </c>
      <c r="O648" t="str">
        <f>VLOOKUP($C648, standards!$A$2:$D$17, 4, FALSE)</f>
        <v/>
      </c>
    </row>
    <row r="649" spans="1:15" x14ac:dyDescent="0.2">
      <c r="A649" s="21">
        <v>28873</v>
      </c>
      <c r="B649" s="1" t="s">
        <v>41</v>
      </c>
      <c r="C649" s="1" t="s">
        <v>43</v>
      </c>
      <c r="D649" s="1" t="s">
        <v>25</v>
      </c>
      <c r="E649" s="4">
        <v>395</v>
      </c>
      <c r="F649" s="2">
        <v>0.29485714285714298</v>
      </c>
      <c r="G649" s="2">
        <v>-7.9993940679463504</v>
      </c>
      <c r="H649" s="2"/>
      <c r="I649" s="2"/>
      <c r="J649" s="2"/>
      <c r="K649" s="2"/>
      <c r="L649" s="2"/>
      <c r="M649" s="24" t="str" cm="1">
        <f t="array" ref="M649">_xlfn.IFS(B649=standards!$G$1, standards!$H$1, B649=standards!$G$2,standards!$H$2,B649=standards!$G$3,standards!$H$3,B649=standards!$G$4,standards!$H$4,B649=standards!$G$5,standards!$H$5,B649=standards!$G$6,standards!$H$6,B649=standards!$G$8,standards!$H$8,B649=standards!$G$9,standards!$H$9,B649=standards!$G$10, standards!$H$10, TRUE,standards!$H$7)</f>
        <v>129, -63.5, 1</v>
      </c>
      <c r="N649" t="str">
        <f>VLOOKUP($C649, standards!$A$2:$D$17, 3, FALSE)</f>
        <v>dolomite</v>
      </c>
      <c r="O649" t="str">
        <f>VLOOKUP($C649, standards!$A$2:$D$17, 4, FALSE)</f>
        <v/>
      </c>
    </row>
    <row r="650" spans="1:15" x14ac:dyDescent="0.2">
      <c r="A650" s="21">
        <v>28874</v>
      </c>
      <c r="B650" s="1" t="s">
        <v>41</v>
      </c>
      <c r="C650" s="1" t="s">
        <v>43</v>
      </c>
      <c r="D650" s="1" t="s">
        <v>25</v>
      </c>
      <c r="E650" s="4">
        <v>397</v>
      </c>
      <c r="F650" s="2">
        <v>0.186857142857143</v>
      </c>
      <c r="G650" s="2">
        <v>-7.6103814473078701</v>
      </c>
      <c r="H650" s="2"/>
      <c r="I650" s="2"/>
      <c r="J650" s="2"/>
      <c r="K650" s="2"/>
      <c r="L650" s="2"/>
      <c r="M650" s="24" t="str" cm="1">
        <f t="array" ref="M650">_xlfn.IFS(B650=standards!$G$1, standards!$H$1, B650=standards!$G$2,standards!$H$2,B650=standards!$G$3,standards!$H$3,B650=standards!$G$4,standards!$H$4,B650=standards!$G$5,standards!$H$5,B650=standards!$G$6,standards!$H$6,B650=standards!$G$8,standards!$H$8,B650=standards!$G$9,standards!$H$9,B650=standards!$G$10, standards!$H$10, TRUE,standards!$H$7)</f>
        <v>129, -63.5, 1</v>
      </c>
      <c r="N650" t="str">
        <f>VLOOKUP($C650, standards!$A$2:$D$17, 3, FALSE)</f>
        <v>dolomite</v>
      </c>
      <c r="O650" t="str">
        <f>VLOOKUP($C650, standards!$A$2:$D$17, 4, FALSE)</f>
        <v/>
      </c>
    </row>
    <row r="651" spans="1:15" x14ac:dyDescent="0.2">
      <c r="A651" s="21">
        <v>28875</v>
      </c>
      <c r="B651" s="1" t="s">
        <v>41</v>
      </c>
      <c r="C651" s="1" t="s">
        <v>43</v>
      </c>
      <c r="D651" s="1" t="s">
        <v>25</v>
      </c>
      <c r="E651" s="4">
        <v>399</v>
      </c>
      <c r="F651" s="2">
        <v>0.20985714285714299</v>
      </c>
      <c r="G651" s="2">
        <v>-7.6578944391416099</v>
      </c>
      <c r="H651" s="2"/>
      <c r="I651" s="2"/>
      <c r="J651" s="2"/>
      <c r="K651" s="2"/>
      <c r="L651" s="2"/>
      <c r="M651" s="24" t="str" cm="1">
        <f t="array" ref="M651">_xlfn.IFS(B651=standards!$G$1, standards!$H$1, B651=standards!$G$2,standards!$H$2,B651=standards!$G$3,standards!$H$3,B651=standards!$G$4,standards!$H$4,B651=standards!$G$5,standards!$H$5,B651=standards!$G$6,standards!$H$6,B651=standards!$G$8,standards!$H$8,B651=standards!$G$9,standards!$H$9,B651=standards!$G$10, standards!$H$10, TRUE,standards!$H$7)</f>
        <v>129, -63.5, 1</v>
      </c>
      <c r="N651" t="str">
        <f>VLOOKUP($C651, standards!$A$2:$D$17, 3, FALSE)</f>
        <v>dolomite</v>
      </c>
      <c r="O651" t="str">
        <f>VLOOKUP($C651, standards!$A$2:$D$17, 4, FALSE)</f>
        <v/>
      </c>
    </row>
    <row r="652" spans="1:15" x14ac:dyDescent="0.2">
      <c r="A652" s="21">
        <v>28876</v>
      </c>
      <c r="B652" s="1" t="s">
        <v>41</v>
      </c>
      <c r="C652" s="1" t="s">
        <v>43</v>
      </c>
      <c r="D652" s="1" t="s">
        <v>25</v>
      </c>
      <c r="E652" s="4">
        <v>401</v>
      </c>
      <c r="F652" s="2">
        <v>2.68571428571431E-2</v>
      </c>
      <c r="G652" s="2">
        <v>-7.8618043624279599</v>
      </c>
      <c r="H652" s="2"/>
      <c r="I652" s="2"/>
      <c r="J652" s="2"/>
      <c r="K652" s="2"/>
      <c r="L652" s="2"/>
      <c r="M652" s="24" t="str" cm="1">
        <f t="array" ref="M652">_xlfn.IFS(B652=standards!$G$1, standards!$H$1, B652=standards!$G$2,standards!$H$2,B652=standards!$G$3,standards!$H$3,B652=standards!$G$4,standards!$H$4,B652=standards!$G$5,standards!$H$5,B652=standards!$G$6,standards!$H$6,B652=standards!$G$8,standards!$H$8,B652=standards!$G$9,standards!$H$9,B652=standards!$G$10, standards!$H$10, TRUE,standards!$H$7)</f>
        <v>129, -63.5, 1</v>
      </c>
      <c r="N652" t="str">
        <f>VLOOKUP($C652, standards!$A$2:$D$17, 3, FALSE)</f>
        <v>dolomite</v>
      </c>
      <c r="O652" t="str">
        <f>VLOOKUP($C652, standards!$A$2:$D$17, 4, FALSE)</f>
        <v/>
      </c>
    </row>
    <row r="653" spans="1:15" x14ac:dyDescent="0.2">
      <c r="A653" s="21">
        <v>28877</v>
      </c>
      <c r="B653" s="1" t="s">
        <v>41</v>
      </c>
      <c r="C653" s="1" t="s">
        <v>43</v>
      </c>
      <c r="D653" s="1" t="s">
        <v>25</v>
      </c>
      <c r="E653" s="4">
        <v>403</v>
      </c>
      <c r="F653" s="2">
        <v>-0.47414285714285698</v>
      </c>
      <c r="G653" s="2">
        <v>-8.2458677130837206</v>
      </c>
      <c r="H653" s="2"/>
      <c r="I653" s="2"/>
      <c r="J653" s="2"/>
      <c r="K653" s="2"/>
      <c r="L653" s="2"/>
      <c r="M653" s="24" t="str" cm="1">
        <f t="array" ref="M653">_xlfn.IFS(B653=standards!$G$1, standards!$H$1, B653=standards!$G$2,standards!$H$2,B653=standards!$G$3,standards!$H$3,B653=standards!$G$4,standards!$H$4,B653=standards!$G$5,standards!$H$5,B653=standards!$G$6,standards!$H$6,B653=standards!$G$8,standards!$H$8,B653=standards!$G$9,standards!$H$9,B653=standards!$G$10, standards!$H$10, TRUE,standards!$H$7)</f>
        <v>129, -63.5, 1</v>
      </c>
      <c r="N653" t="str">
        <f>VLOOKUP($C653, standards!$A$2:$D$17, 3, FALSE)</f>
        <v>dolomite</v>
      </c>
      <c r="O653" t="str">
        <f>VLOOKUP($C653, standards!$A$2:$D$17, 4, FALSE)</f>
        <v/>
      </c>
    </row>
    <row r="654" spans="1:15" x14ac:dyDescent="0.2">
      <c r="A654" s="21">
        <v>28878</v>
      </c>
      <c r="B654" s="1" t="s">
        <v>41</v>
      </c>
      <c r="C654" s="1" t="s">
        <v>43</v>
      </c>
      <c r="D654" s="1" t="s">
        <v>25</v>
      </c>
      <c r="E654" s="4">
        <v>405</v>
      </c>
      <c r="F654" s="2">
        <v>-0.26914285714285702</v>
      </c>
      <c r="G654" s="2">
        <v>-7.0758602891787596</v>
      </c>
      <c r="H654" s="2"/>
      <c r="I654" s="2"/>
      <c r="J654" s="2"/>
      <c r="K654" s="2"/>
      <c r="L654" s="2"/>
      <c r="M654" s="24" t="str" cm="1">
        <f t="array" ref="M654">_xlfn.IFS(B654=standards!$G$1, standards!$H$1, B654=standards!$G$2,standards!$H$2,B654=standards!$G$3,standards!$H$3,B654=standards!$G$4,standards!$H$4,B654=standards!$G$5,standards!$H$5,B654=standards!$G$6,standards!$H$6,B654=standards!$G$8,standards!$H$8,B654=standards!$G$9,standards!$H$9,B654=standards!$G$10, standards!$H$10, TRUE,standards!$H$7)</f>
        <v>129, -63.5, 1</v>
      </c>
      <c r="N654" t="str">
        <f>VLOOKUP($C654, standards!$A$2:$D$17, 3, FALSE)</f>
        <v>dolomite</v>
      </c>
      <c r="O654" t="str">
        <f>VLOOKUP($C654, standards!$A$2:$D$17, 4, FALSE)</f>
        <v/>
      </c>
    </row>
    <row r="655" spans="1:15" x14ac:dyDescent="0.2">
      <c r="A655" s="21">
        <v>28879</v>
      </c>
      <c r="B655" s="1" t="s">
        <v>41</v>
      </c>
      <c r="C655" s="1" t="s">
        <v>43</v>
      </c>
      <c r="D655" s="1" t="s">
        <v>25</v>
      </c>
      <c r="E655" s="4">
        <v>407</v>
      </c>
      <c r="F655" s="2">
        <v>0.108857142857143</v>
      </c>
      <c r="G655" s="2">
        <v>-7.2124601407007196</v>
      </c>
      <c r="H655" s="2"/>
      <c r="I655" s="2"/>
      <c r="J655" s="2"/>
      <c r="K655" s="2"/>
      <c r="L655" s="2"/>
      <c r="M655" s="24" t="str" cm="1">
        <f t="array" ref="M655">_xlfn.IFS(B655=standards!$G$1, standards!$H$1, B655=standards!$G$2,standards!$H$2,B655=standards!$G$3,standards!$H$3,B655=standards!$G$4,standards!$H$4,B655=standards!$G$5,standards!$H$5,B655=standards!$G$6,standards!$H$6,B655=standards!$G$8,standards!$H$8,B655=standards!$G$9,standards!$H$9,B655=standards!$G$10, standards!$H$10, TRUE,standards!$H$7)</f>
        <v>129, -63.5, 1</v>
      </c>
      <c r="N655" t="str">
        <f>VLOOKUP($C655, standards!$A$2:$D$17, 3, FALSE)</f>
        <v>dolomite</v>
      </c>
      <c r="O655" t="str">
        <f>VLOOKUP($C655, standards!$A$2:$D$17, 4, FALSE)</f>
        <v/>
      </c>
    </row>
    <row r="656" spans="1:15" x14ac:dyDescent="0.2">
      <c r="A656" s="21">
        <v>28880</v>
      </c>
      <c r="B656" s="1" t="s">
        <v>41</v>
      </c>
      <c r="C656" s="1" t="s">
        <v>31</v>
      </c>
      <c r="D656" s="1" t="s">
        <v>26</v>
      </c>
      <c r="E656" s="4">
        <v>0.1</v>
      </c>
      <c r="F656" s="2">
        <v>-0.29659999999999997</v>
      </c>
      <c r="G656" s="2">
        <v>-11.221425389754977</v>
      </c>
      <c r="H656" s="2"/>
      <c r="I656" s="2"/>
      <c r="J656" s="2"/>
      <c r="K656" s="2"/>
      <c r="L656" s="2"/>
      <c r="M656" s="24" t="str" cm="1">
        <f t="array" ref="M656">_xlfn.IFS(B656=standards!$G$1, standards!$H$1, B656=standards!$G$2,standards!$H$2,B656=standards!$G$3,standards!$H$3,B656=standards!$G$4,standards!$H$4,B656=standards!$G$5,standards!$H$5,B656=standards!$G$6,standards!$H$6,B656=standards!$G$8,standards!$H$8,B656=standards!$G$9,standards!$H$9,B656=standards!$G$10, standards!$H$10, TRUE,standards!$H$7)</f>
        <v>129, -63.5, 1</v>
      </c>
      <c r="N656" t="str">
        <f>VLOOKUP($C656, standards!$A$2:$D$17, 3, FALSE)</f>
        <v>carbonate, dolomite</v>
      </c>
      <c r="O656" t="str">
        <f>VLOOKUP($C656, standards!$A$2:$D$17, 4, FALSE)</f>
        <v/>
      </c>
    </row>
    <row r="657" spans="1:15" x14ac:dyDescent="0.2">
      <c r="A657" s="21">
        <v>28881</v>
      </c>
      <c r="B657" s="1" t="s">
        <v>41</v>
      </c>
      <c r="C657" s="1" t="s">
        <v>31</v>
      </c>
      <c r="D657" s="1" t="s">
        <v>26</v>
      </c>
      <c r="E657" s="4">
        <v>4.4000000000000004</v>
      </c>
      <c r="F657" s="2">
        <v>-0.81859999999999999</v>
      </c>
      <c r="G657" s="2">
        <v>-10.435481316505893</v>
      </c>
      <c r="H657" s="2"/>
      <c r="I657" s="2"/>
      <c r="J657" s="2"/>
      <c r="K657" s="2"/>
      <c r="L657" s="2"/>
      <c r="M657" s="24" t="str" cm="1">
        <f t="array" ref="M657">_xlfn.IFS(B657=standards!$G$1, standards!$H$1, B657=standards!$G$2,standards!$H$2,B657=standards!$G$3,standards!$H$3,B657=standards!$G$4,standards!$H$4,B657=standards!$G$5,standards!$H$5,B657=standards!$G$6,standards!$H$6,B657=standards!$G$8,standards!$H$8,B657=standards!$G$9,standards!$H$9,B657=standards!$G$10, standards!$H$10, TRUE,standards!$H$7)</f>
        <v>129, -63.5, 1</v>
      </c>
      <c r="N657" t="str">
        <f>VLOOKUP($C657, standards!$A$2:$D$17, 3, FALSE)</f>
        <v>carbonate, dolomite</v>
      </c>
      <c r="O657" t="str">
        <f>VLOOKUP($C657, standards!$A$2:$D$17, 4, FALSE)</f>
        <v/>
      </c>
    </row>
    <row r="658" spans="1:15" x14ac:dyDescent="0.2">
      <c r="A658" s="21">
        <v>28882</v>
      </c>
      <c r="B658" s="1" t="s">
        <v>41</v>
      </c>
      <c r="C658" s="1" t="s">
        <v>31</v>
      </c>
      <c r="D658" s="1" t="s">
        <v>26</v>
      </c>
      <c r="E658" s="4">
        <v>7.3</v>
      </c>
      <c r="F658" s="2">
        <v>-0.47159999999999991</v>
      </c>
      <c r="G658" s="2">
        <v>-12.240975006186595</v>
      </c>
      <c r="H658" s="2"/>
      <c r="I658" s="2"/>
      <c r="J658" s="2"/>
      <c r="K658" s="2"/>
      <c r="L658" s="2"/>
      <c r="M658" s="24" t="str" cm="1">
        <f t="array" ref="M658">_xlfn.IFS(B658=standards!$G$1, standards!$H$1, B658=standards!$G$2,standards!$H$2,B658=standards!$G$3,standards!$H$3,B658=standards!$G$4,standards!$H$4,B658=standards!$G$5,standards!$H$5,B658=standards!$G$6,standards!$H$6,B658=standards!$G$8,standards!$H$8,B658=standards!$G$9,standards!$H$9,B658=standards!$G$10, standards!$H$10, TRUE,standards!$H$7)</f>
        <v>129, -63.5, 1</v>
      </c>
      <c r="N658" t="str">
        <f>VLOOKUP($C658, standards!$A$2:$D$17, 3, FALSE)</f>
        <v>carbonate, dolomite</v>
      </c>
      <c r="O658" t="str">
        <f>VLOOKUP($C658, standards!$A$2:$D$17, 4, FALSE)</f>
        <v/>
      </c>
    </row>
    <row r="659" spans="1:15" x14ac:dyDescent="0.2">
      <c r="A659" s="21">
        <v>28883</v>
      </c>
      <c r="B659" s="1" t="s">
        <v>41</v>
      </c>
      <c r="C659" s="1" t="s">
        <v>31</v>
      </c>
      <c r="D659" s="1" t="s">
        <v>26</v>
      </c>
      <c r="E659" s="4">
        <v>11.3</v>
      </c>
      <c r="F659" s="2">
        <v>-1.0455999999999999</v>
      </c>
      <c r="G659" s="2">
        <v>-10.478045038356917</v>
      </c>
      <c r="H659" s="2"/>
      <c r="I659" s="2"/>
      <c r="J659" s="2"/>
      <c r="K659" s="2"/>
      <c r="L659" s="2"/>
      <c r="M659" s="24" t="str" cm="1">
        <f t="array" ref="M659">_xlfn.IFS(B659=standards!$G$1, standards!$H$1, B659=standards!$G$2,standards!$H$2,B659=standards!$G$3,standards!$H$3,B659=standards!$G$4,standards!$H$4,B659=standards!$G$5,standards!$H$5,B659=standards!$G$6,standards!$H$6,B659=standards!$G$8,standards!$H$8,B659=standards!$G$9,standards!$H$9,B659=standards!$G$10, standards!$H$10, TRUE,standards!$H$7)</f>
        <v>129, -63.5, 1</v>
      </c>
      <c r="N659" t="str">
        <f>VLOOKUP($C659, standards!$A$2:$D$17, 3, FALSE)</f>
        <v>carbonate, dolomite</v>
      </c>
      <c r="O659" t="str">
        <f>VLOOKUP($C659, standards!$A$2:$D$17, 4, FALSE)</f>
        <v/>
      </c>
    </row>
    <row r="660" spans="1:15" x14ac:dyDescent="0.2">
      <c r="A660" s="21">
        <v>28884</v>
      </c>
      <c r="B660" s="1" t="s">
        <v>41</v>
      </c>
      <c r="C660" s="1" t="s">
        <v>31</v>
      </c>
      <c r="D660" s="1" t="s">
        <v>26</v>
      </c>
      <c r="E660" s="4">
        <v>14.3</v>
      </c>
      <c r="F660" s="2">
        <v>-0.74359999999999993</v>
      </c>
      <c r="G660" s="2">
        <v>-11.580742390497385</v>
      </c>
      <c r="H660" s="2"/>
      <c r="I660" s="2"/>
      <c r="J660" s="2"/>
      <c r="K660" s="2"/>
      <c r="L660" s="2"/>
      <c r="M660" s="24" t="str" cm="1">
        <f t="array" ref="M660">_xlfn.IFS(B660=standards!$G$1, standards!$H$1, B660=standards!$G$2,standards!$H$2,B660=standards!$G$3,standards!$H$3,B660=standards!$G$4,standards!$H$4,B660=standards!$G$5,standards!$H$5,B660=standards!$G$6,standards!$H$6,B660=standards!$G$8,standards!$H$8,B660=standards!$G$9,standards!$H$9,B660=standards!$G$10, standards!$H$10, TRUE,standards!$H$7)</f>
        <v>129, -63.5, 1</v>
      </c>
      <c r="N660" t="str">
        <f>VLOOKUP($C660, standards!$A$2:$D$17, 3, FALSE)</f>
        <v>carbonate, dolomite</v>
      </c>
      <c r="O660" t="str">
        <f>VLOOKUP($C660, standards!$A$2:$D$17, 4, FALSE)</f>
        <v/>
      </c>
    </row>
    <row r="661" spans="1:15" x14ac:dyDescent="0.2">
      <c r="A661" s="21">
        <v>28885</v>
      </c>
      <c r="B661" s="1" t="s">
        <v>41</v>
      </c>
      <c r="C661" s="1" t="s">
        <v>31</v>
      </c>
      <c r="D661" s="1" t="s">
        <v>26</v>
      </c>
      <c r="E661" s="4">
        <v>16.399999999999999</v>
      </c>
      <c r="F661" s="2">
        <v>-0.59459999999999991</v>
      </c>
      <c r="G661" s="2">
        <v>-12.037065082900249</v>
      </c>
      <c r="H661" s="2"/>
      <c r="I661" s="2"/>
      <c r="J661" s="2"/>
      <c r="K661" s="2"/>
      <c r="L661" s="2"/>
      <c r="M661" s="24" t="str" cm="1">
        <f t="array" ref="M661">_xlfn.IFS(B661=standards!$G$1, standards!$H$1, B661=standards!$G$2,standards!$H$2,B661=standards!$G$3,standards!$H$3,B661=standards!$G$4,standards!$H$4,B661=standards!$G$5,standards!$H$5,B661=standards!$G$6,standards!$H$6,B661=standards!$G$8,standards!$H$8,B661=standards!$G$9,standards!$H$9,B661=standards!$G$10, standards!$H$10, TRUE,standards!$H$7)</f>
        <v>129, -63.5, 1</v>
      </c>
      <c r="N661" t="str">
        <f>VLOOKUP($C661, standards!$A$2:$D$17, 3, FALSE)</f>
        <v>carbonate, dolomite</v>
      </c>
      <c r="O661" t="str">
        <f>VLOOKUP($C661, standards!$A$2:$D$17, 4, FALSE)</f>
        <v/>
      </c>
    </row>
    <row r="662" spans="1:15" x14ac:dyDescent="0.2">
      <c r="A662" s="21">
        <v>28886</v>
      </c>
      <c r="B662" s="1" t="s">
        <v>41</v>
      </c>
      <c r="C662" s="1" t="s">
        <v>31</v>
      </c>
      <c r="D662" s="1" t="s">
        <v>26</v>
      </c>
      <c r="E662" s="4">
        <v>16.600000000000001</v>
      </c>
      <c r="F662" s="2">
        <v>-0.75659999999999994</v>
      </c>
      <c r="G662" s="2">
        <v>-7.3372383073497582</v>
      </c>
      <c r="H662" s="2"/>
      <c r="I662" s="2"/>
      <c r="J662" s="2"/>
      <c r="K662" s="2"/>
      <c r="L662" s="2"/>
      <c r="M662" s="24" t="str" cm="1">
        <f t="array" ref="M662">_xlfn.IFS(B662=standards!$G$1, standards!$H$1, B662=standards!$G$2,standards!$H$2,B662=standards!$G$3,standards!$H$3,B662=standards!$G$4,standards!$H$4,B662=standards!$G$5,standards!$H$5,B662=standards!$G$6,standards!$H$6,B662=standards!$G$8,standards!$H$8,B662=standards!$G$9,standards!$H$9,B662=standards!$G$10, standards!$H$10, TRUE,standards!$H$7)</f>
        <v>129, -63.5, 1</v>
      </c>
      <c r="N662" t="str">
        <f>VLOOKUP($C662, standards!$A$2:$D$17, 3, FALSE)</f>
        <v>carbonate, dolomite</v>
      </c>
      <c r="O662" t="str">
        <f>VLOOKUP($C662, standards!$A$2:$D$17, 4, FALSE)</f>
        <v/>
      </c>
    </row>
    <row r="663" spans="1:15" x14ac:dyDescent="0.2">
      <c r="A663" s="21">
        <v>28887</v>
      </c>
      <c r="B663" s="1" t="s">
        <v>41</v>
      </c>
      <c r="C663" s="1" t="s">
        <v>31</v>
      </c>
      <c r="D663" s="1" t="s">
        <v>26</v>
      </c>
      <c r="E663" s="4">
        <v>18.399999999999999</v>
      </c>
      <c r="F663" s="2">
        <v>-1.2356</v>
      </c>
      <c r="G663" s="2">
        <v>-9.6831922791388294</v>
      </c>
      <c r="H663" s="2"/>
      <c r="I663" s="2"/>
      <c r="J663" s="2"/>
      <c r="K663" s="2"/>
      <c r="L663" s="2"/>
      <c r="M663" s="24" t="str" cm="1">
        <f t="array" ref="M663">_xlfn.IFS(B663=standards!$G$1, standards!$H$1, B663=standards!$G$2,standards!$H$2,B663=standards!$G$3,standards!$H$3,B663=standards!$G$4,standards!$H$4,B663=standards!$G$5,standards!$H$5,B663=standards!$G$6,standards!$H$6,B663=standards!$G$8,standards!$H$8,B663=standards!$G$9,standards!$H$9,B663=standards!$G$10, standards!$H$10, TRUE,standards!$H$7)</f>
        <v>129, -63.5, 1</v>
      </c>
      <c r="N663" t="str">
        <f>VLOOKUP($C663, standards!$A$2:$D$17, 3, FALSE)</f>
        <v>carbonate, dolomite</v>
      </c>
      <c r="O663" t="str">
        <f>VLOOKUP($C663, standards!$A$2:$D$17, 4, FALSE)</f>
        <v/>
      </c>
    </row>
    <row r="664" spans="1:15" x14ac:dyDescent="0.2">
      <c r="A664" s="21">
        <v>28888</v>
      </c>
      <c r="B664" s="1" t="s">
        <v>41</v>
      </c>
      <c r="C664" s="1" t="s">
        <v>31</v>
      </c>
      <c r="D664" s="1" t="s">
        <v>26</v>
      </c>
      <c r="E664" s="4">
        <v>21.3</v>
      </c>
      <c r="F664" s="2">
        <v>-1.4645999999999999</v>
      </c>
      <c r="G664" s="2">
        <v>-8.4557733234348049</v>
      </c>
      <c r="H664" s="2"/>
      <c r="I664" s="2"/>
      <c r="J664" s="2"/>
      <c r="K664" s="2"/>
      <c r="L664" s="2"/>
      <c r="M664" s="24" t="str" cm="1">
        <f t="array" ref="M664">_xlfn.IFS(B664=standards!$G$1, standards!$H$1, B664=standards!$G$2,standards!$H$2,B664=standards!$G$3,standards!$H$3,B664=standards!$G$4,standards!$H$4,B664=standards!$G$5,standards!$H$5,B664=standards!$G$6,standards!$H$6,B664=standards!$G$8,standards!$H$8,B664=standards!$G$9,standards!$H$9,B664=standards!$G$10, standards!$H$10, TRUE,standards!$H$7)</f>
        <v>129, -63.5, 1</v>
      </c>
      <c r="N664" t="str">
        <f>VLOOKUP($C664, standards!$A$2:$D$17, 3, FALSE)</f>
        <v>carbonate, dolomite</v>
      </c>
      <c r="O664" t="str">
        <f>VLOOKUP($C664, standards!$A$2:$D$17, 4, FALSE)</f>
        <v/>
      </c>
    </row>
    <row r="665" spans="1:15" x14ac:dyDescent="0.2">
      <c r="A665" s="21">
        <v>28889</v>
      </c>
      <c r="B665" s="1" t="s">
        <v>41</v>
      </c>
      <c r="C665" s="1" t="s">
        <v>31</v>
      </c>
      <c r="D665" s="1" t="s">
        <v>26</v>
      </c>
      <c r="E665" s="4">
        <v>23.3</v>
      </c>
      <c r="F665" s="2">
        <v>-1.2165999999999999</v>
      </c>
      <c r="G665" s="2">
        <v>-10.415684236575139</v>
      </c>
      <c r="H665" s="2"/>
      <c r="I665" s="2"/>
      <c r="J665" s="2"/>
      <c r="K665" s="2"/>
      <c r="L665" s="2"/>
      <c r="M665" s="24" t="str" cm="1">
        <f t="array" ref="M665">_xlfn.IFS(B665=standards!$G$1, standards!$H$1, B665=standards!$G$2,standards!$H$2,B665=standards!$G$3,standards!$H$3,B665=standards!$G$4,standards!$H$4,B665=standards!$G$5,standards!$H$5,B665=standards!$G$6,standards!$H$6,B665=standards!$G$8,standards!$H$8,B665=standards!$G$9,standards!$H$9,B665=standards!$G$10, standards!$H$10, TRUE,standards!$H$7)</f>
        <v>129, -63.5, 1</v>
      </c>
      <c r="N665" t="str">
        <f>VLOOKUP($C665, standards!$A$2:$D$17, 3, FALSE)</f>
        <v>carbonate, dolomite</v>
      </c>
      <c r="O665" t="str">
        <f>VLOOKUP($C665, standards!$A$2:$D$17, 4, FALSE)</f>
        <v/>
      </c>
    </row>
    <row r="666" spans="1:15" x14ac:dyDescent="0.2">
      <c r="A666" s="21">
        <v>28890</v>
      </c>
      <c r="B666" s="1" t="s">
        <v>41</v>
      </c>
      <c r="C666" s="1" t="s">
        <v>31</v>
      </c>
      <c r="D666" s="1" t="s">
        <v>26</v>
      </c>
      <c r="E666" s="4">
        <v>24.2</v>
      </c>
      <c r="F666" s="2">
        <v>-0.95760000000000001</v>
      </c>
      <c r="G666" s="2">
        <v>-10.683934669636237</v>
      </c>
      <c r="H666" s="2"/>
      <c r="I666" s="2"/>
      <c r="J666" s="2"/>
      <c r="K666" s="2"/>
      <c r="L666" s="2"/>
      <c r="M666" s="24" t="str" cm="1">
        <f t="array" ref="M666">_xlfn.IFS(B666=standards!$G$1, standards!$H$1, B666=standards!$G$2,standards!$H$2,B666=standards!$G$3,standards!$H$3,B666=standards!$G$4,standards!$H$4,B666=standards!$G$5,standards!$H$5,B666=standards!$G$6,standards!$H$6,B666=standards!$G$8,standards!$H$8,B666=standards!$G$9,standards!$H$9,B666=standards!$G$10, standards!$H$10, TRUE,standards!$H$7)</f>
        <v>129, -63.5, 1</v>
      </c>
      <c r="N666" t="str">
        <f>VLOOKUP($C666, standards!$A$2:$D$17, 3, FALSE)</f>
        <v>carbonate, dolomite</v>
      </c>
      <c r="O666" t="str">
        <f>VLOOKUP($C666, standards!$A$2:$D$17, 4, FALSE)</f>
        <v/>
      </c>
    </row>
    <row r="667" spans="1:15" x14ac:dyDescent="0.2">
      <c r="A667" s="21">
        <v>28891</v>
      </c>
      <c r="B667" s="1" t="s">
        <v>41</v>
      </c>
      <c r="C667" s="1" t="s">
        <v>31</v>
      </c>
      <c r="D667" s="1" t="s">
        <v>26</v>
      </c>
      <c r="E667" s="4">
        <v>46.3</v>
      </c>
      <c r="F667" s="2">
        <v>-0.42359999999999998</v>
      </c>
      <c r="G667" s="2">
        <v>-11.736149467953446</v>
      </c>
      <c r="H667" s="2"/>
      <c r="I667" s="2"/>
      <c r="J667" s="2"/>
      <c r="K667" s="2"/>
      <c r="L667" s="2"/>
      <c r="M667" s="24" t="str" cm="1">
        <f t="array" ref="M667">_xlfn.IFS(B667=standards!$G$1, standards!$H$1, B667=standards!$G$2,standards!$H$2,B667=standards!$G$3,standards!$H$3,B667=standards!$G$4,standards!$H$4,B667=standards!$G$5,standards!$H$5,B667=standards!$G$6,standards!$H$6,B667=standards!$G$8,standards!$H$8,B667=standards!$G$9,standards!$H$9,B667=standards!$G$10, standards!$H$10, TRUE,standards!$H$7)</f>
        <v>129, -63.5, 1</v>
      </c>
      <c r="N667" t="str">
        <f>VLOOKUP($C667, standards!$A$2:$D$17, 3, FALSE)</f>
        <v>carbonate, dolomite</v>
      </c>
      <c r="O667" t="str">
        <f>VLOOKUP($C667, standards!$A$2:$D$17, 4, FALSE)</f>
        <v/>
      </c>
    </row>
    <row r="668" spans="1:15" x14ac:dyDescent="0.2">
      <c r="A668" s="21">
        <v>28892</v>
      </c>
      <c r="B668" s="1" t="s">
        <v>41</v>
      </c>
      <c r="C668" s="1" t="s">
        <v>31</v>
      </c>
      <c r="D668" s="1" t="s">
        <v>26</v>
      </c>
      <c r="E668" s="4">
        <v>48.3</v>
      </c>
      <c r="F668" s="2">
        <v>-0.8256</v>
      </c>
      <c r="G668" s="2">
        <v>-12.382524127691163</v>
      </c>
      <c r="H668" s="2"/>
      <c r="I668" s="2"/>
      <c r="J668" s="2"/>
      <c r="K668" s="2"/>
      <c r="L668" s="2"/>
      <c r="M668" s="24" t="str" cm="1">
        <f t="array" ref="M668">_xlfn.IFS(B668=standards!$G$1, standards!$H$1, B668=standards!$G$2,standards!$H$2,B668=standards!$G$3,standards!$H$3,B668=standards!$G$4,standards!$H$4,B668=standards!$G$5,standards!$H$5,B668=standards!$G$6,standards!$H$6,B668=standards!$G$8,standards!$H$8,B668=standards!$G$9,standards!$H$9,B668=standards!$G$10, standards!$H$10, TRUE,standards!$H$7)</f>
        <v>129, -63.5, 1</v>
      </c>
      <c r="N668" t="str">
        <f>VLOOKUP($C668, standards!$A$2:$D$17, 3, FALSE)</f>
        <v>carbonate, dolomite</v>
      </c>
      <c r="O668" t="str">
        <f>VLOOKUP($C668, standards!$A$2:$D$17, 4, FALSE)</f>
        <v/>
      </c>
    </row>
    <row r="669" spans="1:15" x14ac:dyDescent="0.2">
      <c r="A669" s="21">
        <v>28893</v>
      </c>
      <c r="B669" s="1" t="s">
        <v>41</v>
      </c>
      <c r="C669" s="1" t="s">
        <v>31</v>
      </c>
      <c r="D669" s="1" t="s">
        <v>26</v>
      </c>
      <c r="E669" s="4">
        <v>50</v>
      </c>
      <c r="F669" s="2">
        <v>-0.8296</v>
      </c>
      <c r="G669" s="2">
        <v>-4.5686166790398417</v>
      </c>
      <c r="H669" s="2"/>
      <c r="I669" s="2"/>
      <c r="J669" s="2"/>
      <c r="K669" s="2"/>
      <c r="L669" s="2"/>
      <c r="M669" s="24" t="str" cm="1">
        <f t="array" ref="M669">_xlfn.IFS(B669=standards!$G$1, standards!$H$1, B669=standards!$G$2,standards!$H$2,B669=standards!$G$3,standards!$H$3,B669=standards!$G$4,standards!$H$4,B669=standards!$G$5,standards!$H$5,B669=standards!$G$6,standards!$H$6,B669=standards!$G$8,standards!$H$8,B669=standards!$G$9,standards!$H$9,B669=standards!$G$10, standards!$H$10, TRUE,standards!$H$7)</f>
        <v>129, -63.5, 1</v>
      </c>
      <c r="N669" t="str">
        <f>VLOOKUP($C669, standards!$A$2:$D$17, 3, FALSE)</f>
        <v>carbonate, dolomite</v>
      </c>
      <c r="O669" t="str">
        <f>VLOOKUP($C669, standards!$A$2:$D$17, 4, FALSE)</f>
        <v/>
      </c>
    </row>
    <row r="670" spans="1:15" x14ac:dyDescent="0.2">
      <c r="A670" s="21">
        <v>28894</v>
      </c>
      <c r="B670" s="1" t="s">
        <v>41</v>
      </c>
      <c r="C670" s="1" t="s">
        <v>31</v>
      </c>
      <c r="D670" s="1" t="s">
        <v>26</v>
      </c>
      <c r="E670" s="4">
        <v>52</v>
      </c>
      <c r="F670" s="2">
        <v>0.27500000000000013</v>
      </c>
      <c r="G670" s="2">
        <v>-1.9552041573867398</v>
      </c>
      <c r="H670" s="2"/>
      <c r="I670" s="2"/>
      <c r="J670" s="2"/>
      <c r="K670" s="2"/>
      <c r="L670" s="2"/>
      <c r="M670" s="24" t="str" cm="1">
        <f t="array" ref="M670">_xlfn.IFS(B670=standards!$G$1, standards!$H$1, B670=standards!$G$2,standards!$H$2,B670=standards!$G$3,standards!$H$3,B670=standards!$G$4,standards!$H$4,B670=standards!$G$5,standards!$H$5,B670=standards!$G$6,standards!$H$6,B670=standards!$G$8,standards!$H$8,B670=standards!$G$9,standards!$H$9,B670=standards!$G$10, standards!$H$10, TRUE,standards!$H$7)</f>
        <v>129, -63.5, 1</v>
      </c>
      <c r="N670" t="str">
        <f>VLOOKUP($C670, standards!$A$2:$D$17, 3, FALSE)</f>
        <v>carbonate, dolomite</v>
      </c>
      <c r="O670" t="str">
        <f>VLOOKUP($C670, standards!$A$2:$D$17, 4, FALSE)</f>
        <v/>
      </c>
    </row>
    <row r="671" spans="1:15" x14ac:dyDescent="0.2">
      <c r="A671" s="21">
        <v>28895</v>
      </c>
      <c r="B671" s="1" t="s">
        <v>41</v>
      </c>
      <c r="C671" s="1" t="s">
        <v>31</v>
      </c>
      <c r="D671" s="1" t="s">
        <v>26</v>
      </c>
      <c r="E671" s="4">
        <v>54</v>
      </c>
      <c r="F671" s="2">
        <v>-0.34899999999999987</v>
      </c>
      <c r="G671" s="2">
        <v>-5.3484236575105317</v>
      </c>
      <c r="H671" s="2"/>
      <c r="I671" s="2"/>
      <c r="J671" s="2"/>
      <c r="K671" s="2"/>
      <c r="L671" s="2"/>
      <c r="M671" s="24" t="str" cm="1">
        <f t="array" ref="M671">_xlfn.IFS(B671=standards!$G$1, standards!$H$1, B671=standards!$G$2,standards!$H$2,B671=standards!$G$3,standards!$H$3,B671=standards!$G$4,standards!$H$4,B671=standards!$G$5,standards!$H$5,B671=standards!$G$6,standards!$H$6,B671=standards!$G$8,standards!$H$8,B671=standards!$G$9,standards!$H$9,B671=standards!$G$10, standards!$H$10, TRUE,standards!$H$7)</f>
        <v>129, -63.5, 1</v>
      </c>
      <c r="N671" t="str">
        <f>VLOOKUP($C671, standards!$A$2:$D$17, 3, FALSE)</f>
        <v>carbonate, dolomite</v>
      </c>
      <c r="O671" t="str">
        <f>VLOOKUP($C671, standards!$A$2:$D$17, 4, FALSE)</f>
        <v/>
      </c>
    </row>
    <row r="672" spans="1:15" x14ac:dyDescent="0.2">
      <c r="A672" s="21">
        <v>28896</v>
      </c>
      <c r="B672" s="1" t="s">
        <v>41</v>
      </c>
      <c r="C672" s="1" t="s">
        <v>31</v>
      </c>
      <c r="D672" s="1" t="s">
        <v>26</v>
      </c>
      <c r="E672" s="4">
        <v>55.1</v>
      </c>
      <c r="F672" s="2">
        <v>-0.77899999999999991</v>
      </c>
      <c r="G672" s="2">
        <v>-5.2999208116802468</v>
      </c>
      <c r="H672" s="2"/>
      <c r="I672" s="2"/>
      <c r="J672" s="2"/>
      <c r="K672" s="2"/>
      <c r="L672" s="2"/>
      <c r="M672" s="24" t="str" cm="1">
        <f t="array" ref="M672">_xlfn.IFS(B672=standards!$G$1, standards!$H$1, B672=standards!$G$2,standards!$H$2,B672=standards!$G$3,standards!$H$3,B672=standards!$G$4,standards!$H$4,B672=standards!$G$5,standards!$H$5,B672=standards!$G$6,standards!$H$6,B672=standards!$G$8,standards!$H$8,B672=standards!$G$9,standards!$H$9,B672=standards!$G$10, standards!$H$10, TRUE,standards!$H$7)</f>
        <v>129, -63.5, 1</v>
      </c>
      <c r="N672" t="str">
        <f>VLOOKUP($C672, standards!$A$2:$D$17, 3, FALSE)</f>
        <v>carbonate, dolomite</v>
      </c>
      <c r="O672" t="str">
        <f>VLOOKUP($C672, standards!$A$2:$D$17, 4, FALSE)</f>
        <v/>
      </c>
    </row>
    <row r="673" spans="1:15" x14ac:dyDescent="0.2">
      <c r="A673" s="21">
        <v>28897</v>
      </c>
      <c r="B673" s="1" t="s">
        <v>41</v>
      </c>
      <c r="C673" s="1" t="s">
        <v>31</v>
      </c>
      <c r="D673" s="1" t="s">
        <v>26</v>
      </c>
      <c r="E673" s="4">
        <v>56.5</v>
      </c>
      <c r="F673" s="2">
        <v>-0.58299999999999974</v>
      </c>
      <c r="G673" s="2">
        <v>-6.2264241524375823</v>
      </c>
      <c r="H673" s="2"/>
      <c r="I673" s="2"/>
      <c r="J673" s="2"/>
      <c r="K673" s="2"/>
      <c r="L673" s="2"/>
      <c r="M673" s="24" t="str" cm="1">
        <f t="array" ref="M673">_xlfn.IFS(B673=standards!$G$1, standards!$H$1, B673=standards!$G$2,standards!$H$2,B673=standards!$G$3,standards!$H$3,B673=standards!$G$4,standards!$H$4,B673=standards!$G$5,standards!$H$5,B673=standards!$G$6,standards!$H$6,B673=standards!$G$8,standards!$H$8,B673=standards!$G$9,standards!$H$9,B673=standards!$G$10, standards!$H$10, TRUE,standards!$H$7)</f>
        <v>129, -63.5, 1</v>
      </c>
      <c r="N673" t="str">
        <f>VLOOKUP($C673, standards!$A$2:$D$17, 3, FALSE)</f>
        <v>carbonate, dolomite</v>
      </c>
      <c r="O673" t="str">
        <f>VLOOKUP($C673, standards!$A$2:$D$17, 4, FALSE)</f>
        <v/>
      </c>
    </row>
    <row r="674" spans="1:15" x14ac:dyDescent="0.2">
      <c r="A674" s="21">
        <v>28898</v>
      </c>
      <c r="B674" s="1" t="s">
        <v>41</v>
      </c>
      <c r="C674" s="1" t="s">
        <v>31</v>
      </c>
      <c r="D674" s="1" t="s">
        <v>26</v>
      </c>
      <c r="E674" s="4">
        <v>70.2</v>
      </c>
      <c r="F674" s="2">
        <v>-0.78399999999999981</v>
      </c>
      <c r="G674" s="2">
        <v>-7.5112546399406686</v>
      </c>
      <c r="H674" s="2"/>
      <c r="I674" s="2"/>
      <c r="J674" s="2"/>
      <c r="K674" s="2"/>
      <c r="L674" s="2"/>
      <c r="M674" s="24" t="str" cm="1">
        <f t="array" ref="M674">_xlfn.IFS(B674=standards!$G$1, standards!$H$1, B674=standards!$G$2,standards!$H$2,B674=standards!$G$3,standards!$H$3,B674=standards!$G$4,standards!$H$4,B674=standards!$G$5,standards!$H$5,B674=standards!$G$6,standards!$H$6,B674=standards!$G$8,standards!$H$8,B674=standards!$G$9,standards!$H$9,B674=standards!$G$10, standards!$H$10, TRUE,standards!$H$7)</f>
        <v>129, -63.5, 1</v>
      </c>
      <c r="N674" t="str">
        <f>VLOOKUP($C674, standards!$A$2:$D$17, 3, FALSE)</f>
        <v>carbonate, dolomite</v>
      </c>
      <c r="O674" t="str">
        <f>VLOOKUP($C674, standards!$A$2:$D$17, 4, FALSE)</f>
        <v/>
      </c>
    </row>
    <row r="675" spans="1:15" x14ac:dyDescent="0.2">
      <c r="A675" s="21">
        <v>28899</v>
      </c>
      <c r="B675" s="1" t="s">
        <v>41</v>
      </c>
      <c r="C675" s="1" t="s">
        <v>31</v>
      </c>
      <c r="D675" s="1" t="s">
        <v>26</v>
      </c>
      <c r="E675" s="4">
        <v>73</v>
      </c>
      <c r="F675" s="2">
        <v>-0.71099999999999985</v>
      </c>
      <c r="G675" s="2">
        <v>-4.7089779757486188</v>
      </c>
      <c r="H675" s="2"/>
      <c r="I675" s="2"/>
      <c r="J675" s="2"/>
      <c r="K675" s="2"/>
      <c r="L675" s="2"/>
      <c r="M675" s="24" t="str" cm="1">
        <f t="array" ref="M675">_xlfn.IFS(B675=standards!$G$1, standards!$H$1, B675=standards!$G$2,standards!$H$2,B675=standards!$G$3,standards!$H$3,B675=standards!$G$4,standards!$H$4,B675=standards!$G$5,standards!$H$5,B675=standards!$G$6,standards!$H$6,B675=standards!$G$8,standards!$H$8,B675=standards!$G$9,standards!$H$9,B675=standards!$G$10, standards!$H$10, TRUE,standards!$H$7)</f>
        <v>129, -63.5, 1</v>
      </c>
      <c r="N675" t="str">
        <f>VLOOKUP($C675, standards!$A$2:$D$17, 3, FALSE)</f>
        <v>carbonate, dolomite</v>
      </c>
      <c r="O675" t="str">
        <f>VLOOKUP($C675, standards!$A$2:$D$17, 4, FALSE)</f>
        <v/>
      </c>
    </row>
    <row r="676" spans="1:15" x14ac:dyDescent="0.2">
      <c r="A676" s="21">
        <v>28900</v>
      </c>
      <c r="B676" s="1" t="s">
        <v>41</v>
      </c>
      <c r="C676" s="1" t="s">
        <v>31</v>
      </c>
      <c r="D676" s="1" t="s">
        <v>26</v>
      </c>
      <c r="E676" s="4">
        <v>75</v>
      </c>
      <c r="F676" s="2">
        <v>-0.38599999999999979</v>
      </c>
      <c r="G676" s="2">
        <v>-7.2736896807720743</v>
      </c>
      <c r="H676" s="2"/>
      <c r="I676" s="2"/>
      <c r="J676" s="2"/>
      <c r="K676" s="2"/>
      <c r="L676" s="2"/>
      <c r="M676" s="24" t="str" cm="1">
        <f t="array" ref="M676">_xlfn.IFS(B676=standards!$G$1, standards!$H$1, B676=standards!$G$2,standards!$H$2,B676=standards!$G$3,standards!$H$3,B676=standards!$G$4,standards!$H$4,B676=standards!$G$5,standards!$H$5,B676=standards!$G$6,standards!$H$6,B676=standards!$G$8,standards!$H$8,B676=standards!$G$9,standards!$H$9,B676=standards!$G$10, standards!$H$10, TRUE,standards!$H$7)</f>
        <v>129, -63.5, 1</v>
      </c>
      <c r="N676" t="str">
        <f>VLOOKUP($C676, standards!$A$2:$D$17, 3, FALSE)</f>
        <v>carbonate, dolomite</v>
      </c>
      <c r="O676" t="str">
        <f>VLOOKUP($C676, standards!$A$2:$D$17, 4, FALSE)</f>
        <v/>
      </c>
    </row>
    <row r="677" spans="1:15" x14ac:dyDescent="0.2">
      <c r="A677" s="21">
        <v>28901</v>
      </c>
      <c r="B677" s="1" t="s">
        <v>41</v>
      </c>
      <c r="C677" s="1" t="s">
        <v>31</v>
      </c>
      <c r="D677" s="1" t="s">
        <v>26</v>
      </c>
      <c r="E677" s="4">
        <v>77</v>
      </c>
      <c r="F677" s="2">
        <v>0.35900000000000015</v>
      </c>
      <c r="G677" s="2">
        <v>-3.8963078445928629</v>
      </c>
      <c r="H677" s="2"/>
      <c r="I677" s="2"/>
      <c r="J677" s="2"/>
      <c r="K677" s="2"/>
      <c r="L677" s="2"/>
      <c r="M677" s="24" t="str" cm="1">
        <f t="array" ref="M677">_xlfn.IFS(B677=standards!$G$1, standards!$H$1, B677=standards!$G$2,standards!$H$2,B677=standards!$G$3,standards!$H$3,B677=standards!$G$4,standards!$H$4,B677=standards!$G$5,standards!$H$5,B677=standards!$G$6,standards!$H$6,B677=standards!$G$8,standards!$H$8,B677=standards!$G$9,standards!$H$9,B677=standards!$G$10, standards!$H$10, TRUE,standards!$H$7)</f>
        <v>129, -63.5, 1</v>
      </c>
      <c r="N677" t="str">
        <f>VLOOKUP($C677, standards!$A$2:$D$17, 3, FALSE)</f>
        <v>carbonate, dolomite</v>
      </c>
      <c r="O677" t="str">
        <f>VLOOKUP($C677, standards!$A$2:$D$17, 4, FALSE)</f>
        <v/>
      </c>
    </row>
    <row r="678" spans="1:15" x14ac:dyDescent="0.2">
      <c r="A678" s="21">
        <v>28902</v>
      </c>
      <c r="B678" s="1" t="s">
        <v>41</v>
      </c>
      <c r="C678" s="1" t="s">
        <v>31</v>
      </c>
      <c r="D678" s="1" t="s">
        <v>26</v>
      </c>
      <c r="E678" s="4">
        <v>79</v>
      </c>
      <c r="F678" s="2">
        <v>0.43200000000000016</v>
      </c>
      <c r="G678" s="2">
        <v>-3.2964563226923445</v>
      </c>
      <c r="H678" s="2"/>
      <c r="I678" s="2"/>
      <c r="J678" s="2"/>
      <c r="K678" s="2"/>
      <c r="L678" s="2"/>
      <c r="M678" s="24" t="str" cm="1">
        <f t="array" ref="M678">_xlfn.IFS(B678=standards!$G$1, standards!$H$1, B678=standards!$G$2,standards!$H$2,B678=standards!$G$3,standards!$H$3,B678=standards!$G$4,standards!$H$4,B678=standards!$G$5,standards!$H$5,B678=standards!$G$6,standards!$H$6,B678=standards!$G$8,standards!$H$8,B678=standards!$G$9,standards!$H$9,B678=standards!$G$10, standards!$H$10, TRUE,standards!$H$7)</f>
        <v>129, -63.5, 1</v>
      </c>
      <c r="N678" t="str">
        <f>VLOOKUP($C678, standards!$A$2:$D$17, 3, FALSE)</f>
        <v>carbonate, dolomite</v>
      </c>
      <c r="O678" t="str">
        <f>VLOOKUP($C678, standards!$A$2:$D$17, 4, FALSE)</f>
        <v/>
      </c>
    </row>
    <row r="679" spans="1:15" x14ac:dyDescent="0.2">
      <c r="A679" s="21">
        <v>28903</v>
      </c>
      <c r="B679" s="1" t="s">
        <v>41</v>
      </c>
      <c r="C679" s="1" t="s">
        <v>31</v>
      </c>
      <c r="D679" s="1" t="s">
        <v>26</v>
      </c>
      <c r="E679" s="4">
        <v>86.4</v>
      </c>
      <c r="F679" s="2">
        <v>0.9730000000000002</v>
      </c>
      <c r="G679" s="2">
        <v>-2.7480772086117411</v>
      </c>
      <c r="H679" s="2"/>
      <c r="I679" s="2"/>
      <c r="J679" s="2"/>
      <c r="K679" s="2"/>
      <c r="L679" s="2"/>
      <c r="M679" s="24" t="str" cm="1">
        <f t="array" ref="M679">_xlfn.IFS(B679=standards!$G$1, standards!$H$1, B679=standards!$G$2,standards!$H$2,B679=standards!$G$3,standards!$H$3,B679=standards!$G$4,standards!$H$4,B679=standards!$G$5,standards!$H$5,B679=standards!$G$6,standards!$H$6,B679=standards!$G$8,standards!$H$8,B679=standards!$G$9,standards!$H$9,B679=standards!$G$10, standards!$H$10, TRUE,standards!$H$7)</f>
        <v>129, -63.5, 1</v>
      </c>
      <c r="N679" t="str">
        <f>VLOOKUP($C679, standards!$A$2:$D$17, 3, FALSE)</f>
        <v>carbonate, dolomite</v>
      </c>
      <c r="O679" t="str">
        <f>VLOOKUP($C679, standards!$A$2:$D$17, 4, FALSE)</f>
        <v/>
      </c>
    </row>
    <row r="680" spans="1:15" x14ac:dyDescent="0.2">
      <c r="A680" s="21">
        <v>28904</v>
      </c>
      <c r="B680" s="1" t="s">
        <v>41</v>
      </c>
      <c r="C680" s="1" t="s">
        <v>31</v>
      </c>
      <c r="D680" s="1" t="s">
        <v>26</v>
      </c>
      <c r="E680" s="4">
        <v>94.4</v>
      </c>
      <c r="F680" s="2">
        <v>0.53700000000000014</v>
      </c>
      <c r="G680" s="2">
        <v>-3.3113041326403816</v>
      </c>
      <c r="H680" s="2"/>
      <c r="I680" s="2"/>
      <c r="J680" s="2"/>
      <c r="K680" s="2"/>
      <c r="L680" s="2"/>
      <c r="M680" s="24" t="str" cm="1">
        <f t="array" ref="M680">_xlfn.IFS(B680=standards!$G$1, standards!$H$1, B680=standards!$G$2,standards!$H$2,B680=standards!$G$3,standards!$H$3,B680=standards!$G$4,standards!$H$4,B680=standards!$G$5,standards!$H$5,B680=standards!$G$6,standards!$H$6,B680=standards!$G$8,standards!$H$8,B680=standards!$G$9,standards!$H$9,B680=standards!$G$10, standards!$H$10, TRUE,standards!$H$7)</f>
        <v>129, -63.5, 1</v>
      </c>
      <c r="N680" t="str">
        <f>VLOOKUP($C680, standards!$A$2:$D$17, 3, FALSE)</f>
        <v>carbonate, dolomite</v>
      </c>
      <c r="O680" t="str">
        <f>VLOOKUP($C680, standards!$A$2:$D$17, 4, FALSE)</f>
        <v/>
      </c>
    </row>
    <row r="681" spans="1:15" x14ac:dyDescent="0.2">
      <c r="A681" s="21">
        <v>28905</v>
      </c>
      <c r="B681" s="1" t="s">
        <v>52</v>
      </c>
      <c r="C681" s="1" t="s">
        <v>45</v>
      </c>
      <c r="D681" s="1" t="s">
        <v>44</v>
      </c>
      <c r="E681" s="4">
        <v>19.5</v>
      </c>
      <c r="F681" s="2">
        <v>-9.8680000000000003</v>
      </c>
      <c r="G681" s="2">
        <v>-11.285002297875275</v>
      </c>
      <c r="H681" s="2"/>
      <c r="I681" s="2"/>
      <c r="J681" s="2"/>
      <c r="K681" s="2"/>
      <c r="L681" s="2"/>
      <c r="M681" s="24" t="str" cm="1">
        <f t="array" ref="M681">_xlfn.IFS(B681=standards!$G$1, standards!$H$1, B681=standards!$G$2,standards!$H$2,B681=standards!$G$3,standards!$H$3,B681=standards!$G$4,standards!$H$4,B681=standards!$G$5,standards!$H$5,B681=standards!$G$6,standards!$H$6,B681=standards!$G$8,standards!$H$8,B681=standards!$G$9,standards!$H$9,B681=standards!$G$10, standards!$H$10, TRUE,standards!$H$7)</f>
        <v>133, 64.5, 1</v>
      </c>
      <c r="N681" t="str">
        <f>VLOOKUP($C681, standards!$A$2:$D$17, 3, FALSE)</f>
        <v>mixed siliciclastic, carbonate</v>
      </c>
      <c r="O681" t="str">
        <f>VLOOKUP($C681, standards!$A$2:$D$17, 4, FALSE)</f>
        <v/>
      </c>
    </row>
    <row r="682" spans="1:15" x14ac:dyDescent="0.2">
      <c r="A682" s="21">
        <v>28906</v>
      </c>
      <c r="B682" s="1" t="s">
        <v>52</v>
      </c>
      <c r="C682" s="1" t="s">
        <v>45</v>
      </c>
      <c r="D682" s="1" t="s">
        <v>44</v>
      </c>
      <c r="E682" s="4">
        <v>20</v>
      </c>
      <c r="F682" s="2">
        <v>-5.58</v>
      </c>
      <c r="G682" s="2">
        <v>-10.131822391911436</v>
      </c>
      <c r="H682" s="2"/>
      <c r="I682" s="2"/>
      <c r="J682" s="2"/>
      <c r="K682" s="2"/>
      <c r="L682" s="2"/>
      <c r="M682" s="24" t="str" cm="1">
        <f t="array" ref="M682">_xlfn.IFS(B682=standards!$G$1, standards!$H$1, B682=standards!$G$2,standards!$H$2,B682=standards!$G$3,standards!$H$3,B682=standards!$G$4,standards!$H$4,B682=standards!$G$5,standards!$H$5,B682=standards!$G$6,standards!$H$6,B682=standards!$G$8,standards!$H$8,B682=standards!$G$9,standards!$H$9,B682=standards!$G$10, standards!$H$10, TRUE,standards!$H$7)</f>
        <v>133, 64.5, 1</v>
      </c>
      <c r="N682" t="str">
        <f>VLOOKUP($C682, standards!$A$2:$D$17, 3, FALSE)</f>
        <v>mixed siliciclastic, carbonate</v>
      </c>
      <c r="O682" t="str">
        <f>VLOOKUP($C682, standards!$A$2:$D$17, 4, FALSE)</f>
        <v/>
      </c>
    </row>
    <row r="683" spans="1:15" x14ac:dyDescent="0.2">
      <c r="A683" s="21">
        <v>28907</v>
      </c>
      <c r="B683" s="1" t="s">
        <v>52</v>
      </c>
      <c r="C683" s="1" t="s">
        <v>45</v>
      </c>
      <c r="D683" s="1" t="s">
        <v>44</v>
      </c>
      <c r="E683" s="4">
        <v>24</v>
      </c>
      <c r="F683" s="2">
        <v>-8.0540000000000003</v>
      </c>
      <c r="G683" s="2">
        <v>-10.492129246650387</v>
      </c>
      <c r="H683" s="2"/>
      <c r="I683" s="2"/>
      <c r="J683" s="2"/>
      <c r="K683" s="2"/>
      <c r="L683" s="2"/>
      <c r="M683" s="24" t="str" cm="1">
        <f t="array" ref="M683">_xlfn.IFS(B683=standards!$G$1, standards!$H$1, B683=standards!$G$2,standards!$H$2,B683=standards!$G$3,standards!$H$3,B683=standards!$G$4,standards!$H$4,B683=standards!$G$5,standards!$H$5,B683=standards!$G$6,standards!$H$6,B683=standards!$G$8,standards!$H$8,B683=standards!$G$9,standards!$H$9,B683=standards!$G$10, standards!$H$10, TRUE,standards!$H$7)</f>
        <v>133, 64.5, 1</v>
      </c>
      <c r="N683" t="str">
        <f>VLOOKUP($C683, standards!$A$2:$D$17, 3, FALSE)</f>
        <v>mixed siliciclastic, carbonate</v>
      </c>
      <c r="O683" t="str">
        <f>VLOOKUP($C683, standards!$A$2:$D$17, 4, FALSE)</f>
        <v/>
      </c>
    </row>
    <row r="684" spans="1:15" x14ac:dyDescent="0.2">
      <c r="A684" s="21">
        <v>28908</v>
      </c>
      <c r="B684" s="1" t="s">
        <v>52</v>
      </c>
      <c r="C684" s="1" t="s">
        <v>45</v>
      </c>
      <c r="D684" s="1" t="s">
        <v>44</v>
      </c>
      <c r="E684" s="4">
        <v>24.5</v>
      </c>
      <c r="F684" s="2">
        <v>-4.9409999999999998</v>
      </c>
      <c r="G684" s="2">
        <v>-8.0709463711245863</v>
      </c>
      <c r="H684" s="2"/>
      <c r="I684" s="2"/>
      <c r="J684" s="2"/>
      <c r="K684" s="2"/>
      <c r="L684" s="2"/>
      <c r="M684" s="24" t="str" cm="1">
        <f t="array" ref="M684">_xlfn.IFS(B684=standards!$G$1, standards!$H$1, B684=standards!$G$2,standards!$H$2,B684=standards!$G$3,standards!$H$3,B684=standards!$G$4,standards!$H$4,B684=standards!$G$5,standards!$H$5,B684=standards!$G$6,standards!$H$6,B684=standards!$G$8,standards!$H$8,B684=standards!$G$9,standards!$H$9,B684=standards!$G$10, standards!$H$10, TRUE,standards!$H$7)</f>
        <v>133, 64.5, 1</v>
      </c>
      <c r="N684" t="str">
        <f>VLOOKUP($C684, standards!$A$2:$D$17, 3, FALSE)</f>
        <v>mixed siliciclastic, carbonate</v>
      </c>
      <c r="O684" t="str">
        <f>VLOOKUP($C684, standards!$A$2:$D$17, 4, FALSE)</f>
        <v/>
      </c>
    </row>
    <row r="685" spans="1:15" x14ac:dyDescent="0.2">
      <c r="A685" s="21">
        <v>28909</v>
      </c>
      <c r="B685" s="1" t="s">
        <v>52</v>
      </c>
      <c r="C685" s="1" t="s">
        <v>45</v>
      </c>
      <c r="D685" s="1" t="s">
        <v>44</v>
      </c>
      <c r="E685" s="4">
        <v>25</v>
      </c>
      <c r="F685" s="2">
        <v>-5.7039999999999997</v>
      </c>
      <c r="G685" s="2">
        <v>-8.6648587690458445</v>
      </c>
      <c r="H685" s="2"/>
      <c r="I685" s="2"/>
      <c r="J685" s="2"/>
      <c r="K685" s="2"/>
      <c r="L685" s="2"/>
      <c r="M685" s="24" t="str" cm="1">
        <f t="array" ref="M685">_xlfn.IFS(B685=standards!$G$1, standards!$H$1, B685=standards!$G$2,standards!$H$2,B685=standards!$G$3,standards!$H$3,B685=standards!$G$4,standards!$H$4,B685=standards!$G$5,standards!$H$5,B685=standards!$G$6,standards!$H$6,B685=standards!$G$8,standards!$H$8,B685=standards!$G$9,standards!$H$9,B685=standards!$G$10, standards!$H$10, TRUE,standards!$H$7)</f>
        <v>133, 64.5, 1</v>
      </c>
      <c r="N685" t="str">
        <f>VLOOKUP($C685, standards!$A$2:$D$17, 3, FALSE)</f>
        <v>mixed siliciclastic, carbonate</v>
      </c>
      <c r="O685" t="str">
        <f>VLOOKUP($C685, standards!$A$2:$D$17, 4, FALSE)</f>
        <v/>
      </c>
    </row>
    <row r="686" spans="1:15" x14ac:dyDescent="0.2">
      <c r="A686" s="21">
        <v>28910</v>
      </c>
      <c r="B686" s="1" t="s">
        <v>52</v>
      </c>
      <c r="C686" s="1" t="s">
        <v>45</v>
      </c>
      <c r="D686" s="1" t="s">
        <v>44</v>
      </c>
      <c r="E686" s="4">
        <v>26</v>
      </c>
      <c r="F686" s="2">
        <v>-6.367</v>
      </c>
      <c r="G686" s="2">
        <v>-7.9689914094814132</v>
      </c>
      <c r="H686" s="2"/>
      <c r="I686" s="2"/>
      <c r="J686" s="2"/>
      <c r="K686" s="2"/>
      <c r="L686" s="2"/>
      <c r="M686" s="24" t="str" cm="1">
        <f t="array" ref="M686">_xlfn.IFS(B686=standards!$G$1, standards!$H$1, B686=standards!$G$2,standards!$H$2,B686=standards!$G$3,standards!$H$3,B686=standards!$G$4,standards!$H$4,B686=standards!$G$5,standards!$H$5,B686=standards!$G$6,standards!$H$6,B686=standards!$G$8,standards!$H$8,B686=standards!$G$9,standards!$H$9,B686=standards!$G$10, standards!$H$10, TRUE,standards!$H$7)</f>
        <v>133, 64.5, 1</v>
      </c>
      <c r="N686" t="str">
        <f>VLOOKUP($C686, standards!$A$2:$D$17, 3, FALSE)</f>
        <v>mixed siliciclastic, carbonate</v>
      </c>
      <c r="O686" t="str">
        <f>VLOOKUP($C686, standards!$A$2:$D$17, 4, FALSE)</f>
        <v/>
      </c>
    </row>
    <row r="687" spans="1:15" x14ac:dyDescent="0.2">
      <c r="A687" s="21">
        <v>28911</v>
      </c>
      <c r="B687" s="1" t="s">
        <v>52</v>
      </c>
      <c r="C687" s="1" t="s">
        <v>18</v>
      </c>
      <c r="D687" s="1" t="s">
        <v>44</v>
      </c>
      <c r="E687" s="4">
        <v>26.5</v>
      </c>
      <c r="F687" s="2">
        <v>-5.0199999999999996</v>
      </c>
      <c r="G687" s="2">
        <v>-6.2040817336586489</v>
      </c>
      <c r="H687" s="2"/>
      <c r="I687" s="2"/>
      <c r="J687" s="2"/>
      <c r="K687" s="2"/>
      <c r="L687" s="2"/>
      <c r="M687" s="24" t="str" cm="1">
        <f t="array" ref="M687">_xlfn.IFS(B687=standards!$G$1, standards!$H$1, B687=standards!$G$2,standards!$H$2,B687=standards!$G$3,standards!$H$3,B687=standards!$G$4,standards!$H$4,B687=standards!$G$5,standards!$H$5,B687=standards!$G$6,standards!$H$6,B687=standards!$G$8,standards!$H$8,B687=standards!$G$9,standards!$H$9,B687=standards!$G$10, standards!$H$10, TRUE,standards!$H$7)</f>
        <v>133, 64.5, 1</v>
      </c>
      <c r="N687" t="str">
        <f>VLOOKUP($C687, standards!$A$2:$D$17, 3, FALSE)</f>
        <v>dolostone (cap carbonate)</v>
      </c>
      <c r="O687" t="str">
        <f>VLOOKUP($C687, standards!$A$2:$D$17, 4, FALSE)</f>
        <v/>
      </c>
    </row>
    <row r="688" spans="1:15" x14ac:dyDescent="0.2">
      <c r="A688" s="21">
        <v>28912</v>
      </c>
      <c r="B688" s="1" t="s">
        <v>52</v>
      </c>
      <c r="C688" s="1" t="s">
        <v>18</v>
      </c>
      <c r="D688" s="1" t="s">
        <v>44</v>
      </c>
      <c r="E688" s="4">
        <v>27</v>
      </c>
      <c r="F688" s="2">
        <v>-4.83</v>
      </c>
      <c r="G688" s="2">
        <v>-6.058573196167794</v>
      </c>
      <c r="H688" s="2"/>
      <c r="I688" s="2"/>
      <c r="J688" s="2"/>
      <c r="K688" s="2"/>
      <c r="L688" s="2"/>
      <c r="M688" s="24" t="str" cm="1">
        <f t="array" ref="M688">_xlfn.IFS(B688=standards!$G$1, standards!$H$1, B688=standards!$G$2,standards!$H$2,B688=standards!$G$3,standards!$H$3,B688=standards!$G$4,standards!$H$4,B688=standards!$G$5,standards!$H$5,B688=standards!$G$6,standards!$H$6,B688=standards!$G$8,standards!$H$8,B688=standards!$G$9,standards!$H$9,B688=standards!$G$10, standards!$H$10, TRUE,standards!$H$7)</f>
        <v>133, 64.5, 1</v>
      </c>
      <c r="N688" t="str">
        <f>VLOOKUP($C688, standards!$A$2:$D$17, 3, FALSE)</f>
        <v>dolostone (cap carbonate)</v>
      </c>
      <c r="O688" t="str">
        <f>VLOOKUP($C688, standards!$A$2:$D$17, 4, FALSE)</f>
        <v/>
      </c>
    </row>
    <row r="689" spans="1:15" x14ac:dyDescent="0.2">
      <c r="A689" s="21">
        <v>28913</v>
      </c>
      <c r="B689" s="1" t="s">
        <v>52</v>
      </c>
      <c r="C689" s="1" t="s">
        <v>18</v>
      </c>
      <c r="D689" s="1" t="s">
        <v>44</v>
      </c>
      <c r="E689" s="4">
        <v>27.5</v>
      </c>
      <c r="F689" s="2">
        <v>-4.819</v>
      </c>
      <c r="G689" s="2">
        <v>-6.2852497613745246</v>
      </c>
      <c r="H689" s="2"/>
      <c r="I689" s="2"/>
      <c r="J689" s="2"/>
      <c r="K689" s="2"/>
      <c r="L689" s="2"/>
      <c r="M689" s="24" t="str" cm="1">
        <f t="array" ref="M689">_xlfn.IFS(B689=standards!$G$1, standards!$H$1, B689=standards!$G$2,standards!$H$2,B689=standards!$G$3,standards!$H$3,B689=standards!$G$4,standards!$H$4,B689=standards!$G$5,standards!$H$5,B689=standards!$G$6,standards!$H$6,B689=standards!$G$8,standards!$H$8,B689=standards!$G$9,standards!$H$9,B689=standards!$G$10, standards!$H$10, TRUE,standards!$H$7)</f>
        <v>133, 64.5, 1</v>
      </c>
      <c r="N689" t="str">
        <f>VLOOKUP($C689, standards!$A$2:$D$17, 3, FALSE)</f>
        <v>dolostone (cap carbonate)</v>
      </c>
      <c r="O689" t="str">
        <f>VLOOKUP($C689, standards!$A$2:$D$17, 4, FALSE)</f>
        <v/>
      </c>
    </row>
    <row r="690" spans="1:15" x14ac:dyDescent="0.2">
      <c r="A690" s="21">
        <v>28914</v>
      </c>
      <c r="B690" s="1" t="s">
        <v>52</v>
      </c>
      <c r="C690" s="1" t="s">
        <v>18</v>
      </c>
      <c r="D690" s="1" t="s">
        <v>44</v>
      </c>
      <c r="E690" s="4">
        <v>28</v>
      </c>
      <c r="F690" s="2">
        <v>-4.6890000000000001</v>
      </c>
      <c r="G690" s="2">
        <v>-6.5307335525152386</v>
      </c>
      <c r="H690" s="2"/>
      <c r="I690" s="2"/>
      <c r="J690" s="2"/>
      <c r="K690" s="2"/>
      <c r="L690" s="2"/>
      <c r="M690" s="24" t="str" cm="1">
        <f t="array" ref="M690">_xlfn.IFS(B690=standards!$G$1, standards!$H$1, B690=standards!$G$2,standards!$H$2,B690=standards!$G$3,standards!$H$3,B690=standards!$G$4,standards!$H$4,B690=standards!$G$5,standards!$H$5,B690=standards!$G$6,standards!$H$6,B690=standards!$G$8,standards!$H$8,B690=standards!$G$9,standards!$H$9,B690=standards!$G$10, standards!$H$10, TRUE,standards!$H$7)</f>
        <v>133, 64.5, 1</v>
      </c>
      <c r="N690" t="str">
        <f>VLOOKUP($C690, standards!$A$2:$D$17, 3, FALSE)</f>
        <v>dolostone (cap carbonate)</v>
      </c>
      <c r="O690" t="str">
        <f>VLOOKUP($C690, standards!$A$2:$D$17, 4, FALSE)</f>
        <v/>
      </c>
    </row>
    <row r="691" spans="1:15" x14ac:dyDescent="0.2">
      <c r="A691" s="21">
        <v>28915</v>
      </c>
      <c r="B691" s="1" t="s">
        <v>52</v>
      </c>
      <c r="C691" s="1" t="s">
        <v>18</v>
      </c>
      <c r="D691" s="1" t="s">
        <v>44</v>
      </c>
      <c r="E691" s="4">
        <v>28.5</v>
      </c>
      <c r="F691" s="2">
        <v>-4.6349999999999998</v>
      </c>
      <c r="G691" s="2">
        <v>-6.9118273411813735</v>
      </c>
      <c r="H691" s="2"/>
      <c r="I691" s="2"/>
      <c r="J691" s="2"/>
      <c r="K691" s="2"/>
      <c r="L691" s="2"/>
      <c r="M691" s="24" t="str" cm="1">
        <f t="array" ref="M691">_xlfn.IFS(B691=standards!$G$1, standards!$H$1, B691=standards!$G$2,standards!$H$2,B691=standards!$G$3,standards!$H$3,B691=standards!$G$4,standards!$H$4,B691=standards!$G$5,standards!$H$5,B691=standards!$G$6,standards!$H$6,B691=standards!$G$8,standards!$H$8,B691=standards!$G$9,standards!$H$9,B691=standards!$G$10, standards!$H$10, TRUE,standards!$H$7)</f>
        <v>133, 64.5, 1</v>
      </c>
      <c r="N691" t="str">
        <f>VLOOKUP($C691, standards!$A$2:$D$17, 3, FALSE)</f>
        <v>dolostone (cap carbonate)</v>
      </c>
      <c r="O691" t="str">
        <f>VLOOKUP($C691, standards!$A$2:$D$17, 4, FALSE)</f>
        <v/>
      </c>
    </row>
    <row r="692" spans="1:15" x14ac:dyDescent="0.2">
      <c r="A692" s="21">
        <v>28916</v>
      </c>
      <c r="B692" s="1" t="s">
        <v>52</v>
      </c>
      <c r="C692" s="1" t="s">
        <v>18</v>
      </c>
      <c r="D692" s="1" t="s">
        <v>44</v>
      </c>
      <c r="E692" s="4">
        <v>29</v>
      </c>
      <c r="F692" s="2">
        <v>-4.5039999999999996</v>
      </c>
      <c r="G692" s="2">
        <v>-7.1216763884469803</v>
      </c>
      <c r="H692" s="2"/>
      <c r="I692" s="2"/>
      <c r="J692" s="2"/>
      <c r="K692" s="2"/>
      <c r="L692" s="2"/>
      <c r="M692" s="24" t="str" cm="1">
        <f t="array" ref="M692">_xlfn.IFS(B692=standards!$G$1, standards!$H$1, B692=standards!$G$2,standards!$H$2,B692=standards!$G$3,standards!$H$3,B692=standards!$G$4,standards!$H$4,B692=standards!$G$5,standards!$H$5,B692=standards!$G$6,standards!$H$6,B692=standards!$G$8,standards!$H$8,B692=standards!$G$9,standards!$H$9,B692=standards!$G$10, standards!$H$10, TRUE,standards!$H$7)</f>
        <v>133, 64.5, 1</v>
      </c>
      <c r="N692" t="str">
        <f>VLOOKUP($C692, standards!$A$2:$D$17, 3, FALSE)</f>
        <v>dolostone (cap carbonate)</v>
      </c>
      <c r="O692" t="str">
        <f>VLOOKUP($C692, standards!$A$2:$D$17, 4, FALSE)</f>
        <v/>
      </c>
    </row>
    <row r="693" spans="1:15" x14ac:dyDescent="0.2">
      <c r="A693" s="21">
        <v>28917</v>
      </c>
      <c r="B693" s="1" t="s">
        <v>52</v>
      </c>
      <c r="C693" s="1" t="s">
        <v>18</v>
      </c>
      <c r="D693" s="1" t="s">
        <v>44</v>
      </c>
      <c r="E693" s="4">
        <v>29.5</v>
      </c>
      <c r="F693" s="2">
        <v>-5.0209999999999999</v>
      </c>
      <c r="G693" s="2">
        <v>-7.739345282285166</v>
      </c>
      <c r="H693" s="2"/>
      <c r="I693" s="2"/>
      <c r="J693" s="2"/>
      <c r="K693" s="2"/>
      <c r="L693" s="2"/>
      <c r="M693" s="24" t="str" cm="1">
        <f t="array" ref="M693">_xlfn.IFS(B693=standards!$G$1, standards!$H$1, B693=standards!$G$2,standards!$H$2,B693=standards!$G$3,standards!$H$3,B693=standards!$G$4,standards!$H$4,B693=standards!$G$5,standards!$H$5,B693=standards!$G$6,standards!$H$6,B693=standards!$G$8,standards!$H$8,B693=standards!$G$9,standards!$H$9,B693=standards!$G$10, standards!$H$10, TRUE,standards!$H$7)</f>
        <v>133, 64.5, 1</v>
      </c>
      <c r="N693" t="str">
        <f>VLOOKUP($C693, standards!$A$2:$D$17, 3, FALSE)</f>
        <v>dolostone (cap carbonate)</v>
      </c>
      <c r="O693" t="str">
        <f>VLOOKUP($C693, standards!$A$2:$D$17, 4, FALSE)</f>
        <v/>
      </c>
    </row>
    <row r="694" spans="1:15" x14ac:dyDescent="0.2">
      <c r="A694" s="21">
        <v>28918</v>
      </c>
      <c r="B694" s="1" t="s">
        <v>52</v>
      </c>
      <c r="C694" s="1" t="s">
        <v>18</v>
      </c>
      <c r="D694" s="1" t="s">
        <v>44</v>
      </c>
      <c r="E694" s="4">
        <v>30</v>
      </c>
      <c r="F694" s="2">
        <v>-4.5469999999999997</v>
      </c>
      <c r="G694" s="2">
        <v>-6.9692388729804353</v>
      </c>
      <c r="H694" s="2"/>
      <c r="I694" s="2"/>
      <c r="J694" s="2"/>
      <c r="K694" s="2"/>
      <c r="L694" s="2"/>
      <c r="M694" s="24" t="str" cm="1">
        <f t="array" ref="M694">_xlfn.IFS(B694=standards!$G$1, standards!$H$1, B694=standards!$G$2,standards!$H$2,B694=standards!$G$3,standards!$H$3,B694=standards!$G$4,standards!$H$4,B694=standards!$G$5,standards!$H$5,B694=standards!$G$6,standards!$H$6,B694=standards!$G$8,standards!$H$8,B694=standards!$G$9,standards!$H$9,B694=standards!$G$10, standards!$H$10, TRUE,standards!$H$7)</f>
        <v>133, 64.5, 1</v>
      </c>
      <c r="N694" t="str">
        <f>VLOOKUP($C694, standards!$A$2:$D$17, 3, FALSE)</f>
        <v>dolostone (cap carbonate)</v>
      </c>
      <c r="O694" t="str">
        <f>VLOOKUP($C694, standards!$A$2:$D$17, 4, FALSE)</f>
        <v/>
      </c>
    </row>
    <row r="695" spans="1:15" x14ac:dyDescent="0.2">
      <c r="A695" s="21">
        <v>28919</v>
      </c>
      <c r="B695" s="1" t="s">
        <v>52</v>
      </c>
      <c r="C695" s="1" t="s">
        <v>18</v>
      </c>
      <c r="D695" s="1" t="s">
        <v>44</v>
      </c>
      <c r="E695" s="4">
        <v>30.5</v>
      </c>
      <c r="F695" s="2">
        <v>-4.3899999999999997</v>
      </c>
      <c r="G695" s="2">
        <v>-7.01180259483146</v>
      </c>
      <c r="H695" s="2"/>
      <c r="I695" s="2"/>
      <c r="J695" s="2"/>
      <c r="K695" s="2"/>
      <c r="L695" s="2"/>
      <c r="M695" s="24" t="str" cm="1">
        <f t="array" ref="M695">_xlfn.IFS(B695=standards!$G$1, standards!$H$1, B695=standards!$G$2,standards!$H$2,B695=standards!$G$3,standards!$H$3,B695=standards!$G$4,standards!$H$4,B695=standards!$G$5,standards!$H$5,B695=standards!$G$6,standards!$H$6,B695=standards!$G$8,standards!$H$8,B695=standards!$G$9,standards!$H$9,B695=standards!$G$10, standards!$H$10, TRUE,standards!$H$7)</f>
        <v>133, 64.5, 1</v>
      </c>
      <c r="N695" t="str">
        <f>VLOOKUP($C695, standards!$A$2:$D$17, 3, FALSE)</f>
        <v>dolostone (cap carbonate)</v>
      </c>
      <c r="O695" t="str">
        <f>VLOOKUP($C695, standards!$A$2:$D$17, 4, FALSE)</f>
        <v/>
      </c>
    </row>
    <row r="696" spans="1:15" x14ac:dyDescent="0.2">
      <c r="A696" s="21">
        <v>28920</v>
      </c>
      <c r="B696" s="1" t="s">
        <v>52</v>
      </c>
      <c r="C696" s="1" t="s">
        <v>18</v>
      </c>
      <c r="D696" s="1" t="s">
        <v>44</v>
      </c>
      <c r="E696" s="4">
        <v>31</v>
      </c>
      <c r="F696" s="2">
        <v>-4.5169999999999995</v>
      </c>
      <c r="G696" s="2">
        <v>-6.9860663909216729</v>
      </c>
      <c r="H696" s="2"/>
      <c r="I696" s="2"/>
      <c r="J696" s="2"/>
      <c r="K696" s="2"/>
      <c r="L696" s="2"/>
      <c r="M696" s="24" t="str" cm="1">
        <f t="array" ref="M696">_xlfn.IFS(B696=standards!$G$1, standards!$H$1, B696=standards!$G$2,standards!$H$2,B696=standards!$G$3,standards!$H$3,B696=standards!$G$4,standards!$H$4,B696=standards!$G$5,standards!$H$5,B696=standards!$G$6,standards!$H$6,B696=standards!$G$8,standards!$H$8,B696=standards!$G$9,standards!$H$9,B696=standards!$G$10, standards!$H$10, TRUE,standards!$H$7)</f>
        <v>133, 64.5, 1</v>
      </c>
      <c r="N696" t="str">
        <f>VLOOKUP($C696, standards!$A$2:$D$17, 3, FALSE)</f>
        <v>dolostone (cap carbonate)</v>
      </c>
      <c r="O696" t="str">
        <f>VLOOKUP($C696, standards!$A$2:$D$17, 4, FALSE)</f>
        <v/>
      </c>
    </row>
    <row r="697" spans="1:15" x14ac:dyDescent="0.2">
      <c r="A697" s="21">
        <v>28921</v>
      </c>
      <c r="B697" s="1" t="s">
        <v>52</v>
      </c>
      <c r="C697" s="1" t="s">
        <v>18</v>
      </c>
      <c r="D697" s="1" t="s">
        <v>44</v>
      </c>
      <c r="E697" s="4">
        <v>31.5</v>
      </c>
      <c r="F697" s="2">
        <v>-4.5270000000000001</v>
      </c>
      <c r="G697" s="2">
        <v>-7.123656096440067</v>
      </c>
      <c r="H697" s="2"/>
      <c r="I697" s="2"/>
      <c r="J697" s="2"/>
      <c r="K697" s="2"/>
      <c r="L697" s="2"/>
      <c r="M697" s="24" t="str" cm="1">
        <f t="array" ref="M697">_xlfn.IFS(B697=standards!$G$1, standards!$H$1, B697=standards!$G$2,standards!$H$2,B697=standards!$G$3,standards!$H$3,B697=standards!$G$4,standards!$H$4,B697=standards!$G$5,standards!$H$5,B697=standards!$G$6,standards!$H$6,B697=standards!$G$8,standards!$H$8,B697=standards!$G$9,standards!$H$9,B697=standards!$G$10, standards!$H$10, TRUE,standards!$H$7)</f>
        <v>133, 64.5, 1</v>
      </c>
      <c r="N697" t="str">
        <f>VLOOKUP($C697, standards!$A$2:$D$17, 3, FALSE)</f>
        <v>dolostone (cap carbonate)</v>
      </c>
      <c r="O697" t="str">
        <f>VLOOKUP($C697, standards!$A$2:$D$17, 4, FALSE)</f>
        <v/>
      </c>
    </row>
    <row r="698" spans="1:15" x14ac:dyDescent="0.2">
      <c r="A698" s="21">
        <v>28922</v>
      </c>
      <c r="B698" s="1" t="s">
        <v>52</v>
      </c>
      <c r="C698" s="1" t="s">
        <v>18</v>
      </c>
      <c r="D698" s="1" t="s">
        <v>44</v>
      </c>
      <c r="E698" s="4">
        <v>32</v>
      </c>
      <c r="F698" s="2">
        <v>-4.3639999999999999</v>
      </c>
      <c r="G698" s="2">
        <v>-7.2008647081697692</v>
      </c>
      <c r="H698" s="2"/>
      <c r="I698" s="2"/>
      <c r="J698" s="2"/>
      <c r="K698" s="2"/>
      <c r="L698" s="2"/>
      <c r="M698" s="24" t="str" cm="1">
        <f t="array" ref="M698">_xlfn.IFS(B698=standards!$G$1, standards!$H$1, B698=standards!$G$2,standards!$H$2,B698=standards!$G$3,standards!$H$3,B698=standards!$G$4,standards!$H$4,B698=standards!$G$5,standards!$H$5,B698=standards!$G$6,standards!$H$6,B698=standards!$G$8,standards!$H$8,B698=standards!$G$9,standards!$H$9,B698=standards!$G$10, standards!$H$10, TRUE,standards!$H$7)</f>
        <v>133, 64.5, 1</v>
      </c>
      <c r="N698" t="str">
        <f>VLOOKUP($C698, standards!$A$2:$D$17, 3, FALSE)</f>
        <v>dolostone (cap carbonate)</v>
      </c>
      <c r="O698" t="str">
        <f>VLOOKUP($C698, standards!$A$2:$D$17, 4, FALSE)</f>
        <v/>
      </c>
    </row>
    <row r="699" spans="1:15" x14ac:dyDescent="0.2">
      <c r="A699" s="21">
        <v>28923</v>
      </c>
      <c r="B699" s="1" t="s">
        <v>52</v>
      </c>
      <c r="C699" s="1" t="s">
        <v>18</v>
      </c>
      <c r="D699" s="1" t="s">
        <v>44</v>
      </c>
      <c r="E699" s="4">
        <v>32.5</v>
      </c>
      <c r="F699" s="2">
        <v>-4.577</v>
      </c>
      <c r="G699" s="2">
        <v>-7.2602559479620314</v>
      </c>
      <c r="H699" s="2"/>
      <c r="I699" s="2"/>
      <c r="J699" s="2"/>
      <c r="K699" s="2"/>
      <c r="L699" s="2"/>
      <c r="M699" s="24" t="str" cm="1">
        <f t="array" ref="M699">_xlfn.IFS(B699=standards!$G$1, standards!$H$1, B699=standards!$G$2,standards!$H$2,B699=standards!$G$3,standards!$H$3,B699=standards!$G$4,standards!$H$4,B699=standards!$G$5,standards!$H$5,B699=standards!$G$6,standards!$H$6,B699=standards!$G$8,standards!$H$8,B699=standards!$G$9,standards!$H$9,B699=standards!$G$10, standards!$H$10, TRUE,standards!$H$7)</f>
        <v>133, 64.5, 1</v>
      </c>
      <c r="N699" t="str">
        <f>VLOOKUP($C699, standards!$A$2:$D$17, 3, FALSE)</f>
        <v>dolostone (cap carbonate)</v>
      </c>
      <c r="O699" t="str">
        <f>VLOOKUP($C699, standards!$A$2:$D$17, 4, FALSE)</f>
        <v/>
      </c>
    </row>
    <row r="700" spans="1:15" x14ac:dyDescent="0.2">
      <c r="A700" s="21">
        <v>28924</v>
      </c>
      <c r="B700" s="1" t="s">
        <v>52</v>
      </c>
      <c r="C700" s="1" t="s">
        <v>18</v>
      </c>
      <c r="D700" s="1" t="s">
        <v>44</v>
      </c>
      <c r="E700" s="4">
        <v>33</v>
      </c>
      <c r="F700" s="2">
        <v>-4.4609999999999994</v>
      </c>
      <c r="G700" s="2">
        <v>-7.4255615653832994</v>
      </c>
      <c r="H700" s="2"/>
      <c r="I700" s="2"/>
      <c r="J700" s="2"/>
      <c r="K700" s="2"/>
      <c r="L700" s="2"/>
      <c r="M700" s="24" t="str" cm="1">
        <f t="array" ref="M700">_xlfn.IFS(B700=standards!$G$1, standards!$H$1, B700=standards!$G$2,standards!$H$2,B700=standards!$G$3,standards!$H$3,B700=standards!$G$4,standards!$H$4,B700=standards!$G$5,standards!$H$5,B700=standards!$G$6,standards!$H$6,B700=standards!$G$8,standards!$H$8,B700=standards!$G$9,standards!$H$9,B700=standards!$G$10, standards!$H$10, TRUE,standards!$H$7)</f>
        <v>133, 64.5, 1</v>
      </c>
      <c r="N700" t="str">
        <f>VLOOKUP($C700, standards!$A$2:$D$17, 3, FALSE)</f>
        <v>dolostone (cap carbonate)</v>
      </c>
      <c r="O700" t="str">
        <f>VLOOKUP($C700, standards!$A$2:$D$17, 4, FALSE)</f>
        <v/>
      </c>
    </row>
    <row r="701" spans="1:15" x14ac:dyDescent="0.2">
      <c r="A701" s="21">
        <v>28925</v>
      </c>
      <c r="B701" s="1" t="s">
        <v>52</v>
      </c>
      <c r="C701" s="1" t="s">
        <v>18</v>
      </c>
      <c r="D701" s="1" t="s">
        <v>44</v>
      </c>
      <c r="E701" s="4">
        <v>33.5</v>
      </c>
      <c r="F701" s="2">
        <v>-4.609</v>
      </c>
      <c r="G701" s="2">
        <v>-7.4938614911443384</v>
      </c>
      <c r="H701" s="2"/>
      <c r="I701" s="2"/>
      <c r="J701" s="2"/>
      <c r="K701" s="2"/>
      <c r="L701" s="2"/>
      <c r="M701" s="24" t="str" cm="1">
        <f t="array" ref="M701">_xlfn.IFS(B701=standards!$G$1, standards!$H$1, B701=standards!$G$2,standards!$H$2,B701=standards!$G$3,standards!$H$3,B701=standards!$G$4,standards!$H$4,B701=standards!$G$5,standards!$H$5,B701=standards!$G$6,standards!$H$6,B701=standards!$G$8,standards!$H$8,B701=standards!$G$9,standards!$H$9,B701=standards!$G$10, standards!$H$10, TRUE,standards!$H$7)</f>
        <v>133, 64.5, 1</v>
      </c>
      <c r="N701" t="str">
        <f>VLOOKUP($C701, standards!$A$2:$D$17, 3, FALSE)</f>
        <v>dolostone (cap carbonate)</v>
      </c>
      <c r="O701" t="str">
        <f>VLOOKUP($C701, standards!$A$2:$D$17, 4, FALSE)</f>
        <v/>
      </c>
    </row>
    <row r="702" spans="1:15" x14ac:dyDescent="0.2">
      <c r="A702" s="21">
        <v>28926</v>
      </c>
      <c r="B702" s="1" t="s">
        <v>52</v>
      </c>
      <c r="C702" s="1" t="s">
        <v>18</v>
      </c>
      <c r="D702" s="1" t="s">
        <v>44</v>
      </c>
      <c r="E702" s="4">
        <v>34</v>
      </c>
      <c r="F702" s="2">
        <v>-4.5220000000000002</v>
      </c>
      <c r="G702" s="2">
        <v>-7.3493428076501406</v>
      </c>
      <c r="H702" s="2"/>
      <c r="I702" s="2"/>
      <c r="J702" s="2"/>
      <c r="K702" s="2"/>
      <c r="L702" s="2"/>
      <c r="M702" s="24" t="str" cm="1">
        <f t="array" ref="M702">_xlfn.IFS(B702=standards!$G$1, standards!$H$1, B702=standards!$G$2,standards!$H$2,B702=standards!$G$3,standards!$H$3,B702=standards!$G$4,standards!$H$4,B702=standards!$G$5,standards!$H$5,B702=standards!$G$6,standards!$H$6,B702=standards!$G$8,standards!$H$8,B702=standards!$G$9,standards!$H$9,B702=standards!$G$10, standards!$H$10, TRUE,standards!$H$7)</f>
        <v>133, 64.5, 1</v>
      </c>
      <c r="N702" t="str">
        <f>VLOOKUP($C702, standards!$A$2:$D$17, 3, FALSE)</f>
        <v>dolostone (cap carbonate)</v>
      </c>
      <c r="O702" t="str">
        <f>VLOOKUP($C702, standards!$A$2:$D$17, 4, FALSE)</f>
        <v/>
      </c>
    </row>
    <row r="703" spans="1:15" x14ac:dyDescent="0.2">
      <c r="A703" s="21">
        <v>28927</v>
      </c>
      <c r="B703" s="1" t="s">
        <v>52</v>
      </c>
      <c r="C703" s="1" t="s">
        <v>18</v>
      </c>
      <c r="D703" s="1" t="s">
        <v>44</v>
      </c>
      <c r="E703" s="4">
        <v>34.5</v>
      </c>
      <c r="F703" s="2">
        <v>-4.3460000000000001</v>
      </c>
      <c r="G703" s="2">
        <v>-7.0603054406618586</v>
      </c>
      <c r="H703" s="2"/>
      <c r="I703" s="2"/>
      <c r="J703" s="2"/>
      <c r="K703" s="2"/>
      <c r="L703" s="2"/>
      <c r="M703" s="24" t="str" cm="1">
        <f t="array" ref="M703">_xlfn.IFS(B703=standards!$G$1, standards!$H$1, B703=standards!$G$2,standards!$H$2,B703=standards!$G$3,standards!$H$3,B703=standards!$G$4,standards!$H$4,B703=standards!$G$5,standards!$H$5,B703=standards!$G$6,standards!$H$6,B703=standards!$G$8,standards!$H$8,B703=standards!$G$9,standards!$H$9,B703=standards!$G$10, standards!$H$10, TRUE,standards!$H$7)</f>
        <v>133, 64.5, 1</v>
      </c>
      <c r="N703" t="str">
        <f>VLOOKUP($C703, standards!$A$2:$D$17, 3, FALSE)</f>
        <v>dolostone (cap carbonate)</v>
      </c>
      <c r="O703" t="str">
        <f>VLOOKUP($C703, standards!$A$2:$D$17, 4, FALSE)</f>
        <v/>
      </c>
    </row>
    <row r="704" spans="1:15" x14ac:dyDescent="0.2">
      <c r="A704" s="21">
        <v>28928</v>
      </c>
      <c r="B704" s="1" t="s">
        <v>52</v>
      </c>
      <c r="C704" s="1" t="s">
        <v>18</v>
      </c>
      <c r="D704" s="1" t="s">
        <v>44</v>
      </c>
      <c r="E704" s="4">
        <v>35</v>
      </c>
      <c r="F704" s="2">
        <v>-4.3369999999999997</v>
      </c>
      <c r="G704" s="2">
        <v>-7.0731735426166953</v>
      </c>
      <c r="H704" s="2"/>
      <c r="I704" s="2"/>
      <c r="J704" s="2"/>
      <c r="K704" s="2"/>
      <c r="L704" s="2"/>
      <c r="M704" s="24" t="str" cm="1">
        <f t="array" ref="M704">_xlfn.IFS(B704=standards!$G$1, standards!$H$1, B704=standards!$G$2,standards!$H$2,B704=standards!$G$3,standards!$H$3,B704=standards!$G$4,standards!$H$4,B704=standards!$G$5,standards!$H$5,B704=standards!$G$6,standards!$H$6,B704=standards!$G$8,standards!$H$8,B704=standards!$G$9,standards!$H$9,B704=standards!$G$10, standards!$H$10, TRUE,standards!$H$7)</f>
        <v>133, 64.5, 1</v>
      </c>
      <c r="N704" t="str">
        <f>VLOOKUP($C704, standards!$A$2:$D$17, 3, FALSE)</f>
        <v>dolostone (cap carbonate)</v>
      </c>
      <c r="O704" t="str">
        <f>VLOOKUP($C704, standards!$A$2:$D$17, 4, FALSE)</f>
        <v/>
      </c>
    </row>
    <row r="705" spans="1:15" x14ac:dyDescent="0.2">
      <c r="A705" s="21">
        <v>28929</v>
      </c>
      <c r="B705" s="1" t="s">
        <v>52</v>
      </c>
      <c r="C705" s="1" t="s">
        <v>18</v>
      </c>
      <c r="D705" s="1" t="s">
        <v>44</v>
      </c>
      <c r="E705" s="4">
        <v>35.5</v>
      </c>
      <c r="F705" s="2">
        <v>-4.1070000000000002</v>
      </c>
      <c r="G705" s="2">
        <v>-6.9534012090359685</v>
      </c>
      <c r="H705" s="2"/>
      <c r="I705" s="2"/>
      <c r="J705" s="2"/>
      <c r="K705" s="2"/>
      <c r="L705" s="2"/>
      <c r="M705" s="24" t="str" cm="1">
        <f t="array" ref="M705">_xlfn.IFS(B705=standards!$G$1, standards!$H$1, B705=standards!$G$2,standards!$H$2,B705=standards!$G$3,standards!$H$3,B705=standards!$G$4,standards!$H$4,B705=standards!$G$5,standards!$H$5,B705=standards!$G$6,standards!$H$6,B705=standards!$G$8,standards!$H$8,B705=standards!$G$9,standards!$H$9,B705=standards!$G$10, standards!$H$10, TRUE,standards!$H$7)</f>
        <v>133, 64.5, 1</v>
      </c>
      <c r="N705" t="str">
        <f>VLOOKUP($C705, standards!$A$2:$D$17, 3, FALSE)</f>
        <v>dolostone (cap carbonate)</v>
      </c>
      <c r="O705" t="str">
        <f>VLOOKUP($C705, standards!$A$2:$D$17, 4, FALSE)</f>
        <v/>
      </c>
    </row>
    <row r="706" spans="1:15" x14ac:dyDescent="0.2">
      <c r="A706" s="21">
        <v>28930</v>
      </c>
      <c r="B706" s="1" t="s">
        <v>52</v>
      </c>
      <c r="C706" s="1" t="s">
        <v>18</v>
      </c>
      <c r="D706" s="1" t="s">
        <v>44</v>
      </c>
      <c r="E706" s="4">
        <v>36</v>
      </c>
      <c r="F706" s="2">
        <v>-4.899</v>
      </c>
      <c r="G706" s="2">
        <v>-7.9957174673878573</v>
      </c>
      <c r="H706" s="2"/>
      <c r="I706" s="2"/>
      <c r="J706" s="2"/>
      <c r="K706" s="2"/>
      <c r="L706" s="2"/>
      <c r="M706" s="24" t="str" cm="1">
        <f t="array" ref="M706">_xlfn.IFS(B706=standards!$G$1, standards!$H$1, B706=standards!$G$2,standards!$H$2,B706=standards!$G$3,standards!$H$3,B706=standards!$G$4,standards!$H$4,B706=standards!$G$5,standards!$H$5,B706=standards!$G$6,standards!$H$6,B706=standards!$G$8,standards!$H$8,B706=standards!$G$9,standards!$H$9,B706=standards!$G$10, standards!$H$10, TRUE,standards!$H$7)</f>
        <v>133, 64.5, 1</v>
      </c>
      <c r="N706" t="str">
        <f>VLOOKUP($C706, standards!$A$2:$D$17, 3, FALSE)</f>
        <v>dolostone (cap carbonate)</v>
      </c>
      <c r="O706" t="str">
        <f>VLOOKUP($C706, standards!$A$2:$D$17, 4, FALSE)</f>
        <v/>
      </c>
    </row>
    <row r="707" spans="1:15" x14ac:dyDescent="0.2">
      <c r="A707" s="21">
        <v>28931</v>
      </c>
      <c r="B707" s="1" t="s">
        <v>52</v>
      </c>
      <c r="C707" s="1" t="s">
        <v>18</v>
      </c>
      <c r="D707" s="1" t="s">
        <v>44</v>
      </c>
      <c r="E707" s="4">
        <v>36.5</v>
      </c>
      <c r="F707" s="2">
        <v>-5.41</v>
      </c>
      <c r="G707" s="2">
        <v>-7.7898278361084241</v>
      </c>
      <c r="H707" s="2"/>
      <c r="I707" s="2"/>
      <c r="J707" s="2"/>
      <c r="K707" s="2"/>
      <c r="L707" s="2"/>
      <c r="M707" s="24" t="str" cm="1">
        <f t="array" ref="M707">_xlfn.IFS(B707=standards!$G$1, standards!$H$1, B707=standards!$G$2,standards!$H$2,B707=standards!$G$3,standards!$H$3,B707=standards!$G$4,standards!$H$4,B707=standards!$G$5,standards!$H$5,B707=standards!$G$6,standards!$H$6,B707=standards!$G$8,standards!$H$8,B707=standards!$G$9,standards!$H$9,B707=standards!$G$10, standards!$H$10, TRUE,standards!$H$7)</f>
        <v>133, 64.5, 1</v>
      </c>
      <c r="N707" t="str">
        <f>VLOOKUP($C707, standards!$A$2:$D$17, 3, FALSE)</f>
        <v>dolostone (cap carbonate)</v>
      </c>
      <c r="O707" t="str">
        <f>VLOOKUP($C707, standards!$A$2:$D$17, 4, FALSE)</f>
        <v/>
      </c>
    </row>
    <row r="708" spans="1:15" x14ac:dyDescent="0.2">
      <c r="A708" s="21">
        <v>28932</v>
      </c>
      <c r="B708" s="1" t="s">
        <v>52</v>
      </c>
      <c r="C708" s="1" t="s">
        <v>18</v>
      </c>
      <c r="D708" s="1" t="s">
        <v>44</v>
      </c>
      <c r="E708" s="4">
        <v>37</v>
      </c>
      <c r="F708" s="2">
        <v>-5.0249999999999995</v>
      </c>
      <c r="G708" s="2">
        <v>-7.6403598826315093</v>
      </c>
      <c r="H708" s="2"/>
      <c r="I708" s="2"/>
      <c r="J708" s="2"/>
      <c r="K708" s="2"/>
      <c r="L708" s="2"/>
      <c r="M708" s="24" t="str" cm="1">
        <f t="array" ref="M708">_xlfn.IFS(B708=standards!$G$1, standards!$H$1, B708=standards!$G$2,standards!$H$2,B708=standards!$G$3,standards!$H$3,B708=standards!$G$4,standards!$H$4,B708=standards!$G$5,standards!$H$5,B708=standards!$G$6,standards!$H$6,B708=standards!$G$8,standards!$H$8,B708=standards!$G$9,standards!$H$9,B708=standards!$G$10, standards!$H$10, TRUE,standards!$H$7)</f>
        <v>133, 64.5, 1</v>
      </c>
      <c r="N708" t="str">
        <f>VLOOKUP($C708, standards!$A$2:$D$17, 3, FALSE)</f>
        <v>dolostone (cap carbonate)</v>
      </c>
      <c r="O708" t="str">
        <f>VLOOKUP($C708, standards!$A$2:$D$17, 4, FALSE)</f>
        <v/>
      </c>
    </row>
    <row r="709" spans="1:15" x14ac:dyDescent="0.2">
      <c r="A709" s="21">
        <v>28933</v>
      </c>
      <c r="B709" s="1" t="s">
        <v>52</v>
      </c>
      <c r="C709" s="1" t="s">
        <v>18</v>
      </c>
      <c r="D709" s="1" t="s">
        <v>44</v>
      </c>
      <c r="E709" s="4">
        <v>38</v>
      </c>
      <c r="F709" s="2">
        <v>-4.2029999999999994</v>
      </c>
      <c r="G709" s="2">
        <v>-7.2543168239826574</v>
      </c>
      <c r="H709" s="2"/>
      <c r="I709" s="2"/>
      <c r="J709" s="2"/>
      <c r="K709" s="2"/>
      <c r="L709" s="2"/>
      <c r="M709" s="24" t="str" cm="1">
        <f t="array" ref="M709">_xlfn.IFS(B709=standards!$G$1, standards!$H$1, B709=standards!$G$2,standards!$H$2,B709=standards!$G$3,standards!$H$3,B709=standards!$G$4,standards!$H$4,B709=standards!$G$5,standards!$H$5,B709=standards!$G$6,standards!$H$6,B709=standards!$G$8,standards!$H$8,B709=standards!$G$9,standards!$H$9,B709=standards!$G$10, standards!$H$10, TRUE,standards!$H$7)</f>
        <v>133, 64.5, 1</v>
      </c>
      <c r="N709" t="str">
        <f>VLOOKUP($C709, standards!$A$2:$D$17, 3, FALSE)</f>
        <v>dolostone (cap carbonate)</v>
      </c>
      <c r="O709" t="str">
        <f>VLOOKUP($C709, standards!$A$2:$D$17, 4, FALSE)</f>
        <v/>
      </c>
    </row>
    <row r="710" spans="1:15" x14ac:dyDescent="0.2">
      <c r="A710" s="21">
        <v>28934</v>
      </c>
      <c r="B710" s="1" t="s">
        <v>52</v>
      </c>
      <c r="C710" s="1" t="s">
        <v>18</v>
      </c>
      <c r="D710" s="1" t="s">
        <v>44</v>
      </c>
      <c r="E710" s="4">
        <v>39</v>
      </c>
      <c r="F710" s="2">
        <v>-4.415</v>
      </c>
      <c r="G710" s="2">
        <v>-7.8828741117827068</v>
      </c>
      <c r="H710" s="2"/>
      <c r="I710" s="2"/>
      <c r="J710" s="2"/>
      <c r="K710" s="2"/>
      <c r="L710" s="2"/>
      <c r="M710" s="24" t="str" cm="1">
        <f t="array" ref="M710">_xlfn.IFS(B710=standards!$G$1, standards!$H$1, B710=standards!$G$2,standards!$H$2,B710=standards!$G$3,standards!$H$3,B710=standards!$G$4,standards!$H$4,B710=standards!$G$5,standards!$H$5,B710=standards!$G$6,standards!$H$6,B710=standards!$G$8,standards!$H$8,B710=standards!$G$9,standards!$H$9,B710=standards!$G$10, standards!$H$10, TRUE,standards!$H$7)</f>
        <v>133, 64.5, 1</v>
      </c>
      <c r="N710" t="str">
        <f>VLOOKUP($C710, standards!$A$2:$D$17, 3, FALSE)</f>
        <v>dolostone (cap carbonate)</v>
      </c>
      <c r="O710" t="str">
        <f>VLOOKUP($C710, standards!$A$2:$D$17, 4, FALSE)</f>
        <v/>
      </c>
    </row>
    <row r="711" spans="1:15" x14ac:dyDescent="0.2">
      <c r="A711" s="21">
        <v>28935</v>
      </c>
      <c r="B711" s="1" t="s">
        <v>52</v>
      </c>
      <c r="C711" s="1" t="s">
        <v>18</v>
      </c>
      <c r="D711" s="1" t="s">
        <v>44</v>
      </c>
      <c r="E711" s="4">
        <v>39.5</v>
      </c>
      <c r="F711" s="2">
        <v>-4.1950000000000003</v>
      </c>
      <c r="G711" s="2">
        <v>-7.4908919291547083</v>
      </c>
      <c r="H711" s="2"/>
      <c r="I711" s="2"/>
      <c r="J711" s="2"/>
      <c r="K711" s="2"/>
      <c r="L711" s="2"/>
      <c r="M711" s="24" t="str" cm="1">
        <f t="array" ref="M711">_xlfn.IFS(B711=standards!$G$1, standards!$H$1, B711=standards!$G$2,standards!$H$2,B711=standards!$G$3,standards!$H$3,B711=standards!$G$4,standards!$H$4,B711=standards!$G$5,standards!$H$5,B711=standards!$G$6,standards!$H$6,B711=standards!$G$8,standards!$H$8,B711=standards!$G$9,standards!$H$9,B711=standards!$G$10, standards!$H$10, TRUE,standards!$H$7)</f>
        <v>133, 64.5, 1</v>
      </c>
      <c r="N711" t="str">
        <f>VLOOKUP($C711, standards!$A$2:$D$17, 3, FALSE)</f>
        <v>dolostone (cap carbonate)</v>
      </c>
      <c r="O711" t="str">
        <f>VLOOKUP($C711, standards!$A$2:$D$17, 4, FALSE)</f>
        <v/>
      </c>
    </row>
    <row r="712" spans="1:15" x14ac:dyDescent="0.2">
      <c r="A712" s="21">
        <v>28936</v>
      </c>
      <c r="B712" s="1" t="s">
        <v>52</v>
      </c>
      <c r="C712" s="1" t="s">
        <v>18</v>
      </c>
      <c r="D712" s="1" t="s">
        <v>44</v>
      </c>
      <c r="E712" s="4">
        <v>40</v>
      </c>
      <c r="F712" s="2">
        <v>-4.3229999999999995</v>
      </c>
      <c r="G712" s="2">
        <v>-7.2157125181178063</v>
      </c>
      <c r="H712" s="2"/>
      <c r="I712" s="2"/>
      <c r="J712" s="2"/>
      <c r="K712" s="2"/>
      <c r="L712" s="2"/>
      <c r="M712" s="24" t="str" cm="1">
        <f t="array" ref="M712">_xlfn.IFS(B712=standards!$G$1, standards!$H$1, B712=standards!$G$2,standards!$H$2,B712=standards!$G$3,standards!$H$3,B712=standards!$G$4,standards!$H$4,B712=standards!$G$5,standards!$H$5,B712=standards!$G$6,standards!$H$6,B712=standards!$G$8,standards!$H$8,B712=standards!$G$9,standards!$H$9,B712=standards!$G$10, standards!$H$10, TRUE,standards!$H$7)</f>
        <v>133, 64.5, 1</v>
      </c>
      <c r="N712" t="str">
        <f>VLOOKUP($C712, standards!$A$2:$D$17, 3, FALSE)</f>
        <v>dolostone (cap carbonate)</v>
      </c>
      <c r="O712" t="str">
        <f>VLOOKUP($C712, standards!$A$2:$D$17, 4, FALSE)</f>
        <v/>
      </c>
    </row>
    <row r="713" spans="1:15" x14ac:dyDescent="0.2">
      <c r="A713" s="21">
        <v>28937</v>
      </c>
      <c r="B713" s="1" t="s">
        <v>52</v>
      </c>
      <c r="C713" s="1" t="s">
        <v>24</v>
      </c>
      <c r="D713" s="1" t="s">
        <v>44</v>
      </c>
      <c r="E713" s="4">
        <v>44</v>
      </c>
      <c r="F713" s="2">
        <v>-3.86</v>
      </c>
      <c r="G713" s="2">
        <v>-11.682923604482648</v>
      </c>
      <c r="H713" s="2"/>
      <c r="I713" s="2"/>
      <c r="J713" s="2"/>
      <c r="K713" s="2"/>
      <c r="L713" s="2"/>
      <c r="M713" s="24" t="str" cm="1">
        <f t="array" ref="M713">_xlfn.IFS(B713=standards!$G$1, standards!$H$1, B713=standards!$G$2,standards!$H$2,B713=standards!$G$3,standards!$H$3,B713=standards!$G$4,standards!$H$4,B713=standards!$G$5,standards!$H$5,B713=standards!$G$6,standards!$H$6,B713=standards!$G$8,standards!$H$8,B713=standards!$G$9,standards!$H$9,B713=standards!$G$10, standards!$H$10, TRUE,standards!$H$7)</f>
        <v>133, 64.5, 1</v>
      </c>
      <c r="N713" t="str">
        <f>VLOOKUP($C713, standards!$A$2:$D$17, 3, FALSE)</f>
        <v>limestone (cap carbonate)</v>
      </c>
      <c r="O713" t="str">
        <f>VLOOKUP($C713, standards!$A$2:$D$17, 4, FALSE)</f>
        <v/>
      </c>
    </row>
    <row r="714" spans="1:15" x14ac:dyDescent="0.2">
      <c r="A714" s="21">
        <v>28938</v>
      </c>
      <c r="B714" s="1" t="s">
        <v>52</v>
      </c>
      <c r="C714" s="1" t="s">
        <v>24</v>
      </c>
      <c r="D714" s="1" t="s">
        <v>44</v>
      </c>
      <c r="E714" s="4">
        <v>44.5</v>
      </c>
      <c r="F714" s="2">
        <v>-5.0830000000000002</v>
      </c>
      <c r="G714" s="2">
        <v>-12.562903807402671</v>
      </c>
      <c r="H714" s="2"/>
      <c r="I714" s="2"/>
      <c r="J714" s="2"/>
      <c r="K714" s="2"/>
      <c r="L714" s="2"/>
      <c r="M714" s="24" t="str" cm="1">
        <f t="array" ref="M714">_xlfn.IFS(B714=standards!$G$1, standards!$H$1, B714=standards!$G$2,standards!$H$2,B714=standards!$G$3,standards!$H$3,B714=standards!$G$4,standards!$H$4,B714=standards!$G$5,standards!$H$5,B714=standards!$G$6,standards!$H$6,B714=standards!$G$8,standards!$H$8,B714=standards!$G$9,standards!$H$9,B714=standards!$G$10, standards!$H$10, TRUE,standards!$H$7)</f>
        <v>133, 64.5, 1</v>
      </c>
      <c r="N714" t="str">
        <f>VLOOKUP($C714, standards!$A$2:$D$17, 3, FALSE)</f>
        <v>limestone (cap carbonate)</v>
      </c>
      <c r="O714" t="str">
        <f>VLOOKUP($C714, standards!$A$2:$D$17, 4, FALSE)</f>
        <v/>
      </c>
    </row>
    <row r="715" spans="1:15" x14ac:dyDescent="0.2">
      <c r="A715" s="21">
        <v>28939</v>
      </c>
      <c r="B715" s="1" t="s">
        <v>52</v>
      </c>
      <c r="C715" s="1" t="s">
        <v>24</v>
      </c>
      <c r="D715" s="1" t="s">
        <v>44</v>
      </c>
      <c r="E715" s="4">
        <v>45</v>
      </c>
      <c r="F715" s="2">
        <v>-3.3879999999999999</v>
      </c>
      <c r="G715" s="2">
        <v>-9.7883430551137227</v>
      </c>
      <c r="H715" s="2"/>
      <c r="I715" s="2"/>
      <c r="J715" s="2"/>
      <c r="K715" s="2"/>
      <c r="L715" s="2"/>
      <c r="M715" s="24" t="str" cm="1">
        <f t="array" ref="M715">_xlfn.IFS(B715=standards!$G$1, standards!$H$1, B715=standards!$G$2,standards!$H$2,B715=standards!$G$3,standards!$H$3,B715=standards!$G$4,standards!$H$4,B715=standards!$G$5,standards!$H$5,B715=standards!$G$6,standards!$H$6,B715=standards!$G$8,standards!$H$8,B715=standards!$G$9,standards!$H$9,B715=standards!$G$10, standards!$H$10, TRUE,standards!$H$7)</f>
        <v>133, 64.5, 1</v>
      </c>
      <c r="N715" t="str">
        <f>VLOOKUP($C715, standards!$A$2:$D$17, 3, FALSE)</f>
        <v>limestone (cap carbonate)</v>
      </c>
      <c r="O715" t="str">
        <f>VLOOKUP($C715, standards!$A$2:$D$17, 4, FALSE)</f>
        <v/>
      </c>
    </row>
    <row r="716" spans="1:15" x14ac:dyDescent="0.2">
      <c r="A716" s="21">
        <v>28940</v>
      </c>
      <c r="B716" s="1" t="s">
        <v>52</v>
      </c>
      <c r="C716" s="1" t="s">
        <v>24</v>
      </c>
      <c r="D716" s="1" t="s">
        <v>44</v>
      </c>
      <c r="E716" s="4">
        <v>46</v>
      </c>
      <c r="F716" s="2">
        <v>-6.0990000000000002</v>
      </c>
      <c r="G716" s="2">
        <v>-12.180820164739993</v>
      </c>
      <c r="H716" s="2"/>
      <c r="I716" s="2"/>
      <c r="J716" s="2"/>
      <c r="K716" s="2"/>
      <c r="L716" s="2"/>
      <c r="M716" s="24" t="str" cm="1">
        <f t="array" ref="M716">_xlfn.IFS(B716=standards!$G$1, standards!$H$1, B716=standards!$G$2,standards!$H$2,B716=standards!$G$3,standards!$H$3,B716=standards!$G$4,standards!$H$4,B716=standards!$G$5,standards!$H$5,B716=standards!$G$6,standards!$H$6,B716=standards!$G$8,standards!$H$8,B716=standards!$G$9,standards!$H$9,B716=standards!$G$10, standards!$H$10, TRUE,standards!$H$7)</f>
        <v>133, 64.5, 1</v>
      </c>
      <c r="N716" t="str">
        <f>VLOOKUP($C716, standards!$A$2:$D$17, 3, FALSE)</f>
        <v>limestone (cap carbonate)</v>
      </c>
      <c r="O716" t="str">
        <f>VLOOKUP($C716, standards!$A$2:$D$17, 4, FALSE)</f>
        <v/>
      </c>
    </row>
    <row r="717" spans="1:15" x14ac:dyDescent="0.2">
      <c r="A717" s="21">
        <v>28941</v>
      </c>
      <c r="B717" s="1" t="s">
        <v>52</v>
      </c>
      <c r="C717" s="1" t="s">
        <v>24</v>
      </c>
      <c r="D717" s="1" t="s">
        <v>44</v>
      </c>
      <c r="E717" s="4">
        <v>47.5</v>
      </c>
      <c r="F717" s="2">
        <v>0.37000000000000016</v>
      </c>
      <c r="G717" s="2">
        <v>-12.002646445363547</v>
      </c>
      <c r="H717" s="2"/>
      <c r="I717" s="2"/>
      <c r="J717" s="2"/>
      <c r="K717" s="2"/>
      <c r="L717" s="2"/>
      <c r="M717" s="24" t="str" cm="1">
        <f t="array" ref="M717">_xlfn.IFS(B717=standards!$G$1, standards!$H$1, B717=standards!$G$2,standards!$H$2,B717=standards!$G$3,standards!$H$3,B717=standards!$G$4,standards!$H$4,B717=standards!$G$5,standards!$H$5,B717=standards!$G$6,standards!$H$6,B717=standards!$G$8,standards!$H$8,B717=standards!$G$9,standards!$H$9,B717=standards!$G$10, standards!$H$10, TRUE,standards!$H$7)</f>
        <v>133, 64.5, 1</v>
      </c>
      <c r="N717" t="str">
        <f>VLOOKUP($C717, standards!$A$2:$D$17, 3, FALSE)</f>
        <v>limestone (cap carbonate)</v>
      </c>
      <c r="O717" t="str">
        <f>VLOOKUP($C717, standards!$A$2:$D$17, 4, FALSE)</f>
        <v/>
      </c>
    </row>
    <row r="718" spans="1:15" x14ac:dyDescent="0.2">
      <c r="A718" s="21">
        <v>28942</v>
      </c>
      <c r="B718" s="1" t="s">
        <v>52</v>
      </c>
      <c r="C718" s="1" t="s">
        <v>21</v>
      </c>
      <c r="D718" s="1" t="s">
        <v>12</v>
      </c>
      <c r="E718" s="4">
        <v>20</v>
      </c>
      <c r="F718" s="3">
        <v>-6.4139999999999997</v>
      </c>
      <c r="G718" s="2"/>
      <c r="H718" s="2">
        <v>-31.896821569890804</v>
      </c>
      <c r="I718" s="2">
        <v>25.482821569890802</v>
      </c>
      <c r="J718" s="2">
        <v>82.710048594842903</v>
      </c>
      <c r="K718" s="2">
        <v>17.172274480778345</v>
      </c>
      <c r="L718" s="2">
        <v>0.11767692437875495</v>
      </c>
      <c r="M718" s="24" t="str" cm="1">
        <f t="array" ref="M718">_xlfn.IFS(B718=standards!$G$1, standards!$H$1, B718=standards!$G$2,standards!$H$2,B718=standards!$G$3,standards!$H$3,B718=standards!$G$4,standards!$H$4,B718=standards!$G$5,standards!$H$5,B718=standards!$G$6,standards!$H$6,B718=standards!$G$8,standards!$H$8,B718=standards!$G$9,standards!$H$9,B718=standards!$G$10, standards!$H$10, TRUE,standards!$H$7)</f>
        <v>133, 64.5, 1</v>
      </c>
      <c r="N718" t="str">
        <f>VLOOKUP($C718, standards!$A$2:$D$17, 3, FALSE)</f>
        <v>shale, stilstone</v>
      </c>
      <c r="O718" t="str">
        <f>VLOOKUP($C718, standards!$A$2:$D$17, 4, FALSE)</f>
        <v/>
      </c>
    </row>
    <row r="719" spans="1:15" x14ac:dyDescent="0.2">
      <c r="A719" s="21">
        <v>28943</v>
      </c>
      <c r="B719" s="1" t="s">
        <v>52</v>
      </c>
      <c r="C719" s="1" t="s">
        <v>21</v>
      </c>
      <c r="D719" s="1" t="s">
        <v>12</v>
      </c>
      <c r="E719" s="4">
        <v>22</v>
      </c>
      <c r="F719" s="3">
        <v>-6.0917142857142856</v>
      </c>
      <c r="G719" s="2"/>
      <c r="H719" s="2">
        <v>-33.369582468030394</v>
      </c>
      <c r="I719" s="2">
        <v>27.277868182316109</v>
      </c>
      <c r="J719" s="2">
        <v>79.791862230896612</v>
      </c>
      <c r="K719" s="2">
        <v>19.996968051449027</v>
      </c>
      <c r="L719" s="2">
        <v>0.21116971765435932</v>
      </c>
      <c r="M719" s="24" t="str" cm="1">
        <f t="array" ref="M719">_xlfn.IFS(B719=standards!$G$1, standards!$H$1, B719=standards!$G$2,standards!$H$2,B719=standards!$G$3,standards!$H$3,B719=standards!$G$4,standards!$H$4,B719=standards!$G$5,standards!$H$5,B719=standards!$G$6,standards!$H$6,B719=standards!$G$8,standards!$H$8,B719=standards!$G$9,standards!$H$9,B719=standards!$G$10, standards!$H$10, TRUE,standards!$H$7)</f>
        <v>133, 64.5, 1</v>
      </c>
      <c r="N719" t="str">
        <f>VLOOKUP($C719, standards!$A$2:$D$17, 3, FALSE)</f>
        <v>shale, stilstone</v>
      </c>
      <c r="O719" t="str">
        <f>VLOOKUP($C719, standards!$A$2:$D$17, 4, FALSE)</f>
        <v/>
      </c>
    </row>
    <row r="720" spans="1:15" x14ac:dyDescent="0.2">
      <c r="A720" s="21">
        <v>28944</v>
      </c>
      <c r="B720" s="1" t="s">
        <v>52</v>
      </c>
      <c r="C720" s="1" t="s">
        <v>21</v>
      </c>
      <c r="D720" s="1" t="s">
        <v>12</v>
      </c>
      <c r="E720" s="4">
        <v>26</v>
      </c>
      <c r="F720" s="3">
        <v>-5.762714285714285</v>
      </c>
      <c r="G720" s="2"/>
      <c r="H720" s="2">
        <v>-33.510559580479594</v>
      </c>
      <c r="I720" s="2">
        <v>27.747845294765309</v>
      </c>
      <c r="J720" s="2">
        <v>80.054893001161489</v>
      </c>
      <c r="K720" s="2">
        <v>19.674945917030676</v>
      </c>
      <c r="L720" s="2">
        <v>0.27016108180783949</v>
      </c>
      <c r="M720" s="24" t="str" cm="1">
        <f t="array" ref="M720">_xlfn.IFS(B720=standards!$G$1, standards!$H$1, B720=standards!$G$2,standards!$H$2,B720=standards!$G$3,standards!$H$3,B720=standards!$G$4,standards!$H$4,B720=standards!$G$5,standards!$H$5,B720=standards!$G$6,standards!$H$6,B720=standards!$G$8,standards!$H$8,B720=standards!$G$9,standards!$H$9,B720=standards!$G$10, standards!$H$10, TRUE,standards!$H$7)</f>
        <v>133, 64.5, 1</v>
      </c>
      <c r="N720" t="str">
        <f>VLOOKUP($C720, standards!$A$2:$D$17, 3, FALSE)</f>
        <v>shale, stilstone</v>
      </c>
      <c r="O720" t="str">
        <f>VLOOKUP($C720, standards!$A$2:$D$17, 4, FALSE)</f>
        <v/>
      </c>
    </row>
    <row r="721" spans="1:15" x14ac:dyDescent="0.2">
      <c r="A721" s="21">
        <v>28945</v>
      </c>
      <c r="B721" s="1" t="s">
        <v>52</v>
      </c>
      <c r="C721" s="1" t="s">
        <v>21</v>
      </c>
      <c r="D721" s="1" t="s">
        <v>12</v>
      </c>
      <c r="E721" s="4">
        <v>29.3</v>
      </c>
      <c r="F721" s="3">
        <v>-5.6627142857142854</v>
      </c>
      <c r="G721" s="2"/>
      <c r="H721" s="2">
        <v>-34.425799133365068</v>
      </c>
      <c r="I721" s="2">
        <v>28.763084847650781</v>
      </c>
      <c r="J721" s="2">
        <v>86.235359552869639</v>
      </c>
      <c r="K721" s="2">
        <v>13.313291818767507</v>
      </c>
      <c r="L721" s="2">
        <v>0.45134862836285533</v>
      </c>
      <c r="M721" s="24" t="str" cm="1">
        <f t="array" ref="M721">_xlfn.IFS(B721=standards!$G$1, standards!$H$1, B721=standards!$G$2,standards!$H$2,B721=standards!$G$3,standards!$H$3,B721=standards!$G$4,standards!$H$4,B721=standards!$G$5,standards!$H$5,B721=standards!$G$6,standards!$H$6,B721=standards!$G$8,standards!$H$8,B721=standards!$G$9,standards!$H$9,B721=standards!$G$10, standards!$H$10, TRUE,standards!$H$7)</f>
        <v>133, 64.5, 1</v>
      </c>
      <c r="N721" t="str">
        <f>VLOOKUP($C721, standards!$A$2:$D$17, 3, FALSE)</f>
        <v>shale, stilstone</v>
      </c>
      <c r="O721" t="str">
        <f>VLOOKUP($C721, standards!$A$2:$D$17, 4, FALSE)</f>
        <v/>
      </c>
    </row>
    <row r="722" spans="1:15" x14ac:dyDescent="0.2">
      <c r="A722" s="21">
        <v>28946</v>
      </c>
      <c r="B722" s="1" t="s">
        <v>52</v>
      </c>
      <c r="C722" s="1" t="s">
        <v>21</v>
      </c>
      <c r="D722" s="1" t="s">
        <v>12</v>
      </c>
      <c r="E722" s="4">
        <v>40</v>
      </c>
      <c r="F722" s="3">
        <v>-5.4187142857142856</v>
      </c>
      <c r="G722" s="2"/>
      <c r="H722" s="2">
        <v>-34.431410080945696</v>
      </c>
      <c r="I722" s="2">
        <v>29.012695795231409</v>
      </c>
      <c r="J722" s="2">
        <v>80.322654543943258</v>
      </c>
      <c r="K722" s="2">
        <v>19.06460562822047</v>
      </c>
      <c r="L722" s="2">
        <v>0.61273982783626413</v>
      </c>
      <c r="M722" s="24" t="str" cm="1">
        <f t="array" ref="M722">_xlfn.IFS(B722=standards!$G$1, standards!$H$1, B722=standards!$G$2,standards!$H$2,B722=standards!$G$3,standards!$H$3,B722=standards!$G$4,standards!$H$4,B722=standards!$G$5,standards!$H$5,B722=standards!$G$6,standards!$H$6,B722=standards!$G$8,standards!$H$8,B722=standards!$G$9,standards!$H$9,B722=standards!$G$10, standards!$H$10, TRUE,standards!$H$7)</f>
        <v>133, 64.5, 1</v>
      </c>
      <c r="N722" t="str">
        <f>VLOOKUP($C722, standards!$A$2:$D$17, 3, FALSE)</f>
        <v>shale, stilstone</v>
      </c>
      <c r="O722" t="str">
        <f>VLOOKUP($C722, standards!$A$2:$D$17, 4, FALSE)</f>
        <v/>
      </c>
    </row>
    <row r="723" spans="1:15" x14ac:dyDescent="0.2">
      <c r="A723" s="21">
        <v>28947</v>
      </c>
      <c r="B723" s="1" t="s">
        <v>52</v>
      </c>
      <c r="C723" s="1" t="s">
        <v>21</v>
      </c>
      <c r="D723" s="1" t="s">
        <v>12</v>
      </c>
      <c r="E723" s="4">
        <v>46</v>
      </c>
      <c r="F723" s="3">
        <v>-6.4957142857142856</v>
      </c>
      <c r="G723" s="2"/>
      <c r="H723" s="2">
        <v>-32.021380231151184</v>
      </c>
      <c r="I723" s="2">
        <v>25.525665945436899</v>
      </c>
      <c r="J723" s="2">
        <v>53.472853612608034</v>
      </c>
      <c r="K723" s="2">
        <v>46.341463414634241</v>
      </c>
      <c r="L723" s="2">
        <v>0.1856829727577278</v>
      </c>
      <c r="M723" s="24" t="str" cm="1">
        <f t="array" ref="M723">_xlfn.IFS(B723=standards!$G$1, standards!$H$1, B723=standards!$G$2,standards!$H$2,B723=standards!$G$3,standards!$H$3,B723=standards!$G$4,standards!$H$4,B723=standards!$G$5,standards!$H$5,B723=standards!$G$6,standards!$H$6,B723=standards!$G$8,standards!$H$8,B723=standards!$G$9,standards!$H$9,B723=standards!$G$10, standards!$H$10, TRUE,standards!$H$7)</f>
        <v>133, 64.5, 1</v>
      </c>
      <c r="N723" t="str">
        <f>VLOOKUP($C723, standards!$A$2:$D$17, 3, FALSE)</f>
        <v>shale, stilstone</v>
      </c>
      <c r="O723" t="str">
        <f>VLOOKUP($C723, standards!$A$2:$D$17, 4, FALSE)</f>
        <v/>
      </c>
    </row>
    <row r="724" spans="1:15" x14ac:dyDescent="0.2">
      <c r="A724" s="21">
        <v>28948</v>
      </c>
      <c r="B724" s="1" t="s">
        <v>52</v>
      </c>
      <c r="C724" s="1" t="s">
        <v>21</v>
      </c>
      <c r="D724" s="1" t="s">
        <v>12</v>
      </c>
      <c r="E724" s="4">
        <v>47.7</v>
      </c>
      <c r="F724" s="3">
        <v>-6.4957142857142856</v>
      </c>
      <c r="G724" s="2"/>
      <c r="H724" s="2">
        <v>-32.256114831839255</v>
      </c>
      <c r="I724" s="2">
        <v>25.76040054612497</v>
      </c>
      <c r="J724" s="2">
        <v>76.771049585861405</v>
      </c>
      <c r="K724" s="2">
        <v>23.206787369508579</v>
      </c>
      <c r="L724" s="2">
        <v>2.2163044630014207E-2</v>
      </c>
      <c r="M724" s="24" t="str" cm="1">
        <f t="array" ref="M724">_xlfn.IFS(B724=standards!$G$1, standards!$H$1, B724=standards!$G$2,standards!$H$2,B724=standards!$G$3,standards!$H$3,B724=standards!$G$4,standards!$H$4,B724=standards!$G$5,standards!$H$5,B724=standards!$G$6,standards!$H$6,B724=standards!$G$8,standards!$H$8,B724=standards!$G$9,standards!$H$9,B724=standards!$G$10, standards!$H$10, TRUE,standards!$H$7)</f>
        <v>133, 64.5, 1</v>
      </c>
      <c r="N724" t="str">
        <f>VLOOKUP($C724, standards!$A$2:$D$17, 3, FALSE)</f>
        <v>shale, stilstone</v>
      </c>
      <c r="O724" t="str">
        <f>VLOOKUP($C724, standards!$A$2:$D$17, 4, FALSE)</f>
        <v/>
      </c>
    </row>
    <row r="725" spans="1:15" x14ac:dyDescent="0.2">
      <c r="A725" s="21">
        <v>28949</v>
      </c>
      <c r="B725" s="1" t="s">
        <v>52</v>
      </c>
      <c r="C725" s="1" t="s">
        <v>21</v>
      </c>
      <c r="D725" s="1" t="s">
        <v>12</v>
      </c>
      <c r="E725" s="4">
        <v>50</v>
      </c>
      <c r="F725" s="3">
        <v>-6.5057142857142853</v>
      </c>
      <c r="G725" s="2"/>
      <c r="H725" s="2">
        <v>-32.927495575332664</v>
      </c>
      <c r="I725" s="2">
        <v>26.42178128961838</v>
      </c>
      <c r="J725" s="2">
        <v>86.084516853074831</v>
      </c>
      <c r="K725" s="2">
        <v>13.715277777777809</v>
      </c>
      <c r="L725" s="2">
        <v>0.20020536914734863</v>
      </c>
      <c r="M725" s="24" t="str" cm="1">
        <f t="array" ref="M725">_xlfn.IFS(B725=standards!$G$1, standards!$H$1, B725=standards!$G$2,standards!$H$2,B725=standards!$G$3,standards!$H$3,B725=standards!$G$4,standards!$H$4,B725=standards!$G$5,standards!$H$5,B725=standards!$G$6,standards!$H$6,B725=standards!$G$8,standards!$H$8,B725=standards!$G$9,standards!$H$9,B725=standards!$G$10, standards!$H$10, TRUE,standards!$H$7)</f>
        <v>133, 64.5, 1</v>
      </c>
      <c r="N725" t="str">
        <f>VLOOKUP($C725, standards!$A$2:$D$17, 3, FALSE)</f>
        <v>shale, stilstone</v>
      </c>
      <c r="O725" t="str">
        <f>VLOOKUP($C725, standards!$A$2:$D$17, 4, FALSE)</f>
        <v/>
      </c>
    </row>
    <row r="726" spans="1:15" x14ac:dyDescent="0.2">
      <c r="A726" s="21">
        <v>28950</v>
      </c>
      <c r="B726" s="1" t="s">
        <v>52</v>
      </c>
      <c r="C726" s="1" t="s">
        <v>21</v>
      </c>
      <c r="D726" s="1" t="s">
        <v>12</v>
      </c>
      <c r="E726" s="4">
        <v>54</v>
      </c>
      <c r="F726" s="3">
        <v>-7.2767142857142861</v>
      </c>
      <c r="G726" s="2"/>
      <c r="H726" s="2">
        <v>-34.253499841886899</v>
      </c>
      <c r="I726" s="2">
        <v>26.976785556172615</v>
      </c>
      <c r="J726" s="2">
        <v>79.841766213570565</v>
      </c>
      <c r="K726" s="2">
        <v>19.553827953354652</v>
      </c>
      <c r="L726" s="2">
        <v>0.60440583307477513</v>
      </c>
      <c r="M726" s="24" t="str" cm="1">
        <f t="array" ref="M726">_xlfn.IFS(B726=standards!$G$1, standards!$H$1, B726=standards!$G$2,standards!$H$2,B726=standards!$G$3,standards!$H$3,B726=standards!$G$4,standards!$H$4,B726=standards!$G$5,standards!$H$5,B726=standards!$G$6,standards!$H$6,B726=standards!$G$8,standards!$H$8,B726=standards!$G$9,standards!$H$9,B726=standards!$G$10, standards!$H$10, TRUE,standards!$H$7)</f>
        <v>133, 64.5, 1</v>
      </c>
      <c r="N726" t="str">
        <f>VLOOKUP($C726, standards!$A$2:$D$17, 3, FALSE)</f>
        <v>shale, stilstone</v>
      </c>
      <c r="O726" t="str">
        <f>VLOOKUP($C726, standards!$A$2:$D$17, 4, FALSE)</f>
        <v/>
      </c>
    </row>
    <row r="727" spans="1:15" x14ac:dyDescent="0.2">
      <c r="A727" s="21">
        <v>28951</v>
      </c>
      <c r="B727" s="1" t="s">
        <v>52</v>
      </c>
      <c r="C727" s="1" t="s">
        <v>21</v>
      </c>
      <c r="D727" s="1" t="s">
        <v>12</v>
      </c>
      <c r="E727" s="4">
        <v>56</v>
      </c>
      <c r="F727" s="3">
        <v>-7.4037142857142859</v>
      </c>
      <c r="G727" s="2"/>
      <c r="H727" s="2">
        <v>-34.297112292059239</v>
      </c>
      <c r="I727" s="2">
        <v>26.893398006344952</v>
      </c>
      <c r="J727" s="2">
        <v>76.2046950892571</v>
      </c>
      <c r="K727" s="2">
        <v>23.206787369508579</v>
      </c>
      <c r="L727" s="2">
        <v>0.5885175412343252</v>
      </c>
      <c r="M727" s="24" t="str" cm="1">
        <f t="array" ref="M727">_xlfn.IFS(B727=standards!$G$1, standards!$H$1, B727=standards!$G$2,standards!$H$2,B727=standards!$G$3,standards!$H$3,B727=standards!$G$4,standards!$H$4,B727=standards!$G$5,standards!$H$5,B727=standards!$G$6,standards!$H$6,B727=standards!$G$8,standards!$H$8,B727=standards!$G$9,standards!$H$9,B727=standards!$G$10, standards!$H$10, TRUE,standards!$H$7)</f>
        <v>133, 64.5, 1</v>
      </c>
      <c r="N727" t="str">
        <f>VLOOKUP($C727, standards!$A$2:$D$17, 3, FALSE)</f>
        <v>shale, stilstone</v>
      </c>
      <c r="O727" t="str">
        <f>VLOOKUP($C727, standards!$A$2:$D$17, 4, FALSE)</f>
        <v/>
      </c>
    </row>
    <row r="728" spans="1:15" x14ac:dyDescent="0.2">
      <c r="A728" s="21">
        <v>28952</v>
      </c>
      <c r="B728" s="1" t="s">
        <v>52</v>
      </c>
      <c r="C728" s="1" t="s">
        <v>21</v>
      </c>
      <c r="D728" s="1" t="s">
        <v>12</v>
      </c>
      <c r="E728" s="4">
        <v>58</v>
      </c>
      <c r="F728" s="3">
        <v>-7.5307142857142857</v>
      </c>
      <c r="G728" s="2"/>
      <c r="H728" s="2">
        <v>-34.333639047225581</v>
      </c>
      <c r="I728" s="2">
        <v>26.802924761511296</v>
      </c>
      <c r="J728" s="2">
        <v>84.602036649327133</v>
      </c>
      <c r="K728" s="2">
        <v>14.93783303730023</v>
      </c>
      <c r="L728" s="2">
        <v>0.46013031337263416</v>
      </c>
      <c r="M728" s="24" t="str" cm="1">
        <f t="array" ref="M728">_xlfn.IFS(B728=standards!$G$1, standards!$H$1, B728=standards!$G$2,standards!$H$2,B728=standards!$G$3,standards!$H$3,B728=standards!$G$4,standards!$H$4,B728=standards!$G$5,standards!$H$5,B728=standards!$G$6,standards!$H$6,B728=standards!$G$8,standards!$H$8,B728=standards!$G$9,standards!$H$9,B728=standards!$G$10, standards!$H$10, TRUE,standards!$H$7)</f>
        <v>133, 64.5, 1</v>
      </c>
      <c r="N728" t="str">
        <f>VLOOKUP($C728, standards!$A$2:$D$17, 3, FALSE)</f>
        <v>shale, stilstone</v>
      </c>
      <c r="O728" t="str">
        <f>VLOOKUP($C728, standards!$A$2:$D$17, 4, FALSE)</f>
        <v/>
      </c>
    </row>
    <row r="729" spans="1:15" x14ac:dyDescent="0.2">
      <c r="A729" s="21">
        <v>28953</v>
      </c>
      <c r="B729" s="1" t="s">
        <v>52</v>
      </c>
      <c r="C729" s="1" t="s">
        <v>21</v>
      </c>
      <c r="D729" s="1" t="s">
        <v>12</v>
      </c>
      <c r="E729" s="4">
        <v>60</v>
      </c>
      <c r="F729" s="3">
        <v>-7.6577142857142855</v>
      </c>
      <c r="G729" s="2"/>
      <c r="H729" s="2">
        <v>-33.781889736311697</v>
      </c>
      <c r="I729" s="2">
        <v>26.124175450597413</v>
      </c>
      <c r="J729" s="2">
        <v>78.366134646482607</v>
      </c>
      <c r="K729" s="2">
        <v>21.345811051693527</v>
      </c>
      <c r="L729" s="2">
        <v>0.28805430182386754</v>
      </c>
      <c r="M729" s="24" t="str" cm="1">
        <f t="array" ref="M729">_xlfn.IFS(B729=standards!$G$1, standards!$H$1, B729=standards!$G$2,standards!$H$2,B729=standards!$G$3,standards!$H$3,B729=standards!$G$4,standards!$H$4,B729=standards!$G$5,standards!$H$5,B729=standards!$G$6,standards!$H$6,B729=standards!$G$8,standards!$H$8,B729=standards!$G$9,standards!$H$9,B729=standards!$G$10, standards!$H$10, TRUE,standards!$H$7)</f>
        <v>133, 64.5, 1</v>
      </c>
      <c r="N729" t="str">
        <f>VLOOKUP($C729, standards!$A$2:$D$17, 3, FALSE)</f>
        <v>shale, stilstone</v>
      </c>
      <c r="O729" t="str">
        <f>VLOOKUP($C729, standards!$A$2:$D$17, 4, FALSE)</f>
        <v/>
      </c>
    </row>
    <row r="730" spans="1:15" x14ac:dyDescent="0.2">
      <c r="A730" s="21">
        <v>28954</v>
      </c>
      <c r="B730" s="1" t="s">
        <v>52</v>
      </c>
      <c r="C730" s="1" t="s">
        <v>21</v>
      </c>
      <c r="D730" s="1" t="s">
        <v>12</v>
      </c>
      <c r="E730" s="4">
        <v>62.5</v>
      </c>
      <c r="F730" s="3">
        <v>-7.816464285714285</v>
      </c>
      <c r="G730" s="2"/>
      <c r="H730" s="2">
        <v>-33.794820032112312</v>
      </c>
      <c r="I730" s="2">
        <v>25.978355746398027</v>
      </c>
      <c r="J730" s="2">
        <v>72.42512098209761</v>
      </c>
      <c r="K730" s="2">
        <v>27.087198515769845</v>
      </c>
      <c r="L730" s="2">
        <v>0.48768050213254904</v>
      </c>
      <c r="M730" s="24" t="str" cm="1">
        <f t="array" ref="M730">_xlfn.IFS(B730=standards!$G$1, standards!$H$1, B730=standards!$G$2,standards!$H$2,B730=standards!$G$3,standards!$H$3,B730=standards!$G$4,standards!$H$4,B730=standards!$G$5,standards!$H$5,B730=standards!$G$6,standards!$H$6,B730=standards!$G$8,standards!$H$8,B730=standards!$G$9,standards!$H$9,B730=standards!$G$10, standards!$H$10, TRUE,standards!$H$7)</f>
        <v>133, 64.5, 1</v>
      </c>
      <c r="N730" t="str">
        <f>VLOOKUP($C730, standards!$A$2:$D$17, 3, FALSE)</f>
        <v>shale, stilstone</v>
      </c>
      <c r="O730" t="str">
        <f>VLOOKUP($C730, standards!$A$2:$D$17, 4, FALSE)</f>
        <v/>
      </c>
    </row>
    <row r="731" spans="1:15" x14ac:dyDescent="0.2">
      <c r="A731" s="21">
        <v>28955</v>
      </c>
      <c r="B731" s="1" t="s">
        <v>52</v>
      </c>
      <c r="C731" s="1" t="s">
        <v>21</v>
      </c>
      <c r="D731" s="1" t="s">
        <v>12</v>
      </c>
      <c r="E731" s="4">
        <v>66</v>
      </c>
      <c r="F731" s="3">
        <v>-8.0387142857142848</v>
      </c>
      <c r="G731" s="2"/>
      <c r="H731" s="2">
        <v>-33.813735952590868</v>
      </c>
      <c r="I731" s="2">
        <v>25.775021666876583</v>
      </c>
      <c r="J731" s="2">
        <v>53.730630587479453</v>
      </c>
      <c r="K731" s="2">
        <v>45.781328007987966</v>
      </c>
      <c r="L731" s="2">
        <v>0.48804140453258166</v>
      </c>
      <c r="M731" s="24" t="str" cm="1">
        <f t="array" ref="M731">_xlfn.IFS(B731=standards!$G$1, standards!$H$1, B731=standards!$G$2,standards!$H$2,B731=standards!$G$3,standards!$H$3,B731=standards!$G$4,standards!$H$4,B731=standards!$G$5,standards!$H$5,B731=standards!$G$6,standards!$H$6,B731=standards!$G$8,standards!$H$8,B731=standards!$G$9,standards!$H$9,B731=standards!$G$10, standards!$H$10, TRUE,standards!$H$7)</f>
        <v>133, 64.5, 1</v>
      </c>
      <c r="N731" t="str">
        <f>VLOOKUP($C731, standards!$A$2:$D$17, 3, FALSE)</f>
        <v>shale, stilstone</v>
      </c>
      <c r="O731" t="str">
        <f>VLOOKUP($C731, standards!$A$2:$D$17, 4, FALSE)</f>
        <v/>
      </c>
    </row>
    <row r="732" spans="1:15" x14ac:dyDescent="0.2">
      <c r="A732" s="21">
        <v>28956</v>
      </c>
      <c r="B732" s="1" t="s">
        <v>52</v>
      </c>
      <c r="C732" s="1" t="s">
        <v>21</v>
      </c>
      <c r="D732" s="1" t="s">
        <v>12</v>
      </c>
      <c r="E732" s="4">
        <v>70</v>
      </c>
      <c r="F732" s="3">
        <v>-7.5458658008658004</v>
      </c>
      <c r="G732" s="2"/>
      <c r="H732" s="2">
        <v>-34.401757371763459</v>
      </c>
      <c r="I732" s="2">
        <v>26.855891570897658</v>
      </c>
      <c r="J732" s="2">
        <v>79.207634414401824</v>
      </c>
      <c r="K732" s="2">
        <v>20.026235242676023</v>
      </c>
      <c r="L732" s="2">
        <v>0.76613034292215176</v>
      </c>
      <c r="M732" s="24" t="str" cm="1">
        <f t="array" ref="M732">_xlfn.IFS(B732=standards!$G$1, standards!$H$1, B732=standards!$G$2,standards!$H$2,B732=standards!$G$3,standards!$H$3,B732=standards!$G$4,standards!$H$4,B732=standards!$G$5,standards!$H$5,B732=standards!$G$6,standards!$H$6,B732=standards!$G$8,standards!$H$8,B732=standards!$G$9,standards!$H$9,B732=standards!$G$10, standards!$H$10, TRUE,standards!$H$7)</f>
        <v>133, 64.5, 1</v>
      </c>
      <c r="N732" t="str">
        <f>VLOOKUP($C732, standards!$A$2:$D$17, 3, FALSE)</f>
        <v>shale, stilstone</v>
      </c>
      <c r="O732" t="str">
        <f>VLOOKUP($C732, standards!$A$2:$D$17, 4, FALSE)</f>
        <v/>
      </c>
    </row>
    <row r="733" spans="1:15" x14ac:dyDescent="0.2">
      <c r="A733" s="21">
        <v>28957</v>
      </c>
      <c r="B733" s="1" t="s">
        <v>52</v>
      </c>
      <c r="C733" s="1" t="s">
        <v>21</v>
      </c>
      <c r="D733" s="1" t="s">
        <v>12</v>
      </c>
      <c r="E733" s="4">
        <v>75</v>
      </c>
      <c r="F733" s="3">
        <v>-6.9298051948051942</v>
      </c>
      <c r="G733" s="2"/>
      <c r="H733" s="2">
        <v>-33.927491891765548</v>
      </c>
      <c r="I733" s="2">
        <v>26.997686696960354</v>
      </c>
      <c r="J733" s="2">
        <v>81.887781342244836</v>
      </c>
      <c r="K733" s="2">
        <v>17.584097859327201</v>
      </c>
      <c r="L733" s="2">
        <v>0.52812079842796578</v>
      </c>
      <c r="M733" s="24" t="str" cm="1">
        <f t="array" ref="M733">_xlfn.IFS(B733=standards!$G$1, standards!$H$1, B733=standards!$G$2,standards!$H$2,B733=standards!$G$3,standards!$H$3,B733=standards!$G$4,standards!$H$4,B733=standards!$G$5,standards!$H$5,B733=standards!$G$6,standards!$H$6,B733=standards!$G$8,standards!$H$8,B733=standards!$G$9,standards!$H$9,B733=standards!$G$10, standards!$H$10, TRUE,standards!$H$7)</f>
        <v>133, 64.5, 1</v>
      </c>
      <c r="N733" t="str">
        <f>VLOOKUP($C733, standards!$A$2:$D$17, 3, FALSE)</f>
        <v>shale, stilstone</v>
      </c>
      <c r="O733" t="str">
        <f>VLOOKUP($C733, standards!$A$2:$D$17, 4, FALSE)</f>
        <v/>
      </c>
    </row>
    <row r="734" spans="1:15" x14ac:dyDescent="0.2">
      <c r="A734" s="21">
        <v>28958</v>
      </c>
      <c r="B734" s="1" t="s">
        <v>52</v>
      </c>
      <c r="C734" s="1" t="s">
        <v>21</v>
      </c>
      <c r="D734" s="1" t="s">
        <v>12</v>
      </c>
      <c r="E734" s="4">
        <v>79</v>
      </c>
      <c r="F734" s="3">
        <v>-6.4369567099567089</v>
      </c>
      <c r="G734" s="2"/>
      <c r="H734" s="2">
        <v>-33.826758573458406</v>
      </c>
      <c r="I734" s="2">
        <v>27.389801863501695</v>
      </c>
      <c r="J734" s="2">
        <v>84.130663220329538</v>
      </c>
      <c r="K734" s="2">
        <v>15.418418035918949</v>
      </c>
      <c r="L734" s="2">
        <v>0.45091874375150826</v>
      </c>
      <c r="M734" s="24" t="str" cm="1">
        <f t="array" ref="M734">_xlfn.IFS(B734=standards!$G$1, standards!$H$1, B734=standards!$G$2,standards!$H$2,B734=standards!$G$3,standards!$H$3,B734=standards!$G$4,standards!$H$4,B734=standards!$G$5,standards!$H$5,B734=standards!$G$6,standards!$H$6,B734=standards!$G$8,standards!$H$8,B734=standards!$G$9,standards!$H$9,B734=standards!$G$10, standards!$H$10, TRUE,standards!$H$7)</f>
        <v>133, 64.5, 1</v>
      </c>
      <c r="N734" t="str">
        <f>VLOOKUP($C734, standards!$A$2:$D$17, 3, FALSE)</f>
        <v>shale, stilstone</v>
      </c>
      <c r="O734" t="str">
        <f>VLOOKUP($C734, standards!$A$2:$D$17, 4, FALSE)</f>
        <v/>
      </c>
    </row>
    <row r="735" spans="1:15" x14ac:dyDescent="0.2">
      <c r="A735" s="21">
        <v>28959</v>
      </c>
      <c r="B735" s="1" t="s">
        <v>52</v>
      </c>
      <c r="C735" s="1" t="s">
        <v>21</v>
      </c>
      <c r="D735" s="1" t="s">
        <v>12</v>
      </c>
      <c r="E735" s="4">
        <v>85</v>
      </c>
      <c r="F735" s="3">
        <v>-5.6976839826839827</v>
      </c>
      <c r="G735" s="2"/>
      <c r="H735" s="2">
        <v>-33.305458067966001</v>
      </c>
      <c r="I735" s="2">
        <v>27.607774085282017</v>
      </c>
      <c r="J735" s="2">
        <v>75.97169746964714</v>
      </c>
      <c r="K735" s="2">
        <v>23.512747875354034</v>
      </c>
      <c r="L735" s="2">
        <v>0.51555465499882858</v>
      </c>
      <c r="M735" s="24" t="str" cm="1">
        <f t="array" ref="M735">_xlfn.IFS(B735=standards!$G$1, standards!$H$1, B735=standards!$G$2,standards!$H$2,B735=standards!$G$3,standards!$H$3,B735=standards!$G$4,standards!$H$4,B735=standards!$G$5,standards!$H$5,B735=standards!$G$6,standards!$H$6,B735=standards!$G$8,standards!$H$8,B735=standards!$G$9,standards!$H$9,B735=standards!$G$10, standards!$H$10, TRUE,standards!$H$7)</f>
        <v>133, 64.5, 1</v>
      </c>
      <c r="N735" t="str">
        <f>VLOOKUP($C735, standards!$A$2:$D$17, 3, FALSE)</f>
        <v>shale, stilstone</v>
      </c>
      <c r="O735" t="str">
        <f>VLOOKUP($C735, standards!$A$2:$D$17, 4, FALSE)</f>
        <v/>
      </c>
    </row>
    <row r="736" spans="1:15" x14ac:dyDescent="0.2">
      <c r="A736" s="21">
        <v>28960</v>
      </c>
      <c r="B736" s="1" t="s">
        <v>52</v>
      </c>
      <c r="C736" s="1" t="s">
        <v>21</v>
      </c>
      <c r="D736" s="1" t="s">
        <v>12</v>
      </c>
      <c r="E736" s="4">
        <v>87</v>
      </c>
      <c r="F736" s="3">
        <v>-5.45125974025974</v>
      </c>
      <c r="G736" s="2"/>
      <c r="H736" s="2">
        <v>-33.538203392377056</v>
      </c>
      <c r="I736" s="2">
        <v>28.086943652117316</v>
      </c>
      <c r="J736" s="2">
        <v>65.905116913756089</v>
      </c>
      <c r="K736" s="2">
        <v>33.491461100569367</v>
      </c>
      <c r="L736" s="2">
        <v>0.60342198567454541</v>
      </c>
      <c r="M736" s="24" t="str" cm="1">
        <f t="array" ref="M736">_xlfn.IFS(B736=standards!$G$1, standards!$H$1, B736=standards!$G$2,standards!$H$2,B736=standards!$G$3,standards!$H$3,B736=standards!$G$4,standards!$H$4,B736=standards!$G$5,standards!$H$5,B736=standards!$G$6,standards!$H$6,B736=standards!$G$8,standards!$H$8,B736=standards!$G$9,standards!$H$9,B736=standards!$G$10, standards!$H$10, TRUE,standards!$H$7)</f>
        <v>133, 64.5, 1</v>
      </c>
      <c r="N736" t="str">
        <f>VLOOKUP($C736, standards!$A$2:$D$17, 3, FALSE)</f>
        <v>shale, stilstone</v>
      </c>
      <c r="O736" t="str">
        <f>VLOOKUP($C736, standards!$A$2:$D$17, 4, FALSE)</f>
        <v/>
      </c>
    </row>
    <row r="737" spans="1:15" x14ac:dyDescent="0.2">
      <c r="A737" s="21">
        <v>28961</v>
      </c>
      <c r="B737" s="1" t="s">
        <v>52</v>
      </c>
      <c r="C737" s="1" t="s">
        <v>21</v>
      </c>
      <c r="D737" s="1" t="s">
        <v>12</v>
      </c>
      <c r="E737" s="4">
        <v>97</v>
      </c>
      <c r="F737" s="3">
        <v>-4.2191385281385285</v>
      </c>
      <c r="G737" s="2"/>
      <c r="H737" s="2">
        <v>-33.31987809969123</v>
      </c>
      <c r="I737" s="2">
        <v>29.100739571552701</v>
      </c>
      <c r="J737" s="2">
        <v>78.091129091012135</v>
      </c>
      <c r="K737" s="2">
        <v>21.063695606474685</v>
      </c>
      <c r="L737" s="2">
        <v>0.84517530251318651</v>
      </c>
      <c r="M737" s="24" t="str" cm="1">
        <f t="array" ref="M737">_xlfn.IFS(B737=standards!$G$1, standards!$H$1, B737=standards!$G$2,standards!$H$2,B737=standards!$G$3,standards!$H$3,B737=standards!$G$4,standards!$H$4,B737=standards!$G$5,standards!$H$5,B737=standards!$G$6,standards!$H$6,B737=standards!$G$8,standards!$H$8,B737=standards!$G$9,standards!$H$9,B737=standards!$G$10, standards!$H$10, TRUE,standards!$H$7)</f>
        <v>133, 64.5, 1</v>
      </c>
      <c r="N737" t="str">
        <f>VLOOKUP($C737, standards!$A$2:$D$17, 3, FALSE)</f>
        <v>shale, stilstone</v>
      </c>
      <c r="O737" t="str">
        <f>VLOOKUP($C737, standards!$A$2:$D$17, 4, FALSE)</f>
        <v/>
      </c>
    </row>
    <row r="738" spans="1:15" x14ac:dyDescent="0.2">
      <c r="A738" s="21">
        <v>28962</v>
      </c>
      <c r="B738" s="1" t="s">
        <v>52</v>
      </c>
      <c r="C738" s="1" t="s">
        <v>21</v>
      </c>
      <c r="D738" s="1" t="s">
        <v>12</v>
      </c>
      <c r="E738" s="4">
        <v>99</v>
      </c>
      <c r="F738" s="3">
        <v>-3.9727142857142859</v>
      </c>
      <c r="G738" s="2"/>
      <c r="H738" s="2">
        <v>-33.267599024982033</v>
      </c>
      <c r="I738" s="2">
        <v>29.294884739267747</v>
      </c>
      <c r="J738" s="2">
        <v>76.356894521727341</v>
      </c>
      <c r="K738" s="2">
        <v>22.492697176241379</v>
      </c>
      <c r="L738" s="2">
        <v>1.1504083020312779</v>
      </c>
      <c r="M738" s="24" t="str" cm="1">
        <f t="array" ref="M738">_xlfn.IFS(B738=standards!$G$1, standards!$H$1, B738=standards!$G$2,standards!$H$2,B738=standards!$G$3,standards!$H$3,B738=standards!$G$4,standards!$H$4,B738=standards!$G$5,standards!$H$5,B738=standards!$G$6,standards!$H$6,B738=standards!$G$8,standards!$H$8,B738=standards!$G$9,standards!$H$9,B738=standards!$G$10, standards!$H$10, TRUE,standards!$H$7)</f>
        <v>133, 64.5, 1</v>
      </c>
      <c r="N738" t="str">
        <f>VLOOKUP($C738, standards!$A$2:$D$17, 3, FALSE)</f>
        <v>shale, stilstone</v>
      </c>
      <c r="O738" t="str">
        <f>VLOOKUP($C738, standards!$A$2:$D$17, 4, FALSE)</f>
        <v/>
      </c>
    </row>
    <row r="739" spans="1:15" x14ac:dyDescent="0.2">
      <c r="A739" s="21">
        <v>28963</v>
      </c>
      <c r="B739" s="1" t="s">
        <v>52</v>
      </c>
      <c r="C739" s="1" t="s">
        <v>21</v>
      </c>
      <c r="D739" s="1" t="s">
        <v>12</v>
      </c>
      <c r="E739" s="4">
        <v>125</v>
      </c>
      <c r="F739" s="3">
        <v>-3.6292084033613445</v>
      </c>
      <c r="G739" s="2"/>
      <c r="H739" s="2">
        <v>-32.515721091919595</v>
      </c>
      <c r="I739" s="2">
        <v>28.886512688558248</v>
      </c>
      <c r="J739" s="2">
        <v>80.004339693078549</v>
      </c>
      <c r="K739" s="2">
        <v>19.206492335437421</v>
      </c>
      <c r="L739" s="2">
        <v>0.78916797148402851</v>
      </c>
      <c r="M739" s="24" t="str" cm="1">
        <f t="array" ref="M739">_xlfn.IFS(B739=standards!$G$1, standards!$H$1, B739=standards!$G$2,standards!$H$2,B739=standards!$G$3,standards!$H$3,B739=standards!$G$4,standards!$H$4,B739=standards!$G$5,standards!$H$5,B739=standards!$G$6,standards!$H$6,B739=standards!$G$8,standards!$H$8,B739=standards!$G$9,standards!$H$9,B739=standards!$G$10, standards!$H$10, TRUE,standards!$H$7)</f>
        <v>133, 64.5, 1</v>
      </c>
      <c r="N739" t="str">
        <f>VLOOKUP($C739, standards!$A$2:$D$17, 3, FALSE)</f>
        <v>shale, stilstone</v>
      </c>
      <c r="O739" t="str">
        <f>VLOOKUP($C739, standards!$A$2:$D$17, 4, FALSE)</f>
        <v/>
      </c>
    </row>
    <row r="740" spans="1:15" x14ac:dyDescent="0.2">
      <c r="A740" s="21">
        <v>28964</v>
      </c>
      <c r="B740" s="1" t="s">
        <v>52</v>
      </c>
      <c r="C740" s="1" t="s">
        <v>21</v>
      </c>
      <c r="D740" s="1" t="s">
        <v>12</v>
      </c>
      <c r="E740" s="4">
        <v>133</v>
      </c>
      <c r="F740" s="3">
        <v>-3.5235142857142856</v>
      </c>
      <c r="G740" s="2"/>
      <c r="H740" s="2">
        <v>-32.650699178307129</v>
      </c>
      <c r="I740" s="2">
        <v>29.127184892592844</v>
      </c>
      <c r="J740" s="2">
        <v>83.654569196823999</v>
      </c>
      <c r="K740" s="2">
        <v>15.537332757876579</v>
      </c>
      <c r="L740" s="2">
        <v>0.80809804529941054</v>
      </c>
      <c r="M740" s="24" t="str" cm="1">
        <f t="array" ref="M740">_xlfn.IFS(B740=standards!$G$1, standards!$H$1, B740=standards!$G$2,standards!$H$2,B740=standards!$G$3,standards!$H$3,B740=standards!$G$4,standards!$H$4,B740=standards!$G$5,standards!$H$5,B740=standards!$G$6,standards!$H$6,B740=standards!$G$8,standards!$H$8,B740=standards!$G$9,standards!$H$9,B740=standards!$G$10, standards!$H$10, TRUE,standards!$H$7)</f>
        <v>133, 64.5, 1</v>
      </c>
      <c r="N740" t="str">
        <f>VLOOKUP($C740, standards!$A$2:$D$17, 3, FALSE)</f>
        <v>shale, stilstone</v>
      </c>
      <c r="O740" t="str">
        <f>VLOOKUP($C740, standards!$A$2:$D$17, 4, FALSE)</f>
        <v/>
      </c>
    </row>
    <row r="741" spans="1:15" x14ac:dyDescent="0.2">
      <c r="A741" s="21">
        <v>28965</v>
      </c>
      <c r="B741" s="1" t="s">
        <v>52</v>
      </c>
      <c r="C741" s="1" t="s">
        <v>21</v>
      </c>
      <c r="D741" s="1" t="s">
        <v>12</v>
      </c>
      <c r="E741" s="4">
        <v>135</v>
      </c>
      <c r="F741" s="3">
        <v>-3.4970907563025211</v>
      </c>
      <c r="G741" s="2"/>
      <c r="H741" s="2">
        <v>-32.267761348037304</v>
      </c>
      <c r="I741" s="2">
        <v>28.770670591734785</v>
      </c>
      <c r="J741" s="2">
        <v>80.68206345859339</v>
      </c>
      <c r="K741" s="2">
        <v>18.863419293218868</v>
      </c>
      <c r="L741" s="2">
        <v>0.45451724818774147</v>
      </c>
      <c r="M741" s="24" t="str" cm="1">
        <f t="array" ref="M741">_xlfn.IFS(B741=standards!$G$1, standards!$H$1, B741=standards!$G$2,standards!$H$2,B741=standards!$G$3,standards!$H$3,B741=standards!$G$4,standards!$H$4,B741=standards!$G$5,standards!$H$5,B741=standards!$G$6,standards!$H$6,B741=standards!$G$8,standards!$H$8,B741=standards!$G$9,standards!$H$9,B741=standards!$G$10, standards!$H$10, TRUE,standards!$H$7)</f>
        <v>133, 64.5, 1</v>
      </c>
      <c r="N741" t="str">
        <f>VLOOKUP($C741, standards!$A$2:$D$17, 3, FALSE)</f>
        <v>shale, stilstone</v>
      </c>
      <c r="O741" t="str">
        <f>VLOOKUP($C741, standards!$A$2:$D$17, 4, FALSE)</f>
        <v/>
      </c>
    </row>
    <row r="742" spans="1:15" x14ac:dyDescent="0.2">
      <c r="A742" s="21">
        <v>28966</v>
      </c>
      <c r="B742" s="1" t="s">
        <v>52</v>
      </c>
      <c r="C742" s="1" t="s">
        <v>21</v>
      </c>
      <c r="D742" s="1" t="s">
        <v>12</v>
      </c>
      <c r="E742" s="4">
        <v>143</v>
      </c>
      <c r="F742" s="3">
        <v>-3.3913966386554621</v>
      </c>
      <c r="G742" s="2"/>
      <c r="H742" s="2">
        <v>-32.717832319584367</v>
      </c>
      <c r="I742" s="2">
        <v>29.326435680928906</v>
      </c>
      <c r="J742" s="2">
        <v>85.175296419591191</v>
      </c>
      <c r="K742" s="2">
        <v>14.322871510317361</v>
      </c>
      <c r="L742" s="2">
        <v>0.5018320700914557</v>
      </c>
      <c r="M742" s="24" t="str" cm="1">
        <f t="array" ref="M742">_xlfn.IFS(B742=standards!$G$1, standards!$H$1, B742=standards!$G$2,standards!$H$2,B742=standards!$G$3,standards!$H$3,B742=standards!$G$4,standards!$H$4,B742=standards!$G$5,standards!$H$5,B742=standards!$G$6,standards!$H$6,B742=standards!$G$8,standards!$H$8,B742=standards!$G$9,standards!$H$9,B742=standards!$G$10, standards!$H$10, TRUE,standards!$H$7)</f>
        <v>133, 64.5, 1</v>
      </c>
      <c r="N742" t="str">
        <f>VLOOKUP($C742, standards!$A$2:$D$17, 3, FALSE)</f>
        <v>shale, stilstone</v>
      </c>
      <c r="O742" t="str">
        <f>VLOOKUP($C742, standards!$A$2:$D$17, 4, FALSE)</f>
        <v/>
      </c>
    </row>
    <row r="743" spans="1:15" x14ac:dyDescent="0.2">
      <c r="A743" s="21">
        <v>28967</v>
      </c>
      <c r="B743" s="1" t="s">
        <v>52</v>
      </c>
      <c r="C743" s="1" t="s">
        <v>21</v>
      </c>
      <c r="D743" s="1" t="s">
        <v>12</v>
      </c>
      <c r="E743" s="4">
        <v>145</v>
      </c>
      <c r="F743" s="3">
        <v>-3.3649731092436976</v>
      </c>
      <c r="G743" s="2"/>
      <c r="H743" s="2">
        <v>-32.868093329594402</v>
      </c>
      <c r="I743" s="2">
        <v>29.503120220350699</v>
      </c>
      <c r="J743" s="2">
        <v>84.727852493307651</v>
      </c>
      <c r="K743" s="2">
        <v>14.629629629629665</v>
      </c>
      <c r="L743" s="2">
        <v>0.64251787706268049</v>
      </c>
      <c r="M743" s="24" t="str" cm="1">
        <f t="array" ref="M743">_xlfn.IFS(B743=standards!$G$1, standards!$H$1, B743=standards!$G$2,standards!$H$2,B743=standards!$G$3,standards!$H$3,B743=standards!$G$4,standards!$H$4,B743=standards!$G$5,standards!$H$5,B743=standards!$G$6,standards!$H$6,B743=standards!$G$8,standards!$H$8,B743=standards!$G$9,standards!$H$9,B743=standards!$G$10, standards!$H$10, TRUE,standards!$H$7)</f>
        <v>133, 64.5, 1</v>
      </c>
      <c r="N743" t="str">
        <f>VLOOKUP($C743, standards!$A$2:$D$17, 3, FALSE)</f>
        <v>shale, stilstone</v>
      </c>
      <c r="O743" t="str">
        <f>VLOOKUP($C743, standards!$A$2:$D$17, 4, FALSE)</f>
        <v/>
      </c>
    </row>
    <row r="744" spans="1:15" x14ac:dyDescent="0.2">
      <c r="A744" s="21">
        <v>28968</v>
      </c>
      <c r="B744" s="1" t="s">
        <v>52</v>
      </c>
      <c r="C744" s="1" t="s">
        <v>21</v>
      </c>
      <c r="D744" s="1" t="s">
        <v>12</v>
      </c>
      <c r="E744" s="4">
        <v>147</v>
      </c>
      <c r="F744" s="3">
        <v>-3.3385495798319327</v>
      </c>
      <c r="G744" s="2"/>
      <c r="H744" s="2">
        <v>-32.907657461281921</v>
      </c>
      <c r="I744" s="2">
        <v>29.569107881449987</v>
      </c>
      <c r="J744" s="2">
        <v>84.259639055342731</v>
      </c>
      <c r="K744" s="2">
        <v>14.969538729329942</v>
      </c>
      <c r="L744" s="2">
        <v>0.77082221532733475</v>
      </c>
      <c r="M744" s="24" t="str" cm="1">
        <f t="array" ref="M744">_xlfn.IFS(B744=standards!$G$1, standards!$H$1, B744=standards!$G$2,standards!$H$2,B744=standards!$G$3,standards!$H$3,B744=standards!$G$4,standards!$H$4,B744=standards!$G$5,standards!$H$5,B744=standards!$G$6,standards!$H$6,B744=standards!$G$8,standards!$H$8,B744=standards!$G$9,standards!$H$9,B744=standards!$G$10, standards!$H$10, TRUE,standards!$H$7)</f>
        <v>133, 64.5, 1</v>
      </c>
      <c r="N744" t="str">
        <f>VLOOKUP($C744, standards!$A$2:$D$17, 3, FALSE)</f>
        <v>shale, stilstone</v>
      </c>
      <c r="O744" t="str">
        <f>VLOOKUP($C744, standards!$A$2:$D$17, 4, FALSE)</f>
        <v/>
      </c>
    </row>
    <row r="745" spans="1:15" x14ac:dyDescent="0.2">
      <c r="A745" s="21">
        <v>28969</v>
      </c>
      <c r="B745" s="1" t="s">
        <v>52</v>
      </c>
      <c r="C745" s="1" t="s">
        <v>21</v>
      </c>
      <c r="D745" s="1" t="s">
        <v>12</v>
      </c>
      <c r="E745" s="4">
        <v>149</v>
      </c>
      <c r="F745" s="3">
        <v>-3.3121260504201682</v>
      </c>
      <c r="G745" s="2"/>
      <c r="H745" s="2">
        <v>-32.761681160447999</v>
      </c>
      <c r="I745" s="2">
        <v>29.449555110027831</v>
      </c>
      <c r="J745" s="2">
        <v>85.029716260893309</v>
      </c>
      <c r="K745" s="2">
        <v>14.241486068111655</v>
      </c>
      <c r="L745" s="2">
        <v>0.72879767099504233</v>
      </c>
      <c r="M745" s="24" t="str" cm="1">
        <f t="array" ref="M745">_xlfn.IFS(B745=standards!$G$1, standards!$H$1, B745=standards!$G$2,standards!$H$2,B745=standards!$G$3,standards!$H$3,B745=standards!$G$4,standards!$H$4,B745=standards!$G$5,standards!$H$5,B745=standards!$G$6,standards!$H$6,B745=standards!$G$8,standards!$H$8,B745=standards!$G$9,standards!$H$9,B745=standards!$G$10, standards!$H$10, TRUE,standards!$H$7)</f>
        <v>133, 64.5, 1</v>
      </c>
      <c r="N745" t="str">
        <f>VLOOKUP($C745, standards!$A$2:$D$17, 3, FALSE)</f>
        <v>shale, stilstone</v>
      </c>
      <c r="O745" t="str">
        <f>VLOOKUP($C745, standards!$A$2:$D$17, 4, FALSE)</f>
        <v/>
      </c>
    </row>
    <row r="746" spans="1:15" x14ac:dyDescent="0.2">
      <c r="A746" s="21">
        <v>28970</v>
      </c>
      <c r="B746" s="1" t="s">
        <v>52</v>
      </c>
      <c r="C746" s="1" t="s">
        <v>21</v>
      </c>
      <c r="D746" s="1" t="s">
        <v>12</v>
      </c>
      <c r="E746" s="4">
        <v>151</v>
      </c>
      <c r="F746" s="3">
        <v>-3.2857025210084032</v>
      </c>
      <c r="G746" s="2"/>
      <c r="H746" s="2">
        <v>-32.603243542178816</v>
      </c>
      <c r="I746" s="2">
        <v>29.317541021170413</v>
      </c>
      <c r="J746" s="2">
        <v>83.181396139677162</v>
      </c>
      <c r="K746" s="2">
        <v>16.047297297297217</v>
      </c>
      <c r="L746" s="2">
        <v>0.77130656302562195</v>
      </c>
      <c r="M746" s="24" t="str" cm="1">
        <f t="array" ref="M746">_xlfn.IFS(B746=standards!$G$1, standards!$H$1, B746=standards!$G$2,standards!$H$2,B746=standards!$G$3,standards!$H$3,B746=standards!$G$4,standards!$H$4,B746=standards!$G$5,standards!$H$5,B746=standards!$G$6,standards!$H$6,B746=standards!$G$8,standards!$H$8,B746=standards!$G$9,standards!$H$9,B746=standards!$G$10, standards!$H$10, TRUE,standards!$H$7)</f>
        <v>133, 64.5, 1</v>
      </c>
      <c r="N746" t="str">
        <f>VLOOKUP($C746, standards!$A$2:$D$17, 3, FALSE)</f>
        <v>shale, stilstone</v>
      </c>
      <c r="O746" t="str">
        <f>VLOOKUP($C746, standards!$A$2:$D$17, 4, FALSE)</f>
        <v/>
      </c>
    </row>
    <row r="747" spans="1:15" x14ac:dyDescent="0.2">
      <c r="A747" s="21">
        <v>28971</v>
      </c>
      <c r="B747" s="1" t="s">
        <v>52</v>
      </c>
      <c r="C747" s="1" t="s">
        <v>21</v>
      </c>
      <c r="D747" s="1" t="s">
        <v>12</v>
      </c>
      <c r="E747" s="4">
        <v>153</v>
      </c>
      <c r="F747" s="3">
        <v>-3.2592789915966387</v>
      </c>
      <c r="G747" s="2"/>
      <c r="H747" s="2">
        <v>-32.706813178850297</v>
      </c>
      <c r="I747" s="2">
        <v>29.447534187253659</v>
      </c>
      <c r="J747" s="2">
        <v>86.146689968863896</v>
      </c>
      <c r="K747" s="2">
        <v>13.060961878719702</v>
      </c>
      <c r="L747" s="2">
        <v>0.79234815241641177</v>
      </c>
      <c r="M747" s="24" t="str" cm="1">
        <f t="array" ref="M747">_xlfn.IFS(B747=standards!$G$1, standards!$H$1, B747=standards!$G$2,standards!$H$2,B747=standards!$G$3,standards!$H$3,B747=standards!$G$4,standards!$H$4,B747=standards!$G$5,standards!$H$5,B747=standards!$G$6,standards!$H$6,B747=standards!$G$8,standards!$H$8,B747=standards!$G$9,standards!$H$9,B747=standards!$G$10, standards!$H$10, TRUE,standards!$H$7)</f>
        <v>133, 64.5, 1</v>
      </c>
      <c r="N747" t="str">
        <f>VLOOKUP($C747, standards!$A$2:$D$17, 3, FALSE)</f>
        <v>shale, stilstone</v>
      </c>
      <c r="O747" t="str">
        <f>VLOOKUP($C747, standards!$A$2:$D$17, 4, FALSE)</f>
        <v/>
      </c>
    </row>
    <row r="748" spans="1:15" x14ac:dyDescent="0.2">
      <c r="A748" s="21">
        <v>28972</v>
      </c>
      <c r="B748" s="1" t="s">
        <v>52</v>
      </c>
      <c r="C748" s="1" t="s">
        <v>21</v>
      </c>
      <c r="D748" s="1" t="s">
        <v>12</v>
      </c>
      <c r="E748" s="4">
        <v>155</v>
      </c>
      <c r="F748" s="3">
        <v>-3.2328554621848742</v>
      </c>
      <c r="G748" s="2"/>
      <c r="H748" s="2">
        <v>-32.094983453400836</v>
      </c>
      <c r="I748" s="2">
        <v>28.862127991215964</v>
      </c>
      <c r="J748" s="2">
        <v>80.934218117488754</v>
      </c>
      <c r="K748" s="2">
        <v>18.632400183570429</v>
      </c>
      <c r="L748" s="2">
        <v>0.43338169894082357</v>
      </c>
      <c r="M748" s="24" t="str" cm="1">
        <f t="array" ref="M748">_xlfn.IFS(B748=standards!$G$1, standards!$H$1, B748=standards!$G$2,standards!$H$2,B748=standards!$G$3,standards!$H$3,B748=standards!$G$4,standards!$H$4,B748=standards!$G$5,standards!$H$5,B748=standards!$G$6,standards!$H$6,B748=standards!$G$8,standards!$H$8,B748=standards!$G$9,standards!$H$9,B748=standards!$G$10, standards!$H$10, TRUE,standards!$H$7)</f>
        <v>133, 64.5, 1</v>
      </c>
      <c r="N748" t="str">
        <f>VLOOKUP($C748, standards!$A$2:$D$17, 3, FALSE)</f>
        <v>shale, stilstone</v>
      </c>
      <c r="O748" t="str">
        <f>VLOOKUP($C748, standards!$A$2:$D$17, 4, FALSE)</f>
        <v/>
      </c>
    </row>
    <row r="749" spans="1:15" x14ac:dyDescent="0.2">
      <c r="A749" s="21">
        <v>28973</v>
      </c>
      <c r="B749" s="1" t="s">
        <v>52</v>
      </c>
      <c r="C749" s="1" t="s">
        <v>21</v>
      </c>
      <c r="D749" s="1" t="s">
        <v>12</v>
      </c>
      <c r="E749" s="4">
        <v>157</v>
      </c>
      <c r="F749" s="3">
        <v>-3.2064319327731092</v>
      </c>
      <c r="G749" s="2"/>
      <c r="H749" s="2">
        <v>-32.387407066122407</v>
      </c>
      <c r="I749" s="2">
        <v>29.180975133349296</v>
      </c>
      <c r="J749" s="2">
        <v>78.303973397471594</v>
      </c>
      <c r="K749" s="2">
        <v>21.162505116659968</v>
      </c>
      <c r="L749" s="2">
        <v>0.53352148586843773</v>
      </c>
      <c r="M749" s="24" t="str" cm="1">
        <f t="array" ref="M749">_xlfn.IFS(B749=standards!$G$1, standards!$H$1, B749=standards!$G$2,standards!$H$2,B749=standards!$G$3,standards!$H$3,B749=standards!$G$4,standards!$H$4,B749=standards!$G$5,standards!$H$5,B749=standards!$G$6,standards!$H$6,B749=standards!$G$8,standards!$H$8,B749=standards!$G$9,standards!$H$9,B749=standards!$G$10, standards!$H$10, TRUE,standards!$H$7)</f>
        <v>133, 64.5, 1</v>
      </c>
      <c r="N749" t="str">
        <f>VLOOKUP($C749, standards!$A$2:$D$17, 3, FALSE)</f>
        <v>shale, stilstone</v>
      </c>
      <c r="O749" t="str">
        <f>VLOOKUP($C749, standards!$A$2:$D$17, 4, FALSE)</f>
        <v/>
      </c>
    </row>
    <row r="750" spans="1:15" x14ac:dyDescent="0.2">
      <c r="A750" s="21">
        <v>28974</v>
      </c>
      <c r="B750" s="1" t="s">
        <v>52</v>
      </c>
      <c r="C750" s="1" t="s">
        <v>21</v>
      </c>
      <c r="D750" s="1" t="s">
        <v>12</v>
      </c>
      <c r="E750" s="4">
        <v>163</v>
      </c>
      <c r="F750" s="3">
        <v>-3.1271613445378152</v>
      </c>
      <c r="G750" s="2"/>
      <c r="H750" s="2">
        <v>-31.969659047948731</v>
      </c>
      <c r="I750" s="2">
        <v>28.842497703410917</v>
      </c>
      <c r="J750" s="2">
        <v>84.236768582364746</v>
      </c>
      <c r="K750" s="2">
        <v>15.288888888888982</v>
      </c>
      <c r="L750" s="2">
        <v>0.47434252874627802</v>
      </c>
      <c r="M750" s="24" t="str" cm="1">
        <f t="array" ref="M750">_xlfn.IFS(B750=standards!$G$1, standards!$H$1, B750=standards!$G$2,standards!$H$2,B750=standards!$G$3,standards!$H$3,B750=standards!$G$4,standards!$H$4,B750=standards!$G$5,standards!$H$5,B750=standards!$G$6,standards!$H$6,B750=standards!$G$8,standards!$H$8,B750=standards!$G$9,standards!$H$9,B750=standards!$G$10, standards!$H$10, TRUE,standards!$H$7)</f>
        <v>133, 64.5, 1</v>
      </c>
      <c r="N750" t="str">
        <f>VLOOKUP($C750, standards!$A$2:$D$17, 3, FALSE)</f>
        <v>shale, stilstone</v>
      </c>
      <c r="O750" t="str">
        <f>VLOOKUP($C750, standards!$A$2:$D$17, 4, FALSE)</f>
        <v/>
      </c>
    </row>
    <row r="751" spans="1:15" x14ac:dyDescent="0.2">
      <c r="A751" s="21">
        <v>28975</v>
      </c>
      <c r="B751" s="1" t="s">
        <v>52</v>
      </c>
      <c r="C751" s="1" t="s">
        <v>21</v>
      </c>
      <c r="D751" s="1" t="s">
        <v>12</v>
      </c>
      <c r="E751" s="4">
        <v>184</v>
      </c>
      <c r="F751" s="3">
        <v>-2.8497142857142856</v>
      </c>
      <c r="G751" s="2"/>
      <c r="H751" s="2">
        <v>-32.425324220098169</v>
      </c>
      <c r="I751" s="2">
        <v>29.575609934383884</v>
      </c>
      <c r="J751" s="2">
        <v>77.350466975542744</v>
      </c>
      <c r="K751" s="2">
        <v>22.186263933836781</v>
      </c>
      <c r="L751" s="2">
        <v>0.46326909062046773</v>
      </c>
      <c r="M751" s="24" t="str" cm="1">
        <f t="array" ref="M751">_xlfn.IFS(B751=standards!$G$1, standards!$H$1, B751=standards!$G$2,standards!$H$2,B751=standards!$G$3,standards!$H$3,B751=standards!$G$4,standards!$H$4,B751=standards!$G$5,standards!$H$5,B751=standards!$G$6,standards!$H$6,B751=standards!$G$8,standards!$H$8,B751=standards!$G$9,standards!$H$9,B751=standards!$G$10, standards!$H$10, TRUE,standards!$H$7)</f>
        <v>133, 64.5, 1</v>
      </c>
      <c r="N751" t="str">
        <f>VLOOKUP($C751, standards!$A$2:$D$17, 3, FALSE)</f>
        <v>shale, stilstone</v>
      </c>
      <c r="O751" t="str">
        <f>VLOOKUP($C751, standards!$A$2:$D$17, 4, FALSE)</f>
        <v/>
      </c>
    </row>
    <row r="752" spans="1:15" x14ac:dyDescent="0.2">
      <c r="A752" s="21">
        <v>28976</v>
      </c>
      <c r="B752" s="1" t="s">
        <v>52</v>
      </c>
      <c r="C752" s="1" t="s">
        <v>21</v>
      </c>
      <c r="D752" s="1" t="s">
        <v>12</v>
      </c>
      <c r="E752" s="4">
        <v>191</v>
      </c>
      <c r="F752" s="3">
        <v>-2.6530451680672269</v>
      </c>
      <c r="G752" s="2"/>
      <c r="H752" s="2">
        <v>-32.592614811242676</v>
      </c>
      <c r="I752" s="2">
        <v>29.939569643175449</v>
      </c>
      <c r="J752" s="2">
        <v>64.387216938213825</v>
      </c>
      <c r="K752" s="2">
        <v>35.01953973078588</v>
      </c>
      <c r="L752" s="2">
        <v>0.5932433310002958</v>
      </c>
      <c r="M752" s="24" t="str" cm="1">
        <f t="array" ref="M752">_xlfn.IFS(B752=standards!$G$1, standards!$H$1, B752=standards!$G$2,standards!$H$2,B752=standards!$G$3,standards!$H$3,B752=standards!$G$4,standards!$H$4,B752=standards!$G$5,standards!$H$5,B752=standards!$G$6,standards!$H$6,B752=standards!$G$8,standards!$H$8,B752=standards!$G$9,standards!$H$9,B752=standards!$G$10, standards!$H$10, TRUE,standards!$H$7)</f>
        <v>133, 64.5, 1</v>
      </c>
      <c r="N752" t="str">
        <f>VLOOKUP($C752, standards!$A$2:$D$17, 3, FALSE)</f>
        <v>shale, stilstone</v>
      </c>
      <c r="O752" t="str">
        <f>VLOOKUP($C752, standards!$A$2:$D$17, 4, FALSE)</f>
        <v/>
      </c>
    </row>
    <row r="753" spans="1:15" x14ac:dyDescent="0.2">
      <c r="A753" s="21">
        <v>28977</v>
      </c>
      <c r="B753" s="1" t="s">
        <v>52</v>
      </c>
      <c r="C753" s="1" t="s">
        <v>21</v>
      </c>
      <c r="D753" s="1" t="s">
        <v>12</v>
      </c>
      <c r="E753" s="4">
        <v>197</v>
      </c>
      <c r="F753" s="3">
        <v>-2.4844716386554619</v>
      </c>
      <c r="G753" s="2"/>
      <c r="H753" s="2">
        <v>-32.446090716294428</v>
      </c>
      <c r="I753" s="2">
        <v>29.961619077638964</v>
      </c>
      <c r="J753" s="2">
        <v>80.80233314744514</v>
      </c>
      <c r="K753" s="2">
        <v>18.577887381833271</v>
      </c>
      <c r="L753" s="2">
        <v>0.61977947072158457</v>
      </c>
      <c r="M753" s="24" t="str" cm="1">
        <f t="array" ref="M753">_xlfn.IFS(B753=standards!$G$1, standards!$H$1, B753=standards!$G$2,standards!$H$2,B753=standards!$G$3,standards!$H$3,B753=standards!$G$4,standards!$H$4,B753=standards!$G$5,standards!$H$5,B753=standards!$G$6,standards!$H$6,B753=standards!$G$8,standards!$H$8,B753=standards!$G$9,standards!$H$9,B753=standards!$G$10, standards!$H$10, TRUE,standards!$H$7)</f>
        <v>133, 64.5, 1</v>
      </c>
      <c r="N753" t="str">
        <f>VLOOKUP($C753, standards!$A$2:$D$17, 3, FALSE)</f>
        <v>shale, stilstone</v>
      </c>
      <c r="O753" t="str">
        <f>VLOOKUP($C753, standards!$A$2:$D$17, 4, FALSE)</f>
        <v/>
      </c>
    </row>
    <row r="754" spans="1:15" x14ac:dyDescent="0.2">
      <c r="A754" s="21">
        <v>28978</v>
      </c>
      <c r="B754" s="1" t="s">
        <v>52</v>
      </c>
      <c r="C754" s="1" t="s">
        <v>21</v>
      </c>
      <c r="D754" s="1" t="s">
        <v>12</v>
      </c>
      <c r="E754" s="4">
        <v>199</v>
      </c>
      <c r="F754" s="3">
        <v>-2.4282804621848739</v>
      </c>
      <c r="G754" s="2"/>
      <c r="H754" s="2">
        <v>-32.222297135129956</v>
      </c>
      <c r="I754" s="2">
        <v>29.794016672945084</v>
      </c>
      <c r="J754" s="2">
        <v>84.389035916547201</v>
      </c>
      <c r="K754" s="2">
        <v>15.334872979214733</v>
      </c>
      <c r="L754" s="2">
        <v>0.27609110423806271</v>
      </c>
      <c r="M754" s="24" t="str" cm="1">
        <f t="array" ref="M754">_xlfn.IFS(B754=standards!$G$1, standards!$H$1, B754=standards!$G$2,standards!$H$2,B754=standards!$G$3,standards!$H$3,B754=standards!$G$4,standards!$H$4,B754=standards!$G$5,standards!$H$5,B754=standards!$G$6,standards!$H$6,B754=standards!$G$8,standards!$H$8,B754=standards!$G$9,standards!$H$9,B754=standards!$G$10, standards!$H$10, TRUE,standards!$H$7)</f>
        <v>133, 64.5, 1</v>
      </c>
      <c r="N754" t="str">
        <f>VLOOKUP($C754, standards!$A$2:$D$17, 3, FALSE)</f>
        <v>shale, stilstone</v>
      </c>
      <c r="O754" t="str">
        <f>VLOOKUP($C754, standards!$A$2:$D$17, 4, FALSE)</f>
        <v/>
      </c>
    </row>
    <row r="755" spans="1:15" x14ac:dyDescent="0.2">
      <c r="A755" s="21">
        <v>28979</v>
      </c>
      <c r="B755" s="1" t="s">
        <v>52</v>
      </c>
      <c r="C755" s="1" t="s">
        <v>21</v>
      </c>
      <c r="D755" s="1" t="s">
        <v>12</v>
      </c>
      <c r="E755" s="4">
        <v>201</v>
      </c>
      <c r="F755" s="3">
        <v>-2.3720892857142859</v>
      </c>
      <c r="G755" s="2"/>
      <c r="H755" s="2">
        <v>-32.310754368145922</v>
      </c>
      <c r="I755" s="2">
        <v>29.938665082431637</v>
      </c>
      <c r="J755" s="2">
        <v>79.458212295398624</v>
      </c>
      <c r="K755" s="2">
        <v>19.703491152558538</v>
      </c>
      <c r="L755" s="2">
        <v>0.8382965520428306</v>
      </c>
      <c r="M755" s="24" t="str" cm="1">
        <f t="array" ref="M755">_xlfn.IFS(B755=standards!$G$1, standards!$H$1, B755=standards!$G$2,standards!$H$2,B755=standards!$G$3,standards!$H$3,B755=standards!$G$4,standards!$H$4,B755=standards!$G$5,standards!$H$5,B755=standards!$G$6,standards!$H$6,B755=standards!$G$8,standards!$H$8,B755=standards!$G$9,standards!$H$9,B755=standards!$G$10, standards!$H$10, TRUE,standards!$H$7)</f>
        <v>133, 64.5, 1</v>
      </c>
      <c r="N755" t="str">
        <f>VLOOKUP($C755, standards!$A$2:$D$17, 3, FALSE)</f>
        <v>shale, stilstone</v>
      </c>
      <c r="O755" t="str">
        <f>VLOOKUP($C755, standards!$A$2:$D$17, 4, FALSE)</f>
        <v/>
      </c>
    </row>
    <row r="756" spans="1:15" x14ac:dyDescent="0.2">
      <c r="A756" s="21">
        <v>28980</v>
      </c>
      <c r="B756" s="1" t="s">
        <v>52</v>
      </c>
      <c r="C756" s="1" t="s">
        <v>21</v>
      </c>
      <c r="D756" s="1" t="s">
        <v>12</v>
      </c>
      <c r="E756" s="4">
        <v>207</v>
      </c>
      <c r="F756" s="3">
        <v>-2.2035157563025209</v>
      </c>
      <c r="G756" s="2"/>
      <c r="H756" s="2">
        <v>-32.486725799288195</v>
      </c>
      <c r="I756" s="2">
        <v>30.283210042985672</v>
      </c>
      <c r="J756" s="2">
        <v>75.979285142956272</v>
      </c>
      <c r="K756" s="2">
        <v>23.578751164958152</v>
      </c>
      <c r="L756" s="2">
        <v>0.44196369208558378</v>
      </c>
      <c r="M756" s="24" t="str" cm="1">
        <f t="array" ref="M756">_xlfn.IFS(B756=standards!$G$1, standards!$H$1, B756=standards!$G$2,standards!$H$2,B756=standards!$G$3,standards!$H$3,B756=standards!$G$4,standards!$H$4,B756=standards!$G$5,standards!$H$5,B756=standards!$G$6,standards!$H$6,B756=standards!$G$8,standards!$H$8,B756=standards!$G$9,standards!$H$9,B756=standards!$G$10, standards!$H$10, TRUE,standards!$H$7)</f>
        <v>133, 64.5, 1</v>
      </c>
      <c r="N756" t="str">
        <f>VLOOKUP($C756, standards!$A$2:$D$17, 3, FALSE)</f>
        <v>shale, stilstone</v>
      </c>
      <c r="O756" t="str">
        <f>VLOOKUP($C756, standards!$A$2:$D$17, 4, FALSE)</f>
        <v/>
      </c>
    </row>
    <row r="757" spans="1:15" x14ac:dyDescent="0.2">
      <c r="A757" s="21">
        <v>28981</v>
      </c>
      <c r="B757" s="1" t="s">
        <v>52</v>
      </c>
      <c r="C757" s="1" t="s">
        <v>21</v>
      </c>
      <c r="D757" s="1" t="s">
        <v>12</v>
      </c>
      <c r="E757" s="4">
        <v>213</v>
      </c>
      <c r="F757" s="3">
        <v>-2.034942226890756</v>
      </c>
      <c r="G757" s="2"/>
      <c r="H757" s="2">
        <v>-32.228983167018399</v>
      </c>
      <c r="I757" s="2">
        <v>30.194040940127643</v>
      </c>
      <c r="J757" s="2">
        <v>85.846748387914872</v>
      </c>
      <c r="K757" s="2">
        <v>13.878842676311006</v>
      </c>
      <c r="L757" s="2">
        <v>0.27440893577412351</v>
      </c>
      <c r="M757" s="24" t="str" cm="1">
        <f t="array" ref="M757">_xlfn.IFS(B757=standards!$G$1, standards!$H$1, B757=standards!$G$2,standards!$H$2,B757=standards!$G$3,standards!$H$3,B757=standards!$G$4,standards!$H$4,B757=standards!$G$5,standards!$H$5,B757=standards!$G$6,standards!$H$6,B757=standards!$G$8,standards!$H$8,B757=standards!$G$9,standards!$H$9,B757=standards!$G$10, standards!$H$10, TRUE,standards!$H$7)</f>
        <v>133, 64.5, 1</v>
      </c>
      <c r="N757" t="str">
        <f>VLOOKUP($C757, standards!$A$2:$D$17, 3, FALSE)</f>
        <v>shale, stilstone</v>
      </c>
      <c r="O757" t="str">
        <f>VLOOKUP($C757, standards!$A$2:$D$17, 4, FALSE)</f>
        <v/>
      </c>
    </row>
    <row r="758" spans="1:15" x14ac:dyDescent="0.2">
      <c r="A758" s="21">
        <v>28982</v>
      </c>
      <c r="B758" s="1" t="s">
        <v>52</v>
      </c>
      <c r="C758" s="1" t="s">
        <v>21</v>
      </c>
      <c r="D758" s="1" t="s">
        <v>12</v>
      </c>
      <c r="E758" s="4">
        <v>221</v>
      </c>
      <c r="F758" s="3">
        <v>-1.8101775210084035</v>
      </c>
      <c r="G758" s="2"/>
      <c r="H758" s="2">
        <v>-32.345185014759487</v>
      </c>
      <c r="I758" s="2">
        <v>30.535007493751085</v>
      </c>
      <c r="J758" s="2">
        <v>74.436743104198314</v>
      </c>
      <c r="K758" s="2">
        <v>25.011286681715429</v>
      </c>
      <c r="L758" s="2">
        <v>0.55197021408625502</v>
      </c>
      <c r="M758" s="24" t="str" cm="1">
        <f t="array" ref="M758">_xlfn.IFS(B758=standards!$G$1, standards!$H$1, B758=standards!$G$2,standards!$H$2,B758=standards!$G$3,standards!$H$3,B758=standards!$G$4,standards!$H$4,B758=standards!$G$5,standards!$H$5,B758=standards!$G$6,standards!$H$6,B758=standards!$G$8,standards!$H$8,B758=standards!$G$9,standards!$H$9,B758=standards!$G$10, standards!$H$10, TRUE,standards!$H$7)</f>
        <v>133, 64.5, 1</v>
      </c>
      <c r="N758" t="str">
        <f>VLOOKUP($C758, standards!$A$2:$D$17, 3, FALSE)</f>
        <v>shale, stilstone</v>
      </c>
      <c r="O758" t="str">
        <f>VLOOKUP($C758, standards!$A$2:$D$17, 4, FALSE)</f>
        <v/>
      </c>
    </row>
    <row r="759" spans="1:15" x14ac:dyDescent="0.2">
      <c r="A759" s="21">
        <v>28983</v>
      </c>
      <c r="B759" s="1" t="s">
        <v>52</v>
      </c>
      <c r="C759" s="1" t="s">
        <v>21</v>
      </c>
      <c r="D759" s="1" t="s">
        <v>12</v>
      </c>
      <c r="E759" s="4">
        <v>223</v>
      </c>
      <c r="F759" s="3">
        <v>-1.7539863445378152</v>
      </c>
      <c r="G759" s="2"/>
      <c r="H759" s="2">
        <v>-32.581710378597947</v>
      </c>
      <c r="I759" s="2">
        <v>30.827724034060132</v>
      </c>
      <c r="J759" s="2">
        <v>86.489817774469728</v>
      </c>
      <c r="K759" s="2">
        <v>13.105676049838271</v>
      </c>
      <c r="L759" s="2">
        <v>0.40450617569200092</v>
      </c>
      <c r="M759" s="24" t="str" cm="1">
        <f t="array" ref="M759">_xlfn.IFS(B759=standards!$G$1, standards!$H$1, B759=standards!$G$2,standards!$H$2,B759=standards!$G$3,standards!$H$3,B759=standards!$G$4,standards!$H$4,B759=standards!$G$5,standards!$H$5,B759=standards!$G$6,standards!$H$6,B759=standards!$G$8,standards!$H$8,B759=standards!$G$9,standards!$H$9,B759=standards!$G$10, standards!$H$10, TRUE,standards!$H$7)</f>
        <v>133, 64.5, 1</v>
      </c>
      <c r="N759" t="str">
        <f>VLOOKUP($C759, standards!$A$2:$D$17, 3, FALSE)</f>
        <v>shale, stilstone</v>
      </c>
      <c r="O759" t="str">
        <f>VLOOKUP($C759, standards!$A$2:$D$17, 4, FALSE)</f>
        <v/>
      </c>
    </row>
    <row r="760" spans="1:15" x14ac:dyDescent="0.2">
      <c r="A760" s="21">
        <v>28984</v>
      </c>
      <c r="B760" s="1" t="s">
        <v>52</v>
      </c>
      <c r="C760" s="1" t="s">
        <v>21</v>
      </c>
      <c r="D760" s="1" t="s">
        <v>12</v>
      </c>
      <c r="E760" s="4">
        <v>227</v>
      </c>
      <c r="F760" s="3">
        <v>-1.6416039915966385</v>
      </c>
      <c r="G760" s="2"/>
      <c r="H760" s="2">
        <v>-32.396273758162906</v>
      </c>
      <c r="I760" s="2">
        <v>30.754669766566266</v>
      </c>
      <c r="J760" s="2">
        <v>82.327759687152138</v>
      </c>
      <c r="K760" s="2">
        <v>16.881775942178713</v>
      </c>
      <c r="L760" s="2">
        <v>0.79046437066914899</v>
      </c>
      <c r="M760" s="24" t="str" cm="1">
        <f t="array" ref="M760">_xlfn.IFS(B760=standards!$G$1, standards!$H$1, B760=standards!$G$2,standards!$H$2,B760=standards!$G$3,standards!$H$3,B760=standards!$G$4,standards!$H$4,B760=standards!$G$5,standards!$H$5,B760=standards!$G$6,standards!$H$6,B760=standards!$G$8,standards!$H$8,B760=standards!$G$9,standards!$H$9,B760=standards!$G$10, standards!$H$10, TRUE,standards!$H$7)</f>
        <v>133, 64.5, 1</v>
      </c>
      <c r="N760" t="str">
        <f>VLOOKUP($C760, standards!$A$2:$D$17, 3, FALSE)</f>
        <v>shale, stilstone</v>
      </c>
      <c r="O760" t="str">
        <f>VLOOKUP($C760, standards!$A$2:$D$17, 4, FALSE)</f>
        <v/>
      </c>
    </row>
    <row r="761" spans="1:15" x14ac:dyDescent="0.2">
      <c r="A761" s="21">
        <v>28985</v>
      </c>
      <c r="B761" s="1" t="s">
        <v>52</v>
      </c>
      <c r="C761" s="1" t="s">
        <v>21</v>
      </c>
      <c r="D761" s="1" t="s">
        <v>12</v>
      </c>
      <c r="E761" s="4">
        <v>229</v>
      </c>
      <c r="F761" s="3">
        <v>-1.5854128151260505</v>
      </c>
      <c r="G761" s="2"/>
      <c r="H761" s="2">
        <v>-32.670695931846026</v>
      </c>
      <c r="I761" s="2">
        <v>31.085283116719975</v>
      </c>
      <c r="J761" s="2">
        <v>78.874052150388678</v>
      </c>
      <c r="K761" s="2">
        <v>20.626631853785867</v>
      </c>
      <c r="L761" s="2">
        <v>0.49931599582545899</v>
      </c>
      <c r="M761" s="24" t="str" cm="1">
        <f t="array" ref="M761">_xlfn.IFS(B761=standards!$G$1, standards!$H$1, B761=standards!$G$2,standards!$H$2,B761=standards!$G$3,standards!$H$3,B761=standards!$G$4,standards!$H$4,B761=standards!$G$5,standards!$H$5,B761=standards!$G$6,standards!$H$6,B761=standards!$G$8,standards!$H$8,B761=standards!$G$9,standards!$H$9,B761=standards!$G$10, standards!$H$10, TRUE,standards!$H$7)</f>
        <v>133, 64.5, 1</v>
      </c>
      <c r="N761" t="str">
        <f>VLOOKUP($C761, standards!$A$2:$D$17, 3, FALSE)</f>
        <v>shale, stilstone</v>
      </c>
      <c r="O761" t="str">
        <f>VLOOKUP($C761, standards!$A$2:$D$17, 4, FALSE)</f>
        <v/>
      </c>
    </row>
    <row r="762" spans="1:15" x14ac:dyDescent="0.2">
      <c r="A762" s="21">
        <v>28986</v>
      </c>
      <c r="B762" s="1" t="s">
        <v>52</v>
      </c>
      <c r="C762" s="1" t="s">
        <v>21</v>
      </c>
      <c r="D762" s="1" t="s">
        <v>12</v>
      </c>
      <c r="E762" s="4">
        <v>234</v>
      </c>
      <c r="F762" s="3">
        <v>-1.44493487394958</v>
      </c>
      <c r="G762" s="2"/>
      <c r="H762" s="2">
        <v>-27.782489529263234</v>
      </c>
      <c r="I762" s="2">
        <v>26.337554655313653</v>
      </c>
      <c r="J762" s="2">
        <v>81.040907669152176</v>
      </c>
      <c r="K762" s="2">
        <v>18.847160728131239</v>
      </c>
      <c r="L762" s="2">
        <v>0.11193160271658566</v>
      </c>
      <c r="M762" s="24" t="str" cm="1">
        <f t="array" ref="M762">_xlfn.IFS(B762=standards!$G$1, standards!$H$1, B762=standards!$G$2,standards!$H$2,B762=standards!$G$3,standards!$H$3,B762=standards!$G$4,standards!$H$4,B762=standards!$G$5,standards!$H$5,B762=standards!$G$6,standards!$H$6,B762=standards!$G$8,standards!$H$8,B762=standards!$G$9,standards!$H$9,B762=standards!$G$10, standards!$H$10, TRUE,standards!$H$7)</f>
        <v>133, 64.5, 1</v>
      </c>
      <c r="N762" t="str">
        <f>VLOOKUP($C762, standards!$A$2:$D$17, 3, FALSE)</f>
        <v>shale, stilstone</v>
      </c>
      <c r="O762" t="str">
        <f>VLOOKUP($C762, standards!$A$2:$D$17, 4, FALSE)</f>
        <v/>
      </c>
    </row>
    <row r="763" spans="1:15" x14ac:dyDescent="0.2">
      <c r="A763" s="21">
        <v>28987</v>
      </c>
      <c r="B763" s="1" t="s">
        <v>52</v>
      </c>
      <c r="C763" s="1" t="s">
        <v>21</v>
      </c>
      <c r="D763" s="1" t="s">
        <v>12</v>
      </c>
      <c r="E763" s="4">
        <v>236</v>
      </c>
      <c r="F763" s="3">
        <v>-1.3887436974789917</v>
      </c>
      <c r="G763" s="2"/>
      <c r="H763" s="2">
        <v>-32.590708917690442</v>
      </c>
      <c r="I763" s="2">
        <v>31.201965220211449</v>
      </c>
      <c r="J763" s="2">
        <v>81.724039910950495</v>
      </c>
      <c r="K763" s="2">
        <v>18.022230385874408</v>
      </c>
      <c r="L763" s="2">
        <v>0.25372970317509563</v>
      </c>
      <c r="M763" s="24" t="str" cm="1">
        <f t="array" ref="M763">_xlfn.IFS(B763=standards!$G$1, standards!$H$1, B763=standards!$G$2,standards!$H$2,B763=standards!$G$3,standards!$H$3,B763=standards!$G$4,standards!$H$4,B763=standards!$G$5,standards!$H$5,B763=standards!$G$6,standards!$H$6,B763=standards!$G$8,standards!$H$8,B763=standards!$G$9,standards!$H$9,B763=standards!$G$10, standards!$H$10, TRUE,standards!$H$7)</f>
        <v>133, 64.5, 1</v>
      </c>
      <c r="N763" t="str">
        <f>VLOOKUP($C763, standards!$A$2:$D$17, 3, FALSE)</f>
        <v>shale, stilstone</v>
      </c>
      <c r="O763" t="str">
        <f>VLOOKUP($C763, standards!$A$2:$D$17, 4, FALSE)</f>
        <v/>
      </c>
    </row>
    <row r="764" spans="1:15" x14ac:dyDescent="0.2">
      <c r="A764" s="21">
        <v>28988</v>
      </c>
      <c r="B764" s="1" t="s">
        <v>52</v>
      </c>
      <c r="C764" s="1" t="s">
        <v>21</v>
      </c>
      <c r="D764" s="1" t="s">
        <v>12</v>
      </c>
      <c r="E764" s="4">
        <v>238</v>
      </c>
      <c r="F764" s="3">
        <v>-1.3325525210084035</v>
      </c>
      <c r="G764" s="2"/>
      <c r="H764" s="2">
        <v>-32.091789916895024</v>
      </c>
      <c r="I764" s="2">
        <v>30.759237395886622</v>
      </c>
      <c r="J764" s="2">
        <v>85.281152741248874</v>
      </c>
      <c r="K764" s="2">
        <v>14.588445237564111</v>
      </c>
      <c r="L764" s="2">
        <v>0.13040202118700411</v>
      </c>
      <c r="M764" s="24" t="str" cm="1">
        <f t="array" ref="M764">_xlfn.IFS(B764=standards!$G$1, standards!$H$1, B764=standards!$G$2,standards!$H$2,B764=standards!$G$3,standards!$H$3,B764=standards!$G$4,standards!$H$4,B764=standards!$G$5,standards!$H$5,B764=standards!$G$6,standards!$H$6,B764=standards!$G$8,standards!$H$8,B764=standards!$G$9,standards!$H$9,B764=standards!$G$10, standards!$H$10, TRUE,standards!$H$7)</f>
        <v>133, 64.5, 1</v>
      </c>
      <c r="N764" t="str">
        <f>VLOOKUP($C764, standards!$A$2:$D$17, 3, FALSE)</f>
        <v>shale, stilstone</v>
      </c>
      <c r="O764" t="str">
        <f>VLOOKUP($C764, standards!$A$2:$D$17, 4, FALSE)</f>
        <v/>
      </c>
    </row>
    <row r="765" spans="1:15" x14ac:dyDescent="0.2">
      <c r="A765" s="21">
        <v>28989</v>
      </c>
      <c r="B765" s="1" t="s">
        <v>52</v>
      </c>
      <c r="C765" s="1" t="s">
        <v>21</v>
      </c>
      <c r="D765" s="1" t="s">
        <v>12</v>
      </c>
      <c r="E765" s="4">
        <v>244</v>
      </c>
      <c r="F765" s="3">
        <v>-1.1639789915966388</v>
      </c>
      <c r="G765" s="2"/>
      <c r="H765" s="2">
        <v>-31.32513353419505</v>
      </c>
      <c r="I765" s="2">
        <v>30.16115454259841</v>
      </c>
      <c r="J765" s="2">
        <v>61.228852189541463</v>
      </c>
      <c r="K765" s="2">
        <v>38.655886811521093</v>
      </c>
      <c r="L765" s="2">
        <v>0.11526099893744074</v>
      </c>
      <c r="M765" s="24" t="str" cm="1">
        <f t="array" ref="M765">_xlfn.IFS(B765=standards!$G$1, standards!$H$1, B765=standards!$G$2,standards!$H$2,B765=standards!$G$3,standards!$H$3,B765=standards!$G$4,standards!$H$4,B765=standards!$G$5,standards!$H$5,B765=standards!$G$6,standards!$H$6,B765=standards!$G$8,standards!$H$8,B765=standards!$G$9,standards!$H$9,B765=standards!$G$10, standards!$H$10, TRUE,standards!$H$7)</f>
        <v>133, 64.5, 1</v>
      </c>
      <c r="N765" t="str">
        <f>VLOOKUP($C765, standards!$A$2:$D$17, 3, FALSE)</f>
        <v>shale, stilstone</v>
      </c>
      <c r="O765" t="str">
        <f>VLOOKUP($C765, standards!$A$2:$D$17, 4, FALSE)</f>
        <v/>
      </c>
    </row>
    <row r="766" spans="1:15" x14ac:dyDescent="0.2">
      <c r="A766" s="21">
        <v>28990</v>
      </c>
      <c r="B766" s="1" t="s">
        <v>52</v>
      </c>
      <c r="C766" s="1" t="s">
        <v>21</v>
      </c>
      <c r="D766" s="1" t="s">
        <v>12</v>
      </c>
      <c r="E766" s="4">
        <v>246</v>
      </c>
      <c r="F766" s="3">
        <v>-1.1077878151260505</v>
      </c>
      <c r="G766" s="2"/>
      <c r="H766" s="2">
        <v>-31.399542391763021</v>
      </c>
      <c r="I766" s="2">
        <v>30.291754576636968</v>
      </c>
      <c r="J766" s="2">
        <v>82.22943038323389</v>
      </c>
      <c r="K766" s="2">
        <v>17.652250661959414</v>
      </c>
      <c r="L766" s="2">
        <v>0.11831895480669914</v>
      </c>
      <c r="M766" s="24" t="str" cm="1">
        <f t="array" ref="M766">_xlfn.IFS(B766=standards!$G$1, standards!$H$1, B766=standards!$G$2,standards!$H$2,B766=standards!$G$3,standards!$H$3,B766=standards!$G$4,standards!$H$4,B766=standards!$G$5,standards!$H$5,B766=standards!$G$6,standards!$H$6,B766=standards!$G$8,standards!$H$8,B766=standards!$G$9,standards!$H$9,B766=standards!$G$10, standards!$H$10, TRUE,standards!$H$7)</f>
        <v>133, 64.5, 1</v>
      </c>
      <c r="N766" t="str">
        <f>VLOOKUP($C766, standards!$A$2:$D$17, 3, FALSE)</f>
        <v>shale, stilstone</v>
      </c>
      <c r="O766" t="str">
        <f>VLOOKUP($C766, standards!$A$2:$D$17, 4, FALSE)</f>
        <v/>
      </c>
    </row>
    <row r="767" spans="1:15" x14ac:dyDescent="0.2">
      <c r="A767" s="21">
        <v>28991</v>
      </c>
      <c r="B767" s="1" t="s">
        <v>52</v>
      </c>
      <c r="C767" s="1" t="s">
        <v>21</v>
      </c>
      <c r="D767" s="1" t="s">
        <v>12</v>
      </c>
      <c r="E767" s="4">
        <v>248</v>
      </c>
      <c r="F767" s="3">
        <v>-1.0515966386554623</v>
      </c>
      <c r="G767" s="2"/>
      <c r="H767" s="2">
        <v>-32.421317259831241</v>
      </c>
      <c r="I767" s="2">
        <v>31.36972062117578</v>
      </c>
      <c r="J767" s="2">
        <v>91.093411182666784</v>
      </c>
      <c r="K767" s="2">
        <v>8.6048956299744894</v>
      </c>
      <c r="L767" s="2">
        <v>0.30169318735871636</v>
      </c>
      <c r="M767" s="24" t="str" cm="1">
        <f t="array" ref="M767">_xlfn.IFS(B767=standards!$G$1, standards!$H$1, B767=standards!$G$2,standards!$H$2,B767=standards!$G$3,standards!$H$3,B767=standards!$G$4,standards!$H$4,B767=standards!$G$5,standards!$H$5,B767=standards!$G$6,standards!$H$6,B767=standards!$G$8,standards!$H$8,B767=standards!$G$9,standards!$H$9,B767=standards!$G$10, standards!$H$10, TRUE,standards!$H$7)</f>
        <v>133, 64.5, 1</v>
      </c>
      <c r="N767" t="str">
        <f>VLOOKUP($C767, standards!$A$2:$D$17, 3, FALSE)</f>
        <v>shale, stilstone</v>
      </c>
      <c r="O767" t="str">
        <f>VLOOKUP($C767, standards!$A$2:$D$17, 4, FALSE)</f>
        <v/>
      </c>
    </row>
    <row r="768" spans="1:15" x14ac:dyDescent="0.2">
      <c r="A768" s="21">
        <v>28992</v>
      </c>
      <c r="B768" s="1" t="s">
        <v>52</v>
      </c>
      <c r="C768" s="1" t="s">
        <v>21</v>
      </c>
      <c r="D768" s="1" t="s">
        <v>12</v>
      </c>
      <c r="E768" s="4">
        <v>254</v>
      </c>
      <c r="F768" s="3">
        <v>-0.88302310924369753</v>
      </c>
      <c r="G768" s="2"/>
      <c r="H768" s="2">
        <v>-32.030799818601395</v>
      </c>
      <c r="I768" s="2">
        <v>31.147776709357696</v>
      </c>
      <c r="J768" s="2">
        <v>80.726380110496422</v>
      </c>
      <c r="K768" s="2">
        <v>19.101123595505577</v>
      </c>
      <c r="L768" s="2">
        <v>0.17249629399800048</v>
      </c>
      <c r="M768" s="24" t="str" cm="1">
        <f t="array" ref="M768">_xlfn.IFS(B768=standards!$G$1, standards!$H$1, B768=standards!$G$2,standards!$H$2,B768=standards!$G$3,standards!$H$3,B768=standards!$G$4,standards!$H$4,B768=standards!$G$5,standards!$H$5,B768=standards!$G$6,standards!$H$6,B768=standards!$G$8,standards!$H$8,B768=standards!$G$9,standards!$H$9,B768=standards!$G$10, standards!$H$10, TRUE,standards!$H$7)</f>
        <v>133, 64.5, 1</v>
      </c>
      <c r="N768" t="str">
        <f>VLOOKUP($C768, standards!$A$2:$D$17, 3, FALSE)</f>
        <v>shale, stilstone</v>
      </c>
      <c r="O768" t="str">
        <f>VLOOKUP($C768, standards!$A$2:$D$17, 4, FALSE)</f>
        <v/>
      </c>
    </row>
    <row r="769" spans="1:15" x14ac:dyDescent="0.2">
      <c r="A769" s="21">
        <v>28993</v>
      </c>
      <c r="B769" s="1" t="s">
        <v>52</v>
      </c>
      <c r="C769" s="1" t="s">
        <v>21</v>
      </c>
      <c r="D769" s="1" t="s">
        <v>12</v>
      </c>
      <c r="E769" s="4">
        <v>256</v>
      </c>
      <c r="F769" s="3">
        <v>-0.82683193277310929</v>
      </c>
      <c r="G769" s="2"/>
      <c r="H769" s="2">
        <v>-31.225669720344172</v>
      </c>
      <c r="I769" s="2">
        <v>30.398837787571061</v>
      </c>
      <c r="J769" s="2">
        <v>86.496009149200674</v>
      </c>
      <c r="K769" s="2">
        <v>13.376383763837598</v>
      </c>
      <c r="L769" s="2">
        <v>0.12760708696172549</v>
      </c>
      <c r="M769" s="24" t="str" cm="1">
        <f t="array" ref="M769">_xlfn.IFS(B769=standards!$G$1, standards!$H$1, B769=standards!$G$2,standards!$H$2,B769=standards!$G$3,standards!$H$3,B769=standards!$G$4,standards!$H$4,B769=standards!$G$5,standards!$H$5,B769=standards!$G$6,standards!$H$6,B769=standards!$G$8,standards!$H$8,B769=standards!$G$9,standards!$H$9,B769=standards!$G$10, standards!$H$10, TRUE,standards!$H$7)</f>
        <v>133, 64.5, 1</v>
      </c>
      <c r="N769" t="str">
        <f>VLOOKUP($C769, standards!$A$2:$D$17, 3, FALSE)</f>
        <v>shale, stilstone</v>
      </c>
      <c r="O769" t="str">
        <f>VLOOKUP($C769, standards!$A$2:$D$17, 4, FALSE)</f>
        <v/>
      </c>
    </row>
    <row r="770" spans="1:15" x14ac:dyDescent="0.2">
      <c r="A770" s="21">
        <v>28994</v>
      </c>
      <c r="B770" s="1" t="s">
        <v>52</v>
      </c>
      <c r="C770" s="1" t="s">
        <v>21</v>
      </c>
      <c r="D770" s="1" t="s">
        <v>12</v>
      </c>
      <c r="E770" s="4">
        <v>260</v>
      </c>
      <c r="F770" s="3">
        <v>-0.7144495798319328</v>
      </c>
      <c r="G770" s="2"/>
      <c r="H770" s="2">
        <v>-31.831832120889395</v>
      </c>
      <c r="I770" s="2">
        <v>31.117382541057463</v>
      </c>
      <c r="J770" s="2">
        <v>81.740238600580383</v>
      </c>
      <c r="K770" s="2">
        <v>18.102317446436327</v>
      </c>
      <c r="L770" s="2">
        <v>0.15744395298328151</v>
      </c>
      <c r="M770" s="24" t="str" cm="1">
        <f t="array" ref="M770">_xlfn.IFS(B770=standards!$G$1, standards!$H$1, B770=standards!$G$2,standards!$H$2,B770=standards!$G$3,standards!$H$3,B770=standards!$G$4,standards!$H$4,B770=standards!$G$5,standards!$H$5,B770=standards!$G$6,standards!$H$6,B770=standards!$G$8,standards!$H$8,B770=standards!$G$9,standards!$H$9,B770=standards!$G$10, standards!$H$10, TRUE,standards!$H$7)</f>
        <v>133, 64.5, 1</v>
      </c>
      <c r="N770" t="str">
        <f>VLOOKUP($C770, standards!$A$2:$D$17, 3, FALSE)</f>
        <v>shale, stilstone</v>
      </c>
      <c r="O770" t="str">
        <f>VLOOKUP($C770, standards!$A$2:$D$17, 4, FALSE)</f>
        <v/>
      </c>
    </row>
    <row r="771" spans="1:15" x14ac:dyDescent="0.2">
      <c r="A771" s="21">
        <v>28995</v>
      </c>
      <c r="B771" s="1" t="s">
        <v>52</v>
      </c>
      <c r="C771" s="1" t="s">
        <v>21</v>
      </c>
      <c r="D771" s="1" t="s">
        <v>12</v>
      </c>
      <c r="E771" s="4">
        <v>262</v>
      </c>
      <c r="F771" s="3">
        <v>-0.65825840336134478</v>
      </c>
      <c r="G771" s="2"/>
      <c r="H771" s="2">
        <v>-31.854828387459122</v>
      </c>
      <c r="I771" s="2">
        <v>31.196569984097778</v>
      </c>
      <c r="J771" s="2">
        <v>85.774295346076883</v>
      </c>
      <c r="K771" s="2">
        <v>14.096539940196651</v>
      </c>
      <c r="L771" s="2">
        <v>0.12916471372647395</v>
      </c>
      <c r="M771" s="24" t="str" cm="1">
        <f t="array" ref="M771">_xlfn.IFS(B771=standards!$G$1, standards!$H$1, B771=standards!$G$2,standards!$H$2,B771=standards!$G$3,standards!$H$3,B771=standards!$G$4,standards!$H$4,B771=standards!$G$5,standards!$H$5,B771=standards!$G$6,standards!$H$6,B771=standards!$G$8,standards!$H$8,B771=standards!$G$9,standards!$H$9,B771=standards!$G$10, standards!$H$10, TRUE,standards!$H$7)</f>
        <v>133, 64.5, 1</v>
      </c>
      <c r="N771" t="str">
        <f>VLOOKUP($C771, standards!$A$2:$D$17, 3, FALSE)</f>
        <v>shale, stilstone</v>
      </c>
      <c r="O771" t="str">
        <f>VLOOKUP($C771, standards!$A$2:$D$17, 4, FALSE)</f>
        <v/>
      </c>
    </row>
    <row r="772" spans="1:15" x14ac:dyDescent="0.2">
      <c r="A772" s="21">
        <v>28996</v>
      </c>
      <c r="B772" s="1" t="s">
        <v>52</v>
      </c>
      <c r="C772" s="1" t="s">
        <v>21</v>
      </c>
      <c r="D772" s="1" t="s">
        <v>12</v>
      </c>
      <c r="E772" s="4">
        <v>264</v>
      </c>
      <c r="F772" s="3">
        <v>-0.60206722689075676</v>
      </c>
      <c r="G772" s="2"/>
      <c r="H772" s="2">
        <v>-31.767180996254233</v>
      </c>
      <c r="I772" s="2">
        <v>31.165113769363476</v>
      </c>
      <c r="J772" s="2">
        <v>83.461836932121315</v>
      </c>
      <c r="K772" s="2">
        <v>16.390041493775882</v>
      </c>
      <c r="L772" s="2">
        <v>0.14812157410280277</v>
      </c>
      <c r="M772" s="24" t="str" cm="1">
        <f t="array" ref="M772">_xlfn.IFS(B772=standards!$G$1, standards!$H$1, B772=standards!$G$2,standards!$H$2,B772=standards!$G$3,standards!$H$3,B772=standards!$G$4,standards!$H$4,B772=standards!$G$5,standards!$H$5,B772=standards!$G$6,standards!$H$6,B772=standards!$G$8,standards!$H$8,B772=standards!$G$9,standards!$H$9,B772=standards!$G$10, standards!$H$10, TRUE,standards!$H$7)</f>
        <v>133, 64.5, 1</v>
      </c>
      <c r="N772" t="str">
        <f>VLOOKUP($C772, standards!$A$2:$D$17, 3, FALSE)</f>
        <v>shale, stilstone</v>
      </c>
      <c r="O772" t="str">
        <f>VLOOKUP($C772, standards!$A$2:$D$17, 4, FALSE)</f>
        <v/>
      </c>
    </row>
    <row r="773" spans="1:15" x14ac:dyDescent="0.2">
      <c r="A773" s="21">
        <v>28997</v>
      </c>
      <c r="B773" s="1" t="s">
        <v>52</v>
      </c>
      <c r="C773" s="1" t="s">
        <v>21</v>
      </c>
      <c r="D773" s="1" t="s">
        <v>12</v>
      </c>
      <c r="E773" s="4">
        <v>276</v>
      </c>
      <c r="F773" s="3">
        <v>-0.26492016806722685</v>
      </c>
      <c r="G773" s="2"/>
      <c r="H773" s="2">
        <v>-31.919445486397731</v>
      </c>
      <c r="I773" s="2">
        <v>31.654525318330503</v>
      </c>
      <c r="J773" s="2">
        <v>84.577587022401744</v>
      </c>
      <c r="K773" s="2">
        <v>15.269611960356119</v>
      </c>
      <c r="L773" s="2">
        <v>0.15280101724214351</v>
      </c>
      <c r="M773" s="24" t="str" cm="1">
        <f t="array" ref="M773">_xlfn.IFS(B773=standards!$G$1, standards!$H$1, B773=standards!$G$2,standards!$H$2,B773=standards!$G$3,standards!$H$3,B773=standards!$G$4,standards!$H$4,B773=standards!$G$5,standards!$H$5,B773=standards!$G$6,standards!$H$6,B773=standards!$G$8,standards!$H$8,B773=standards!$G$9,standards!$H$9,B773=standards!$G$10, standards!$H$10, TRUE,standards!$H$7)</f>
        <v>133, 64.5, 1</v>
      </c>
      <c r="N773" t="str">
        <f>VLOOKUP($C773, standards!$A$2:$D$17, 3, FALSE)</f>
        <v>shale, stilstone</v>
      </c>
      <c r="O773" t="str">
        <f>VLOOKUP($C773, standards!$A$2:$D$17, 4, FALSE)</f>
        <v/>
      </c>
    </row>
    <row r="774" spans="1:15" x14ac:dyDescent="0.2">
      <c r="A774" s="21">
        <v>28998</v>
      </c>
      <c r="B774" s="1" t="s">
        <v>52</v>
      </c>
      <c r="C774" s="1" t="s">
        <v>21</v>
      </c>
      <c r="D774" s="1" t="s">
        <v>12</v>
      </c>
      <c r="E774" s="4">
        <v>278</v>
      </c>
      <c r="F774" s="3">
        <v>-0.20872899159663882</v>
      </c>
      <c r="G774" s="2"/>
      <c r="H774" s="2">
        <v>-32.995643176853058</v>
      </c>
      <c r="I774" s="2">
        <v>32.786914185256421</v>
      </c>
      <c r="J774" s="2">
        <v>85.766924930597355</v>
      </c>
      <c r="K774" s="2">
        <v>14.144027598102603</v>
      </c>
      <c r="L774" s="2">
        <v>8.9047471300031031E-2</v>
      </c>
      <c r="M774" s="24" t="str" cm="1">
        <f t="array" ref="M774">_xlfn.IFS(B774=standards!$G$1, standards!$H$1, B774=standards!$G$2,standards!$H$2,B774=standards!$G$3,standards!$H$3,B774=standards!$G$4,standards!$H$4,B774=standards!$G$5,standards!$H$5,B774=standards!$G$6,standards!$H$6,B774=standards!$G$8,standards!$H$8,B774=standards!$G$9,standards!$H$9,B774=standards!$G$10, standards!$H$10, TRUE,standards!$H$7)</f>
        <v>133, 64.5, 1</v>
      </c>
      <c r="N774" t="str">
        <f>VLOOKUP($C774, standards!$A$2:$D$17, 3, FALSE)</f>
        <v>shale, stilstone</v>
      </c>
      <c r="O774" t="str">
        <f>VLOOKUP($C774, standards!$A$2:$D$17, 4, FALSE)</f>
        <v/>
      </c>
    </row>
    <row r="775" spans="1:15" x14ac:dyDescent="0.2">
      <c r="A775" s="21">
        <v>28999</v>
      </c>
      <c r="B775" s="1" t="s">
        <v>52</v>
      </c>
      <c r="C775" s="1" t="s">
        <v>21</v>
      </c>
      <c r="D775" s="1" t="s">
        <v>12</v>
      </c>
      <c r="E775" s="4">
        <v>284</v>
      </c>
      <c r="F775" s="3">
        <v>-4.0155462184874313E-2</v>
      </c>
      <c r="G775" s="2"/>
      <c r="H775" s="2">
        <v>-31.706074852183487</v>
      </c>
      <c r="I775" s="2">
        <v>31.665919389998614</v>
      </c>
      <c r="J775" s="2">
        <v>84.362170826969404</v>
      </c>
      <c r="K775" s="2">
        <v>15.519323671497528</v>
      </c>
      <c r="L775" s="2">
        <v>0.11850550153305867</v>
      </c>
      <c r="M775" s="24" t="str" cm="1">
        <f t="array" ref="M775">_xlfn.IFS(B775=standards!$G$1, standards!$H$1, B775=standards!$G$2,standards!$H$2,B775=standards!$G$3,standards!$H$3,B775=standards!$G$4,standards!$H$4,B775=standards!$G$5,standards!$H$5,B775=standards!$G$6,standards!$H$6,B775=standards!$G$8,standards!$H$8,B775=standards!$G$9,standards!$H$9,B775=standards!$G$10, standards!$H$10, TRUE,standards!$H$7)</f>
        <v>133, 64.5, 1</v>
      </c>
      <c r="N775" t="str">
        <f>VLOOKUP($C775, standards!$A$2:$D$17, 3, FALSE)</f>
        <v>shale, stilstone</v>
      </c>
      <c r="O775" t="str">
        <f>VLOOKUP($C775, standards!$A$2:$D$17, 4, FALSE)</f>
        <v/>
      </c>
    </row>
    <row r="776" spans="1:15" x14ac:dyDescent="0.2">
      <c r="A776" s="21">
        <v>29000</v>
      </c>
      <c r="B776" s="1" t="s">
        <v>52</v>
      </c>
      <c r="C776" s="1" t="s">
        <v>21</v>
      </c>
      <c r="D776" s="1" t="s">
        <v>12</v>
      </c>
      <c r="E776" s="4">
        <v>294</v>
      </c>
      <c r="F776" s="3">
        <v>0.24080042016806669</v>
      </c>
      <c r="G776" s="2"/>
      <c r="H776" s="2">
        <v>-31.622930426644604</v>
      </c>
      <c r="I776" s="2">
        <v>31.863730846812672</v>
      </c>
      <c r="J776" s="2">
        <v>84.719432155779984</v>
      </c>
      <c r="K776" s="2">
        <v>15.134269962653418</v>
      </c>
      <c r="L776" s="2">
        <v>0.14629788156660151</v>
      </c>
      <c r="M776" s="24" t="str" cm="1">
        <f t="array" ref="M776">_xlfn.IFS(B776=standards!$G$1, standards!$H$1, B776=standards!$G$2,standards!$H$2,B776=standards!$G$3,standards!$H$3,B776=standards!$G$4,standards!$H$4,B776=standards!$G$5,standards!$H$5,B776=standards!$G$6,standards!$H$6,B776=standards!$G$8,standards!$H$8,B776=standards!$G$9,standards!$H$9,B776=standards!$G$10, standards!$H$10, TRUE,standards!$H$7)</f>
        <v>133, 64.5, 1</v>
      </c>
      <c r="N776" t="str">
        <f>VLOOKUP($C776, standards!$A$2:$D$17, 3, FALSE)</f>
        <v>shale, stilstone</v>
      </c>
      <c r="O776" t="str">
        <f>VLOOKUP($C776, standards!$A$2:$D$17, 4, FALSE)</f>
        <v/>
      </c>
    </row>
    <row r="777" spans="1:15" x14ac:dyDescent="0.2">
      <c r="A777" s="21">
        <v>29001</v>
      </c>
      <c r="B777" s="1" t="s">
        <v>52</v>
      </c>
      <c r="C777" s="1" t="s">
        <v>21</v>
      </c>
      <c r="D777" s="1" t="s">
        <v>12</v>
      </c>
      <c r="E777" s="4">
        <v>304</v>
      </c>
      <c r="F777" s="3">
        <v>0.52175630252100813</v>
      </c>
      <c r="G777" s="2"/>
      <c r="H777" s="2">
        <v>-30.922714119997853</v>
      </c>
      <c r="I777" s="2">
        <v>31.444470422518862</v>
      </c>
      <c r="J777" s="2">
        <v>84.533867798705444</v>
      </c>
      <c r="K777" s="2">
        <v>15.389865210714868</v>
      </c>
      <c r="L777" s="2">
        <v>7.6266990579676661E-2</v>
      </c>
      <c r="M777" s="24" t="str" cm="1">
        <f t="array" ref="M777">_xlfn.IFS(B777=standards!$G$1, standards!$H$1, B777=standards!$G$2,standards!$H$2,B777=standards!$G$3,standards!$H$3,B777=standards!$G$4,standards!$H$4,B777=standards!$G$5,standards!$H$5,B777=standards!$G$6,standards!$H$6,B777=standards!$G$8,standards!$H$8,B777=standards!$G$9,standards!$H$9,B777=standards!$G$10, standards!$H$10, TRUE,standards!$H$7)</f>
        <v>133, 64.5, 1</v>
      </c>
      <c r="N777" t="str">
        <f>VLOOKUP($C777, standards!$A$2:$D$17, 3, FALSE)</f>
        <v>shale, stilstone</v>
      </c>
      <c r="O777" t="str">
        <f>VLOOKUP($C777, standards!$A$2:$D$17, 4, FALSE)</f>
        <v/>
      </c>
    </row>
    <row r="778" spans="1:15" x14ac:dyDescent="0.2">
      <c r="A778" s="21">
        <v>29002</v>
      </c>
      <c r="B778" s="1" t="s">
        <v>52</v>
      </c>
      <c r="C778" s="1" t="s">
        <v>21</v>
      </c>
      <c r="D778" s="1" t="s">
        <v>12</v>
      </c>
      <c r="E778" s="4">
        <v>306</v>
      </c>
      <c r="F778" s="3">
        <v>0.5779474789915966</v>
      </c>
      <c r="G778" s="2"/>
      <c r="H778" s="2">
        <v>-31.411563272563821</v>
      </c>
      <c r="I778" s="2">
        <v>31.989510751555418</v>
      </c>
      <c r="J778" s="2">
        <v>85.727900271530928</v>
      </c>
      <c r="K778" s="2">
        <v>14.056654195617391</v>
      </c>
      <c r="L778" s="2">
        <v>0.2154455328516762</v>
      </c>
      <c r="M778" s="24" t="str" cm="1">
        <f t="array" ref="M778">_xlfn.IFS(B778=standards!$G$1, standards!$H$1, B778=standards!$G$2,standards!$H$2,B778=standards!$G$3,standards!$H$3,B778=standards!$G$4,standards!$H$4,B778=standards!$G$5,standards!$H$5,B778=standards!$G$6,standards!$H$6,B778=standards!$G$8,standards!$H$8,B778=standards!$G$9,standards!$H$9,B778=standards!$G$10, standards!$H$10, TRUE,standards!$H$7)</f>
        <v>133, 64.5, 1</v>
      </c>
      <c r="N778" t="str">
        <f>VLOOKUP($C778, standards!$A$2:$D$17, 3, FALSE)</f>
        <v>shale, stilstone</v>
      </c>
      <c r="O778" t="str">
        <f>VLOOKUP($C778, standards!$A$2:$D$17, 4, FALSE)</f>
        <v/>
      </c>
    </row>
    <row r="779" spans="1:15" x14ac:dyDescent="0.2">
      <c r="A779" s="21">
        <v>29003</v>
      </c>
      <c r="B779" s="1" t="s">
        <v>52</v>
      </c>
      <c r="C779" s="1" t="s">
        <v>21</v>
      </c>
      <c r="D779" s="1" t="s">
        <v>12</v>
      </c>
      <c r="E779" s="4">
        <v>320</v>
      </c>
      <c r="F779" s="3">
        <v>0.97128571428571431</v>
      </c>
      <c r="G779" s="2"/>
      <c r="H779" s="2">
        <v>-31.258492778914963</v>
      </c>
      <c r="I779" s="2">
        <v>32.229778493200676</v>
      </c>
      <c r="J779" s="2">
        <v>84.715427343078503</v>
      </c>
      <c r="K779" s="2">
        <v>15.070358601906445</v>
      </c>
      <c r="L779" s="2">
        <v>0.21421405501504839</v>
      </c>
      <c r="M779" s="24" t="str" cm="1">
        <f t="array" ref="M779">_xlfn.IFS(B779=standards!$G$1, standards!$H$1, B779=standards!$G$2,standards!$H$2,B779=standards!$G$3,standards!$H$3,B779=standards!$G$4,standards!$H$4,B779=standards!$G$5,standards!$H$5,B779=standards!$G$6,standards!$H$6,B779=standards!$G$8,standards!$H$8,B779=standards!$G$9,standards!$H$9,B779=standards!$G$10, standards!$H$10, TRUE,standards!$H$7)</f>
        <v>133, 64.5, 1</v>
      </c>
      <c r="N779" t="str">
        <f>VLOOKUP($C779, standards!$A$2:$D$17, 3, FALSE)</f>
        <v>shale, stilstone</v>
      </c>
      <c r="O779" t="str">
        <f>VLOOKUP($C779, standards!$A$2:$D$17, 4, FALSE)</f>
        <v/>
      </c>
    </row>
    <row r="780" spans="1:15" x14ac:dyDescent="0.2">
      <c r="A780" s="21">
        <v>29004</v>
      </c>
      <c r="B780" s="1" t="s">
        <v>52</v>
      </c>
      <c r="C780" s="1" t="s">
        <v>21</v>
      </c>
      <c r="D780" s="1" t="s">
        <v>12</v>
      </c>
      <c r="E780" s="4">
        <v>328</v>
      </c>
      <c r="F780" s="3">
        <v>0.97317142857142858</v>
      </c>
      <c r="G780" s="2"/>
      <c r="H780" s="2">
        <v>-31.671013949847811</v>
      </c>
      <c r="I780" s="2">
        <v>32.644185378419238</v>
      </c>
      <c r="J780" s="2">
        <v>79.490193693790516</v>
      </c>
      <c r="K780" s="2">
        <v>20.486577181208069</v>
      </c>
      <c r="L780" s="2">
        <v>2.3229125001401823E-2</v>
      </c>
      <c r="M780" s="24" t="str" cm="1">
        <f t="array" ref="M780">_xlfn.IFS(B780=standards!$G$1, standards!$H$1, B780=standards!$G$2,standards!$H$2,B780=standards!$G$3,standards!$H$3,B780=standards!$G$4,standards!$H$4,B780=standards!$G$5,standards!$H$5,B780=standards!$G$6,standards!$H$6,B780=standards!$G$8,standards!$H$8,B780=standards!$G$9,standards!$H$9,B780=standards!$G$10, standards!$H$10, TRUE,standards!$H$7)</f>
        <v>133, 64.5, 1</v>
      </c>
      <c r="N780" t="str">
        <f>VLOOKUP($C780, standards!$A$2:$D$17, 3, FALSE)</f>
        <v>shale, stilstone</v>
      </c>
      <c r="O780" t="str">
        <f>VLOOKUP($C780, standards!$A$2:$D$17, 4, FALSE)</f>
        <v/>
      </c>
    </row>
    <row r="781" spans="1:15" x14ac:dyDescent="0.2">
      <c r="A781" s="21">
        <v>29005</v>
      </c>
      <c r="B781" s="1" t="s">
        <v>52</v>
      </c>
      <c r="C781" s="1" t="s">
        <v>21</v>
      </c>
      <c r="D781" s="1" t="s">
        <v>12</v>
      </c>
      <c r="E781" s="4">
        <v>332</v>
      </c>
      <c r="F781" s="3">
        <v>0.97411428571428571</v>
      </c>
      <c r="G781" s="2"/>
      <c r="H781" s="2">
        <v>-31.734847866225756</v>
      </c>
      <c r="I781" s="2">
        <v>32.708962151940042</v>
      </c>
      <c r="J781" s="2">
        <v>84.314224456877312</v>
      </c>
      <c r="K781" s="2">
        <v>15.441478439425083</v>
      </c>
      <c r="L781" s="2">
        <v>0.24429710369760824</v>
      </c>
      <c r="M781" s="24" t="str" cm="1">
        <f t="array" ref="M781">_xlfn.IFS(B781=standards!$G$1, standards!$H$1, B781=standards!$G$2,standards!$H$2,B781=standards!$G$3,standards!$H$3,B781=standards!$G$4,standards!$H$4,B781=standards!$G$5,standards!$H$5,B781=standards!$G$6,standards!$H$6,B781=standards!$G$8,standards!$H$8,B781=standards!$G$9,standards!$H$9,B781=standards!$G$10, standards!$H$10, TRUE,standards!$H$7)</f>
        <v>133, 64.5, 1</v>
      </c>
      <c r="N781" t="str">
        <f>VLOOKUP($C781, standards!$A$2:$D$17, 3, FALSE)</f>
        <v>shale, stilstone</v>
      </c>
      <c r="O781" t="str">
        <f>VLOOKUP($C781, standards!$A$2:$D$17, 4, FALSE)</f>
        <v/>
      </c>
    </row>
    <row r="782" spans="1:15" x14ac:dyDescent="0.2">
      <c r="A782" s="21">
        <v>29006</v>
      </c>
      <c r="B782" s="1" t="s">
        <v>52</v>
      </c>
      <c r="C782" s="1" t="s">
        <v>21</v>
      </c>
      <c r="D782" s="1" t="s">
        <v>12</v>
      </c>
      <c r="E782" s="4">
        <v>334</v>
      </c>
      <c r="F782" s="3">
        <v>0.97458571428571417</v>
      </c>
      <c r="G782" s="2"/>
      <c r="H782" s="2">
        <v>-33.03763635928474</v>
      </c>
      <c r="I782" s="2">
        <v>34.012222073570456</v>
      </c>
      <c r="J782" s="2">
        <v>80.126509794538251</v>
      </c>
      <c r="K782" s="2">
        <v>19.817823732151709</v>
      </c>
      <c r="L782" s="2">
        <v>5.5666473310040612E-2</v>
      </c>
      <c r="M782" s="24" t="str" cm="1">
        <f t="array" ref="M782">_xlfn.IFS(B782=standards!$G$1, standards!$H$1, B782=standards!$G$2,standards!$H$2,B782=standards!$G$3,standards!$H$3,B782=standards!$G$4,standards!$H$4,B782=standards!$G$5,standards!$H$5,B782=standards!$G$6,standards!$H$6,B782=standards!$G$8,standards!$H$8,B782=standards!$G$9,standards!$H$9,B782=standards!$G$10, standards!$H$10, TRUE,standards!$H$7)</f>
        <v>133, 64.5, 1</v>
      </c>
      <c r="N782" t="str">
        <f>VLOOKUP($C782, standards!$A$2:$D$17, 3, FALSE)</f>
        <v>shale, stilstone</v>
      </c>
      <c r="O782" t="str">
        <f>VLOOKUP($C782, standards!$A$2:$D$17, 4, FALSE)</f>
        <v/>
      </c>
    </row>
    <row r="783" spans="1:15" x14ac:dyDescent="0.2">
      <c r="A783" s="21">
        <v>29007</v>
      </c>
      <c r="B783" s="1" t="s">
        <v>52</v>
      </c>
      <c r="C783" s="1" t="s">
        <v>21</v>
      </c>
      <c r="D783" s="1" t="s">
        <v>12</v>
      </c>
      <c r="E783" s="4">
        <v>338</v>
      </c>
      <c r="F783" s="3">
        <v>0.9755285714285713</v>
      </c>
      <c r="G783" s="2"/>
      <c r="H783" s="2">
        <v>-29.800765245256279</v>
      </c>
      <c r="I783" s="2">
        <v>30.776293816684852</v>
      </c>
      <c r="J783" s="2">
        <v>81.691280241787709</v>
      </c>
      <c r="K783" s="2">
        <v>18.204158790170098</v>
      </c>
      <c r="L783" s="2">
        <v>0.10456096804219669</v>
      </c>
      <c r="M783" s="24" t="str" cm="1">
        <f t="array" ref="M783">_xlfn.IFS(B783=standards!$G$1, standards!$H$1, B783=standards!$G$2,standards!$H$2,B783=standards!$G$3,standards!$H$3,B783=standards!$G$4,standards!$H$4,B783=standards!$G$5,standards!$H$5,B783=standards!$G$6,standards!$H$6,B783=standards!$G$8,standards!$H$8,B783=standards!$G$9,standards!$H$9,B783=standards!$G$10, standards!$H$10, TRUE,standards!$H$7)</f>
        <v>133, 64.5, 1</v>
      </c>
      <c r="N783" t="str">
        <f>VLOOKUP($C783, standards!$A$2:$D$17, 3, FALSE)</f>
        <v>shale, stilstone</v>
      </c>
      <c r="O783" t="str">
        <f>VLOOKUP($C783, standards!$A$2:$D$17, 4, FALSE)</f>
        <v/>
      </c>
    </row>
    <row r="784" spans="1:15" x14ac:dyDescent="0.2">
      <c r="A784" s="21">
        <v>29008</v>
      </c>
      <c r="B784" s="1" t="s">
        <v>52</v>
      </c>
      <c r="C784" s="1" t="s">
        <v>21</v>
      </c>
      <c r="D784" s="1" t="s">
        <v>12</v>
      </c>
      <c r="E784" s="4">
        <v>342</v>
      </c>
      <c r="F784" s="3">
        <v>0.97647142857142843</v>
      </c>
      <c r="G784" s="2"/>
      <c r="H784" s="2">
        <v>-30.30363875875652</v>
      </c>
      <c r="I784" s="2">
        <v>31.280110187327949</v>
      </c>
      <c r="J784" s="2">
        <v>84.085060616255291</v>
      </c>
      <c r="K784" s="2">
        <v>15.778974665868731</v>
      </c>
      <c r="L784" s="2">
        <v>0.13596471787598066</v>
      </c>
      <c r="M784" s="24" t="str" cm="1">
        <f t="array" ref="M784">_xlfn.IFS(B784=standards!$G$1, standards!$H$1, B784=standards!$G$2,standards!$H$2,B784=standards!$G$3,standards!$H$3,B784=standards!$G$4,standards!$H$4,B784=standards!$G$5,standards!$H$5,B784=standards!$G$6,standards!$H$6,B784=standards!$G$8,standards!$H$8,B784=standards!$G$9,standards!$H$9,B784=standards!$G$10, standards!$H$10, TRUE,standards!$H$7)</f>
        <v>133, 64.5, 1</v>
      </c>
      <c r="N784" t="str">
        <f>VLOOKUP($C784, standards!$A$2:$D$17, 3, FALSE)</f>
        <v>shale, stilstone</v>
      </c>
      <c r="O784" t="str">
        <f>VLOOKUP($C784, standards!$A$2:$D$17, 4, FALSE)</f>
        <v/>
      </c>
    </row>
    <row r="785" spans="1:15" x14ac:dyDescent="0.2">
      <c r="A785" s="21">
        <v>29009</v>
      </c>
      <c r="B785" s="1" t="s">
        <v>52</v>
      </c>
      <c r="C785" s="1" t="s">
        <v>21</v>
      </c>
      <c r="D785" s="1" t="s">
        <v>12</v>
      </c>
      <c r="E785" s="4">
        <v>348</v>
      </c>
      <c r="F785" s="3">
        <v>0.97788571428571414</v>
      </c>
      <c r="G785" s="2"/>
      <c r="H785" s="2">
        <v>-36.349140061493479</v>
      </c>
      <c r="I785" s="2">
        <v>37.327025775779191</v>
      </c>
      <c r="J785" s="2">
        <v>88.006675280277889</v>
      </c>
      <c r="K785" s="2">
        <v>11.974225881510643</v>
      </c>
      <c r="L785" s="2">
        <v>1.9098838211466199E-2</v>
      </c>
      <c r="M785" s="24" t="str" cm="1">
        <f t="array" ref="M785">_xlfn.IFS(B785=standards!$G$1, standards!$H$1, B785=standards!$G$2,standards!$H$2,B785=standards!$G$3,standards!$H$3,B785=standards!$G$4,standards!$H$4,B785=standards!$G$5,standards!$H$5,B785=standards!$G$6,standards!$H$6,B785=standards!$G$8,standards!$H$8,B785=standards!$G$9,standards!$H$9,B785=standards!$G$10, standards!$H$10, TRUE,standards!$H$7)</f>
        <v>133, 64.5, 1</v>
      </c>
      <c r="N785" t="str">
        <f>VLOOKUP($C785, standards!$A$2:$D$17, 3, FALSE)</f>
        <v>shale, stilstone</v>
      </c>
      <c r="O785" t="str">
        <f>VLOOKUP($C785, standards!$A$2:$D$17, 4, FALSE)</f>
        <v/>
      </c>
    </row>
    <row r="786" spans="1:15" x14ac:dyDescent="0.2">
      <c r="A786" s="21">
        <v>29010</v>
      </c>
      <c r="B786" s="1" t="s">
        <v>52</v>
      </c>
      <c r="C786" s="1" t="s">
        <v>21</v>
      </c>
      <c r="D786" s="1" t="s">
        <v>12</v>
      </c>
      <c r="E786" s="4">
        <v>350</v>
      </c>
      <c r="F786" s="3">
        <v>0.9783571428571427</v>
      </c>
      <c r="G786" s="2"/>
      <c r="H786" s="2">
        <v>-31.698060931649618</v>
      </c>
      <c r="I786" s="2">
        <v>32.676418074506763</v>
      </c>
      <c r="J786" s="2">
        <v>81.087292725097655</v>
      </c>
      <c r="K786" s="2">
        <v>18.775235531628557</v>
      </c>
      <c r="L786" s="2">
        <v>0.13747174327379108</v>
      </c>
      <c r="M786" s="24" t="str" cm="1">
        <f t="array" ref="M786">_xlfn.IFS(B786=standards!$G$1, standards!$H$1, B786=standards!$G$2,standards!$H$2,B786=standards!$G$3,standards!$H$3,B786=standards!$G$4,standards!$H$4,B786=standards!$G$5,standards!$H$5,B786=standards!$G$6,standards!$H$6,B786=standards!$G$8,standards!$H$8,B786=standards!$G$9,standards!$H$9,B786=standards!$G$10, standards!$H$10, TRUE,standards!$H$7)</f>
        <v>133, 64.5, 1</v>
      </c>
      <c r="N786" t="str">
        <f>VLOOKUP($C786, standards!$A$2:$D$17, 3, FALSE)</f>
        <v>shale, stilstone</v>
      </c>
      <c r="O786" t="str">
        <f>VLOOKUP($C786, standards!$A$2:$D$17, 4, FALSE)</f>
        <v/>
      </c>
    </row>
    <row r="787" spans="1:15" x14ac:dyDescent="0.2">
      <c r="A787" s="21">
        <v>29011</v>
      </c>
      <c r="B787" s="1" t="s">
        <v>52</v>
      </c>
      <c r="C787" s="1" t="s">
        <v>21</v>
      </c>
      <c r="D787" s="1" t="s">
        <v>12</v>
      </c>
      <c r="E787" s="4">
        <v>354</v>
      </c>
      <c r="F787" s="3">
        <v>0.97929999999999984</v>
      </c>
      <c r="G787" s="2"/>
      <c r="H787" s="2">
        <v>-30.047121867543051</v>
      </c>
      <c r="I787" s="2">
        <v>31.02642186754305</v>
      </c>
      <c r="J787" s="2">
        <v>85.460584638977139</v>
      </c>
      <c r="K787" s="2">
        <v>14.440168590800845</v>
      </c>
      <c r="L787" s="2">
        <v>9.9246770222008035E-2</v>
      </c>
      <c r="M787" s="24" t="str" cm="1">
        <f t="array" ref="M787">_xlfn.IFS(B787=standards!$G$1, standards!$H$1, B787=standards!$G$2,standards!$H$2,B787=standards!$G$3,standards!$H$3,B787=standards!$G$4,standards!$H$4,B787=standards!$G$5,standards!$H$5,B787=standards!$G$6,standards!$H$6,B787=standards!$G$8,standards!$H$8,B787=standards!$G$9,standards!$H$9,B787=standards!$G$10, standards!$H$10, TRUE,standards!$H$7)</f>
        <v>133, 64.5, 1</v>
      </c>
      <c r="N787" t="str">
        <f>VLOOKUP($C787, standards!$A$2:$D$17, 3, FALSE)</f>
        <v>shale, stilstone</v>
      </c>
      <c r="O787" t="str">
        <f>VLOOKUP($C787, standards!$A$2:$D$17, 4, FALSE)</f>
        <v/>
      </c>
    </row>
    <row r="788" spans="1:15" x14ac:dyDescent="0.2">
      <c r="A788" s="21">
        <v>29012</v>
      </c>
      <c r="B788" s="1" t="s">
        <v>52</v>
      </c>
      <c r="C788" s="1" t="s">
        <v>21</v>
      </c>
      <c r="D788" s="1" t="s">
        <v>12</v>
      </c>
      <c r="E788" s="4">
        <v>356</v>
      </c>
      <c r="F788" s="3">
        <v>0.97977142857142829</v>
      </c>
      <c r="G788" s="2"/>
      <c r="H788" s="2">
        <v>-30.079846584782075</v>
      </c>
      <c r="I788" s="2">
        <v>31.059618013353504</v>
      </c>
      <c r="J788" s="2">
        <v>84.807907374273299</v>
      </c>
      <c r="K788" s="2">
        <v>14.997405293201943</v>
      </c>
      <c r="L788" s="2">
        <v>0.19468733252475107</v>
      </c>
      <c r="M788" s="24" t="str" cm="1">
        <f t="array" ref="M788">_xlfn.IFS(B788=standards!$G$1, standards!$H$1, B788=standards!$G$2,standards!$H$2,B788=standards!$G$3,standards!$H$3,B788=standards!$G$4,standards!$H$4,B788=standards!$G$5,standards!$H$5,B788=standards!$G$6,standards!$H$6,B788=standards!$G$8,standards!$H$8,B788=standards!$G$9,standards!$H$9,B788=standards!$G$10, standards!$H$10, TRUE,standards!$H$7)</f>
        <v>133, 64.5, 1</v>
      </c>
      <c r="N788" t="str">
        <f>VLOOKUP($C788, standards!$A$2:$D$17, 3, FALSE)</f>
        <v>shale, stilstone</v>
      </c>
      <c r="O788" t="str">
        <f>VLOOKUP($C788, standards!$A$2:$D$17, 4, FALSE)</f>
        <v/>
      </c>
    </row>
    <row r="789" spans="1:15" x14ac:dyDescent="0.2">
      <c r="A789" s="21">
        <v>29013</v>
      </c>
      <c r="B789" s="1" t="s">
        <v>52</v>
      </c>
      <c r="C789" s="1" t="s">
        <v>21</v>
      </c>
      <c r="D789" s="1" t="s">
        <v>12</v>
      </c>
      <c r="E789" s="4">
        <v>360</v>
      </c>
      <c r="F789" s="3">
        <v>0.98071428571428543</v>
      </c>
      <c r="G789" s="2"/>
      <c r="H789" s="2">
        <v>-31.858259576435749</v>
      </c>
      <c r="I789" s="2">
        <v>32.838973862150034</v>
      </c>
      <c r="J789" s="2">
        <v>78.629519086297833</v>
      </c>
      <c r="K789" s="2">
        <v>21.02035810645085</v>
      </c>
      <c r="L789" s="2">
        <v>0.35012280725130657</v>
      </c>
      <c r="M789" s="24" t="str" cm="1">
        <f t="array" ref="M789">_xlfn.IFS(B789=standards!$G$1, standards!$H$1, B789=standards!$G$2,standards!$H$2,B789=standards!$G$3,standards!$H$3,B789=standards!$G$4,standards!$H$4,B789=standards!$G$5,standards!$H$5,B789=standards!$G$6,standards!$H$6,B789=standards!$G$8,standards!$H$8,B789=standards!$G$9,standards!$H$9,B789=standards!$G$10, standards!$H$10, TRUE,standards!$H$7)</f>
        <v>133, 64.5, 1</v>
      </c>
      <c r="N789" t="str">
        <f>VLOOKUP($C789, standards!$A$2:$D$17, 3, FALSE)</f>
        <v>shale, stilstone</v>
      </c>
      <c r="O789" t="str">
        <f>VLOOKUP($C789, standards!$A$2:$D$17, 4, FALSE)</f>
        <v/>
      </c>
    </row>
    <row r="790" spans="1:15" x14ac:dyDescent="0.2">
      <c r="A790" s="21">
        <v>29014</v>
      </c>
      <c r="B790" s="1" t="s">
        <v>52</v>
      </c>
      <c r="C790" s="1" t="s">
        <v>21</v>
      </c>
      <c r="D790" s="1" t="s">
        <v>12</v>
      </c>
      <c r="E790" s="4">
        <v>364</v>
      </c>
      <c r="F790" s="3">
        <v>0.98165714285714256</v>
      </c>
      <c r="G790" s="2"/>
      <c r="H790" s="2">
        <v>-27.849478653618533</v>
      </c>
      <c r="I790" s="2">
        <v>28.831135796475674</v>
      </c>
      <c r="J790" s="2">
        <v>87.755830689936118</v>
      </c>
      <c r="K790" s="2">
        <v>12.098214285714439</v>
      </c>
      <c r="L790" s="2">
        <v>0.14595502434944491</v>
      </c>
      <c r="M790" s="24" t="str" cm="1">
        <f t="array" ref="M790">_xlfn.IFS(B790=standards!$G$1, standards!$H$1, B790=standards!$G$2,standards!$H$2,B790=standards!$G$3,standards!$H$3,B790=standards!$G$4,standards!$H$4,B790=standards!$G$5,standards!$H$5,B790=standards!$G$6,standards!$H$6,B790=standards!$G$8,standards!$H$8,B790=standards!$G$9,standards!$H$9,B790=standards!$G$10, standards!$H$10, TRUE,standards!$H$7)</f>
        <v>133, 64.5, 1</v>
      </c>
      <c r="N790" t="str">
        <f>VLOOKUP($C790, standards!$A$2:$D$17, 3, FALSE)</f>
        <v>shale, stilstone</v>
      </c>
      <c r="O790" t="str">
        <f>VLOOKUP($C790, standards!$A$2:$D$17, 4, FALSE)</f>
        <v/>
      </c>
    </row>
    <row r="791" spans="1:15" x14ac:dyDescent="0.2">
      <c r="A791" s="21">
        <v>29015</v>
      </c>
      <c r="B791" s="1" t="s">
        <v>52</v>
      </c>
      <c r="C791" s="1" t="s">
        <v>21</v>
      </c>
      <c r="D791" s="1" t="s">
        <v>12</v>
      </c>
      <c r="E791" s="4">
        <v>366</v>
      </c>
      <c r="F791" s="3">
        <v>0.98212857142857113</v>
      </c>
      <c r="G791" s="2"/>
      <c r="H791" s="2">
        <v>-26.2617364226303</v>
      </c>
      <c r="I791" s="2">
        <v>27.243864994058871</v>
      </c>
      <c r="J791" s="2">
        <v>87.557731431552114</v>
      </c>
      <c r="K791" s="2">
        <v>12.369531423495417</v>
      </c>
      <c r="L791" s="2">
        <v>7.2737144952472271E-2</v>
      </c>
      <c r="M791" s="24" t="str" cm="1">
        <f t="array" ref="M791">_xlfn.IFS(B791=standards!$G$1, standards!$H$1, B791=standards!$G$2,standards!$H$2,B791=standards!$G$3,standards!$H$3,B791=standards!$G$4,standards!$H$4,B791=standards!$G$5,standards!$H$5,B791=standards!$G$6,standards!$H$6,B791=standards!$G$8,standards!$H$8,B791=standards!$G$9,standards!$H$9,B791=standards!$G$10, standards!$H$10, TRUE,standards!$H$7)</f>
        <v>133, 64.5, 1</v>
      </c>
      <c r="N791" t="str">
        <f>VLOOKUP($C791, standards!$A$2:$D$17, 3, FALSE)</f>
        <v>shale, stilstone</v>
      </c>
      <c r="O791" t="str">
        <f>VLOOKUP($C791, standards!$A$2:$D$17, 4, FALSE)</f>
        <v/>
      </c>
    </row>
    <row r="792" spans="1:15" x14ac:dyDescent="0.2">
      <c r="A792" s="21">
        <v>29016</v>
      </c>
      <c r="B792" s="1" t="s">
        <v>52</v>
      </c>
      <c r="C792" s="1" t="s">
        <v>21</v>
      </c>
      <c r="D792" s="1" t="s">
        <v>12</v>
      </c>
      <c r="E792" s="4">
        <v>368</v>
      </c>
      <c r="F792" s="3">
        <v>0.9825999999999997</v>
      </c>
      <c r="G792" s="2"/>
      <c r="H792" s="2">
        <v>-28.942975192466559</v>
      </c>
      <c r="I792" s="2">
        <v>29.92557519246656</v>
      </c>
      <c r="J792" s="2">
        <v>78.248521464489869</v>
      </c>
      <c r="K792" s="2">
        <v>21.56097560975611</v>
      </c>
      <c r="L792" s="2">
        <v>0.19050292575402281</v>
      </c>
      <c r="M792" s="24" t="str" cm="1">
        <f t="array" ref="M792">_xlfn.IFS(B792=standards!$G$1, standards!$H$1, B792=standards!$G$2,standards!$H$2,B792=standards!$G$3,standards!$H$3,B792=standards!$G$4,standards!$H$4,B792=standards!$G$5,standards!$H$5,B792=standards!$G$6,standards!$H$6,B792=standards!$G$8,standards!$H$8,B792=standards!$G$9,standards!$H$9,B792=standards!$G$10, standards!$H$10, TRUE,standards!$H$7)</f>
        <v>133, 64.5, 1</v>
      </c>
      <c r="N792" t="str">
        <f>VLOOKUP($C792, standards!$A$2:$D$17, 3, FALSE)</f>
        <v>shale, stilstone</v>
      </c>
      <c r="O792" t="str">
        <f>VLOOKUP($C792, standards!$A$2:$D$17, 4, FALSE)</f>
        <v/>
      </c>
    </row>
    <row r="793" spans="1:15" x14ac:dyDescent="0.2">
      <c r="A793" s="21">
        <v>29017</v>
      </c>
      <c r="B793" s="1" t="s">
        <v>52</v>
      </c>
      <c r="C793" s="1" t="s">
        <v>24</v>
      </c>
      <c r="D793" s="1" t="s">
        <v>12</v>
      </c>
      <c r="E793" s="4">
        <v>10</v>
      </c>
      <c r="F793" s="2">
        <v>-6.2450000000000001</v>
      </c>
      <c r="G793" s="2">
        <v>-11.593836744794425</v>
      </c>
      <c r="H793" s="2">
        <v>-11.775507469015828</v>
      </c>
      <c r="I793" s="2">
        <v>5.530507469015828</v>
      </c>
      <c r="J793" s="2">
        <v>42.973141349236194</v>
      </c>
      <c r="K793" s="2">
        <v>56.984693877551031</v>
      </c>
      <c r="L793" s="2">
        <v>4.2164773212773614E-2</v>
      </c>
      <c r="M793" s="24" t="str" cm="1">
        <f t="array" ref="M793">_xlfn.IFS(B793=standards!$G$1, standards!$H$1, B793=standards!$G$2,standards!$H$2,B793=standards!$G$3,standards!$H$3,B793=standards!$G$4,standards!$H$4,B793=standards!$G$5,standards!$H$5,B793=standards!$G$6,standards!$H$6,B793=standards!$G$8,standards!$H$8,B793=standards!$G$9,standards!$H$9,B793=standards!$G$10, standards!$H$10, TRUE,standards!$H$7)</f>
        <v>133, 64.5, 1</v>
      </c>
      <c r="N793" t="str">
        <f>VLOOKUP($C793, standards!$A$2:$D$17, 3, FALSE)</f>
        <v>limestone (cap carbonate)</v>
      </c>
      <c r="O793" t="str">
        <f>VLOOKUP($C793, standards!$A$2:$D$17, 4, FALSE)</f>
        <v/>
      </c>
    </row>
    <row r="794" spans="1:15" x14ac:dyDescent="0.2">
      <c r="A794" s="21">
        <v>29018</v>
      </c>
      <c r="B794" s="1" t="s">
        <v>52</v>
      </c>
      <c r="C794" s="1" t="s">
        <v>24</v>
      </c>
      <c r="D794" s="1" t="s">
        <v>12</v>
      </c>
      <c r="E794" s="4">
        <v>10.8</v>
      </c>
      <c r="F794" s="2">
        <v>-5.7880000000000003</v>
      </c>
      <c r="G794" s="2">
        <v>-11.420612295400696</v>
      </c>
      <c r="H794" s="2">
        <v>-23.714775241744405</v>
      </c>
      <c r="I794" s="2">
        <v>17.926775241744405</v>
      </c>
      <c r="J794" s="2">
        <v>56.547416343026043</v>
      </c>
      <c r="K794" s="2">
        <v>43.39622641509434</v>
      </c>
      <c r="L794" s="2">
        <v>5.6357241879619491E-2</v>
      </c>
      <c r="M794" s="24" t="str" cm="1">
        <f t="array" ref="M794">_xlfn.IFS(B794=standards!$G$1, standards!$H$1, B794=standards!$G$2,standards!$H$2,B794=standards!$G$3,standards!$H$3,B794=standards!$G$4,standards!$H$4,B794=standards!$G$5,standards!$H$5,B794=standards!$G$6,standards!$H$6,B794=standards!$G$8,standards!$H$8,B794=standards!$G$9,standards!$H$9,B794=standards!$G$10, standards!$H$10, TRUE,standards!$H$7)</f>
        <v>133, 64.5, 1</v>
      </c>
      <c r="N794" t="str">
        <f>VLOOKUP($C794, standards!$A$2:$D$17, 3, FALSE)</f>
        <v>limestone (cap carbonate)</v>
      </c>
      <c r="O794" t="str">
        <f>VLOOKUP($C794, standards!$A$2:$D$17, 4, FALSE)</f>
        <v/>
      </c>
    </row>
    <row r="795" spans="1:15" x14ac:dyDescent="0.2">
      <c r="A795" s="21">
        <v>29019</v>
      </c>
      <c r="B795" s="1" t="s">
        <v>52</v>
      </c>
      <c r="C795" s="1" t="s">
        <v>21</v>
      </c>
      <c r="D795" s="1" t="s">
        <v>12</v>
      </c>
      <c r="E795" s="4">
        <v>15.8</v>
      </c>
      <c r="F795" s="2">
        <v>-5.29</v>
      </c>
      <c r="G795" s="2">
        <v>-10.662384134054486</v>
      </c>
      <c r="H795" s="2">
        <v>-11.830451252562145</v>
      </c>
      <c r="I795" s="2">
        <v>6.5404512525621454</v>
      </c>
      <c r="J795" s="2">
        <v>48.720018866635868</v>
      </c>
      <c r="K795" s="2">
        <v>51.233333333333334</v>
      </c>
      <c r="L795" s="2">
        <v>4.6647800030795675E-2</v>
      </c>
      <c r="M795" s="24" t="str" cm="1">
        <f t="array" ref="M795">_xlfn.IFS(B795=standards!$G$1, standards!$H$1, B795=standards!$G$2,standards!$H$2,B795=standards!$G$3,standards!$H$3,B795=standards!$G$4,standards!$H$4,B795=standards!$G$5,standards!$H$5,B795=standards!$G$6,standards!$H$6,B795=standards!$G$8,standards!$H$8,B795=standards!$G$9,standards!$H$9,B795=standards!$G$10, standards!$H$10, TRUE,standards!$H$7)</f>
        <v>133, 64.5, 1</v>
      </c>
      <c r="N795" t="str">
        <f>VLOOKUP($C795, standards!$A$2:$D$17, 3, FALSE)</f>
        <v>shale, stilstone</v>
      </c>
      <c r="O795" t="str">
        <f>VLOOKUP($C795, standards!$A$2:$D$17, 4, FALSE)</f>
        <v/>
      </c>
    </row>
    <row r="796" spans="1:15" x14ac:dyDescent="0.2">
      <c r="A796" s="21">
        <v>29020</v>
      </c>
      <c r="B796" s="1" t="s">
        <v>52</v>
      </c>
      <c r="C796" s="1" t="s">
        <v>21</v>
      </c>
      <c r="D796" s="1" t="s">
        <v>12</v>
      </c>
      <c r="E796" s="4">
        <v>16</v>
      </c>
      <c r="F796" s="2">
        <v>-5.9359999999999999</v>
      </c>
      <c r="G796" s="2">
        <v>-12.29366352034503</v>
      </c>
      <c r="H796" s="2"/>
      <c r="I796" s="2"/>
      <c r="J796" s="2"/>
      <c r="K796" s="2"/>
      <c r="L796" s="2"/>
      <c r="M796" s="24" t="str" cm="1">
        <f t="array" ref="M796">_xlfn.IFS(B796=standards!$G$1, standards!$H$1, B796=standards!$G$2,standards!$H$2,B796=standards!$G$3,standards!$H$3,B796=standards!$G$4,standards!$H$4,B796=standards!$G$5,standards!$H$5,B796=standards!$G$6,standards!$H$6,B796=standards!$G$8,standards!$H$8,B796=standards!$G$9,standards!$H$9,B796=standards!$G$10, standards!$H$10, TRUE,standards!$H$7)</f>
        <v>133, 64.5, 1</v>
      </c>
      <c r="N796" t="str">
        <f>VLOOKUP($C796, standards!$A$2:$D$17, 3, FALSE)</f>
        <v>shale, stilstone</v>
      </c>
      <c r="O796" t="str">
        <f>VLOOKUP($C796, standards!$A$2:$D$17, 4, FALSE)</f>
        <v/>
      </c>
    </row>
    <row r="797" spans="1:15" x14ac:dyDescent="0.2">
      <c r="A797" s="21">
        <v>29021</v>
      </c>
      <c r="B797" s="1" t="s">
        <v>52</v>
      </c>
      <c r="C797" s="1" t="s">
        <v>21</v>
      </c>
      <c r="D797" s="1" t="s">
        <v>12</v>
      </c>
      <c r="E797" s="4">
        <v>16.3</v>
      </c>
      <c r="F797" s="2">
        <v>-5.5430000000000001</v>
      </c>
      <c r="G797" s="2">
        <v>-11.199874854173226</v>
      </c>
      <c r="H797" s="2"/>
      <c r="I797" s="2"/>
      <c r="J797" s="2"/>
      <c r="K797" s="2"/>
      <c r="L797" s="2"/>
      <c r="M797" s="24" t="str" cm="1">
        <f t="array" ref="M797">_xlfn.IFS(B797=standards!$G$1, standards!$H$1, B797=standards!$G$2,standards!$H$2,B797=standards!$G$3,standards!$H$3,B797=standards!$G$4,standards!$H$4,B797=standards!$G$5,standards!$H$5,B797=standards!$G$6,standards!$H$6,B797=standards!$G$8,standards!$H$8,B797=standards!$G$9,standards!$H$9,B797=standards!$G$10, standards!$H$10, TRUE,standards!$H$7)</f>
        <v>133, 64.5, 1</v>
      </c>
      <c r="N797" t="str">
        <f>VLOOKUP($C797, standards!$A$2:$D$17, 3, FALSE)</f>
        <v>shale, stilstone</v>
      </c>
      <c r="O797" t="str">
        <f>VLOOKUP($C797, standards!$A$2:$D$17, 4, FALSE)</f>
        <v/>
      </c>
    </row>
    <row r="798" spans="1:15" x14ac:dyDescent="0.2">
      <c r="A798" s="21">
        <v>29022</v>
      </c>
      <c r="B798" s="1" t="s">
        <v>52</v>
      </c>
      <c r="C798" s="1" t="s">
        <v>21</v>
      </c>
      <c r="D798" s="1" t="s">
        <v>12</v>
      </c>
      <c r="E798" s="4">
        <v>16.5</v>
      </c>
      <c r="F798" s="2">
        <v>-6.1760000000000002</v>
      </c>
      <c r="G798" s="2">
        <v>-12.022443525294301</v>
      </c>
      <c r="H798" s="2"/>
      <c r="I798" s="2"/>
      <c r="J798" s="2"/>
      <c r="K798" s="2"/>
      <c r="L798" s="2"/>
      <c r="M798" s="24" t="str" cm="1">
        <f t="array" ref="M798">_xlfn.IFS(B798=standards!$G$1, standards!$H$1, B798=standards!$G$2,standards!$H$2,B798=standards!$G$3,standards!$H$3,B798=standards!$G$4,standards!$H$4,B798=standards!$G$5,standards!$H$5,B798=standards!$G$6,standards!$H$6,B798=standards!$G$8,standards!$H$8,B798=standards!$G$9,standards!$H$9,B798=standards!$G$10, standards!$H$10, TRUE,standards!$H$7)</f>
        <v>133, 64.5, 1</v>
      </c>
      <c r="N798" t="str">
        <f>VLOOKUP($C798, standards!$A$2:$D$17, 3, FALSE)</f>
        <v>shale, stilstone</v>
      </c>
      <c r="O798" t="str">
        <f>VLOOKUP($C798, standards!$A$2:$D$17, 4, FALSE)</f>
        <v/>
      </c>
    </row>
    <row r="799" spans="1:15" x14ac:dyDescent="0.2">
      <c r="A799" s="21">
        <v>29023</v>
      </c>
      <c r="B799" s="1" t="s">
        <v>52</v>
      </c>
      <c r="C799" s="1" t="s">
        <v>21</v>
      </c>
      <c r="D799" s="1" t="s">
        <v>12</v>
      </c>
      <c r="E799" s="4">
        <v>17.100000000000001</v>
      </c>
      <c r="F799" s="2">
        <v>-5.0069999999999997</v>
      </c>
      <c r="G799" s="2">
        <v>-10.253574433485364</v>
      </c>
      <c r="H799" s="2"/>
      <c r="I799" s="2"/>
      <c r="J799" s="2"/>
      <c r="K799" s="2"/>
      <c r="L799" s="2"/>
      <c r="M799" s="24" t="str" cm="1">
        <f t="array" ref="M799">_xlfn.IFS(B799=standards!$G$1, standards!$H$1, B799=standards!$G$2,standards!$H$2,B799=standards!$G$3,standards!$H$3,B799=standards!$G$4,standards!$H$4,B799=standards!$G$5,standards!$H$5,B799=standards!$G$6,standards!$H$6,B799=standards!$G$8,standards!$H$8,B799=standards!$G$9,standards!$H$9,B799=standards!$G$10, standards!$H$10, TRUE,standards!$H$7)</f>
        <v>133, 64.5, 1</v>
      </c>
      <c r="N799" t="str">
        <f>VLOOKUP($C799, standards!$A$2:$D$17, 3, FALSE)</f>
        <v>shale, stilstone</v>
      </c>
      <c r="O799" t="str">
        <f>VLOOKUP($C799, standards!$A$2:$D$17, 4, FALSE)</f>
        <v/>
      </c>
    </row>
    <row r="800" spans="1:15" x14ac:dyDescent="0.2">
      <c r="A800" s="21">
        <v>29024</v>
      </c>
      <c r="B800" s="1" t="s">
        <v>52</v>
      </c>
      <c r="C800" s="1" t="s">
        <v>21</v>
      </c>
      <c r="D800" s="1" t="s">
        <v>12</v>
      </c>
      <c r="E800" s="4">
        <v>17.399999999999999</v>
      </c>
      <c r="F800" s="2">
        <v>-5</v>
      </c>
      <c r="G800" s="2">
        <v>-10.430758298865266</v>
      </c>
      <c r="H800" s="2"/>
      <c r="I800" s="2"/>
      <c r="J800" s="2"/>
      <c r="K800" s="2"/>
      <c r="L800" s="2"/>
      <c r="M800" s="24" t="str" cm="1">
        <f t="array" ref="M800">_xlfn.IFS(B800=standards!$G$1, standards!$H$1, B800=standards!$G$2,standards!$H$2,B800=standards!$G$3,standards!$H$3,B800=standards!$G$4,standards!$H$4,B800=standards!$G$5,standards!$H$5,B800=standards!$G$6,standards!$H$6,B800=standards!$G$8,standards!$H$8,B800=standards!$G$9,standards!$H$9,B800=standards!$G$10, standards!$H$10, TRUE,standards!$H$7)</f>
        <v>133, 64.5, 1</v>
      </c>
      <c r="N800" t="str">
        <f>VLOOKUP($C800, standards!$A$2:$D$17, 3, FALSE)</f>
        <v>shale, stilstone</v>
      </c>
      <c r="O800" t="str">
        <f>VLOOKUP($C800, standards!$A$2:$D$17, 4, FALSE)</f>
        <v/>
      </c>
    </row>
    <row r="801" spans="1:15" x14ac:dyDescent="0.2">
      <c r="A801" s="21">
        <v>29025</v>
      </c>
      <c r="B801" s="1" t="s">
        <v>52</v>
      </c>
      <c r="C801" s="1" t="s">
        <v>21</v>
      </c>
      <c r="D801" s="1" t="s">
        <v>12</v>
      </c>
      <c r="E801" s="4">
        <v>17.8</v>
      </c>
      <c r="F801" s="2">
        <v>-4.8879999999999999</v>
      </c>
      <c r="G801" s="2">
        <v>-10.433727860854782</v>
      </c>
      <c r="H801" s="2">
        <v>-16.524618269569867</v>
      </c>
      <c r="I801" s="2">
        <v>11.636618269569867</v>
      </c>
      <c r="J801" s="2">
        <v>61.450207579275677</v>
      </c>
      <c r="K801" s="2">
        <v>38.468421052631584</v>
      </c>
      <c r="L801" s="2">
        <v>8.1371368092736138E-2</v>
      </c>
      <c r="M801" s="24" t="str" cm="1">
        <f t="array" ref="M801">_xlfn.IFS(B801=standards!$G$1, standards!$H$1, B801=standards!$G$2,standards!$H$2,B801=standards!$G$3,standards!$H$3,B801=standards!$G$4,standards!$H$4,B801=standards!$G$5,standards!$H$5,B801=standards!$G$6,standards!$H$6,B801=standards!$G$8,standards!$H$8,B801=standards!$G$9,standards!$H$9,B801=standards!$G$10, standards!$H$10, TRUE,standards!$H$7)</f>
        <v>133, 64.5, 1</v>
      </c>
      <c r="N801" t="str">
        <f>VLOOKUP($C801, standards!$A$2:$D$17, 3, FALSE)</f>
        <v>shale, stilstone</v>
      </c>
      <c r="O801" t="str">
        <f>VLOOKUP($C801, standards!$A$2:$D$17, 4, FALSE)</f>
        <v/>
      </c>
    </row>
    <row r="802" spans="1:15" x14ac:dyDescent="0.2">
      <c r="A802" s="21">
        <v>29026</v>
      </c>
      <c r="B802" s="1" t="s">
        <v>52</v>
      </c>
      <c r="C802" s="1" t="s">
        <v>21</v>
      </c>
      <c r="D802" s="1" t="s">
        <v>12</v>
      </c>
      <c r="E802" s="4">
        <v>18</v>
      </c>
      <c r="F802" s="2">
        <v>-4.9429999999999996</v>
      </c>
      <c r="G802" s="2">
        <v>-10.484210414678154</v>
      </c>
      <c r="H802" s="2"/>
      <c r="I802" s="2"/>
      <c r="J802" s="2"/>
      <c r="K802" s="2"/>
      <c r="L802" s="2"/>
      <c r="M802" s="24" t="str" cm="1">
        <f t="array" ref="M802">_xlfn.IFS(B802=standards!$G$1, standards!$H$1, B802=standards!$G$2,standards!$H$2,B802=standards!$G$3,standards!$H$3,B802=standards!$G$4,standards!$H$4,B802=standards!$G$5,standards!$H$5,B802=standards!$G$6,standards!$H$6,B802=standards!$G$8,standards!$H$8,B802=standards!$G$9,standards!$H$9,B802=standards!$G$10, standards!$H$10, TRUE,standards!$H$7)</f>
        <v>133, 64.5, 1</v>
      </c>
      <c r="N802" t="str">
        <f>VLOOKUP($C802, standards!$A$2:$D$17, 3, FALSE)</f>
        <v>shale, stilstone</v>
      </c>
      <c r="O802" t="str">
        <f>VLOOKUP($C802, standards!$A$2:$D$17, 4, FALSE)</f>
        <v/>
      </c>
    </row>
    <row r="803" spans="1:15" x14ac:dyDescent="0.2">
      <c r="A803" s="21">
        <v>29027</v>
      </c>
      <c r="B803" s="1" t="s">
        <v>52</v>
      </c>
      <c r="C803" s="1" t="s">
        <v>21</v>
      </c>
      <c r="D803" s="1" t="s">
        <v>12</v>
      </c>
      <c r="E803" s="4">
        <v>19</v>
      </c>
      <c r="F803" s="2">
        <v>-5.3220000000000001</v>
      </c>
      <c r="G803" s="2">
        <v>-10.005121080354906</v>
      </c>
      <c r="H803" s="2">
        <v>-22.457674065850629</v>
      </c>
      <c r="I803" s="2">
        <v>17.13567406585063</v>
      </c>
      <c r="J803" s="2">
        <v>68.469832726320092</v>
      </c>
      <c r="K803" s="2">
        <v>31.422839506172835</v>
      </c>
      <c r="L803" s="2">
        <v>0.10732776750707568</v>
      </c>
      <c r="M803" s="24" t="str" cm="1">
        <f t="array" ref="M803">_xlfn.IFS(B803=standards!$G$1, standards!$H$1, B803=standards!$G$2,standards!$H$2,B803=standards!$G$3,standards!$H$3,B803=standards!$G$4,standards!$H$4,B803=standards!$G$5,standards!$H$5,B803=standards!$G$6,standards!$H$6,B803=standards!$G$8,standards!$H$8,B803=standards!$G$9,standards!$H$9,B803=standards!$G$10, standards!$H$10, TRUE,standards!$H$7)</f>
        <v>133, 64.5, 1</v>
      </c>
      <c r="N803" t="str">
        <f>VLOOKUP($C803, standards!$A$2:$D$17, 3, FALSE)</f>
        <v>shale, stilstone</v>
      </c>
      <c r="O803" t="str">
        <f>VLOOKUP($C803, standards!$A$2:$D$17, 4, FALSE)</f>
        <v/>
      </c>
    </row>
    <row r="804" spans="1:15" x14ac:dyDescent="0.2">
      <c r="A804" s="21">
        <v>29028</v>
      </c>
      <c r="B804" s="1" t="s">
        <v>52</v>
      </c>
      <c r="C804" s="1" t="s">
        <v>21</v>
      </c>
      <c r="D804" s="1" t="s">
        <v>12</v>
      </c>
      <c r="E804" s="4">
        <v>20.7</v>
      </c>
      <c r="F804" s="2">
        <v>-6.4139999999999997</v>
      </c>
      <c r="G804" s="2">
        <v>-12.031352211263078</v>
      </c>
      <c r="H804" s="2"/>
      <c r="I804" s="2"/>
      <c r="J804" s="2"/>
      <c r="K804" s="2"/>
      <c r="L804" s="2"/>
      <c r="M804" s="24" t="str" cm="1">
        <f t="array" ref="M804">_xlfn.IFS(B804=standards!$G$1, standards!$H$1, B804=standards!$G$2,standards!$H$2,B804=standards!$G$3,standards!$H$3,B804=standards!$G$4,standards!$H$4,B804=standards!$G$5,standards!$H$5,B804=standards!$G$6,standards!$H$6,B804=standards!$G$8,standards!$H$8,B804=standards!$G$9,standards!$H$9,B804=standards!$G$10, standards!$H$10, TRUE,standards!$H$7)</f>
        <v>133, 64.5, 1</v>
      </c>
      <c r="N804" t="str">
        <f>VLOOKUP($C804, standards!$A$2:$D$17, 3, FALSE)</f>
        <v>shale, stilstone</v>
      </c>
      <c r="O804" t="str">
        <f>VLOOKUP($C804, standards!$A$2:$D$17, 4, FALSE)</f>
        <v/>
      </c>
    </row>
    <row r="805" spans="1:15" x14ac:dyDescent="0.2">
      <c r="A805" s="21">
        <v>29029</v>
      </c>
      <c r="B805" s="1" t="s">
        <v>52</v>
      </c>
      <c r="C805" s="1" t="s">
        <v>21</v>
      </c>
      <c r="D805" s="1" t="s">
        <v>12</v>
      </c>
      <c r="E805" s="4">
        <v>21</v>
      </c>
      <c r="F805" s="2">
        <v>-5.8387142857142855</v>
      </c>
      <c r="G805" s="2">
        <v>-10.809306748683131</v>
      </c>
      <c r="H805" s="2">
        <v>-27.005109354557906</v>
      </c>
      <c r="I805" s="2">
        <v>21.16639506884362</v>
      </c>
      <c r="J805" s="2">
        <v>31.402221952039387</v>
      </c>
      <c r="K805" s="2">
        <v>68.561538461538461</v>
      </c>
      <c r="L805" s="2">
        <v>3.6239586422151554E-2</v>
      </c>
      <c r="M805" s="24" t="str" cm="1">
        <f t="array" ref="M805">_xlfn.IFS(B805=standards!$G$1, standards!$H$1, B805=standards!$G$2,standards!$H$2,B805=standards!$G$3,standards!$H$3,B805=standards!$G$4,standards!$H$4,B805=standards!$G$5,standards!$H$5,B805=standards!$G$6,standards!$H$6,B805=standards!$G$8,standards!$H$8,B805=standards!$G$9,standards!$H$9,B805=standards!$G$10, standards!$H$10, TRUE,standards!$H$7)</f>
        <v>133, 64.5, 1</v>
      </c>
      <c r="N805" t="str">
        <f>VLOOKUP($C805, standards!$A$2:$D$17, 3, FALSE)</f>
        <v>shale, stilstone</v>
      </c>
      <c r="O805" t="str">
        <f>VLOOKUP($C805, standards!$A$2:$D$17, 4, FALSE)</f>
        <v/>
      </c>
    </row>
    <row r="806" spans="1:15" x14ac:dyDescent="0.2">
      <c r="A806" s="21">
        <v>29030</v>
      </c>
      <c r="B806" s="1" t="s">
        <v>52</v>
      </c>
      <c r="C806" s="1" t="s">
        <v>21</v>
      </c>
      <c r="D806" s="1" t="s">
        <v>12</v>
      </c>
      <c r="E806" s="4">
        <v>21.3</v>
      </c>
      <c r="F806" s="2">
        <v>-6.3437142857142863</v>
      </c>
      <c r="G806" s="2">
        <v>-11.31809170290234</v>
      </c>
      <c r="H806" s="2"/>
      <c r="I806" s="2"/>
      <c r="J806" s="2"/>
      <c r="K806" s="2"/>
      <c r="L806" s="2"/>
      <c r="M806" s="24" t="str" cm="1">
        <f t="array" ref="M806">_xlfn.IFS(B806=standards!$G$1, standards!$H$1, B806=standards!$G$2,standards!$H$2,B806=standards!$G$3,standards!$H$3,B806=standards!$G$4,standards!$H$4,B806=standards!$G$5,standards!$H$5,B806=standards!$G$6,standards!$H$6,B806=standards!$G$8,standards!$H$8,B806=standards!$G$9,standards!$H$9,B806=standards!$G$10, standards!$H$10, TRUE,standards!$H$7)</f>
        <v>133, 64.5, 1</v>
      </c>
      <c r="N806" t="str">
        <f>VLOOKUP($C806, standards!$A$2:$D$17, 3, FALSE)</f>
        <v>shale, stilstone</v>
      </c>
      <c r="O806" t="str">
        <f>VLOOKUP($C806, standards!$A$2:$D$17, 4, FALSE)</f>
        <v/>
      </c>
    </row>
    <row r="807" spans="1:15" x14ac:dyDescent="0.2">
      <c r="A807" s="21">
        <v>29031</v>
      </c>
      <c r="B807" s="1" t="s">
        <v>52</v>
      </c>
      <c r="C807" s="1" t="s">
        <v>21</v>
      </c>
      <c r="D807" s="1" t="s">
        <v>12</v>
      </c>
      <c r="E807" s="4">
        <v>21.7</v>
      </c>
      <c r="F807" s="2">
        <v>-6.0917142857142856</v>
      </c>
      <c r="G807" s="2">
        <v>-11.328980096864317</v>
      </c>
      <c r="H807" s="2">
        <v>-17.090533287386279</v>
      </c>
      <c r="I807" s="2">
        <v>10.998819001671993</v>
      </c>
      <c r="J807" s="2">
        <v>54.233228011583932</v>
      </c>
      <c r="K807" s="2">
        <v>45.714285714285708</v>
      </c>
      <c r="L807" s="2">
        <v>5.2486274130358314E-2</v>
      </c>
      <c r="M807" s="24" t="str" cm="1">
        <f t="array" ref="M807">_xlfn.IFS(B807=standards!$G$1, standards!$H$1, B807=standards!$G$2,standards!$H$2,B807=standards!$G$3,standards!$H$3,B807=standards!$G$4,standards!$H$4,B807=standards!$G$5,standards!$H$5,B807=standards!$G$6,standards!$H$6,B807=standards!$G$8,standards!$H$8,B807=standards!$G$9,standards!$H$9,B807=standards!$G$10, standards!$H$10, TRUE,standards!$H$7)</f>
        <v>133, 64.5, 1</v>
      </c>
      <c r="N807" t="str">
        <f>VLOOKUP($C807, standards!$A$2:$D$17, 3, FALSE)</f>
        <v>shale, stilstone</v>
      </c>
      <c r="O807" t="str">
        <f>VLOOKUP($C807, standards!$A$2:$D$17, 4, FALSE)</f>
        <v/>
      </c>
    </row>
    <row r="808" spans="1:15" x14ac:dyDescent="0.2">
      <c r="A808" s="21">
        <v>29032</v>
      </c>
      <c r="B808" s="1" t="s">
        <v>52</v>
      </c>
      <c r="C808" s="1" t="s">
        <v>21</v>
      </c>
      <c r="D808" s="1" t="s">
        <v>12</v>
      </c>
      <c r="E808" s="4">
        <v>22.7</v>
      </c>
      <c r="F808" s="2">
        <v>-4.6197142857142861</v>
      </c>
      <c r="G808" s="2">
        <v>-9.4769632693463031</v>
      </c>
      <c r="H808" s="2"/>
      <c r="I808" s="2"/>
      <c r="J808" s="2"/>
      <c r="K808" s="2"/>
      <c r="L808" s="2"/>
      <c r="M808" s="24" t="str" cm="1">
        <f t="array" ref="M808">_xlfn.IFS(B808=standards!$G$1, standards!$H$1, B808=standards!$G$2,standards!$H$2,B808=standards!$G$3,standards!$H$3,B808=standards!$G$4,standards!$H$4,B808=standards!$G$5,standards!$H$5,B808=standards!$G$6,standards!$H$6,B808=standards!$G$8,standards!$H$8,B808=standards!$G$9,standards!$H$9,B808=standards!$G$10, standards!$H$10, TRUE,standards!$H$7)</f>
        <v>133, 64.5, 1</v>
      </c>
      <c r="N808" t="str">
        <f>VLOOKUP($C808, standards!$A$2:$D$17, 3, FALSE)</f>
        <v>shale, stilstone</v>
      </c>
      <c r="O808" t="str">
        <f>VLOOKUP($C808, standards!$A$2:$D$17, 4, FALSE)</f>
        <v/>
      </c>
    </row>
    <row r="809" spans="1:15" x14ac:dyDescent="0.2">
      <c r="A809" s="21">
        <v>29033</v>
      </c>
      <c r="B809" s="1" t="s">
        <v>52</v>
      </c>
      <c r="C809" s="1" t="s">
        <v>21</v>
      </c>
      <c r="D809" s="1" t="s">
        <v>12</v>
      </c>
      <c r="E809" s="4">
        <v>23</v>
      </c>
      <c r="F809" s="2">
        <v>-5.8917142857142863</v>
      </c>
      <c r="G809" s="2">
        <v>-11.351746738784588</v>
      </c>
      <c r="H809" s="2">
        <v>-29.347041729834899</v>
      </c>
      <c r="I809" s="2">
        <v>23.455327444120613</v>
      </c>
      <c r="J809" s="2">
        <v>20.423521496176228</v>
      </c>
      <c r="K809" s="2">
        <v>79.492592592592587</v>
      </c>
      <c r="L809" s="2">
        <v>8.3885911231184371E-2</v>
      </c>
      <c r="M809" s="24" t="str" cm="1">
        <f t="array" ref="M809">_xlfn.IFS(B809=standards!$G$1, standards!$H$1, B809=standards!$G$2,standards!$H$2,B809=standards!$G$3,standards!$H$3,B809=standards!$G$4,standards!$H$4,B809=standards!$G$5,standards!$H$5,B809=standards!$G$6,standards!$H$6,B809=standards!$G$8,standards!$H$8,B809=standards!$G$9,standards!$H$9,B809=standards!$G$10, standards!$H$10, TRUE,standards!$H$7)</f>
        <v>133, 64.5, 1</v>
      </c>
      <c r="N809" t="str">
        <f>VLOOKUP($C809, standards!$A$2:$D$17, 3, FALSE)</f>
        <v>shale, stilstone</v>
      </c>
      <c r="O809" t="str">
        <f>VLOOKUP($C809, standards!$A$2:$D$17, 4, FALSE)</f>
        <v/>
      </c>
    </row>
    <row r="810" spans="1:15" x14ac:dyDescent="0.2">
      <c r="A810" s="21">
        <v>29034</v>
      </c>
      <c r="B810" s="1" t="s">
        <v>52</v>
      </c>
      <c r="C810" s="1" t="s">
        <v>21</v>
      </c>
      <c r="D810" s="1" t="s">
        <v>12</v>
      </c>
      <c r="E810" s="4">
        <v>23.3</v>
      </c>
      <c r="F810" s="2">
        <v>-5.7977142857142852</v>
      </c>
      <c r="G810" s="2">
        <v>-11.438853890479724</v>
      </c>
      <c r="H810" s="2"/>
      <c r="I810" s="2"/>
      <c r="J810" s="2"/>
      <c r="K810" s="2"/>
      <c r="L810" s="2"/>
      <c r="M810" s="24" t="str" cm="1">
        <f t="array" ref="M810">_xlfn.IFS(B810=standards!$G$1, standards!$H$1, B810=standards!$G$2,standards!$H$2,B810=standards!$G$3,standards!$H$3,B810=standards!$G$4,standards!$H$4,B810=standards!$G$5,standards!$H$5,B810=standards!$G$6,standards!$H$6,B810=standards!$G$8,standards!$H$8,B810=standards!$G$9,standards!$H$9,B810=standards!$G$10, standards!$H$10, TRUE,standards!$H$7)</f>
        <v>133, 64.5, 1</v>
      </c>
      <c r="N810" t="str">
        <f>VLOOKUP($C810, standards!$A$2:$D$17, 3, FALSE)</f>
        <v>shale, stilstone</v>
      </c>
      <c r="O810" t="str">
        <f>VLOOKUP($C810, standards!$A$2:$D$17, 4, FALSE)</f>
        <v/>
      </c>
    </row>
    <row r="811" spans="1:15" x14ac:dyDescent="0.2">
      <c r="A811" s="21">
        <v>29035</v>
      </c>
      <c r="B811" s="1" t="s">
        <v>52</v>
      </c>
      <c r="C811" s="1" t="s">
        <v>21</v>
      </c>
      <c r="D811" s="1" t="s">
        <v>12</v>
      </c>
      <c r="E811" s="4">
        <v>23.8</v>
      </c>
      <c r="F811" s="2">
        <v>-5.8677142857142854</v>
      </c>
      <c r="G811" s="2">
        <v>-11.630885565807663</v>
      </c>
      <c r="H811" s="2">
        <v>-27.490097512664999</v>
      </c>
      <c r="I811" s="2">
        <v>21.622383226950713</v>
      </c>
      <c r="J811" s="2">
        <v>38.179978244993556</v>
      </c>
      <c r="K811" s="2">
        <v>61.724137931034484</v>
      </c>
      <c r="L811" s="2">
        <v>9.5883823971956314E-2</v>
      </c>
      <c r="M811" s="24" t="str" cm="1">
        <f t="array" ref="M811">_xlfn.IFS(B811=standards!$G$1, standards!$H$1, B811=standards!$G$2,standards!$H$2,B811=standards!$G$3,standards!$H$3,B811=standards!$G$4,standards!$H$4,B811=standards!$G$5,standards!$H$5,B811=standards!$G$6,standards!$H$6,B811=standards!$G$8,standards!$H$8,B811=standards!$G$9,standards!$H$9,B811=standards!$G$10, standards!$H$10, TRUE,standards!$H$7)</f>
        <v>133, 64.5, 1</v>
      </c>
      <c r="N811" t="str">
        <f>VLOOKUP($C811, standards!$A$2:$D$17, 3, FALSE)</f>
        <v>shale, stilstone</v>
      </c>
      <c r="O811" t="str">
        <f>VLOOKUP($C811, standards!$A$2:$D$17, 4, FALSE)</f>
        <v/>
      </c>
    </row>
    <row r="812" spans="1:15" x14ac:dyDescent="0.2">
      <c r="A812" s="21">
        <v>29036</v>
      </c>
      <c r="B812" s="1" t="s">
        <v>52</v>
      </c>
      <c r="C812" s="1" t="s">
        <v>21</v>
      </c>
      <c r="D812" s="1" t="s">
        <v>12</v>
      </c>
      <c r="E812" s="4">
        <v>24</v>
      </c>
      <c r="F812" s="2">
        <v>-5.9087142857142858</v>
      </c>
      <c r="G812" s="2">
        <v>-11.62989571181112</v>
      </c>
      <c r="H812" s="2"/>
      <c r="I812" s="2"/>
      <c r="J812" s="2"/>
      <c r="K812" s="2"/>
      <c r="L812" s="2"/>
      <c r="M812" s="24" t="str" cm="1">
        <f t="array" ref="M812">_xlfn.IFS(B812=standards!$G$1, standards!$H$1, B812=standards!$G$2,standards!$H$2,B812=standards!$G$3,standards!$H$3,B812=standards!$G$4,standards!$H$4,B812=standards!$G$5,standards!$H$5,B812=standards!$G$6,standards!$H$6,B812=standards!$G$8,standards!$H$8,B812=standards!$G$9,standards!$H$9,B812=standards!$G$10, standards!$H$10, TRUE,standards!$H$7)</f>
        <v>133, 64.5, 1</v>
      </c>
      <c r="N812" t="str">
        <f>VLOOKUP($C812, standards!$A$2:$D$17, 3, FALSE)</f>
        <v>shale, stilstone</v>
      </c>
      <c r="O812" t="str">
        <f>VLOOKUP($C812, standards!$A$2:$D$17, 4, FALSE)</f>
        <v/>
      </c>
    </row>
    <row r="813" spans="1:15" x14ac:dyDescent="0.2">
      <c r="A813" s="21">
        <v>29037</v>
      </c>
      <c r="B813" s="1" t="s">
        <v>52</v>
      </c>
      <c r="C813" s="1" t="s">
        <v>21</v>
      </c>
      <c r="D813" s="1" t="s">
        <v>12</v>
      </c>
      <c r="E813" s="4">
        <v>24.5</v>
      </c>
      <c r="F813" s="2">
        <v>-5.7127142857142861</v>
      </c>
      <c r="G813" s="2">
        <v>-11.591291405946269</v>
      </c>
      <c r="H813" s="2">
        <v>-23.133904289651841</v>
      </c>
      <c r="I813" s="2">
        <v>17.421190003937554</v>
      </c>
      <c r="J813" s="2">
        <v>18.17395264364637</v>
      </c>
      <c r="K813" s="2">
        <v>81.783500000000004</v>
      </c>
      <c r="L813" s="2">
        <v>4.2547356353627691E-2</v>
      </c>
      <c r="M813" s="24" t="str" cm="1">
        <f t="array" ref="M813">_xlfn.IFS(B813=standards!$G$1, standards!$H$1, B813=standards!$G$2,standards!$H$2,B813=standards!$G$3,standards!$H$3,B813=standards!$G$4,standards!$H$4,B813=standards!$G$5,standards!$H$5,B813=standards!$G$6,standards!$H$6,B813=standards!$G$8,standards!$H$8,B813=standards!$G$9,standards!$H$9,B813=standards!$G$10, standards!$H$10, TRUE,standards!$H$7)</f>
        <v>133, 64.5, 1</v>
      </c>
      <c r="N813" t="str">
        <f>VLOOKUP($C813, standards!$A$2:$D$17, 3, FALSE)</f>
        <v>shale, stilstone</v>
      </c>
      <c r="O813" t="str">
        <f>VLOOKUP($C813, standards!$A$2:$D$17, 4, FALSE)</f>
        <v/>
      </c>
    </row>
    <row r="814" spans="1:15" x14ac:dyDescent="0.2">
      <c r="A814" s="21">
        <v>29038</v>
      </c>
      <c r="B814" s="1" t="s">
        <v>52</v>
      </c>
      <c r="C814" s="1" t="s">
        <v>21</v>
      </c>
      <c r="D814" s="1" t="s">
        <v>12</v>
      </c>
      <c r="E814" s="4">
        <v>25</v>
      </c>
      <c r="F814" s="2">
        <v>-5.8447142857142858</v>
      </c>
      <c r="G814" s="2">
        <v>-11.473498780358515</v>
      </c>
      <c r="H814" s="2"/>
      <c r="I814" s="2"/>
      <c r="J814" s="2"/>
      <c r="K814" s="2"/>
      <c r="L814" s="2"/>
      <c r="M814" s="24" t="str" cm="1">
        <f t="array" ref="M814">_xlfn.IFS(B814=standards!$G$1, standards!$H$1, B814=standards!$G$2,standards!$H$2,B814=standards!$G$3,standards!$H$3,B814=standards!$G$4,standards!$H$4,B814=standards!$G$5,standards!$H$5,B814=standards!$G$6,standards!$H$6,B814=standards!$G$8,standards!$H$8,B814=standards!$G$9,standards!$H$9,B814=standards!$G$10, standards!$H$10, TRUE,standards!$H$7)</f>
        <v>133, 64.5, 1</v>
      </c>
      <c r="N814" t="str">
        <f>VLOOKUP($C814, standards!$A$2:$D$17, 3, FALSE)</f>
        <v>shale, stilstone</v>
      </c>
      <c r="O814" t="str">
        <f>VLOOKUP($C814, standards!$A$2:$D$17, 4, FALSE)</f>
        <v/>
      </c>
    </row>
    <row r="815" spans="1:15" x14ac:dyDescent="0.2">
      <c r="A815" s="21">
        <v>29039</v>
      </c>
      <c r="B815" s="1" t="s">
        <v>52</v>
      </c>
      <c r="C815" s="1" t="s">
        <v>21</v>
      </c>
      <c r="D815" s="1" t="s">
        <v>12</v>
      </c>
      <c r="E815" s="4">
        <v>26</v>
      </c>
      <c r="F815" s="2">
        <v>-5.762714285714285</v>
      </c>
      <c r="G815" s="2">
        <v>-11.351746738784588</v>
      </c>
      <c r="H815" s="2">
        <v>-26.063948257172878</v>
      </c>
      <c r="I815" s="2">
        <v>20.301233971458593</v>
      </c>
      <c r="J815" s="2">
        <v>37.186144895146114</v>
      </c>
      <c r="K815" s="2">
        <v>62.728571428571435</v>
      </c>
      <c r="L815" s="2">
        <v>8.5283676282449955E-2</v>
      </c>
      <c r="M815" s="24" t="str" cm="1">
        <f t="array" ref="M815">_xlfn.IFS(B815=standards!$G$1, standards!$H$1, B815=standards!$G$2,standards!$H$2,B815=standards!$G$3,standards!$H$3,B815=standards!$G$4,standards!$H$4,B815=standards!$G$5,standards!$H$5,B815=standards!$G$6,standards!$H$6,B815=standards!$G$8,standards!$H$8,B815=standards!$G$9,standards!$H$9,B815=standards!$G$10, standards!$H$10, TRUE,standards!$H$7)</f>
        <v>133, 64.5, 1</v>
      </c>
      <c r="N815" t="str">
        <f>VLOOKUP($C815, standards!$A$2:$D$17, 3, FALSE)</f>
        <v>shale, stilstone</v>
      </c>
      <c r="O815" t="str">
        <f>VLOOKUP($C815, standards!$A$2:$D$17, 4, FALSE)</f>
        <v/>
      </c>
    </row>
    <row r="816" spans="1:15" x14ac:dyDescent="0.2">
      <c r="A816" s="21">
        <v>29040</v>
      </c>
      <c r="B816" s="1" t="s">
        <v>52</v>
      </c>
      <c r="C816" s="1" t="s">
        <v>21</v>
      </c>
      <c r="D816" s="1" t="s">
        <v>12</v>
      </c>
      <c r="E816" s="4">
        <v>28</v>
      </c>
      <c r="F816" s="2">
        <v>-5.8197142857142854</v>
      </c>
      <c r="G816" s="2">
        <v>-11.531900166154006</v>
      </c>
      <c r="H816" s="2"/>
      <c r="I816" s="2"/>
      <c r="J816" s="2"/>
      <c r="K816" s="2"/>
      <c r="L816" s="2"/>
      <c r="M816" s="24" t="str" cm="1">
        <f t="array" ref="M816">_xlfn.IFS(B816=standards!$G$1, standards!$H$1, B816=standards!$G$2,standards!$H$2,B816=standards!$G$3,standards!$H$3,B816=standards!$G$4,standards!$H$4,B816=standards!$G$5,standards!$H$5,B816=standards!$G$6,standards!$H$6,B816=standards!$G$8,standards!$H$8,B816=standards!$G$9,standards!$H$9,B816=standards!$G$10, standards!$H$10, TRUE,standards!$H$7)</f>
        <v>133, 64.5, 1</v>
      </c>
      <c r="N816" t="str">
        <f>VLOOKUP($C816, standards!$A$2:$D$17, 3, FALSE)</f>
        <v>shale, stilstone</v>
      </c>
      <c r="O816" t="str">
        <f>VLOOKUP($C816, standards!$A$2:$D$17, 4, FALSE)</f>
        <v/>
      </c>
    </row>
    <row r="817" spans="1:15" x14ac:dyDescent="0.2">
      <c r="A817" s="21">
        <v>29041</v>
      </c>
      <c r="B817" s="1" t="s">
        <v>52</v>
      </c>
      <c r="C817" s="1" t="s">
        <v>21</v>
      </c>
      <c r="D817" s="1" t="s">
        <v>12</v>
      </c>
      <c r="E817" s="4">
        <v>28.5</v>
      </c>
      <c r="F817" s="2">
        <v>-5.6207142857142856</v>
      </c>
      <c r="G817" s="2">
        <v>-11.174562873404685</v>
      </c>
      <c r="H817" s="2">
        <v>-21.543277950354174</v>
      </c>
      <c r="I817" s="2">
        <v>15.922563664639888</v>
      </c>
      <c r="J817" s="2">
        <v>54.280782959781455</v>
      </c>
      <c r="K817" s="2">
        <v>45.640740740740746</v>
      </c>
      <c r="L817" s="2">
        <v>7.847629947779651E-2</v>
      </c>
      <c r="M817" s="24" t="str" cm="1">
        <f t="array" ref="M817">_xlfn.IFS(B817=standards!$G$1, standards!$H$1, B817=standards!$G$2,standards!$H$2,B817=standards!$G$3,standards!$H$3,B817=standards!$G$4,standards!$H$4,B817=standards!$G$5,standards!$H$5,B817=standards!$G$6,standards!$H$6,B817=standards!$G$8,standards!$H$8,B817=standards!$G$9,standards!$H$9,B817=standards!$G$10, standards!$H$10, TRUE,standards!$H$7)</f>
        <v>133, 64.5, 1</v>
      </c>
      <c r="N817" t="str">
        <f>VLOOKUP($C817, standards!$A$2:$D$17, 3, FALSE)</f>
        <v>shale, stilstone</v>
      </c>
      <c r="O817" t="str">
        <f>VLOOKUP($C817, standards!$A$2:$D$17, 4, FALSE)</f>
        <v/>
      </c>
    </row>
    <row r="818" spans="1:15" x14ac:dyDescent="0.2">
      <c r="A818" s="21">
        <v>29042</v>
      </c>
      <c r="B818" s="1" t="s">
        <v>52</v>
      </c>
      <c r="C818" s="1" t="s">
        <v>21</v>
      </c>
      <c r="D818" s="1" t="s">
        <v>12</v>
      </c>
      <c r="E818" s="4">
        <v>28.8</v>
      </c>
      <c r="F818" s="2">
        <v>-5.6627142857142854</v>
      </c>
      <c r="G818" s="2">
        <v>-11.75956658535728</v>
      </c>
      <c r="H818" s="2"/>
      <c r="I818" s="2"/>
      <c r="J818" s="2"/>
      <c r="K818" s="2"/>
      <c r="L818" s="2"/>
      <c r="M818" s="24" t="str" cm="1">
        <f t="array" ref="M818">_xlfn.IFS(B818=standards!$G$1, standards!$H$1, B818=standards!$G$2,standards!$H$2,B818=standards!$G$3,standards!$H$3,B818=standards!$G$4,standards!$H$4,B818=standards!$G$5,standards!$H$5,B818=standards!$G$6,standards!$H$6,B818=standards!$G$8,standards!$H$8,B818=standards!$G$9,standards!$H$9,B818=standards!$G$10, standards!$H$10, TRUE,standards!$H$7)</f>
        <v>133, 64.5, 1</v>
      </c>
      <c r="N818" t="str">
        <f>VLOOKUP($C818, standards!$A$2:$D$17, 3, FALSE)</f>
        <v>shale, stilstone</v>
      </c>
      <c r="O818" t="str">
        <f>VLOOKUP($C818, standards!$A$2:$D$17, 4, FALSE)</f>
        <v/>
      </c>
    </row>
    <row r="819" spans="1:15" x14ac:dyDescent="0.2">
      <c r="A819" s="21">
        <v>29043</v>
      </c>
      <c r="B819" s="1" t="s">
        <v>52</v>
      </c>
      <c r="C819" s="1" t="s">
        <v>21</v>
      </c>
      <c r="D819" s="1" t="s">
        <v>12</v>
      </c>
      <c r="E819" s="4">
        <v>30</v>
      </c>
      <c r="F819" s="2">
        <v>-6.6917142857142853</v>
      </c>
      <c r="G819" s="2">
        <v>-11.195349807332097</v>
      </c>
      <c r="H819" s="2">
        <v>-25.877227789985369</v>
      </c>
      <c r="I819" s="2">
        <v>19.185513504271086</v>
      </c>
      <c r="J819" s="2">
        <v>42.843154808187812</v>
      </c>
      <c r="K819" s="2">
        <v>57.073170731707314</v>
      </c>
      <c r="L819" s="2">
        <v>8.3674460104872991E-2</v>
      </c>
      <c r="M819" s="24" t="str" cm="1">
        <f t="array" ref="M819">_xlfn.IFS(B819=standards!$G$1, standards!$H$1, B819=standards!$G$2,standards!$H$2,B819=standards!$G$3,standards!$H$3,B819=standards!$G$4,standards!$H$4,B819=standards!$G$5,standards!$H$5,B819=standards!$G$6,standards!$H$6,B819=standards!$G$8,standards!$H$8,B819=standards!$G$9,standards!$H$9,B819=standards!$G$10, standards!$H$10, TRUE,standards!$H$7)</f>
        <v>133, 64.5, 1</v>
      </c>
      <c r="N819" t="str">
        <f>VLOOKUP($C819, standards!$A$2:$D$17, 3, FALSE)</f>
        <v>shale, stilstone</v>
      </c>
      <c r="O819" t="str">
        <f>VLOOKUP($C819, standards!$A$2:$D$17, 4, FALSE)</f>
        <v/>
      </c>
    </row>
    <row r="820" spans="1:15" x14ac:dyDescent="0.2">
      <c r="A820" s="21">
        <v>29044</v>
      </c>
      <c r="B820" s="1" t="s">
        <v>52</v>
      </c>
      <c r="C820" s="1" t="s">
        <v>21</v>
      </c>
      <c r="D820" s="1" t="s">
        <v>12</v>
      </c>
      <c r="E820" s="4">
        <v>31</v>
      </c>
      <c r="F820" s="2">
        <v>-6.4697142857142858</v>
      </c>
      <c r="G820" s="2">
        <v>-11.471519072365428</v>
      </c>
      <c r="H820" s="2"/>
      <c r="I820" s="2"/>
      <c r="J820" s="2"/>
      <c r="K820" s="2"/>
      <c r="L820" s="2"/>
      <c r="M820" s="24" t="str" cm="1">
        <f t="array" ref="M820">_xlfn.IFS(B820=standards!$G$1, standards!$H$1, B820=standards!$G$2,standards!$H$2,B820=standards!$G$3,standards!$H$3,B820=standards!$G$4,standards!$H$4,B820=standards!$G$5,standards!$H$5,B820=standards!$G$6,standards!$H$6,B820=standards!$G$8,standards!$H$8,B820=standards!$G$9,standards!$H$9,B820=standards!$G$10, standards!$H$10, TRUE,standards!$H$7)</f>
        <v>133, 64.5, 1</v>
      </c>
      <c r="N820" t="str">
        <f>VLOOKUP($C820, standards!$A$2:$D$17, 3, FALSE)</f>
        <v>shale, stilstone</v>
      </c>
      <c r="O820" t="str">
        <f>VLOOKUP($C820, standards!$A$2:$D$17, 4, FALSE)</f>
        <v/>
      </c>
    </row>
    <row r="821" spans="1:15" x14ac:dyDescent="0.2">
      <c r="A821" s="21">
        <v>29045</v>
      </c>
      <c r="B821" s="1" t="s">
        <v>52</v>
      </c>
      <c r="C821" s="1" t="s">
        <v>21</v>
      </c>
      <c r="D821" s="1" t="s">
        <v>12</v>
      </c>
      <c r="E821" s="4">
        <v>42</v>
      </c>
      <c r="F821" s="2">
        <v>-5.4187142857142856</v>
      </c>
      <c r="G821" s="2">
        <v>-11.618017463852599</v>
      </c>
      <c r="H821" s="2">
        <v>-30.717556766702998</v>
      </c>
      <c r="I821" s="2">
        <v>25.298842480988711</v>
      </c>
      <c r="J821" s="2">
        <v>43.951604009817949</v>
      </c>
      <c r="K821" s="2">
        <v>55.775621890547271</v>
      </c>
      <c r="L821" s="2">
        <v>0.27277409963477839</v>
      </c>
      <c r="M821" s="24" t="str" cm="1">
        <f t="array" ref="M821">_xlfn.IFS(B821=standards!$G$1, standards!$H$1, B821=standards!$G$2,standards!$H$2,B821=standards!$G$3,standards!$H$3,B821=standards!$G$4,standards!$H$4,B821=standards!$G$5,standards!$H$5,B821=standards!$G$6,standards!$H$6,B821=standards!$G$8,standards!$H$8,B821=standards!$G$9,standards!$H$9,B821=standards!$G$10, standards!$H$10, TRUE,standards!$H$7)</f>
        <v>133, 64.5, 1</v>
      </c>
      <c r="N821" t="str">
        <f>VLOOKUP($C821, standards!$A$2:$D$17, 3, FALSE)</f>
        <v>shale, stilstone</v>
      </c>
      <c r="O821" t="str">
        <f>VLOOKUP($C821, standards!$A$2:$D$17, 4, FALSE)</f>
        <v/>
      </c>
    </row>
    <row r="822" spans="1:15" x14ac:dyDescent="0.2">
      <c r="A822" s="21">
        <v>29046</v>
      </c>
      <c r="B822" s="1" t="s">
        <v>52</v>
      </c>
      <c r="C822" s="1" t="s">
        <v>21</v>
      </c>
      <c r="D822" s="1" t="s">
        <v>12</v>
      </c>
      <c r="E822" s="4">
        <v>42.5</v>
      </c>
      <c r="F822" s="2">
        <v>-5.3437142857142863</v>
      </c>
      <c r="G822" s="2">
        <v>-11.709084031534022</v>
      </c>
      <c r="H822" s="2"/>
      <c r="I822" s="2"/>
      <c r="J822" s="2"/>
      <c r="K822" s="2"/>
      <c r="L822" s="2"/>
      <c r="M822" s="24" t="str" cm="1">
        <f t="array" ref="M822">_xlfn.IFS(B822=standards!$G$1, standards!$H$1, B822=standards!$G$2,standards!$H$2,B822=standards!$G$3,standards!$H$3,B822=standards!$G$4,standards!$H$4,B822=standards!$G$5,standards!$H$5,B822=standards!$G$6,standards!$H$6,B822=standards!$G$8,standards!$H$8,B822=standards!$G$9,standards!$H$9,B822=standards!$G$10, standards!$H$10, TRUE,standards!$H$7)</f>
        <v>133, 64.5, 1</v>
      </c>
      <c r="N822" t="str">
        <f>VLOOKUP($C822, standards!$A$2:$D$17, 3, FALSE)</f>
        <v>shale, stilstone</v>
      </c>
      <c r="O822" t="str">
        <f>VLOOKUP($C822, standards!$A$2:$D$17, 4, FALSE)</f>
        <v/>
      </c>
    </row>
    <row r="823" spans="1:15" x14ac:dyDescent="0.2">
      <c r="A823" s="21">
        <v>29047</v>
      </c>
      <c r="B823" s="1" t="s">
        <v>52</v>
      </c>
      <c r="C823" s="1" t="s">
        <v>21</v>
      </c>
      <c r="D823" s="1" t="s">
        <v>12</v>
      </c>
      <c r="E823" s="4">
        <v>43</v>
      </c>
      <c r="F823" s="2">
        <v>-5.6627142857142854</v>
      </c>
      <c r="G823" s="2">
        <v>-11.550707392088217</v>
      </c>
      <c r="H823" s="2">
        <v>-30.188438788103252</v>
      </c>
      <c r="I823" s="2">
        <v>24.525724502388968</v>
      </c>
      <c r="J823" s="2">
        <v>48.989494918924173</v>
      </c>
      <c r="K823" s="2">
        <v>50.724637681159422</v>
      </c>
      <c r="L823" s="2">
        <v>0.28586739991640731</v>
      </c>
      <c r="M823" s="24" t="str" cm="1">
        <f t="array" ref="M823">_xlfn.IFS(B823=standards!$G$1, standards!$H$1, B823=standards!$G$2,standards!$H$2,B823=standards!$G$3,standards!$H$3,B823=standards!$G$4,standards!$H$4,B823=standards!$G$5,standards!$H$5,B823=standards!$G$6,standards!$H$6,B823=standards!$G$8,standards!$H$8,B823=standards!$G$9,standards!$H$9,B823=standards!$G$10, standards!$H$10, TRUE,standards!$H$7)</f>
        <v>133, 64.5, 1</v>
      </c>
      <c r="N823" t="str">
        <f>VLOOKUP($C823, standards!$A$2:$D$17, 3, FALSE)</f>
        <v>shale, stilstone</v>
      </c>
      <c r="O823" t="str">
        <f>VLOOKUP($C823, standards!$A$2:$D$17, 4, FALSE)</f>
        <v/>
      </c>
    </row>
    <row r="824" spans="1:15" x14ac:dyDescent="0.2">
      <c r="A824" s="21">
        <v>29048</v>
      </c>
      <c r="B824" s="1" t="s">
        <v>52</v>
      </c>
      <c r="C824" s="1" t="s">
        <v>21</v>
      </c>
      <c r="D824" s="1" t="s">
        <v>12</v>
      </c>
      <c r="E824" s="4">
        <v>44.4</v>
      </c>
      <c r="F824" s="2">
        <v>-9.5577142857142849</v>
      </c>
      <c r="G824" s="2">
        <v>-12.036725704387155</v>
      </c>
      <c r="H824" s="2"/>
      <c r="I824" s="2"/>
      <c r="J824" s="2"/>
      <c r="K824" s="2"/>
      <c r="L824" s="2"/>
      <c r="M824" s="24" t="str" cm="1">
        <f t="array" ref="M824">_xlfn.IFS(B824=standards!$G$1, standards!$H$1, B824=standards!$G$2,standards!$H$2,B824=standards!$G$3,standards!$H$3,B824=standards!$G$4,standards!$H$4,B824=standards!$G$5,standards!$H$5,B824=standards!$G$6,standards!$H$6,B824=standards!$G$8,standards!$H$8,B824=standards!$G$9,standards!$H$9,B824=standards!$G$10, standards!$H$10, TRUE,standards!$H$7)</f>
        <v>133, 64.5, 1</v>
      </c>
      <c r="N824" t="str">
        <f>VLOOKUP($C824, standards!$A$2:$D$17, 3, FALSE)</f>
        <v>shale, stilstone</v>
      </c>
      <c r="O824" t="str">
        <f>VLOOKUP($C824, standards!$A$2:$D$17, 4, FALSE)</f>
        <v/>
      </c>
    </row>
    <row r="825" spans="1:15" x14ac:dyDescent="0.2">
      <c r="A825" s="21">
        <v>29049</v>
      </c>
      <c r="B825" s="1" t="s">
        <v>52</v>
      </c>
      <c r="C825" s="1" t="s">
        <v>21</v>
      </c>
      <c r="D825" s="1" t="s">
        <v>12</v>
      </c>
      <c r="E825" s="4">
        <v>45.6</v>
      </c>
      <c r="F825" s="2">
        <v>-6.3327142857142853</v>
      </c>
      <c r="G825" s="2">
        <v>-12.075330010252006</v>
      </c>
      <c r="H825" s="2">
        <v>-26.225591492992233</v>
      </c>
      <c r="I825" s="2">
        <v>19.892877207277948</v>
      </c>
      <c r="J825" s="2">
        <v>15.887742232014997</v>
      </c>
      <c r="K825" s="2">
        <v>84.061274509803923</v>
      </c>
      <c r="L825" s="2">
        <v>5.098325818108107E-2</v>
      </c>
      <c r="M825" s="24" t="str" cm="1">
        <f t="array" ref="M825">_xlfn.IFS(B825=standards!$G$1, standards!$H$1, B825=standards!$G$2,standards!$H$2,B825=standards!$G$3,standards!$H$3,B825=standards!$G$4,standards!$H$4,B825=standards!$G$5,standards!$H$5,B825=standards!$G$6,standards!$H$6,B825=standards!$G$8,standards!$H$8,B825=standards!$G$9,standards!$H$9,B825=standards!$G$10, standards!$H$10, TRUE,standards!$H$7)</f>
        <v>133, 64.5, 1</v>
      </c>
      <c r="N825" t="str">
        <f>VLOOKUP($C825, standards!$A$2:$D$17, 3, FALSE)</f>
        <v>shale, stilstone</v>
      </c>
      <c r="O825" t="str">
        <f>VLOOKUP($C825, standards!$A$2:$D$17, 4, FALSE)</f>
        <v/>
      </c>
    </row>
    <row r="826" spans="1:15" x14ac:dyDescent="0.2">
      <c r="A826" s="21">
        <v>29050</v>
      </c>
      <c r="B826" s="1" t="s">
        <v>52</v>
      </c>
      <c r="C826" s="1" t="s">
        <v>21</v>
      </c>
      <c r="D826" s="1" t="s">
        <v>12</v>
      </c>
      <c r="E826" s="4">
        <v>46</v>
      </c>
      <c r="F826" s="2">
        <v>-6.4957142857142856</v>
      </c>
      <c r="G826" s="2">
        <v>-12.091167674196701</v>
      </c>
      <c r="H826" s="2"/>
      <c r="I826" s="2"/>
      <c r="J826" s="2"/>
      <c r="K826" s="2"/>
      <c r="L826" s="2"/>
      <c r="M826" s="24" t="str" cm="1">
        <f t="array" ref="M826">_xlfn.IFS(B826=standards!$G$1, standards!$H$1, B826=standards!$G$2,standards!$H$2,B826=standards!$G$3,standards!$H$3,B826=standards!$G$4,standards!$H$4,B826=standards!$G$5,standards!$H$5,B826=standards!$G$6,standards!$H$6,B826=standards!$G$8,standards!$H$8,B826=standards!$G$9,standards!$H$9,B826=standards!$G$10, standards!$H$10, TRUE,standards!$H$7)</f>
        <v>133, 64.5, 1</v>
      </c>
      <c r="N826" t="str">
        <f>VLOOKUP($C826, standards!$A$2:$D$17, 3, FALSE)</f>
        <v>shale, stilstone</v>
      </c>
      <c r="O826" t="str">
        <f>VLOOKUP($C826, standards!$A$2:$D$17, 4, FALSE)</f>
        <v/>
      </c>
    </row>
    <row r="827" spans="1:15" x14ac:dyDescent="0.2">
      <c r="A827" s="21">
        <v>29051</v>
      </c>
      <c r="B827" s="1" t="s">
        <v>52</v>
      </c>
      <c r="C827" s="1" t="s">
        <v>21</v>
      </c>
      <c r="D827" s="1" t="s">
        <v>12</v>
      </c>
      <c r="E827" s="4">
        <v>49</v>
      </c>
      <c r="F827" s="2">
        <v>-6.5057142857142853</v>
      </c>
      <c r="G827" s="2">
        <v>-12.111954608123884</v>
      </c>
      <c r="H827" s="2">
        <v>-29.599648345695844</v>
      </c>
      <c r="I827" s="2">
        <v>23.103934059981558</v>
      </c>
      <c r="J827" s="2">
        <v>17.820993840539611</v>
      </c>
      <c r="K827" s="2">
        <v>82.105339805825238</v>
      </c>
      <c r="L827" s="2">
        <v>7.3666353635152462E-2</v>
      </c>
      <c r="M827" s="24" t="str" cm="1">
        <f t="array" ref="M827">_xlfn.IFS(B827=standards!$G$1, standards!$H$1, B827=standards!$G$2,standards!$H$2,B827=standards!$G$3,standards!$H$3,B827=standards!$G$4,standards!$H$4,B827=standards!$G$5,standards!$H$5,B827=standards!$G$6,standards!$H$6,B827=standards!$G$8,standards!$H$8,B827=standards!$G$9,standards!$H$9,B827=standards!$G$10, standards!$H$10, TRUE,standards!$H$7)</f>
        <v>133, 64.5, 1</v>
      </c>
      <c r="N827" t="str">
        <f>VLOOKUP($C827, standards!$A$2:$D$17, 3, FALSE)</f>
        <v>shale, stilstone</v>
      </c>
      <c r="O827" t="str">
        <f>VLOOKUP($C827, standards!$A$2:$D$17, 4, FALSE)</f>
        <v/>
      </c>
    </row>
    <row r="828" spans="1:15" x14ac:dyDescent="0.2">
      <c r="A828" s="21">
        <v>29052</v>
      </c>
      <c r="B828" s="1" t="s">
        <v>52</v>
      </c>
      <c r="C828" s="1" t="s">
        <v>21</v>
      </c>
      <c r="D828" s="1" t="s">
        <v>12</v>
      </c>
      <c r="E828" s="4">
        <v>56</v>
      </c>
      <c r="F828" s="2">
        <v>-7.2767142857142861</v>
      </c>
      <c r="G828" s="2">
        <v>-12.157487891964539</v>
      </c>
      <c r="H828" s="2"/>
      <c r="I828" s="2"/>
      <c r="J828" s="2"/>
      <c r="K828" s="2"/>
      <c r="L828" s="2"/>
      <c r="M828" s="24" t="str" cm="1">
        <f t="array" ref="M828">_xlfn.IFS(B828=standards!$G$1, standards!$H$1, B828=standards!$G$2,standards!$H$2,B828=standards!$G$3,standards!$H$3,B828=standards!$G$4,standards!$H$4,B828=standards!$G$5,standards!$H$5,B828=standards!$G$6,standards!$H$6,B828=standards!$G$8,standards!$H$8,B828=standards!$G$9,standards!$H$9,B828=standards!$G$10, standards!$H$10, TRUE,standards!$H$7)</f>
        <v>133, 64.5, 1</v>
      </c>
      <c r="N828" t="str">
        <f>VLOOKUP($C828, standards!$A$2:$D$17, 3, FALSE)</f>
        <v>shale, stilstone</v>
      </c>
      <c r="O828" t="str">
        <f>VLOOKUP($C828, standards!$A$2:$D$17, 4, FALSE)</f>
        <v/>
      </c>
    </row>
    <row r="829" spans="1:15" x14ac:dyDescent="0.2">
      <c r="A829" s="21">
        <v>29053</v>
      </c>
      <c r="B829" s="1" t="s">
        <v>52</v>
      </c>
      <c r="C829" s="1" t="s">
        <v>21</v>
      </c>
      <c r="D829" s="1" t="s">
        <v>12</v>
      </c>
      <c r="E829" s="4">
        <v>60.5</v>
      </c>
      <c r="F829" s="2">
        <v>-4.4987142857142857</v>
      </c>
      <c r="G829" s="2">
        <v>-12.206980591791254</v>
      </c>
      <c r="H829" s="2">
        <v>-29.501842530654727</v>
      </c>
      <c r="I829" s="2">
        <v>25.003128244940442</v>
      </c>
      <c r="J829" s="2">
        <v>7.419467268070326</v>
      </c>
      <c r="K829" s="2">
        <v>92.523267326732679</v>
      </c>
      <c r="L829" s="2">
        <v>5.7265405196995189E-2</v>
      </c>
      <c r="M829" s="24" t="str" cm="1">
        <f t="array" ref="M829">_xlfn.IFS(B829=standards!$G$1, standards!$H$1, B829=standards!$G$2,standards!$H$2,B829=standards!$G$3,standards!$H$3,B829=standards!$G$4,standards!$H$4,B829=standards!$G$5,standards!$H$5,B829=standards!$G$6,standards!$H$6,B829=standards!$G$8,standards!$H$8,B829=standards!$G$9,standards!$H$9,B829=standards!$G$10, standards!$H$10, TRUE,standards!$H$7)</f>
        <v>133, 64.5, 1</v>
      </c>
      <c r="N829" t="str">
        <f>VLOOKUP($C829, standards!$A$2:$D$17, 3, FALSE)</f>
        <v>shale, stilstone</v>
      </c>
      <c r="O829" t="str">
        <f>VLOOKUP($C829, standards!$A$2:$D$17, 4, FALSE)</f>
        <v/>
      </c>
    </row>
    <row r="830" spans="1:15" x14ac:dyDescent="0.2">
      <c r="A830" s="21">
        <v>29054</v>
      </c>
      <c r="B830" s="1" t="s">
        <v>52</v>
      </c>
      <c r="C830" s="1" t="s">
        <v>21</v>
      </c>
      <c r="D830" s="1" t="s">
        <v>12</v>
      </c>
      <c r="E830" s="4">
        <v>61</v>
      </c>
      <c r="F830" s="2">
        <v>-8.4847142857142845</v>
      </c>
      <c r="G830" s="2">
        <v>-12.197082051825934</v>
      </c>
      <c r="H830" s="2"/>
      <c r="I830" s="2"/>
      <c r="J830" s="2"/>
      <c r="K830" s="2"/>
      <c r="L830" s="2"/>
      <c r="M830" s="24" t="str" cm="1">
        <f t="array" ref="M830">_xlfn.IFS(B830=standards!$G$1, standards!$H$1, B830=standards!$G$2,standards!$H$2,B830=standards!$G$3,standards!$H$3,B830=standards!$G$4,standards!$H$4,B830=standards!$G$5,standards!$H$5,B830=standards!$G$6,standards!$H$6,B830=standards!$G$8,standards!$H$8,B830=standards!$G$9,standards!$H$9,B830=standards!$G$10, standards!$H$10, TRUE,standards!$H$7)</f>
        <v>133, 64.5, 1</v>
      </c>
      <c r="N830" t="str">
        <f>VLOOKUP($C830, standards!$A$2:$D$17, 3, FALSE)</f>
        <v>shale, stilstone</v>
      </c>
      <c r="O830" t="str">
        <f>VLOOKUP($C830, standards!$A$2:$D$17, 4, FALSE)</f>
        <v/>
      </c>
    </row>
    <row r="831" spans="1:15" x14ac:dyDescent="0.2">
      <c r="A831" s="21">
        <v>29055</v>
      </c>
      <c r="B831" s="1" t="s">
        <v>52</v>
      </c>
      <c r="C831" s="1" t="s">
        <v>21</v>
      </c>
      <c r="D831" s="1" t="s">
        <v>12</v>
      </c>
      <c r="E831" s="4">
        <v>66</v>
      </c>
      <c r="F831" s="2">
        <v>-8.0387142857142848</v>
      </c>
      <c r="G831" s="2">
        <v>-11.940709866723243</v>
      </c>
      <c r="H831" s="2">
        <v>-31.002400976781182</v>
      </c>
      <c r="I831" s="2">
        <v>22.963686691066897</v>
      </c>
      <c r="J831" s="2">
        <v>11.104576202544669</v>
      </c>
      <c r="K831" s="2">
        <v>88.776960784313729</v>
      </c>
      <c r="L831" s="2">
        <v>0.11846301314160206</v>
      </c>
      <c r="M831" s="24" t="str" cm="1">
        <f t="array" ref="M831">_xlfn.IFS(B831=standards!$G$1, standards!$H$1, B831=standards!$G$2,standards!$H$2,B831=standards!$G$3,standards!$H$3,B831=standards!$G$4,standards!$H$4,B831=standards!$G$5,standards!$H$5,B831=standards!$G$6,standards!$H$6,B831=standards!$G$8,standards!$H$8,B831=standards!$G$9,standards!$H$9,B831=standards!$G$10, standards!$H$10, TRUE,standards!$H$7)</f>
        <v>133, 64.5, 1</v>
      </c>
      <c r="N831" t="str">
        <f>VLOOKUP($C831, standards!$A$2:$D$17, 3, FALSE)</f>
        <v>shale, stilstone</v>
      </c>
      <c r="O831" t="str">
        <f>VLOOKUP($C831, standards!$A$2:$D$17, 4, FALSE)</f>
        <v/>
      </c>
    </row>
    <row r="832" spans="1:15" x14ac:dyDescent="0.2">
      <c r="A832" s="21">
        <v>29056</v>
      </c>
      <c r="B832" s="1" t="s">
        <v>52</v>
      </c>
      <c r="C832" s="1" t="s">
        <v>21</v>
      </c>
      <c r="D832" s="1" t="s">
        <v>12</v>
      </c>
      <c r="E832" s="4">
        <v>71</v>
      </c>
      <c r="F832" s="2">
        <v>-9.1567142857142851</v>
      </c>
      <c r="G832" s="2">
        <v>-12.080279280234837</v>
      </c>
      <c r="H832" s="2"/>
      <c r="I832" s="2"/>
      <c r="J832" s="2"/>
      <c r="K832" s="2"/>
      <c r="L832" s="2"/>
      <c r="M832" s="24" t="str" cm="1">
        <f t="array" ref="M832">_xlfn.IFS(B832=standards!$G$1, standards!$H$1, B832=standards!$G$2,standards!$H$2,B832=standards!$G$3,standards!$H$3,B832=standards!$G$4,standards!$H$4,B832=standards!$G$5,standards!$H$5,B832=standards!$G$6,standards!$H$6,B832=standards!$G$8,standards!$H$8,B832=standards!$G$9,standards!$H$9,B832=standards!$G$10, standards!$H$10, TRUE,standards!$H$7)</f>
        <v>133, 64.5, 1</v>
      </c>
      <c r="N832" t="str">
        <f>VLOOKUP($C832, standards!$A$2:$D$17, 3, FALSE)</f>
        <v>shale, stilstone</v>
      </c>
      <c r="O832" t="str">
        <f>VLOOKUP($C832, standards!$A$2:$D$17, 4, FALSE)</f>
        <v/>
      </c>
    </row>
    <row r="833" spans="1:15" x14ac:dyDescent="0.2">
      <c r="A833" s="21">
        <v>29057</v>
      </c>
      <c r="B833" s="1" t="s">
        <v>52</v>
      </c>
      <c r="C833" s="1" t="s">
        <v>21</v>
      </c>
      <c r="D833" s="1" t="s">
        <v>12</v>
      </c>
      <c r="E833" s="4">
        <v>86</v>
      </c>
      <c r="F833" s="2">
        <v>-5.3337142857142865</v>
      </c>
      <c r="G833" s="2">
        <v>-11.118141195602167</v>
      </c>
      <c r="H833" s="2">
        <v>-32.618146658271414</v>
      </c>
      <c r="I833" s="2">
        <v>27.284432372557127</v>
      </c>
      <c r="J833" s="2">
        <v>32.965155525186034</v>
      </c>
      <c r="K833" s="2">
        <v>66.666666666666657</v>
      </c>
      <c r="L833" s="2">
        <v>0.36817780814731177</v>
      </c>
      <c r="M833" s="24" t="str" cm="1">
        <f t="array" ref="M833">_xlfn.IFS(B833=standards!$G$1, standards!$H$1, B833=standards!$G$2,standards!$H$2,B833=standards!$G$3,standards!$H$3,B833=standards!$G$4,standards!$H$4,B833=standards!$G$5,standards!$H$5,B833=standards!$G$6,standards!$H$6,B833=standards!$G$8,standards!$H$8,B833=standards!$G$9,standards!$H$9,B833=standards!$G$10, standards!$H$10, TRUE,standards!$H$7)</f>
        <v>133, 64.5, 1</v>
      </c>
      <c r="N833" t="str">
        <f>VLOOKUP($C833, standards!$A$2:$D$17, 3, FALSE)</f>
        <v>shale, stilstone</v>
      </c>
      <c r="O833" t="str">
        <f>VLOOKUP($C833, standards!$A$2:$D$17, 4, FALSE)</f>
        <v/>
      </c>
    </row>
    <row r="834" spans="1:15" x14ac:dyDescent="0.2">
      <c r="A834" s="21">
        <v>29058</v>
      </c>
      <c r="B834" s="1" t="s">
        <v>52</v>
      </c>
      <c r="C834" s="1" t="s">
        <v>21</v>
      </c>
      <c r="D834" s="1" t="s">
        <v>12</v>
      </c>
      <c r="E834" s="4">
        <v>91</v>
      </c>
      <c r="F834" s="2">
        <v>-5.2907142857142855</v>
      </c>
      <c r="G834" s="2">
        <v>-11.526950896171403</v>
      </c>
      <c r="H834" s="2"/>
      <c r="I834" s="2"/>
      <c r="J834" s="2"/>
      <c r="K834" s="2"/>
      <c r="L834" s="2"/>
      <c r="M834" s="24" t="str" cm="1">
        <f t="array" ref="M834">_xlfn.IFS(B834=standards!$G$1, standards!$H$1, B834=standards!$G$2,standards!$H$2,B834=standards!$G$3,standards!$H$3,B834=standards!$G$4,standards!$H$4,B834=standards!$G$5,standards!$H$5,B834=standards!$G$6,standards!$H$6,B834=standards!$G$8,standards!$H$8,B834=standards!$G$9,standards!$H$9,B834=standards!$G$10, standards!$H$10, TRUE,standards!$H$7)</f>
        <v>133, 64.5, 1</v>
      </c>
      <c r="N834" t="str">
        <f>VLOOKUP($C834, standards!$A$2:$D$17, 3, FALSE)</f>
        <v>shale, stilstone</v>
      </c>
      <c r="O834" t="str">
        <f>VLOOKUP($C834, standards!$A$2:$D$17, 4, FALSE)</f>
        <v/>
      </c>
    </row>
    <row r="835" spans="1:15" x14ac:dyDescent="0.2">
      <c r="A835" s="21">
        <v>29059</v>
      </c>
      <c r="B835" s="1" t="s">
        <v>52</v>
      </c>
      <c r="C835" s="1" t="s">
        <v>21</v>
      </c>
      <c r="D835" s="1" t="s">
        <v>12</v>
      </c>
      <c r="E835" s="4">
        <v>100.5</v>
      </c>
      <c r="F835" s="2">
        <v>-3.9727142857142859</v>
      </c>
      <c r="G835" s="2">
        <v>-11.75659702336765</v>
      </c>
      <c r="H835" s="2">
        <v>-31.604453387650153</v>
      </c>
      <c r="I835" s="2">
        <v>27.631739101935867</v>
      </c>
      <c r="J835" s="2">
        <v>42.166010074396034</v>
      </c>
      <c r="K835" s="2">
        <v>57.131550802139031</v>
      </c>
      <c r="L835" s="2">
        <v>0.70243912346493087</v>
      </c>
      <c r="M835" s="24" t="str" cm="1">
        <f t="array" ref="M835">_xlfn.IFS(B835=standards!$G$1, standards!$H$1, B835=standards!$G$2,standards!$H$2,B835=standards!$G$3,standards!$H$3,B835=standards!$G$4,standards!$H$4,B835=standards!$G$5,standards!$H$5,B835=standards!$G$6,standards!$H$6,B835=standards!$G$8,standards!$H$8,B835=standards!$G$9,standards!$H$9,B835=standards!$G$10, standards!$H$10, TRUE,standards!$H$7)</f>
        <v>133, 64.5, 1</v>
      </c>
      <c r="N835" t="str">
        <f>VLOOKUP($C835, standards!$A$2:$D$17, 3, FALSE)</f>
        <v>shale, stilstone</v>
      </c>
      <c r="O835" t="str">
        <f>VLOOKUP($C835, standards!$A$2:$D$17, 4, FALSE)</f>
        <v/>
      </c>
    </row>
    <row r="836" spans="1:15" x14ac:dyDescent="0.2">
      <c r="A836" s="21">
        <v>29060</v>
      </c>
      <c r="B836" s="1" t="s">
        <v>52</v>
      </c>
      <c r="C836" s="1" t="s">
        <v>21</v>
      </c>
      <c r="D836" s="1" t="s">
        <v>12</v>
      </c>
      <c r="E836" s="4">
        <v>120.5</v>
      </c>
      <c r="F836" s="2">
        <v>-3.2807142857142857</v>
      </c>
      <c r="G836" s="2">
        <v>-12.132741542051182</v>
      </c>
      <c r="H836" s="2"/>
      <c r="I836" s="2"/>
      <c r="J836" s="2"/>
      <c r="K836" s="2"/>
      <c r="L836" s="2"/>
      <c r="M836" s="24" t="str" cm="1">
        <f t="array" ref="M836">_xlfn.IFS(B836=standards!$G$1, standards!$H$1, B836=standards!$G$2,standards!$H$2,B836=standards!$G$3,standards!$H$3,B836=standards!$G$4,standards!$H$4,B836=standards!$G$5,standards!$H$5,B836=standards!$G$6,standards!$H$6,B836=standards!$G$8,standards!$H$8,B836=standards!$G$9,standards!$H$9,B836=standards!$G$10, standards!$H$10, TRUE,standards!$H$7)</f>
        <v>133, 64.5, 1</v>
      </c>
      <c r="N836" t="str">
        <f>VLOOKUP($C836, standards!$A$2:$D$17, 3, FALSE)</f>
        <v>shale, stilstone</v>
      </c>
      <c r="O836" t="str">
        <f>VLOOKUP($C836, standards!$A$2:$D$17, 4, FALSE)</f>
        <v/>
      </c>
    </row>
    <row r="837" spans="1:15" x14ac:dyDescent="0.2">
      <c r="A837" s="21">
        <v>29061</v>
      </c>
      <c r="B837" s="1" t="s">
        <v>52</v>
      </c>
      <c r="C837" s="1" t="s">
        <v>21</v>
      </c>
      <c r="D837" s="1" t="s">
        <v>12</v>
      </c>
      <c r="E837" s="4">
        <v>122</v>
      </c>
      <c r="F837" s="2">
        <v>-3.5557142857142856</v>
      </c>
      <c r="G837" s="2">
        <v>-12.152538621981822</v>
      </c>
      <c r="H837" s="2">
        <v>-27.853554181723474</v>
      </c>
      <c r="I837" s="2">
        <v>24.29783989600919</v>
      </c>
      <c r="J837" s="2">
        <v>9.1558147961635559</v>
      </c>
      <c r="K837" s="2">
        <v>90.769230769230774</v>
      </c>
      <c r="L837" s="2">
        <v>7.4954434605670764E-2</v>
      </c>
      <c r="M837" s="24" t="str" cm="1">
        <f t="array" ref="M837">_xlfn.IFS(B837=standards!$G$1, standards!$H$1, B837=standards!$G$2,standards!$H$2,B837=standards!$G$3,standards!$H$3,B837=standards!$G$4,standards!$H$4,B837=standards!$G$5,standards!$H$5,B837=standards!$G$6,standards!$H$6,B837=standards!$G$8,standards!$H$8,B837=standards!$G$9,standards!$H$9,B837=standards!$G$10, standards!$H$10, TRUE,standards!$H$7)</f>
        <v>133, 64.5, 1</v>
      </c>
      <c r="N837" t="str">
        <f>VLOOKUP($C837, standards!$A$2:$D$17, 3, FALSE)</f>
        <v>shale, stilstone</v>
      </c>
      <c r="O837" t="str">
        <f>VLOOKUP($C837, standards!$A$2:$D$17, 4, FALSE)</f>
        <v/>
      </c>
    </row>
    <row r="838" spans="1:15" x14ac:dyDescent="0.2">
      <c r="A838" s="21">
        <v>29062</v>
      </c>
      <c r="B838" s="1" t="s">
        <v>52</v>
      </c>
      <c r="C838" s="1" t="s">
        <v>21</v>
      </c>
      <c r="D838" s="1" t="s">
        <v>12</v>
      </c>
      <c r="E838" s="4">
        <v>128</v>
      </c>
      <c r="F838" s="2">
        <v>-4.7267142857142854</v>
      </c>
      <c r="G838" s="2">
        <v>-10.034251069395911</v>
      </c>
      <c r="H838" s="2"/>
      <c r="I838" s="2"/>
      <c r="J838" s="2"/>
      <c r="K838" s="2"/>
      <c r="L838" s="2"/>
      <c r="M838" s="24" t="str" cm="1">
        <f t="array" ref="M838">_xlfn.IFS(B838=standards!$G$1, standards!$H$1, B838=standards!$G$2,standards!$H$2,B838=standards!$G$3,standards!$H$3,B838=standards!$G$4,standards!$H$4,B838=standards!$G$5,standards!$H$5,B838=standards!$G$6,standards!$H$6,B838=standards!$G$8,standards!$H$8,B838=standards!$G$9,standards!$H$9,B838=standards!$G$10, standards!$H$10, TRUE,standards!$H$7)</f>
        <v>133, 64.5, 1</v>
      </c>
      <c r="N838" t="str">
        <f>VLOOKUP($C838, standards!$A$2:$D$17, 3, FALSE)</f>
        <v>shale, stilstone</v>
      </c>
      <c r="O838" t="str">
        <f>VLOOKUP($C838, standards!$A$2:$D$17, 4, FALSE)</f>
        <v/>
      </c>
    </row>
    <row r="839" spans="1:15" x14ac:dyDescent="0.2">
      <c r="A839" s="21">
        <v>29063</v>
      </c>
      <c r="B839" s="1" t="s">
        <v>52</v>
      </c>
      <c r="C839" s="1" t="s">
        <v>21</v>
      </c>
      <c r="D839" s="1" t="s">
        <v>12</v>
      </c>
      <c r="E839" s="4">
        <v>131.80000000000001</v>
      </c>
      <c r="F839" s="2">
        <v>-4.0457142857142863</v>
      </c>
      <c r="G839" s="2">
        <v>-9.9481337716972043</v>
      </c>
      <c r="H839" s="2">
        <v>-30.777999999999999</v>
      </c>
      <c r="I839" s="2">
        <v>26.732285714285712</v>
      </c>
      <c r="J839" s="2">
        <v>63.211318748481105</v>
      </c>
      <c r="K839" s="2">
        <v>36.678947368421042</v>
      </c>
      <c r="L839" s="2">
        <v>0.10973388309785195</v>
      </c>
      <c r="M839" s="24" t="str" cm="1">
        <f t="array" ref="M839">_xlfn.IFS(B839=standards!$G$1, standards!$H$1, B839=standards!$G$2,standards!$H$2,B839=standards!$G$3,standards!$H$3,B839=standards!$G$4,standards!$H$4,B839=standards!$G$5,standards!$H$5,B839=standards!$G$6,standards!$H$6,B839=standards!$G$8,standards!$H$8,B839=standards!$G$9,standards!$H$9,B839=standards!$G$10, standards!$H$10, TRUE,standards!$H$7)</f>
        <v>133, 64.5, 1</v>
      </c>
      <c r="N839" t="str">
        <f>VLOOKUP($C839, standards!$A$2:$D$17, 3, FALSE)</f>
        <v>shale, stilstone</v>
      </c>
      <c r="O839" t="str">
        <f>VLOOKUP($C839, standards!$A$2:$D$17, 4, FALSE)</f>
        <v/>
      </c>
    </row>
    <row r="840" spans="1:15" x14ac:dyDescent="0.2">
      <c r="A840" s="21">
        <v>29064</v>
      </c>
      <c r="B840" s="1" t="s">
        <v>52</v>
      </c>
      <c r="C840" s="1" t="s">
        <v>21</v>
      </c>
      <c r="D840" s="1" t="s">
        <v>12</v>
      </c>
      <c r="E840" s="4">
        <v>134</v>
      </c>
      <c r="F840" s="2">
        <v>-4.3677142857142854</v>
      </c>
      <c r="G840" s="2">
        <v>-10.813266164669304</v>
      </c>
      <c r="H840" s="2"/>
      <c r="I840" s="2"/>
      <c r="J840" s="2"/>
      <c r="K840" s="2"/>
      <c r="L840" s="2"/>
      <c r="M840" s="24" t="str" cm="1">
        <f t="array" ref="M840">_xlfn.IFS(B840=standards!$G$1, standards!$H$1, B840=standards!$G$2,standards!$H$2,B840=standards!$G$3,standards!$H$3,B840=standards!$G$4,standards!$H$4,B840=standards!$G$5,standards!$H$5,B840=standards!$G$6,standards!$H$6,B840=standards!$G$8,standards!$H$8,B840=standards!$G$9,standards!$H$9,B840=standards!$G$10, standards!$H$10, TRUE,standards!$H$7)</f>
        <v>133, 64.5, 1</v>
      </c>
      <c r="N840" t="str">
        <f>VLOOKUP($C840, standards!$A$2:$D$17, 3, FALSE)</f>
        <v>shale, stilstone</v>
      </c>
      <c r="O840" t="str">
        <f>VLOOKUP($C840, standards!$A$2:$D$17, 4, FALSE)</f>
        <v/>
      </c>
    </row>
    <row r="841" spans="1:15" x14ac:dyDescent="0.2">
      <c r="A841" s="21">
        <v>29065</v>
      </c>
      <c r="B841" s="1" t="s">
        <v>52</v>
      </c>
      <c r="C841" s="1" t="s">
        <v>21</v>
      </c>
      <c r="D841" s="1" t="s">
        <v>12</v>
      </c>
      <c r="E841" s="4">
        <v>134.80000000000001</v>
      </c>
      <c r="F841" s="2">
        <v>-4.0627142857142857</v>
      </c>
      <c r="G841" s="2">
        <v>-12.449494820942451</v>
      </c>
      <c r="H841" s="2">
        <v>-28.345500277987309</v>
      </c>
      <c r="I841" s="2">
        <v>24.282785992273023</v>
      </c>
      <c r="J841" s="2">
        <v>11.248823283168724</v>
      </c>
      <c r="K841" s="2">
        <v>88.685500000000005</v>
      </c>
      <c r="L841" s="2">
        <v>6.5676716831270673E-2</v>
      </c>
      <c r="M841" s="24" t="str" cm="1">
        <f t="array" ref="M841">_xlfn.IFS(B841=standards!$G$1, standards!$H$1, B841=standards!$G$2,standards!$H$2,B841=standards!$G$3,standards!$H$3,B841=standards!$G$4,standards!$H$4,B841=standards!$G$5,standards!$H$5,B841=standards!$G$6,standards!$H$6,B841=standards!$G$8,standards!$H$8,B841=standards!$G$9,standards!$H$9,B841=standards!$G$10, standards!$H$10, TRUE,standards!$H$7)</f>
        <v>133, 64.5, 1</v>
      </c>
      <c r="N841" t="str">
        <f>VLOOKUP($C841, standards!$A$2:$D$17, 3, FALSE)</f>
        <v>shale, stilstone</v>
      </c>
      <c r="O841" t="str">
        <f>VLOOKUP($C841, standards!$A$2:$D$17, 4, FALSE)</f>
        <v/>
      </c>
    </row>
    <row r="842" spans="1:15" x14ac:dyDescent="0.2">
      <c r="A842" s="21">
        <v>29066</v>
      </c>
      <c r="B842" s="1" t="s">
        <v>52</v>
      </c>
      <c r="C842" s="1" t="s">
        <v>21</v>
      </c>
      <c r="D842" s="1" t="s">
        <v>12</v>
      </c>
      <c r="E842" s="4">
        <v>178</v>
      </c>
      <c r="F842" s="2">
        <v>-2.8077142857142858</v>
      </c>
      <c r="G842" s="2">
        <v>-10.816235726658935</v>
      </c>
      <c r="H842" s="2"/>
      <c r="I842" s="2"/>
      <c r="J842" s="2"/>
      <c r="K842" s="2"/>
      <c r="L842" s="2"/>
      <c r="M842" s="24" t="str" cm="1">
        <f t="array" ref="M842">_xlfn.IFS(B842=standards!$G$1, standards!$H$1, B842=standards!$G$2,standards!$H$2,B842=standards!$G$3,standards!$H$3,B842=standards!$G$4,standards!$H$4,B842=standards!$G$5,standards!$H$5,B842=standards!$G$6,standards!$H$6,B842=standards!$G$8,standards!$H$8,B842=standards!$G$9,standards!$H$9,B842=standards!$G$10, standards!$H$10, TRUE,standards!$H$7)</f>
        <v>133, 64.5, 1</v>
      </c>
      <c r="N842" t="str">
        <f>VLOOKUP($C842, standards!$A$2:$D$17, 3, FALSE)</f>
        <v>shale, stilstone</v>
      </c>
      <c r="O842" t="str">
        <f>VLOOKUP($C842, standards!$A$2:$D$17, 4, FALSE)</f>
        <v/>
      </c>
    </row>
    <row r="843" spans="1:15" x14ac:dyDescent="0.2">
      <c r="A843" s="21">
        <v>29067</v>
      </c>
      <c r="B843" s="1" t="s">
        <v>52</v>
      </c>
      <c r="C843" s="1" t="s">
        <v>21</v>
      </c>
      <c r="D843" s="1" t="s">
        <v>12</v>
      </c>
      <c r="E843" s="4">
        <v>179</v>
      </c>
      <c r="F843" s="2">
        <v>-1.7817142857142856</v>
      </c>
      <c r="G843" s="2">
        <v>-12.200051613815564</v>
      </c>
      <c r="H843" s="2">
        <v>-32.339207844042818</v>
      </c>
      <c r="I843" s="2">
        <v>30.557493558328531</v>
      </c>
      <c r="J843" s="2">
        <v>51.772036856420698</v>
      </c>
      <c r="K843" s="2">
        <v>47.422680412371129</v>
      </c>
      <c r="L843" s="2">
        <v>0.80528273120817506</v>
      </c>
      <c r="M843" s="24" t="str" cm="1">
        <f t="array" ref="M843">_xlfn.IFS(B843=standards!$G$1, standards!$H$1, B843=standards!$G$2,standards!$H$2,B843=standards!$G$3,standards!$H$3,B843=standards!$G$4,standards!$H$4,B843=standards!$G$5,standards!$H$5,B843=standards!$G$6,standards!$H$6,B843=standards!$G$8,standards!$H$8,B843=standards!$G$9,standards!$H$9,B843=standards!$G$10, standards!$H$10, TRUE,standards!$H$7)</f>
        <v>133, 64.5, 1</v>
      </c>
      <c r="N843" t="str">
        <f>VLOOKUP($C843, standards!$A$2:$D$17, 3, FALSE)</f>
        <v>shale, stilstone</v>
      </c>
      <c r="O843" t="str">
        <f>VLOOKUP($C843, standards!$A$2:$D$17, 4, FALSE)</f>
        <v/>
      </c>
    </row>
    <row r="844" spans="1:15" x14ac:dyDescent="0.2">
      <c r="A844" s="21">
        <v>29068</v>
      </c>
      <c r="B844" s="1" t="s">
        <v>52</v>
      </c>
      <c r="C844" s="1" t="s">
        <v>21</v>
      </c>
      <c r="D844" s="1" t="s">
        <v>12</v>
      </c>
      <c r="E844" s="4">
        <v>180</v>
      </c>
      <c r="F844" s="2">
        <v>-2.8497142857142856</v>
      </c>
      <c r="G844" s="2">
        <v>-12.272310955562663</v>
      </c>
      <c r="H844" s="2"/>
      <c r="I844" s="2"/>
      <c r="J844" s="2"/>
      <c r="K844" s="2"/>
      <c r="L844" s="2"/>
      <c r="M844" s="24" t="str" cm="1">
        <f t="array" ref="M844">_xlfn.IFS(B844=standards!$G$1, standards!$H$1, B844=standards!$G$2,standards!$H$2,B844=standards!$G$3,standards!$H$3,B844=standards!$G$4,standards!$H$4,B844=standards!$G$5,standards!$H$5,B844=standards!$G$6,standards!$H$6,B844=standards!$G$8,standards!$H$8,B844=standards!$G$9,standards!$H$9,B844=standards!$G$10, standards!$H$10, TRUE,standards!$H$7)</f>
        <v>133, 64.5, 1</v>
      </c>
      <c r="N844" t="str">
        <f>VLOOKUP($C844, standards!$A$2:$D$17, 3, FALSE)</f>
        <v>shale, stilstone</v>
      </c>
      <c r="O844" t="str">
        <f>VLOOKUP($C844, standards!$A$2:$D$17, 4, FALSE)</f>
        <v/>
      </c>
    </row>
    <row r="845" spans="1:15" x14ac:dyDescent="0.2">
      <c r="A845" s="21">
        <v>29069</v>
      </c>
      <c r="B845" s="1" t="s">
        <v>52</v>
      </c>
      <c r="C845" s="1" t="s">
        <v>21</v>
      </c>
      <c r="D845" s="1" t="s">
        <v>12</v>
      </c>
      <c r="E845" s="4">
        <v>304</v>
      </c>
      <c r="F845" s="2">
        <v>-1.4447142857142856</v>
      </c>
      <c r="G845" s="2">
        <v>-11.780353519284464</v>
      </c>
      <c r="H845" s="2"/>
      <c r="I845" s="2"/>
      <c r="J845" s="2"/>
      <c r="K845" s="2"/>
      <c r="L845" s="2"/>
      <c r="M845" s="24" t="str" cm="1">
        <f t="array" ref="M845">_xlfn.IFS(B845=standards!$G$1, standards!$H$1, B845=standards!$G$2,standards!$H$2,B845=standards!$G$3,standards!$H$3,B845=standards!$G$4,standards!$H$4,B845=standards!$G$5,standards!$H$5,B845=standards!$G$6,standards!$H$6,B845=standards!$G$8,standards!$H$8,B845=standards!$G$9,standards!$H$9,B845=standards!$G$10, standards!$H$10, TRUE,standards!$H$7)</f>
        <v>133, 64.5, 1</v>
      </c>
      <c r="N845" t="str">
        <f>VLOOKUP($C845, standards!$A$2:$D$17, 3, FALSE)</f>
        <v>shale, stilstone</v>
      </c>
      <c r="O845" t="str">
        <f>VLOOKUP($C845, standards!$A$2:$D$17, 4, FALSE)</f>
        <v/>
      </c>
    </row>
    <row r="846" spans="1:15" x14ac:dyDescent="0.2">
      <c r="A846" s="21">
        <v>29070</v>
      </c>
      <c r="B846" s="1" t="s">
        <v>52</v>
      </c>
      <c r="C846" s="1" t="s">
        <v>21</v>
      </c>
      <c r="D846" s="1" t="s">
        <v>12</v>
      </c>
      <c r="E846" s="4">
        <v>305</v>
      </c>
      <c r="F846" s="2">
        <v>-1.2197142857142858</v>
      </c>
      <c r="G846" s="2">
        <v>-11.883298334924181</v>
      </c>
      <c r="H846" s="2"/>
      <c r="I846" s="2"/>
      <c r="J846" s="2"/>
      <c r="K846" s="2"/>
      <c r="L846" s="2"/>
      <c r="M846" s="24" t="str" cm="1">
        <f t="array" ref="M846">_xlfn.IFS(B846=standards!$G$1, standards!$H$1, B846=standards!$G$2,standards!$H$2,B846=standards!$G$3,standards!$H$3,B846=standards!$G$4,standards!$H$4,B846=standards!$G$5,standards!$H$5,B846=standards!$G$6,standards!$H$6,B846=standards!$G$8,standards!$H$8,B846=standards!$G$9,standards!$H$9,B846=standards!$G$10, standards!$H$10, TRUE,standards!$H$7)</f>
        <v>133, 64.5, 1</v>
      </c>
      <c r="N846" t="str">
        <f>VLOOKUP($C846, standards!$A$2:$D$17, 3, FALSE)</f>
        <v>shale, stilstone</v>
      </c>
      <c r="O846" t="str">
        <f>VLOOKUP($C846, standards!$A$2:$D$17, 4, FALSE)</f>
        <v/>
      </c>
    </row>
    <row r="847" spans="1:15" x14ac:dyDescent="0.2">
      <c r="A847" s="21">
        <v>29071</v>
      </c>
      <c r="B847" s="1" t="s">
        <v>52</v>
      </c>
      <c r="C847" s="1" t="s">
        <v>21</v>
      </c>
      <c r="D847" s="1" t="s">
        <v>12</v>
      </c>
      <c r="E847" s="4">
        <v>312</v>
      </c>
      <c r="F847" s="2">
        <v>0.38228571428571434</v>
      </c>
      <c r="G847" s="2">
        <v>-11.699185491568475</v>
      </c>
      <c r="H847" s="2"/>
      <c r="I847" s="2"/>
      <c r="J847" s="2"/>
      <c r="K847" s="2"/>
      <c r="L847" s="2"/>
      <c r="M847" s="24" t="str" cm="1">
        <f t="array" ref="M847">_xlfn.IFS(B847=standards!$G$1, standards!$H$1, B847=standards!$G$2,standards!$H$2,B847=standards!$G$3,standards!$H$3,B847=standards!$G$4,standards!$H$4,B847=standards!$G$5,standards!$H$5,B847=standards!$G$6,standards!$H$6,B847=standards!$G$8,standards!$H$8,B847=standards!$G$9,standards!$H$9,B847=standards!$G$10, standards!$H$10, TRUE,standards!$H$7)</f>
        <v>133, 64.5, 1</v>
      </c>
      <c r="N847" t="str">
        <f>VLOOKUP($C847, standards!$A$2:$D$17, 3, FALSE)</f>
        <v>shale, stilstone</v>
      </c>
      <c r="O847" t="str">
        <f>VLOOKUP($C847, standards!$A$2:$D$17, 4, FALSE)</f>
        <v/>
      </c>
    </row>
    <row r="848" spans="1:15" x14ac:dyDescent="0.2">
      <c r="A848" s="21">
        <v>29072</v>
      </c>
      <c r="B848" s="1" t="s">
        <v>52</v>
      </c>
      <c r="C848" s="1" t="s">
        <v>21</v>
      </c>
      <c r="D848" s="1" t="s">
        <v>12</v>
      </c>
      <c r="E848" s="4">
        <v>312.5</v>
      </c>
      <c r="F848" s="2">
        <v>0.78828571428571437</v>
      </c>
      <c r="G848" s="2">
        <v>-11.745708629405673</v>
      </c>
      <c r="H848" s="2"/>
      <c r="I848" s="2"/>
      <c r="J848" s="2"/>
      <c r="K848" s="2"/>
      <c r="L848" s="2"/>
      <c r="M848" s="24" t="str" cm="1">
        <f t="array" ref="M848">_xlfn.IFS(B848=standards!$G$1, standards!$H$1, B848=standards!$G$2,standards!$H$2,B848=standards!$G$3,standards!$H$3,B848=standards!$G$4,standards!$H$4,B848=standards!$G$5,standards!$H$5,B848=standards!$G$6,standards!$H$6,B848=standards!$G$8,standards!$H$8,B848=standards!$G$9,standards!$H$9,B848=standards!$G$10, standards!$H$10, TRUE,standards!$H$7)</f>
        <v>133, 64.5, 1</v>
      </c>
      <c r="N848" t="str">
        <f>VLOOKUP($C848, standards!$A$2:$D$17, 3, FALSE)</f>
        <v>shale, stilstone</v>
      </c>
      <c r="O848" t="str">
        <f>VLOOKUP($C848, standards!$A$2:$D$17, 4, FALSE)</f>
        <v/>
      </c>
    </row>
    <row r="849" spans="1:15" x14ac:dyDescent="0.2">
      <c r="A849" s="21">
        <v>29073</v>
      </c>
      <c r="B849" s="1" t="s">
        <v>52</v>
      </c>
      <c r="C849" s="1" t="s">
        <v>21</v>
      </c>
      <c r="D849" s="1" t="s">
        <v>12</v>
      </c>
      <c r="E849" s="4">
        <v>313</v>
      </c>
      <c r="F849" s="2">
        <v>1.1092857142857142</v>
      </c>
      <c r="G849" s="2">
        <v>-11.809059285184109</v>
      </c>
      <c r="H849" s="2"/>
      <c r="I849" s="2"/>
      <c r="J849" s="2"/>
      <c r="K849" s="2"/>
      <c r="L849" s="2"/>
      <c r="M849" s="24" t="str" cm="1">
        <f t="array" ref="M849">_xlfn.IFS(B849=standards!$G$1, standards!$H$1, B849=standards!$G$2,standards!$H$2,B849=standards!$G$3,standards!$H$3,B849=standards!$G$4,standards!$H$4,B849=standards!$G$5,standards!$H$5,B849=standards!$G$6,standards!$H$6,B849=standards!$G$8,standards!$H$8,B849=standards!$G$9,standards!$H$9,B849=standards!$G$10, standards!$H$10, TRUE,standards!$H$7)</f>
        <v>133, 64.5, 1</v>
      </c>
      <c r="N849" t="str">
        <f>VLOOKUP($C849, standards!$A$2:$D$17, 3, FALSE)</f>
        <v>shale, stilstone</v>
      </c>
      <c r="O849" t="str">
        <f>VLOOKUP($C849, standards!$A$2:$D$17, 4, FALSE)</f>
        <v/>
      </c>
    </row>
    <row r="850" spans="1:15" x14ac:dyDescent="0.2">
      <c r="A850" s="21">
        <v>29074</v>
      </c>
      <c r="B850" s="1" t="s">
        <v>52</v>
      </c>
      <c r="C850" s="1" t="s">
        <v>21</v>
      </c>
      <c r="D850" s="1" t="s">
        <v>12</v>
      </c>
      <c r="E850" s="4">
        <v>313.5</v>
      </c>
      <c r="F850" s="2">
        <v>0.79228571428571437</v>
      </c>
      <c r="G850" s="2">
        <v>-11.651672499734847</v>
      </c>
      <c r="H850" s="2"/>
      <c r="I850" s="2"/>
      <c r="J850" s="2"/>
      <c r="K850" s="2"/>
      <c r="L850" s="2"/>
      <c r="M850" s="24" t="str" cm="1">
        <f t="array" ref="M850">_xlfn.IFS(B850=standards!$G$1, standards!$H$1, B850=standards!$G$2,standards!$H$2,B850=standards!$G$3,standards!$H$3,B850=standards!$G$4,standards!$H$4,B850=standards!$G$5,standards!$H$5,B850=standards!$G$6,standards!$H$6,B850=standards!$G$8,standards!$H$8,B850=standards!$G$9,standards!$H$9,B850=standards!$G$10, standards!$H$10, TRUE,standards!$H$7)</f>
        <v>133, 64.5, 1</v>
      </c>
      <c r="N850" t="str">
        <f>VLOOKUP($C850, standards!$A$2:$D$17, 3, FALSE)</f>
        <v>shale, stilstone</v>
      </c>
      <c r="O850" t="str">
        <f>VLOOKUP($C850, standards!$A$2:$D$17, 4, FALSE)</f>
        <v/>
      </c>
    </row>
    <row r="851" spans="1:15" x14ac:dyDescent="0.2">
      <c r="A851" s="21">
        <v>29075</v>
      </c>
      <c r="B851" s="1" t="s">
        <v>52</v>
      </c>
      <c r="C851" s="1" t="s">
        <v>21</v>
      </c>
      <c r="D851" s="1" t="s">
        <v>12</v>
      </c>
      <c r="E851" s="4">
        <v>315</v>
      </c>
      <c r="F851" s="2">
        <v>0.98528571428571432</v>
      </c>
      <c r="G851" s="2">
        <v>-11.681368119630921</v>
      </c>
      <c r="H851" s="2"/>
      <c r="I851" s="2"/>
      <c r="J851" s="2"/>
      <c r="K851" s="2"/>
      <c r="L851" s="2"/>
      <c r="M851" s="24" t="str" cm="1">
        <f t="array" ref="M851">_xlfn.IFS(B851=standards!$G$1, standards!$H$1, B851=standards!$G$2,standards!$H$2,B851=standards!$G$3,standards!$H$3,B851=standards!$G$4,standards!$H$4,B851=standards!$G$5,standards!$H$5,B851=standards!$G$6,standards!$H$6,B851=standards!$G$8,standards!$H$8,B851=standards!$G$9,standards!$H$9,B851=standards!$G$10, standards!$H$10, TRUE,standards!$H$7)</f>
        <v>133, 64.5, 1</v>
      </c>
      <c r="N851" t="str">
        <f>VLOOKUP($C851, standards!$A$2:$D$17, 3, FALSE)</f>
        <v>shale, stilstone</v>
      </c>
      <c r="O851" t="str">
        <f>VLOOKUP($C851, standards!$A$2:$D$17, 4, FALSE)</f>
        <v/>
      </c>
    </row>
    <row r="852" spans="1:15" x14ac:dyDescent="0.2">
      <c r="A852" s="21">
        <v>29076</v>
      </c>
      <c r="B852" s="1" t="s">
        <v>52</v>
      </c>
      <c r="C852" s="1" t="s">
        <v>21</v>
      </c>
      <c r="D852" s="1" t="s">
        <v>12</v>
      </c>
      <c r="E852" s="4">
        <v>315.7</v>
      </c>
      <c r="F852" s="2">
        <v>1.8632857142857144</v>
      </c>
      <c r="G852" s="2">
        <v>-11.672459433662144</v>
      </c>
      <c r="H852" s="2"/>
      <c r="I852" s="2"/>
      <c r="J852" s="2"/>
      <c r="K852" s="2"/>
      <c r="L852" s="2"/>
      <c r="M852" s="24" t="str" cm="1">
        <f t="array" ref="M852">_xlfn.IFS(B852=standards!$G$1, standards!$H$1, B852=standards!$G$2,standards!$H$2,B852=standards!$G$3,standards!$H$3,B852=standards!$G$4,standards!$H$4,B852=standards!$G$5,standards!$H$5,B852=standards!$G$6,standards!$H$6,B852=standards!$G$8,standards!$H$8,B852=standards!$G$9,standards!$H$9,B852=standards!$G$10, standards!$H$10, TRUE,standards!$H$7)</f>
        <v>133, 64.5, 1</v>
      </c>
      <c r="N852" t="str">
        <f>VLOOKUP($C852, standards!$A$2:$D$17, 3, FALSE)</f>
        <v>shale, stilstone</v>
      </c>
      <c r="O852" t="str">
        <f>VLOOKUP($C852, standards!$A$2:$D$17, 4, FALSE)</f>
        <v/>
      </c>
    </row>
    <row r="853" spans="1:15" x14ac:dyDescent="0.2">
      <c r="A853" s="21">
        <v>29077</v>
      </c>
      <c r="B853" s="1" t="s">
        <v>52</v>
      </c>
      <c r="C853" s="1" t="s">
        <v>21</v>
      </c>
      <c r="D853" s="1" t="s">
        <v>12</v>
      </c>
      <c r="E853" s="4">
        <v>323</v>
      </c>
      <c r="F853" s="2">
        <v>0.97128571428571431</v>
      </c>
      <c r="G853" s="2">
        <v>-7.2735482730582284</v>
      </c>
      <c r="H853" s="2"/>
      <c r="I853" s="2"/>
      <c r="J853" s="2"/>
      <c r="K853" s="2"/>
      <c r="L853" s="2"/>
      <c r="M853" s="24" t="str" cm="1">
        <f t="array" ref="M853">_xlfn.IFS(B853=standards!$G$1, standards!$H$1, B853=standards!$G$2,standards!$H$2,B853=standards!$G$3,standards!$H$3,B853=standards!$G$4,standards!$H$4,B853=standards!$G$5,standards!$H$5,B853=standards!$G$6,standards!$H$6,B853=standards!$G$8,standards!$H$8,B853=standards!$G$9,standards!$H$9,B853=standards!$G$10, standards!$H$10, TRUE,standards!$H$7)</f>
        <v>133, 64.5, 1</v>
      </c>
      <c r="N853" t="str">
        <f>VLOOKUP($C853, standards!$A$2:$D$17, 3, FALSE)</f>
        <v>shale, stilstone</v>
      </c>
      <c r="O853" t="str">
        <f>VLOOKUP($C853, standards!$A$2:$D$17, 4, FALSE)</f>
        <v/>
      </c>
    </row>
    <row r="854" spans="1:15" x14ac:dyDescent="0.2">
      <c r="A854" s="21">
        <v>29078</v>
      </c>
      <c r="B854" s="1" t="s">
        <v>52</v>
      </c>
      <c r="C854" s="1" t="s">
        <v>21</v>
      </c>
      <c r="D854" s="1" t="s">
        <v>12</v>
      </c>
      <c r="E854" s="4">
        <v>340</v>
      </c>
      <c r="F854" s="2">
        <v>-6.4707142857142852</v>
      </c>
      <c r="G854" s="2">
        <v>-11.500224838264959</v>
      </c>
      <c r="H854" s="2"/>
      <c r="I854" s="2"/>
      <c r="J854" s="2"/>
      <c r="K854" s="2"/>
      <c r="L854" s="2"/>
      <c r="M854" s="24" t="str" cm="1">
        <f t="array" ref="M854">_xlfn.IFS(B854=standards!$G$1, standards!$H$1, B854=standards!$G$2,standards!$H$2,B854=standards!$G$3,standards!$H$3,B854=standards!$G$4,standards!$H$4,B854=standards!$G$5,standards!$H$5,B854=standards!$G$6,standards!$H$6,B854=standards!$G$8,standards!$H$8,B854=standards!$G$9,standards!$H$9,B854=standards!$G$10, standards!$H$10, TRUE,standards!$H$7)</f>
        <v>133, 64.5, 1</v>
      </c>
      <c r="N854" t="str">
        <f>VLOOKUP($C854, standards!$A$2:$D$17, 3, FALSE)</f>
        <v>shale, stilstone</v>
      </c>
      <c r="O854" t="str">
        <f>VLOOKUP($C854, standards!$A$2:$D$17, 4, FALSE)</f>
        <v/>
      </c>
    </row>
    <row r="855" spans="1:15" x14ac:dyDescent="0.2">
      <c r="A855" s="21">
        <v>29079</v>
      </c>
      <c r="B855" s="1" t="s">
        <v>52</v>
      </c>
      <c r="C855" s="1" t="s">
        <v>21</v>
      </c>
      <c r="D855" s="1" t="s">
        <v>12</v>
      </c>
      <c r="E855" s="4">
        <v>348</v>
      </c>
      <c r="F855" s="2">
        <v>-3.0887142857142855</v>
      </c>
      <c r="G855" s="2">
        <v>-6.7429865309152923</v>
      </c>
      <c r="H855" s="2">
        <v>-23.39</v>
      </c>
      <c r="I855" s="2">
        <v>20.3</v>
      </c>
      <c r="J855" s="2">
        <v>49.91</v>
      </c>
      <c r="K855" s="2">
        <v>50</v>
      </c>
      <c r="L855" s="2">
        <v>0.09</v>
      </c>
      <c r="M855" s="24" t="str" cm="1">
        <f t="array" ref="M855">_xlfn.IFS(B855=standards!$G$1, standards!$H$1, B855=standards!$G$2,standards!$H$2,B855=standards!$G$3,standards!$H$3,B855=standards!$G$4,standards!$H$4,B855=standards!$G$5,standards!$H$5,B855=standards!$G$6,standards!$H$6,B855=standards!$G$8,standards!$H$8,B855=standards!$G$9,standards!$H$9,B855=standards!$G$10, standards!$H$10, TRUE,standards!$H$7)</f>
        <v>133, 64.5, 1</v>
      </c>
      <c r="N855" t="str">
        <f>VLOOKUP($C855, standards!$A$2:$D$17, 3, FALSE)</f>
        <v>shale, stilstone</v>
      </c>
      <c r="O855" t="str">
        <f>VLOOKUP($C855, standards!$A$2:$D$17, 4, FALSE)</f>
        <v/>
      </c>
    </row>
    <row r="856" spans="1:15" x14ac:dyDescent="0.2">
      <c r="A856" s="21">
        <v>29080</v>
      </c>
      <c r="B856" s="1" t="s">
        <v>52</v>
      </c>
      <c r="C856" s="1" t="s">
        <v>21</v>
      </c>
      <c r="D856" s="1" t="s">
        <v>12</v>
      </c>
      <c r="E856" s="4">
        <v>350.5</v>
      </c>
      <c r="F856" s="2">
        <v>-0.75371428571428567</v>
      </c>
      <c r="G856" s="2">
        <v>-10.961744264149562</v>
      </c>
      <c r="H856" s="2"/>
      <c r="I856" s="2"/>
      <c r="J856" s="2"/>
      <c r="K856" s="2"/>
      <c r="L856" s="2"/>
      <c r="M856" s="24" t="str" cm="1">
        <f t="array" ref="M856">_xlfn.IFS(B856=standards!$G$1, standards!$H$1, B856=standards!$G$2,standards!$H$2,B856=standards!$G$3,standards!$H$3,B856=standards!$G$4,standards!$H$4,B856=standards!$G$5,standards!$H$5,B856=standards!$G$6,standards!$H$6,B856=standards!$G$8,standards!$H$8,B856=standards!$G$9,standards!$H$9,B856=standards!$G$10, standards!$H$10, TRUE,standards!$H$7)</f>
        <v>133, 64.5, 1</v>
      </c>
      <c r="N856" t="str">
        <f>VLOOKUP($C856, standards!$A$2:$D$17, 3, FALSE)</f>
        <v>shale, stilstone</v>
      </c>
      <c r="O856" t="str">
        <f>VLOOKUP($C856, standards!$A$2:$D$17, 4, FALSE)</f>
        <v/>
      </c>
    </row>
    <row r="857" spans="1:15" x14ac:dyDescent="0.2">
      <c r="A857" s="21">
        <v>29081</v>
      </c>
      <c r="B857" s="1" t="s">
        <v>52</v>
      </c>
      <c r="C857" s="1" t="s">
        <v>21</v>
      </c>
      <c r="D857" s="1" t="s">
        <v>12</v>
      </c>
      <c r="E857" s="4">
        <v>351.5</v>
      </c>
      <c r="F857" s="2">
        <v>-0.93171428571428572</v>
      </c>
      <c r="G857" s="2">
        <v>-11.281467105030575</v>
      </c>
      <c r="H857" s="2"/>
      <c r="I857" s="2"/>
      <c r="J857" s="2"/>
      <c r="K857" s="2"/>
      <c r="L857" s="2"/>
      <c r="M857" s="24" t="str" cm="1">
        <f t="array" ref="M857">_xlfn.IFS(B857=standards!$G$1, standards!$H$1, B857=standards!$G$2,standards!$H$2,B857=standards!$G$3,standards!$H$3,B857=standards!$G$4,standards!$H$4,B857=standards!$G$5,standards!$H$5,B857=standards!$G$6,standards!$H$6,B857=standards!$G$8,standards!$H$8,B857=standards!$G$9,standards!$H$9,B857=standards!$G$10, standards!$H$10, TRUE,standards!$H$7)</f>
        <v>133, 64.5, 1</v>
      </c>
      <c r="N857" t="str">
        <f>VLOOKUP($C857, standards!$A$2:$D$17, 3, FALSE)</f>
        <v>shale, stilstone</v>
      </c>
      <c r="O857" t="str">
        <f>VLOOKUP($C857, standards!$A$2:$D$17, 4, FALSE)</f>
        <v/>
      </c>
    </row>
    <row r="858" spans="1:15" x14ac:dyDescent="0.2">
      <c r="A858" s="21">
        <v>29082</v>
      </c>
      <c r="B858" s="1" t="s">
        <v>52</v>
      </c>
      <c r="C858" s="1" t="s">
        <v>21</v>
      </c>
      <c r="D858" s="1" t="s">
        <v>12</v>
      </c>
      <c r="E858" s="4">
        <v>351.5</v>
      </c>
      <c r="F858" s="2">
        <v>-0.66240000000000021</v>
      </c>
      <c r="G858" s="2">
        <v>-10.861316505815402</v>
      </c>
      <c r="H858" s="2"/>
      <c r="I858" s="2"/>
      <c r="J858" s="2"/>
      <c r="K858" s="2"/>
      <c r="L858" s="2"/>
      <c r="M858" s="24" t="str" cm="1">
        <f t="array" ref="M858">_xlfn.IFS(B858=standards!$G$1, standards!$H$1, B858=standards!$G$2,standards!$H$2,B858=standards!$G$3,standards!$H$3,B858=standards!$G$4,standards!$H$4,B858=standards!$G$5,standards!$H$5,B858=standards!$G$6,standards!$H$6,B858=standards!$G$8,standards!$H$8,B858=standards!$G$9,standards!$H$9,B858=standards!$G$10, standards!$H$10, TRUE,standards!$H$7)</f>
        <v>133, 64.5, 1</v>
      </c>
      <c r="N858" t="str">
        <f>VLOOKUP($C858, standards!$A$2:$D$17, 3, FALSE)</f>
        <v>shale, stilstone</v>
      </c>
      <c r="O858" t="str">
        <f>VLOOKUP($C858, standards!$A$2:$D$17, 4, FALSE)</f>
        <v/>
      </c>
    </row>
    <row r="859" spans="1:15" x14ac:dyDescent="0.2">
      <c r="A859" s="21">
        <v>29083</v>
      </c>
      <c r="B859" s="1" t="s">
        <v>52</v>
      </c>
      <c r="C859" s="1" t="s">
        <v>21</v>
      </c>
      <c r="D859" s="1" t="s">
        <v>12</v>
      </c>
      <c r="E859" s="4">
        <v>356.5</v>
      </c>
      <c r="F859" s="2">
        <v>1.1345999999999998</v>
      </c>
      <c r="G859" s="2">
        <v>-11.140455332838364</v>
      </c>
      <c r="H859" s="2"/>
      <c r="I859" s="2"/>
      <c r="J859" s="2"/>
      <c r="K859" s="2"/>
      <c r="L859" s="2"/>
      <c r="M859" s="24" t="str" cm="1">
        <f t="array" ref="M859">_xlfn.IFS(B859=standards!$G$1, standards!$H$1, B859=standards!$G$2,standards!$H$2,B859=standards!$G$3,standards!$H$3,B859=standards!$G$4,standards!$H$4,B859=standards!$G$5,standards!$H$5,B859=standards!$G$6,standards!$H$6,B859=standards!$G$8,standards!$H$8,B859=standards!$G$9,standards!$H$9,B859=standards!$G$10, standards!$H$10, TRUE,standards!$H$7)</f>
        <v>133, 64.5, 1</v>
      </c>
      <c r="N859" t="str">
        <f>VLOOKUP($C859, standards!$A$2:$D$17, 3, FALSE)</f>
        <v>shale, stilstone</v>
      </c>
      <c r="O859" t="str">
        <f>VLOOKUP($C859, standards!$A$2:$D$17, 4, FALSE)</f>
        <v/>
      </c>
    </row>
    <row r="860" spans="1:15" x14ac:dyDescent="0.2">
      <c r="A860" s="21">
        <v>29084</v>
      </c>
      <c r="B860" s="1" t="s">
        <v>52</v>
      </c>
      <c r="C860" s="1" t="s">
        <v>21</v>
      </c>
      <c r="D860" s="1" t="s">
        <v>12</v>
      </c>
      <c r="E860" s="4">
        <v>358.5</v>
      </c>
      <c r="F860" s="2">
        <v>1.1695999999999998</v>
      </c>
      <c r="G860" s="2">
        <v>-11.079084385053243</v>
      </c>
      <c r="H860" s="2">
        <v>-24.485129889807087</v>
      </c>
      <c r="I860" s="2">
        <v>25.654729889807086</v>
      </c>
      <c r="J860" s="2">
        <v>48.451495151984133</v>
      </c>
      <c r="K860" s="2">
        <v>51.402985074626869</v>
      </c>
      <c r="L860" s="2">
        <v>0.14551977338900093</v>
      </c>
      <c r="M860" s="24" t="str" cm="1">
        <f t="array" ref="M860">_xlfn.IFS(B860=standards!$G$1, standards!$H$1, B860=standards!$G$2,standards!$H$2,B860=standards!$G$3,standards!$H$3,B860=standards!$G$4,standards!$H$4,B860=standards!$G$5,standards!$H$5,B860=standards!$G$6,standards!$H$6,B860=standards!$G$8,standards!$H$8,B860=standards!$G$9,standards!$H$9,B860=standards!$G$10, standards!$H$10, TRUE,standards!$H$7)</f>
        <v>133, 64.5, 1</v>
      </c>
      <c r="N860" t="str">
        <f>VLOOKUP($C860, standards!$A$2:$D$17, 3, FALSE)</f>
        <v>shale, stilstone</v>
      </c>
      <c r="O860" t="str">
        <f>VLOOKUP($C860, standards!$A$2:$D$17, 4, FALSE)</f>
        <v/>
      </c>
    </row>
    <row r="861" spans="1:15" x14ac:dyDescent="0.2">
      <c r="A861" s="21">
        <v>29085</v>
      </c>
      <c r="B861" s="1" t="s">
        <v>52</v>
      </c>
      <c r="C861" s="1" t="s">
        <v>21</v>
      </c>
      <c r="D861" s="1" t="s">
        <v>12</v>
      </c>
      <c r="E861" s="4">
        <v>360</v>
      </c>
      <c r="F861" s="2">
        <v>2.2615999999999996</v>
      </c>
      <c r="G861" s="2">
        <v>-11.322588468200983</v>
      </c>
      <c r="H861" s="2"/>
      <c r="I861" s="2"/>
      <c r="J861" s="2"/>
      <c r="K861" s="2"/>
      <c r="L861" s="2"/>
      <c r="M861" s="24" t="str" cm="1">
        <f t="array" ref="M861">_xlfn.IFS(B861=standards!$G$1, standards!$H$1, B861=standards!$G$2,standards!$H$2,B861=standards!$G$3,standards!$H$3,B861=standards!$G$4,standards!$H$4,B861=standards!$G$5,standards!$H$5,B861=standards!$G$6,standards!$H$6,B861=standards!$G$8,standards!$H$8,B861=standards!$G$9,standards!$H$9,B861=standards!$G$10, standards!$H$10, TRUE,standards!$H$7)</f>
        <v>133, 64.5, 1</v>
      </c>
      <c r="N861" t="str">
        <f>VLOOKUP($C861, standards!$A$2:$D$17, 3, FALSE)</f>
        <v>shale, stilstone</v>
      </c>
      <c r="O861" t="str">
        <f>VLOOKUP($C861, standards!$A$2:$D$17, 4, FALSE)</f>
        <v/>
      </c>
    </row>
    <row r="862" spans="1:15" x14ac:dyDescent="0.2">
      <c r="A862" s="21">
        <v>29086</v>
      </c>
      <c r="B862" s="1" t="s">
        <v>52</v>
      </c>
      <c r="C862" s="1" t="s">
        <v>21</v>
      </c>
      <c r="D862" s="1" t="s">
        <v>12</v>
      </c>
      <c r="E862" s="4">
        <v>361</v>
      </c>
      <c r="F862" s="2">
        <v>0.78859999999999975</v>
      </c>
      <c r="G862" s="2">
        <v>-11.382969561989562</v>
      </c>
      <c r="H862" s="2">
        <v>-27.30347374080667</v>
      </c>
      <c r="I862" s="2">
        <v>28.092073740806669</v>
      </c>
      <c r="J862" s="2">
        <v>8.6682365385870188</v>
      </c>
      <c r="K862" s="2">
        <v>91.24224598930482</v>
      </c>
      <c r="L862" s="2">
        <v>8.951747210816155E-2</v>
      </c>
      <c r="M862" s="24" t="str" cm="1">
        <f t="array" ref="M862">_xlfn.IFS(B862=standards!$G$1, standards!$H$1, B862=standards!$G$2,standards!$H$2,B862=standards!$G$3,standards!$H$3,B862=standards!$G$4,standards!$H$4,B862=standards!$G$5,standards!$H$5,B862=standards!$G$6,standards!$H$6,B862=standards!$G$8,standards!$H$8,B862=standards!$G$9,standards!$H$9,B862=standards!$G$10, standards!$H$10, TRUE,standards!$H$7)</f>
        <v>133, 64.5, 1</v>
      </c>
      <c r="N862" t="str">
        <f>VLOOKUP($C862, standards!$A$2:$D$17, 3, FALSE)</f>
        <v>shale, stilstone</v>
      </c>
      <c r="O862" t="str">
        <f>VLOOKUP($C862, standards!$A$2:$D$17, 4, FALSE)</f>
        <v/>
      </c>
    </row>
    <row r="863" spans="1:15" x14ac:dyDescent="0.2">
      <c r="A863" s="21">
        <v>29087</v>
      </c>
      <c r="B863" s="1" t="s">
        <v>52</v>
      </c>
      <c r="C863" s="1" t="s">
        <v>68</v>
      </c>
      <c r="D863" s="1" t="s">
        <v>12</v>
      </c>
      <c r="E863" s="4">
        <v>371</v>
      </c>
      <c r="F863" s="2">
        <v>0.9825999999999997</v>
      </c>
      <c r="G863" s="2">
        <v>-7.9382776540460833</v>
      </c>
      <c r="H863" s="2"/>
      <c r="I863" s="2"/>
      <c r="J863" s="2"/>
      <c r="K863" s="2"/>
      <c r="L863" s="2"/>
      <c r="M863" s="24" t="str" cm="1">
        <f t="array" ref="M863">_xlfn.IFS(B863=standards!$G$1, standards!$H$1, B863=standards!$G$2,standards!$H$2,B863=standards!$G$3,standards!$H$3,B863=standards!$G$4,standards!$H$4,B863=standards!$G$5,standards!$H$5,B863=standards!$G$6,standards!$H$6,B863=standards!$G$8,standards!$H$8,B863=standards!$G$9,standards!$H$9,B863=standards!$G$10, standards!$H$10, TRUE,standards!$H$7)</f>
        <v>133, 64.5, 1</v>
      </c>
      <c r="N863" t="str">
        <f>VLOOKUP($C863, standards!$A$2:$D$17, 3, FALSE)</f>
        <v>dolostone</v>
      </c>
      <c r="O863" t="str">
        <f>VLOOKUP($C863, standards!$A$2:$D$17, 4, FALSE)</f>
        <v>Previously mapped as lower Gametrail Fm</v>
      </c>
    </row>
    <row r="864" spans="1:15" x14ac:dyDescent="0.2">
      <c r="A864" s="21">
        <v>29088</v>
      </c>
      <c r="B864" s="1" t="s">
        <v>52</v>
      </c>
      <c r="C864" s="1" t="s">
        <v>68</v>
      </c>
      <c r="D864" s="1" t="s">
        <v>12</v>
      </c>
      <c r="E864" s="4">
        <v>372</v>
      </c>
      <c r="F864" s="2">
        <v>1.7635999999999998</v>
      </c>
      <c r="G864" s="2">
        <v>-7.5888591932689957</v>
      </c>
      <c r="H864" s="2">
        <v>-19.627865065059083</v>
      </c>
      <c r="I864" s="2">
        <v>21.391465065059084</v>
      </c>
      <c r="J864" s="2">
        <v>29.941488488726556</v>
      </c>
      <c r="K864" s="2">
        <v>70.013043478260869</v>
      </c>
      <c r="L864" s="2">
        <v>4.5468033012575015E-2</v>
      </c>
      <c r="M864" s="24" t="str" cm="1">
        <f t="array" ref="M864">_xlfn.IFS(B864=standards!$G$1, standards!$H$1, B864=standards!$G$2,standards!$H$2,B864=standards!$G$3,standards!$H$3,B864=standards!$G$4,standards!$H$4,B864=standards!$G$5,standards!$H$5,B864=standards!$G$6,standards!$H$6,B864=standards!$G$8,standards!$H$8,B864=standards!$G$9,standards!$H$9,B864=standards!$G$10, standards!$H$10, TRUE,standards!$H$7)</f>
        <v>133, 64.5, 1</v>
      </c>
      <c r="N864" t="str">
        <f>VLOOKUP($C864, standards!$A$2:$D$17, 3, FALSE)</f>
        <v>dolostone</v>
      </c>
      <c r="O864" t="str">
        <f>VLOOKUP($C864, standards!$A$2:$D$17, 4, FALSE)</f>
        <v>Previously mapped as lower Gametrail Fm</v>
      </c>
    </row>
    <row r="865" spans="1:15" x14ac:dyDescent="0.2">
      <c r="A865" s="21">
        <v>29089</v>
      </c>
      <c r="B865" s="1" t="s">
        <v>52</v>
      </c>
      <c r="C865" s="1" t="s">
        <v>68</v>
      </c>
      <c r="D865" s="1" t="s">
        <v>12</v>
      </c>
      <c r="E865" s="4">
        <v>373</v>
      </c>
      <c r="F865" s="2">
        <v>2.4005999999999998</v>
      </c>
      <c r="G865" s="2">
        <v>-7.5314476614699339</v>
      </c>
      <c r="H865" s="2"/>
      <c r="I865" s="2"/>
      <c r="J865" s="2"/>
      <c r="K865" s="2"/>
      <c r="L865" s="2"/>
      <c r="M865" s="24" t="str" cm="1">
        <f t="array" ref="M865">_xlfn.IFS(B865=standards!$G$1, standards!$H$1, B865=standards!$G$2,standards!$H$2,B865=standards!$G$3,standards!$H$3,B865=standards!$G$4,standards!$H$4,B865=standards!$G$5,standards!$H$5,B865=standards!$G$6,standards!$H$6,B865=standards!$G$8,standards!$H$8,B865=standards!$G$9,standards!$H$9,B865=standards!$G$10, standards!$H$10, TRUE,standards!$H$7)</f>
        <v>133, 64.5, 1</v>
      </c>
      <c r="N865" t="str">
        <f>VLOOKUP($C865, standards!$A$2:$D$17, 3, FALSE)</f>
        <v>dolostone</v>
      </c>
      <c r="O865" t="str">
        <f>VLOOKUP($C865, standards!$A$2:$D$17, 4, FALSE)</f>
        <v>Previously mapped as lower Gametrail Fm</v>
      </c>
    </row>
    <row r="866" spans="1:15" x14ac:dyDescent="0.2">
      <c r="A866" s="21">
        <v>29090</v>
      </c>
      <c r="B866" s="1" t="s">
        <v>52</v>
      </c>
      <c r="C866" s="1" t="s">
        <v>68</v>
      </c>
      <c r="D866" s="1" t="s">
        <v>12</v>
      </c>
      <c r="E866" s="4">
        <v>375</v>
      </c>
      <c r="F866" s="2">
        <v>2.2305999999999999</v>
      </c>
      <c r="G866" s="2">
        <v>-7.1048205889630305</v>
      </c>
      <c r="H866" s="2">
        <v>-26.398437135136763</v>
      </c>
      <c r="I866" s="2">
        <v>28.629037135136763</v>
      </c>
      <c r="J866" s="2">
        <v>17.050696828980094</v>
      </c>
      <c r="K866" s="2">
        <v>82.860396039603955</v>
      </c>
      <c r="L866" s="2">
        <v>8.8907131415952065E-2</v>
      </c>
      <c r="M866" s="24" t="str" cm="1">
        <f t="array" ref="M866">_xlfn.IFS(B866=standards!$G$1, standards!$H$1, B866=standards!$G$2,standards!$H$2,B866=standards!$G$3,standards!$H$3,B866=standards!$G$4,standards!$H$4,B866=standards!$G$5,standards!$H$5,B866=standards!$G$6,standards!$H$6,B866=standards!$G$8,standards!$H$8,B866=standards!$G$9,standards!$H$9,B866=standards!$G$10, standards!$H$10, TRUE,standards!$H$7)</f>
        <v>133, 64.5, 1</v>
      </c>
      <c r="N866" t="str">
        <f>VLOOKUP($C866, standards!$A$2:$D$17, 3, FALSE)</f>
        <v>dolostone</v>
      </c>
      <c r="O866" t="str">
        <f>VLOOKUP($C866, standards!$A$2:$D$17, 4, FALSE)</f>
        <v>Previously mapped as lower Gametrail Fm</v>
      </c>
    </row>
    <row r="867" spans="1:15" x14ac:dyDescent="0.2">
      <c r="A867" s="21">
        <v>29091</v>
      </c>
      <c r="B867" s="1" t="s">
        <v>52</v>
      </c>
      <c r="C867" s="1" t="s">
        <v>68</v>
      </c>
      <c r="D867" s="1" t="s">
        <v>12</v>
      </c>
      <c r="E867" s="4">
        <v>376</v>
      </c>
      <c r="F867" s="2">
        <v>3.1475999999999997</v>
      </c>
      <c r="G867" s="2">
        <v>-7.3493145261074284</v>
      </c>
      <c r="H867" s="2"/>
      <c r="I867" s="2"/>
      <c r="J867" s="2"/>
      <c r="K867" s="2"/>
      <c r="L867" s="2"/>
      <c r="M867" s="24" t="str" cm="1">
        <f t="array" ref="M867">_xlfn.IFS(B867=standards!$G$1, standards!$H$1, B867=standards!$G$2,standards!$H$2,B867=standards!$G$3,standards!$H$3,B867=standards!$G$4,standards!$H$4,B867=standards!$G$5,standards!$H$5,B867=standards!$G$6,standards!$H$6,B867=standards!$G$8,standards!$H$8,B867=standards!$G$9,standards!$H$9,B867=standards!$G$10, standards!$H$10, TRUE,standards!$H$7)</f>
        <v>133, 64.5, 1</v>
      </c>
      <c r="N867" t="str">
        <f>VLOOKUP($C867, standards!$A$2:$D$17, 3, FALSE)</f>
        <v>dolostone</v>
      </c>
      <c r="O867" t="str">
        <f>VLOOKUP($C867, standards!$A$2:$D$17, 4, FALSE)</f>
        <v>Previously mapped as lower Gametrail Fm</v>
      </c>
    </row>
    <row r="868" spans="1:15" x14ac:dyDescent="0.2">
      <c r="A868" s="21">
        <v>29092</v>
      </c>
      <c r="B868" s="1" t="s">
        <v>52</v>
      </c>
      <c r="C868" s="1" t="s">
        <v>68</v>
      </c>
      <c r="D868" s="1" t="s">
        <v>12</v>
      </c>
      <c r="E868" s="4">
        <v>377</v>
      </c>
      <c r="F868" s="2">
        <v>3.4345999999999997</v>
      </c>
      <c r="G868" s="2">
        <v>-7.0543380351397724</v>
      </c>
      <c r="H868" s="2">
        <v>-25.496685422557292</v>
      </c>
      <c r="I868" s="2">
        <v>28.931285422557291</v>
      </c>
      <c r="J868" s="2">
        <v>19.331310233494222</v>
      </c>
      <c r="K868" s="2">
        <v>80.580921052631581</v>
      </c>
      <c r="L868" s="2">
        <v>8.7768713874199156E-2</v>
      </c>
      <c r="M868" s="24" t="str" cm="1">
        <f t="array" ref="M868">_xlfn.IFS(B868=standards!$G$1, standards!$H$1, B868=standards!$G$2,standards!$H$2,B868=standards!$G$3,standards!$H$3,B868=standards!$G$4,standards!$H$4,B868=standards!$G$5,standards!$H$5,B868=standards!$G$6,standards!$H$6,B868=standards!$G$8,standards!$H$8,B868=standards!$G$9,standards!$H$9,B868=standards!$G$10, standards!$H$10, TRUE,standards!$H$7)</f>
        <v>133, 64.5, 1</v>
      </c>
      <c r="N868" t="str">
        <f>VLOOKUP($C868, standards!$A$2:$D$17, 3, FALSE)</f>
        <v>dolostone</v>
      </c>
      <c r="O868" t="str">
        <f>VLOOKUP($C868, standards!$A$2:$D$17, 4, FALSE)</f>
        <v>Previously mapped as lower Gametrail Fm</v>
      </c>
    </row>
    <row r="869" spans="1:15" x14ac:dyDescent="0.2">
      <c r="A869" s="21">
        <v>29093</v>
      </c>
      <c r="B869" s="1" t="s">
        <v>52</v>
      </c>
      <c r="C869" s="1" t="s">
        <v>68</v>
      </c>
      <c r="D869" s="1" t="s">
        <v>12</v>
      </c>
      <c r="E869" s="4">
        <v>378</v>
      </c>
      <c r="F869" s="2">
        <v>5.5446</v>
      </c>
      <c r="G869" s="2">
        <v>-8.1312991833704515</v>
      </c>
      <c r="H869" s="2"/>
      <c r="I869" s="2"/>
      <c r="J869" s="2"/>
      <c r="K869" s="2"/>
      <c r="L869" s="2"/>
      <c r="M869" s="24" t="str" cm="1">
        <f t="array" ref="M869">_xlfn.IFS(B869=standards!$G$1, standards!$H$1, B869=standards!$G$2,standards!$H$2,B869=standards!$G$3,standards!$H$3,B869=standards!$G$4,standards!$H$4,B869=standards!$G$5,standards!$H$5,B869=standards!$G$6,standards!$H$6,B869=standards!$G$8,standards!$H$8,B869=standards!$G$9,standards!$H$9,B869=standards!$G$10, standards!$H$10, TRUE,standards!$H$7)</f>
        <v>133, 64.5, 1</v>
      </c>
      <c r="N869" t="str">
        <f>VLOOKUP($C869, standards!$A$2:$D$17, 3, FALSE)</f>
        <v>dolostone</v>
      </c>
      <c r="O869" t="str">
        <f>VLOOKUP($C869, standards!$A$2:$D$17, 4, FALSE)</f>
        <v>Previously mapped as lower Gametrail Fm</v>
      </c>
    </row>
    <row r="870" spans="1:15" x14ac:dyDescent="0.2">
      <c r="A870" s="21">
        <v>29094</v>
      </c>
      <c r="B870" s="1" t="s">
        <v>52</v>
      </c>
      <c r="C870" s="1" t="s">
        <v>68</v>
      </c>
      <c r="D870" s="1" t="s">
        <v>12</v>
      </c>
      <c r="E870" s="4">
        <v>379</v>
      </c>
      <c r="F870" s="2">
        <v>5.1985999999999999</v>
      </c>
      <c r="G870" s="2">
        <v>-9.5586686463746489</v>
      </c>
      <c r="H870" s="2">
        <v>-24.023118859261036</v>
      </c>
      <c r="I870" s="2">
        <v>29.221718859261035</v>
      </c>
      <c r="J870" s="2">
        <v>15.445897246872416</v>
      </c>
      <c r="K870" s="2">
        <v>84.507042253521121</v>
      </c>
      <c r="L870" s="2">
        <v>4.7060499606463087E-2</v>
      </c>
      <c r="M870" s="24" t="str" cm="1">
        <f t="array" ref="M870">_xlfn.IFS(B870=standards!$G$1, standards!$H$1, B870=standards!$G$2,standards!$H$2,B870=standards!$G$3,standards!$H$3,B870=standards!$G$4,standards!$H$4,B870=standards!$G$5,standards!$H$5,B870=standards!$G$6,standards!$H$6,B870=standards!$G$8,standards!$H$8,B870=standards!$G$9,standards!$H$9,B870=standards!$G$10, standards!$H$10, TRUE,standards!$H$7)</f>
        <v>133, 64.5, 1</v>
      </c>
      <c r="N870" t="str">
        <f>VLOOKUP($C870, standards!$A$2:$D$17, 3, FALSE)</f>
        <v>dolostone</v>
      </c>
      <c r="O870" t="str">
        <f>VLOOKUP($C870, standards!$A$2:$D$17, 4, FALSE)</f>
        <v>Previously mapped as lower Gametrail Fm</v>
      </c>
    </row>
    <row r="871" spans="1:15" x14ac:dyDescent="0.2">
      <c r="A871" s="21">
        <v>29095</v>
      </c>
      <c r="B871" s="1" t="s">
        <v>52</v>
      </c>
      <c r="C871" s="1" t="s">
        <v>68</v>
      </c>
      <c r="D871" s="1" t="s">
        <v>12</v>
      </c>
      <c r="E871" s="4">
        <v>380</v>
      </c>
      <c r="F871" s="2">
        <v>5.8506</v>
      </c>
      <c r="G871" s="2">
        <v>-8.2817569908439097</v>
      </c>
      <c r="H871" s="2"/>
      <c r="I871" s="2"/>
      <c r="J871" s="2"/>
      <c r="K871" s="2"/>
      <c r="L871" s="2"/>
      <c r="M871" s="24" t="str" cm="1">
        <f t="array" ref="M871">_xlfn.IFS(B871=standards!$G$1, standards!$H$1, B871=standards!$G$2,standards!$H$2,B871=standards!$G$3,standards!$H$3,B871=standards!$G$4,standards!$H$4,B871=standards!$G$5,standards!$H$5,B871=standards!$G$6,standards!$H$6,B871=standards!$G$8,standards!$H$8,B871=standards!$G$9,standards!$H$9,B871=standards!$G$10, standards!$H$10, TRUE,standards!$H$7)</f>
        <v>133, 64.5, 1</v>
      </c>
      <c r="N871" t="str">
        <f>VLOOKUP($C871, standards!$A$2:$D$17, 3, FALSE)</f>
        <v>dolostone</v>
      </c>
      <c r="O871" t="str">
        <f>VLOOKUP($C871, standards!$A$2:$D$17, 4, FALSE)</f>
        <v>Previously mapped as lower Gametrail Fm</v>
      </c>
    </row>
    <row r="872" spans="1:15" x14ac:dyDescent="0.2">
      <c r="A872" s="21">
        <v>29096</v>
      </c>
      <c r="B872" s="1" t="s">
        <v>52</v>
      </c>
      <c r="C872" s="1" t="s">
        <v>68</v>
      </c>
      <c r="D872" s="1" t="s">
        <v>12</v>
      </c>
      <c r="E872" s="4">
        <v>381</v>
      </c>
      <c r="F872" s="2">
        <v>5.4706000000000001</v>
      </c>
      <c r="G872" s="2">
        <v>-9.3121950012372778</v>
      </c>
      <c r="H872" s="2">
        <v>-24.259658014759342</v>
      </c>
      <c r="I872" s="2">
        <v>29.730258014759343</v>
      </c>
      <c r="J872" s="2">
        <v>15.023212214840099</v>
      </c>
      <c r="K872" s="2">
        <v>84.924271844660197</v>
      </c>
      <c r="L872" s="2">
        <v>5.2515940499704358E-2</v>
      </c>
      <c r="M872" s="24" t="str" cm="1">
        <f t="array" ref="M872">_xlfn.IFS(B872=standards!$G$1, standards!$H$1, B872=standards!$G$2,standards!$H$2,B872=standards!$G$3,standards!$H$3,B872=standards!$G$4,standards!$H$4,B872=standards!$G$5,standards!$H$5,B872=standards!$G$6,standards!$H$6,B872=standards!$G$8,standards!$H$8,B872=standards!$G$9,standards!$H$9,B872=standards!$G$10, standards!$H$10, TRUE,standards!$H$7)</f>
        <v>133, 64.5, 1</v>
      </c>
      <c r="N872" t="str">
        <f>VLOOKUP($C872, standards!$A$2:$D$17, 3, FALSE)</f>
        <v>dolostone</v>
      </c>
      <c r="O872" t="str">
        <f>VLOOKUP($C872, standards!$A$2:$D$17, 4, FALSE)</f>
        <v>Previously mapped as lower Gametrail Fm</v>
      </c>
    </row>
    <row r="873" spans="1:15" x14ac:dyDescent="0.2">
      <c r="A873" s="21">
        <v>29097</v>
      </c>
      <c r="B873" s="1" t="s">
        <v>52</v>
      </c>
      <c r="C873" s="1" t="s">
        <v>68</v>
      </c>
      <c r="D873" s="1" t="s">
        <v>12</v>
      </c>
      <c r="E873" s="4">
        <v>382</v>
      </c>
      <c r="F873" s="2">
        <v>6.3315999999999999</v>
      </c>
      <c r="G873" s="2">
        <v>-9.7932640435534992</v>
      </c>
      <c r="H873" s="2"/>
      <c r="I873" s="2"/>
      <c r="J873" s="2"/>
      <c r="K873" s="2"/>
      <c r="L873" s="2"/>
      <c r="M873" s="24" t="str" cm="1">
        <f t="array" ref="M873">_xlfn.IFS(B873=standards!$G$1, standards!$H$1, B873=standards!$G$2,standards!$H$2,B873=standards!$G$3,standards!$H$3,B873=standards!$G$4,standards!$H$4,B873=standards!$G$5,standards!$H$5,B873=standards!$G$6,standards!$H$6,B873=standards!$G$8,standards!$H$8,B873=standards!$G$9,standards!$H$9,B873=standards!$G$10, standards!$H$10, TRUE,standards!$H$7)</f>
        <v>133, 64.5, 1</v>
      </c>
      <c r="N873" t="str">
        <f>VLOOKUP($C873, standards!$A$2:$D$17, 3, FALSE)</f>
        <v>dolostone</v>
      </c>
      <c r="O873" t="str">
        <f>VLOOKUP($C873, standards!$A$2:$D$17, 4, FALSE)</f>
        <v>Previously mapped as lower Gametrail Fm</v>
      </c>
    </row>
    <row r="874" spans="1:15" x14ac:dyDescent="0.2">
      <c r="A874" s="21">
        <v>29098</v>
      </c>
      <c r="B874" s="1" t="s">
        <v>52</v>
      </c>
      <c r="C874" s="1" t="s">
        <v>68</v>
      </c>
      <c r="D874" s="1" t="s">
        <v>12</v>
      </c>
      <c r="E874" s="4">
        <v>383</v>
      </c>
      <c r="F874" s="2">
        <v>5.9345999999999997</v>
      </c>
      <c r="G874" s="2">
        <v>-9.4270180648354014</v>
      </c>
      <c r="H874" s="2">
        <v>-24.632770282209599</v>
      </c>
      <c r="I874" s="2">
        <v>30.567370282209598</v>
      </c>
      <c r="J874" s="2">
        <v>8.9185242186084928</v>
      </c>
      <c r="K874" s="2">
        <v>91.044776119402982</v>
      </c>
      <c r="L874" s="2">
        <v>3.6699661988525159E-2</v>
      </c>
      <c r="M874" s="24" t="str" cm="1">
        <f t="array" ref="M874">_xlfn.IFS(B874=standards!$G$1, standards!$H$1, B874=standards!$G$2,standards!$H$2,B874=standards!$G$3,standards!$H$3,B874=standards!$G$4,standards!$H$4,B874=standards!$G$5,standards!$H$5,B874=standards!$G$6,standards!$H$6,B874=standards!$G$8,standards!$H$8,B874=standards!$G$9,standards!$H$9,B874=standards!$G$10, standards!$H$10, TRUE,standards!$H$7)</f>
        <v>133, 64.5, 1</v>
      </c>
      <c r="N874" t="str">
        <f>VLOOKUP($C874, standards!$A$2:$D$17, 3, FALSE)</f>
        <v>dolostone</v>
      </c>
      <c r="O874" t="str">
        <f>VLOOKUP($C874, standards!$A$2:$D$17, 4, FALSE)</f>
        <v>Previously mapped as lower Gametrail Fm</v>
      </c>
    </row>
    <row r="875" spans="1:15" x14ac:dyDescent="0.2">
      <c r="A875" s="21">
        <v>29099</v>
      </c>
      <c r="B875" s="1" t="s">
        <v>52</v>
      </c>
      <c r="C875" s="1" t="s">
        <v>68</v>
      </c>
      <c r="D875" s="1" t="s">
        <v>12</v>
      </c>
      <c r="E875" s="4">
        <v>384</v>
      </c>
      <c r="F875" s="2">
        <v>2.0785999999999998</v>
      </c>
      <c r="G875" s="2">
        <v>-8.2896758228160294</v>
      </c>
      <c r="H875" s="2"/>
      <c r="I875" s="2"/>
      <c r="J875" s="2"/>
      <c r="K875" s="2"/>
      <c r="L875" s="2"/>
      <c r="M875" s="24" t="str" cm="1">
        <f t="array" ref="M875">_xlfn.IFS(B875=standards!$G$1, standards!$H$1, B875=standards!$G$2,standards!$H$2,B875=standards!$G$3,standards!$H$3,B875=standards!$G$4,standards!$H$4,B875=standards!$G$5,standards!$H$5,B875=standards!$G$6,standards!$H$6,B875=standards!$G$8,standards!$H$8,B875=standards!$G$9,standards!$H$9,B875=standards!$G$10, standards!$H$10, TRUE,standards!$H$7)</f>
        <v>133, 64.5, 1</v>
      </c>
      <c r="N875" t="str">
        <f>VLOOKUP($C875, standards!$A$2:$D$17, 3, FALSE)</f>
        <v>dolostone</v>
      </c>
      <c r="O875" t="str">
        <f>VLOOKUP($C875, standards!$A$2:$D$17, 4, FALSE)</f>
        <v>Previously mapped as lower Gametrail Fm</v>
      </c>
    </row>
    <row r="876" spans="1:15" x14ac:dyDescent="0.2">
      <c r="A876" s="21">
        <v>29100</v>
      </c>
      <c r="B876" s="1" t="s">
        <v>52</v>
      </c>
      <c r="C876" s="1" t="s">
        <v>68</v>
      </c>
      <c r="D876" s="1" t="s">
        <v>12</v>
      </c>
      <c r="E876" s="4">
        <v>385</v>
      </c>
      <c r="F876" s="2">
        <v>4.8195999999999994</v>
      </c>
      <c r="G876" s="2">
        <v>-9.3418906211334658</v>
      </c>
      <c r="H876" s="2">
        <v>-25.531257162935297</v>
      </c>
      <c r="I876" s="2">
        <v>30.350857162935299</v>
      </c>
      <c r="J876" s="2">
        <v>10.224958182963675</v>
      </c>
      <c r="K876" s="2">
        <v>89.700473933649292</v>
      </c>
      <c r="L876" s="2">
        <v>7.4567883387033781E-2</v>
      </c>
      <c r="M876" s="24" t="str" cm="1">
        <f t="array" ref="M876">_xlfn.IFS(B876=standards!$G$1, standards!$H$1, B876=standards!$G$2,standards!$H$2,B876=standards!$G$3,standards!$H$3,B876=standards!$G$4,standards!$H$4,B876=standards!$G$5,standards!$H$5,B876=standards!$G$6,standards!$H$6,B876=standards!$G$8,standards!$H$8,B876=standards!$G$9,standards!$H$9,B876=standards!$G$10, standards!$H$10, TRUE,standards!$H$7)</f>
        <v>133, 64.5, 1</v>
      </c>
      <c r="N876" t="str">
        <f>VLOOKUP($C876, standards!$A$2:$D$17, 3, FALSE)</f>
        <v>dolostone</v>
      </c>
      <c r="O876" t="str">
        <f>VLOOKUP($C876, standards!$A$2:$D$17, 4, FALSE)</f>
        <v>Previously mapped as lower Gametrail Fm</v>
      </c>
    </row>
    <row r="877" spans="1:15" x14ac:dyDescent="0.2">
      <c r="A877" s="21">
        <v>29101</v>
      </c>
      <c r="B877" s="1" t="s">
        <v>52</v>
      </c>
      <c r="C877" s="1" t="s">
        <v>68</v>
      </c>
      <c r="D877" s="1" t="s">
        <v>12</v>
      </c>
      <c r="E877" s="4">
        <v>386</v>
      </c>
      <c r="F877" s="2">
        <v>4.6536</v>
      </c>
      <c r="G877" s="2">
        <v>-9.2102400395941046</v>
      </c>
      <c r="H877" s="2"/>
      <c r="I877" s="2"/>
      <c r="J877" s="2"/>
      <c r="K877" s="2"/>
      <c r="L877" s="2"/>
      <c r="M877" s="24" t="str" cm="1">
        <f t="array" ref="M877">_xlfn.IFS(B877=standards!$G$1, standards!$H$1, B877=standards!$G$2,standards!$H$2,B877=standards!$G$3,standards!$H$3,B877=standards!$G$4,standards!$H$4,B877=standards!$G$5,standards!$H$5,B877=standards!$G$6,standards!$H$6,B877=standards!$G$8,standards!$H$8,B877=standards!$G$9,standards!$H$9,B877=standards!$G$10, standards!$H$10, TRUE,standards!$H$7)</f>
        <v>133, 64.5, 1</v>
      </c>
      <c r="N877" t="str">
        <f>VLOOKUP($C877, standards!$A$2:$D$17, 3, FALSE)</f>
        <v>dolostone</v>
      </c>
      <c r="O877" t="str">
        <f>VLOOKUP($C877, standards!$A$2:$D$17, 4, FALSE)</f>
        <v>Previously mapped as lower Gametrail Fm</v>
      </c>
    </row>
    <row r="878" spans="1:15" x14ac:dyDescent="0.2">
      <c r="A878" s="21">
        <v>29102</v>
      </c>
      <c r="B878" s="1" t="s">
        <v>52</v>
      </c>
      <c r="C878" s="1" t="s">
        <v>68</v>
      </c>
      <c r="D878" s="1" t="s">
        <v>12</v>
      </c>
      <c r="E878" s="4">
        <v>387</v>
      </c>
      <c r="F878" s="2">
        <v>3.6395999999999997</v>
      </c>
      <c r="G878" s="2">
        <v>-8.472798812175192</v>
      </c>
      <c r="H878" s="2">
        <v>-25.706634862863076</v>
      </c>
      <c r="I878" s="2">
        <v>29.346234862863078</v>
      </c>
      <c r="J878" s="2">
        <v>6.2529527868129664</v>
      </c>
      <c r="K878" s="2">
        <v>93.703000000000003</v>
      </c>
      <c r="L878" s="2">
        <v>4.404721318703101E-2</v>
      </c>
      <c r="M878" s="24" t="str" cm="1">
        <f t="array" ref="M878">_xlfn.IFS(B878=standards!$G$1, standards!$H$1, B878=standards!$G$2,standards!$H$2,B878=standards!$G$3,standards!$H$3,B878=standards!$G$4,standards!$H$4,B878=standards!$G$5,standards!$H$5,B878=standards!$G$6,standards!$H$6,B878=standards!$G$8,standards!$H$8,B878=standards!$G$9,standards!$H$9,B878=standards!$G$10, standards!$H$10, TRUE,standards!$H$7)</f>
        <v>133, 64.5, 1</v>
      </c>
      <c r="N878" t="str">
        <f>VLOOKUP($C878, standards!$A$2:$D$17, 3, FALSE)</f>
        <v>dolostone</v>
      </c>
      <c r="O878" t="str">
        <f>VLOOKUP($C878, standards!$A$2:$D$17, 4, FALSE)</f>
        <v>Previously mapped as lower Gametrail Fm</v>
      </c>
    </row>
    <row r="879" spans="1:15" x14ac:dyDescent="0.2">
      <c r="A879" s="21">
        <v>29103</v>
      </c>
      <c r="B879" s="1" t="s">
        <v>52</v>
      </c>
      <c r="C879" s="1" t="s">
        <v>68</v>
      </c>
      <c r="D879" s="1" t="s">
        <v>12</v>
      </c>
      <c r="E879" s="4">
        <v>388</v>
      </c>
      <c r="F879" s="2">
        <v>4.1795999999999998</v>
      </c>
      <c r="G879" s="2">
        <v>-9.0290967582281425</v>
      </c>
      <c r="H879" s="2"/>
      <c r="I879" s="2"/>
      <c r="J879" s="2"/>
      <c r="K879" s="2"/>
      <c r="L879" s="2"/>
      <c r="M879" s="24" t="str" cm="1">
        <f t="array" ref="M879">_xlfn.IFS(B879=standards!$G$1, standards!$H$1, B879=standards!$G$2,standards!$H$2,B879=standards!$G$3,standards!$H$3,B879=standards!$G$4,standards!$H$4,B879=standards!$G$5,standards!$H$5,B879=standards!$G$6,standards!$H$6,B879=standards!$G$8,standards!$H$8,B879=standards!$G$9,standards!$H$9,B879=standards!$G$10, standards!$H$10, TRUE,standards!$H$7)</f>
        <v>133, 64.5, 1</v>
      </c>
      <c r="N879" t="str">
        <f>VLOOKUP($C879, standards!$A$2:$D$17, 3, FALSE)</f>
        <v>dolostone</v>
      </c>
      <c r="O879" t="str">
        <f>VLOOKUP($C879, standards!$A$2:$D$17, 4, FALSE)</f>
        <v>Previously mapped as lower Gametrail Fm</v>
      </c>
    </row>
    <row r="880" spans="1:15" x14ac:dyDescent="0.2">
      <c r="A880" s="21">
        <v>29104</v>
      </c>
      <c r="B880" s="1" t="s">
        <v>52</v>
      </c>
      <c r="C880" s="1" t="s">
        <v>68</v>
      </c>
      <c r="D880" s="1" t="s">
        <v>12</v>
      </c>
      <c r="E880" s="4">
        <v>389</v>
      </c>
      <c r="F880" s="2">
        <v>3.9626000000000001</v>
      </c>
      <c r="G880" s="2">
        <v>-9.5566889383815621</v>
      </c>
      <c r="H880" s="2">
        <v>-24.494868502774853</v>
      </c>
      <c r="I880" s="2">
        <v>28.457468502774852</v>
      </c>
      <c r="J880" s="2">
        <v>7.3398773465673015</v>
      </c>
      <c r="K880" s="2">
        <v>92.625806451612902</v>
      </c>
      <c r="L880" s="2">
        <v>3.4316201819795639E-2</v>
      </c>
      <c r="M880" s="24" t="str" cm="1">
        <f t="array" ref="M880">_xlfn.IFS(B880=standards!$G$1, standards!$H$1, B880=standards!$G$2,standards!$H$2,B880=standards!$G$3,standards!$H$3,B880=standards!$G$4,standards!$H$4,B880=standards!$G$5,standards!$H$5,B880=standards!$G$6,standards!$H$6,B880=standards!$G$8,standards!$H$8,B880=standards!$G$9,standards!$H$9,B880=standards!$G$10, standards!$H$10, TRUE,standards!$H$7)</f>
        <v>133, 64.5, 1</v>
      </c>
      <c r="N880" t="str">
        <f>VLOOKUP($C880, standards!$A$2:$D$17, 3, FALSE)</f>
        <v>dolostone</v>
      </c>
      <c r="O880" t="str">
        <f>VLOOKUP($C880, standards!$A$2:$D$17, 4, FALSE)</f>
        <v>Previously mapped as lower Gametrail Fm</v>
      </c>
    </row>
    <row r="881" spans="1:15" x14ac:dyDescent="0.2">
      <c r="A881" s="21">
        <v>29105</v>
      </c>
      <c r="B881" s="1" t="s">
        <v>52</v>
      </c>
      <c r="C881" s="1" t="s">
        <v>68</v>
      </c>
      <c r="D881" s="1" t="s">
        <v>12</v>
      </c>
      <c r="E881" s="4">
        <v>390</v>
      </c>
      <c r="F881" s="2">
        <v>3.1825999999999999</v>
      </c>
      <c r="G881" s="2">
        <v>-9.4468151447661555</v>
      </c>
      <c r="H881" s="2"/>
      <c r="I881" s="2"/>
      <c r="J881" s="2"/>
      <c r="K881" s="2"/>
      <c r="L881" s="2"/>
      <c r="M881" s="24" t="str" cm="1">
        <f t="array" ref="M881">_xlfn.IFS(B881=standards!$G$1, standards!$H$1, B881=standards!$G$2,standards!$H$2,B881=standards!$G$3,standards!$H$3,B881=standards!$G$4,standards!$H$4,B881=standards!$G$5,standards!$H$5,B881=standards!$G$6,standards!$H$6,B881=standards!$G$8,standards!$H$8,B881=standards!$G$9,standards!$H$9,B881=standards!$G$10, standards!$H$10, TRUE,standards!$H$7)</f>
        <v>133, 64.5, 1</v>
      </c>
      <c r="N881" t="str">
        <f>VLOOKUP($C881, standards!$A$2:$D$17, 3, FALSE)</f>
        <v>dolostone</v>
      </c>
      <c r="O881" t="str">
        <f>VLOOKUP($C881, standards!$A$2:$D$17, 4, FALSE)</f>
        <v>Previously mapped as lower Gametrail Fm</v>
      </c>
    </row>
    <row r="882" spans="1:15" x14ac:dyDescent="0.2">
      <c r="A882" s="21">
        <v>29106</v>
      </c>
      <c r="B882" s="1" t="s">
        <v>52</v>
      </c>
      <c r="C882" s="1" t="s">
        <v>68</v>
      </c>
      <c r="D882" s="1" t="s">
        <v>12</v>
      </c>
      <c r="E882" s="4">
        <v>391</v>
      </c>
      <c r="F882" s="2">
        <v>4.5045999999999999</v>
      </c>
      <c r="G882" s="2">
        <v>-8.9904924523632914</v>
      </c>
      <c r="H882" s="2">
        <v>-23.307504849991481</v>
      </c>
      <c r="I882" s="2">
        <v>27.812104849991481</v>
      </c>
      <c r="J882" s="2">
        <v>10.366866112874449</v>
      </c>
      <c r="K882" s="2">
        <v>89.604522613065328</v>
      </c>
      <c r="L882" s="2">
        <v>2.8611274060223554E-2</v>
      </c>
      <c r="M882" s="24" t="str" cm="1">
        <f t="array" ref="M882">_xlfn.IFS(B882=standards!$G$1, standards!$H$1, B882=standards!$G$2,standards!$H$2,B882=standards!$G$3,standards!$H$3,B882=standards!$G$4,standards!$H$4,B882=standards!$G$5,standards!$H$5,B882=standards!$G$6,standards!$H$6,B882=standards!$G$8,standards!$H$8,B882=standards!$G$9,standards!$H$9,B882=standards!$G$10, standards!$H$10, TRUE,standards!$H$7)</f>
        <v>133, 64.5, 1</v>
      </c>
      <c r="N882" t="str">
        <f>VLOOKUP($C882, standards!$A$2:$D$17, 3, FALSE)</f>
        <v>dolostone</v>
      </c>
      <c r="O882" t="str">
        <f>VLOOKUP($C882, standards!$A$2:$D$17, 4, FALSE)</f>
        <v>Previously mapped as lower Gametrail Fm</v>
      </c>
    </row>
    <row r="883" spans="1:15" x14ac:dyDescent="0.2">
      <c r="A883" s="21">
        <v>29107</v>
      </c>
      <c r="B883" s="1" t="s">
        <v>52</v>
      </c>
      <c r="C883" s="1" t="s">
        <v>68</v>
      </c>
      <c r="D883" s="1" t="s">
        <v>2</v>
      </c>
      <c r="E883" s="4">
        <v>0.1</v>
      </c>
      <c r="F883" s="2">
        <v>4.4749999999999996</v>
      </c>
      <c r="G883" s="2">
        <v>-7.1840000000000002</v>
      </c>
      <c r="H883" s="2"/>
      <c r="I883" s="2"/>
      <c r="J883" s="2"/>
      <c r="K883" s="2"/>
      <c r="L883" s="2"/>
      <c r="M883" s="24" t="str" cm="1">
        <f t="array" ref="M883">_xlfn.IFS(B883=standards!$G$1, standards!$H$1, B883=standards!$G$2,standards!$H$2,B883=standards!$G$3,standards!$H$3,B883=standards!$G$4,standards!$H$4,B883=standards!$G$5,standards!$H$5,B883=standards!$G$6,standards!$H$6,B883=standards!$G$8,standards!$H$8,B883=standards!$G$9,standards!$H$9,B883=standards!$G$10, standards!$H$10, TRUE,standards!$H$7)</f>
        <v>133, 64.5, 1</v>
      </c>
      <c r="N883" t="str">
        <f>VLOOKUP($C883, standards!$A$2:$D$17, 3, FALSE)</f>
        <v>dolostone</v>
      </c>
      <c r="O883" t="str">
        <f>VLOOKUP($C883, standards!$A$2:$D$17, 4, FALSE)</f>
        <v>Previously mapped as lower Gametrail Fm</v>
      </c>
    </row>
    <row r="884" spans="1:15" x14ac:dyDescent="0.2">
      <c r="A884" s="21">
        <v>29108</v>
      </c>
      <c r="B884" s="1" t="s">
        <v>52</v>
      </c>
      <c r="C884" s="1" t="s">
        <v>68</v>
      </c>
      <c r="D884" s="1" t="s">
        <v>2</v>
      </c>
      <c r="E884" s="4">
        <v>2</v>
      </c>
      <c r="F884" s="2">
        <v>3.9620000000000002</v>
      </c>
      <c r="G884" s="2">
        <v>-7.431</v>
      </c>
      <c r="H884" s="2"/>
      <c r="I884" s="2"/>
      <c r="J884" s="2"/>
      <c r="K884" s="2"/>
      <c r="L884" s="2"/>
      <c r="M884" s="24" t="str" cm="1">
        <f t="array" ref="M884">_xlfn.IFS(B884=standards!$G$1, standards!$H$1, B884=standards!$G$2,standards!$H$2,B884=standards!$G$3,standards!$H$3,B884=standards!$G$4,standards!$H$4,B884=standards!$G$5,standards!$H$5,B884=standards!$G$6,standards!$H$6,B884=standards!$G$8,standards!$H$8,B884=standards!$G$9,standards!$H$9,B884=standards!$G$10, standards!$H$10, TRUE,standards!$H$7)</f>
        <v>133, 64.5, 1</v>
      </c>
      <c r="N884" t="str">
        <f>VLOOKUP($C884, standards!$A$2:$D$17, 3, FALSE)</f>
        <v>dolostone</v>
      </c>
      <c r="O884" t="str">
        <f>VLOOKUP($C884, standards!$A$2:$D$17, 4, FALSE)</f>
        <v>Previously mapped as lower Gametrail Fm</v>
      </c>
    </row>
    <row r="885" spans="1:15" x14ac:dyDescent="0.2">
      <c r="A885" s="21">
        <v>29109</v>
      </c>
      <c r="B885" s="1" t="s">
        <v>52</v>
      </c>
      <c r="C885" s="1" t="s">
        <v>68</v>
      </c>
      <c r="D885" s="1" t="s">
        <v>2</v>
      </c>
      <c r="E885" s="4">
        <v>3</v>
      </c>
      <c r="F885" s="2">
        <v>3.5289999999999999</v>
      </c>
      <c r="G885" s="2">
        <v>-7.01</v>
      </c>
      <c r="H885" s="2"/>
      <c r="I885" s="2"/>
      <c r="J885" s="2"/>
      <c r="K885" s="2"/>
      <c r="L885" s="2"/>
      <c r="M885" s="24" t="str" cm="1">
        <f t="array" ref="M885">_xlfn.IFS(B885=standards!$G$1, standards!$H$1, B885=standards!$G$2,standards!$H$2,B885=standards!$G$3,standards!$H$3,B885=standards!$G$4,standards!$H$4,B885=standards!$G$5,standards!$H$5,B885=standards!$G$6,standards!$H$6,B885=standards!$G$8,standards!$H$8,B885=standards!$G$9,standards!$H$9,B885=standards!$G$10, standards!$H$10, TRUE,standards!$H$7)</f>
        <v>133, 64.5, 1</v>
      </c>
      <c r="N885" t="str">
        <f>VLOOKUP($C885, standards!$A$2:$D$17, 3, FALSE)</f>
        <v>dolostone</v>
      </c>
      <c r="O885" t="str">
        <f>VLOOKUP($C885, standards!$A$2:$D$17, 4, FALSE)</f>
        <v>Previously mapped as lower Gametrail Fm</v>
      </c>
    </row>
    <row r="886" spans="1:15" x14ac:dyDescent="0.2">
      <c r="A886" s="21">
        <v>29110</v>
      </c>
      <c r="B886" s="1" t="s">
        <v>52</v>
      </c>
      <c r="C886" s="1" t="s">
        <v>68</v>
      </c>
      <c r="D886" s="1" t="s">
        <v>2</v>
      </c>
      <c r="E886" s="4">
        <v>4</v>
      </c>
      <c r="F886" s="2">
        <v>4.0999999999999996</v>
      </c>
      <c r="G886" s="2">
        <v>-7.4359999999999999</v>
      </c>
      <c r="H886" s="2"/>
      <c r="I886" s="2"/>
      <c r="J886" s="2"/>
      <c r="K886" s="2"/>
      <c r="L886" s="2"/>
      <c r="M886" s="24" t="str" cm="1">
        <f t="array" ref="M886">_xlfn.IFS(B886=standards!$G$1, standards!$H$1, B886=standards!$G$2,standards!$H$2,B886=standards!$G$3,standards!$H$3,B886=standards!$G$4,standards!$H$4,B886=standards!$G$5,standards!$H$5,B886=standards!$G$6,standards!$H$6,B886=standards!$G$8,standards!$H$8,B886=standards!$G$9,standards!$H$9,B886=standards!$G$10, standards!$H$10, TRUE,standards!$H$7)</f>
        <v>133, 64.5, 1</v>
      </c>
      <c r="N886" t="str">
        <f>VLOOKUP($C886, standards!$A$2:$D$17, 3, FALSE)</f>
        <v>dolostone</v>
      </c>
      <c r="O886" t="str">
        <f>VLOOKUP($C886, standards!$A$2:$D$17, 4, FALSE)</f>
        <v>Previously mapped as lower Gametrail Fm</v>
      </c>
    </row>
    <row r="887" spans="1:15" x14ac:dyDescent="0.2">
      <c r="A887" s="21">
        <v>29111</v>
      </c>
      <c r="B887" s="1" t="s">
        <v>52</v>
      </c>
      <c r="C887" s="1" t="s">
        <v>68</v>
      </c>
      <c r="D887" s="1" t="s">
        <v>2</v>
      </c>
      <c r="E887" s="4">
        <v>5</v>
      </c>
      <c r="F887" s="2">
        <v>4.3659999999999997</v>
      </c>
      <c r="G887" s="2">
        <v>-8.2590000000000003</v>
      </c>
      <c r="H887" s="2"/>
      <c r="I887" s="2"/>
      <c r="J887" s="2"/>
      <c r="K887" s="2"/>
      <c r="L887" s="2"/>
      <c r="M887" s="24" t="str" cm="1">
        <f t="array" ref="M887">_xlfn.IFS(B887=standards!$G$1, standards!$H$1, B887=standards!$G$2,standards!$H$2,B887=standards!$G$3,standards!$H$3,B887=standards!$G$4,standards!$H$4,B887=standards!$G$5,standards!$H$5,B887=standards!$G$6,standards!$H$6,B887=standards!$G$8,standards!$H$8,B887=standards!$G$9,standards!$H$9,B887=standards!$G$10, standards!$H$10, TRUE,standards!$H$7)</f>
        <v>133, 64.5, 1</v>
      </c>
      <c r="N887" t="str">
        <f>VLOOKUP($C887, standards!$A$2:$D$17, 3, FALSE)</f>
        <v>dolostone</v>
      </c>
      <c r="O887" t="str">
        <f>VLOOKUP($C887, standards!$A$2:$D$17, 4, FALSE)</f>
        <v>Previously mapped as lower Gametrail Fm</v>
      </c>
    </row>
    <row r="888" spans="1:15" x14ac:dyDescent="0.2">
      <c r="A888" s="21">
        <v>29112</v>
      </c>
      <c r="B888" s="1" t="s">
        <v>52</v>
      </c>
      <c r="C888" s="1" t="s">
        <v>68</v>
      </c>
      <c r="D888" s="1" t="s">
        <v>2</v>
      </c>
      <c r="E888" s="4">
        <v>6</v>
      </c>
      <c r="F888" s="2">
        <v>4.4889999999999999</v>
      </c>
      <c r="G888" s="2">
        <v>-7.89</v>
      </c>
      <c r="H888" s="2"/>
      <c r="I888" s="2"/>
      <c r="J888" s="2"/>
      <c r="K888" s="2"/>
      <c r="L888" s="2"/>
      <c r="M888" s="24" t="str" cm="1">
        <f t="array" ref="M888">_xlfn.IFS(B888=standards!$G$1, standards!$H$1, B888=standards!$G$2,standards!$H$2,B888=standards!$G$3,standards!$H$3,B888=standards!$G$4,standards!$H$4,B888=standards!$G$5,standards!$H$5,B888=standards!$G$6,standards!$H$6,B888=standards!$G$8,standards!$H$8,B888=standards!$G$9,standards!$H$9,B888=standards!$G$10, standards!$H$10, TRUE,standards!$H$7)</f>
        <v>133, 64.5, 1</v>
      </c>
      <c r="N888" t="str">
        <f>VLOOKUP($C888, standards!$A$2:$D$17, 3, FALSE)</f>
        <v>dolostone</v>
      </c>
      <c r="O888" t="str">
        <f>VLOOKUP($C888, standards!$A$2:$D$17, 4, FALSE)</f>
        <v>Previously mapped as lower Gametrail Fm</v>
      </c>
    </row>
    <row r="889" spans="1:15" x14ac:dyDescent="0.2">
      <c r="A889" s="21">
        <v>29113</v>
      </c>
      <c r="B889" s="1" t="s">
        <v>52</v>
      </c>
      <c r="C889" s="1" t="s">
        <v>68</v>
      </c>
      <c r="D889" s="1" t="s">
        <v>2</v>
      </c>
      <c r="E889" s="4">
        <v>7</v>
      </c>
      <c r="F889" s="2">
        <v>5.0620000000000003</v>
      </c>
      <c r="G889" s="2">
        <v>-7.15</v>
      </c>
      <c r="H889" s="2"/>
      <c r="I889" s="2"/>
      <c r="J889" s="2"/>
      <c r="K889" s="2"/>
      <c r="L889" s="2"/>
      <c r="M889" s="24" t="str" cm="1">
        <f t="array" ref="M889">_xlfn.IFS(B889=standards!$G$1, standards!$H$1, B889=standards!$G$2,standards!$H$2,B889=standards!$G$3,standards!$H$3,B889=standards!$G$4,standards!$H$4,B889=standards!$G$5,standards!$H$5,B889=standards!$G$6,standards!$H$6,B889=standards!$G$8,standards!$H$8,B889=standards!$G$9,standards!$H$9,B889=standards!$G$10, standards!$H$10, TRUE,standards!$H$7)</f>
        <v>133, 64.5, 1</v>
      </c>
      <c r="N889" t="str">
        <f>VLOOKUP($C889, standards!$A$2:$D$17, 3, FALSE)</f>
        <v>dolostone</v>
      </c>
      <c r="O889" t="str">
        <f>VLOOKUP($C889, standards!$A$2:$D$17, 4, FALSE)</f>
        <v>Previously mapped as lower Gametrail Fm</v>
      </c>
    </row>
    <row r="890" spans="1:15" x14ac:dyDescent="0.2">
      <c r="A890" s="21">
        <v>29114</v>
      </c>
      <c r="B890" s="1" t="s">
        <v>52</v>
      </c>
      <c r="C890" s="1" t="s">
        <v>68</v>
      </c>
      <c r="D890" s="1" t="s">
        <v>2</v>
      </c>
      <c r="E890" s="4">
        <v>8</v>
      </c>
      <c r="F890" s="2">
        <v>5.1849999999999996</v>
      </c>
      <c r="G890" s="2">
        <v>-6.5330000000000004</v>
      </c>
      <c r="H890" s="2"/>
      <c r="I890" s="2"/>
      <c r="J890" s="2"/>
      <c r="K890" s="2"/>
      <c r="L890" s="2"/>
      <c r="M890" s="24" t="str" cm="1">
        <f t="array" ref="M890">_xlfn.IFS(B890=standards!$G$1, standards!$H$1, B890=standards!$G$2,standards!$H$2,B890=standards!$G$3,standards!$H$3,B890=standards!$G$4,standards!$H$4,B890=standards!$G$5,standards!$H$5,B890=standards!$G$6,standards!$H$6,B890=standards!$G$8,standards!$H$8,B890=standards!$G$9,standards!$H$9,B890=standards!$G$10, standards!$H$10, TRUE,standards!$H$7)</f>
        <v>133, 64.5, 1</v>
      </c>
      <c r="N890" t="str">
        <f>VLOOKUP($C890, standards!$A$2:$D$17, 3, FALSE)</f>
        <v>dolostone</v>
      </c>
      <c r="O890" t="str">
        <f>VLOOKUP($C890, standards!$A$2:$D$17, 4, FALSE)</f>
        <v>Previously mapped as lower Gametrail Fm</v>
      </c>
    </row>
    <row r="891" spans="1:15" x14ac:dyDescent="0.2">
      <c r="A891" s="21">
        <v>29115</v>
      </c>
      <c r="B891" s="1" t="s">
        <v>52</v>
      </c>
      <c r="C891" s="1" t="s">
        <v>68</v>
      </c>
      <c r="D891" s="1" t="s">
        <v>2</v>
      </c>
      <c r="E891" s="4">
        <v>9</v>
      </c>
      <c r="F891" s="2">
        <v>5.9269999999999996</v>
      </c>
      <c r="G891" s="2">
        <v>-7.4029999999999996</v>
      </c>
      <c r="H891" s="2"/>
      <c r="I891" s="2"/>
      <c r="J891" s="2"/>
      <c r="K891" s="2"/>
      <c r="L891" s="2"/>
      <c r="M891" s="24" t="str" cm="1">
        <f t="array" ref="M891">_xlfn.IFS(B891=standards!$G$1, standards!$H$1, B891=standards!$G$2,standards!$H$2,B891=standards!$G$3,standards!$H$3,B891=standards!$G$4,standards!$H$4,B891=standards!$G$5,standards!$H$5,B891=standards!$G$6,standards!$H$6,B891=standards!$G$8,standards!$H$8,B891=standards!$G$9,standards!$H$9,B891=standards!$G$10, standards!$H$10, TRUE,standards!$H$7)</f>
        <v>133, 64.5, 1</v>
      </c>
      <c r="N891" t="str">
        <f>VLOOKUP($C891, standards!$A$2:$D$17, 3, FALSE)</f>
        <v>dolostone</v>
      </c>
      <c r="O891" t="str">
        <f>VLOOKUP($C891, standards!$A$2:$D$17, 4, FALSE)</f>
        <v>Previously mapped as lower Gametrail Fm</v>
      </c>
    </row>
    <row r="892" spans="1:15" x14ac:dyDescent="0.2">
      <c r="A892" s="21">
        <v>29116</v>
      </c>
      <c r="B892" s="1" t="s">
        <v>52</v>
      </c>
      <c r="C892" s="1" t="s">
        <v>68</v>
      </c>
      <c r="D892" s="1" t="s">
        <v>2</v>
      </c>
      <c r="E892" s="4">
        <v>10</v>
      </c>
      <c r="F892" s="2">
        <v>5.5209999999999999</v>
      </c>
      <c r="G892" s="2">
        <v>-8.3800000000000008</v>
      </c>
      <c r="H892" s="2"/>
      <c r="I892" s="2"/>
      <c r="J892" s="2"/>
      <c r="K892" s="2"/>
      <c r="L892" s="2"/>
      <c r="M892" s="24" t="str" cm="1">
        <f t="array" ref="M892">_xlfn.IFS(B892=standards!$G$1, standards!$H$1, B892=standards!$G$2,standards!$H$2,B892=standards!$G$3,standards!$H$3,B892=standards!$G$4,standards!$H$4,B892=standards!$G$5,standards!$H$5,B892=standards!$G$6,standards!$H$6,B892=standards!$G$8,standards!$H$8,B892=standards!$G$9,standards!$H$9,B892=standards!$G$10, standards!$H$10, TRUE,standards!$H$7)</f>
        <v>133, 64.5, 1</v>
      </c>
      <c r="N892" t="str">
        <f>VLOOKUP($C892, standards!$A$2:$D$17, 3, FALSE)</f>
        <v>dolostone</v>
      </c>
      <c r="O892" t="str">
        <f>VLOOKUP($C892, standards!$A$2:$D$17, 4, FALSE)</f>
        <v>Previously mapped as lower Gametrail Fm</v>
      </c>
    </row>
    <row r="893" spans="1:15" x14ac:dyDescent="0.2">
      <c r="A893" s="21">
        <v>29117</v>
      </c>
      <c r="B893" s="1" t="s">
        <v>52</v>
      </c>
      <c r="C893" s="1" t="s">
        <v>68</v>
      </c>
      <c r="D893" s="1" t="s">
        <v>2</v>
      </c>
      <c r="E893" s="4">
        <v>11</v>
      </c>
      <c r="F893" s="2">
        <v>5.99</v>
      </c>
      <c r="G893" s="2">
        <v>-7.8029999999999999</v>
      </c>
      <c r="H893" s="2"/>
      <c r="I893" s="2"/>
      <c r="J893" s="2"/>
      <c r="K893" s="2"/>
      <c r="L893" s="2"/>
      <c r="M893" s="24" t="str" cm="1">
        <f t="array" ref="M893">_xlfn.IFS(B893=standards!$G$1, standards!$H$1, B893=standards!$G$2,standards!$H$2,B893=standards!$G$3,standards!$H$3,B893=standards!$G$4,standards!$H$4,B893=standards!$G$5,standards!$H$5,B893=standards!$G$6,standards!$H$6,B893=standards!$G$8,standards!$H$8,B893=standards!$G$9,standards!$H$9,B893=standards!$G$10, standards!$H$10, TRUE,standards!$H$7)</f>
        <v>133, 64.5, 1</v>
      </c>
      <c r="N893" t="str">
        <f>VLOOKUP($C893, standards!$A$2:$D$17, 3, FALSE)</f>
        <v>dolostone</v>
      </c>
      <c r="O893" t="str">
        <f>VLOOKUP($C893, standards!$A$2:$D$17, 4, FALSE)</f>
        <v>Previously mapped as lower Gametrail Fm</v>
      </c>
    </row>
    <row r="894" spans="1:15" x14ac:dyDescent="0.2">
      <c r="A894" s="21">
        <v>29118</v>
      </c>
      <c r="B894" s="1" t="s">
        <v>52</v>
      </c>
      <c r="C894" s="1" t="s">
        <v>68</v>
      </c>
      <c r="D894" s="1" t="s">
        <v>2</v>
      </c>
      <c r="E894" s="4">
        <v>12</v>
      </c>
      <c r="F894" s="2">
        <v>4.1340000000000003</v>
      </c>
      <c r="G894" s="2">
        <v>-8.5630000000000006</v>
      </c>
      <c r="H894" s="2"/>
      <c r="I894" s="2"/>
      <c r="J894" s="2"/>
      <c r="K894" s="2"/>
      <c r="L894" s="2"/>
      <c r="M894" s="24" t="str" cm="1">
        <f t="array" ref="M894">_xlfn.IFS(B894=standards!$G$1, standards!$H$1, B894=standards!$G$2,standards!$H$2,B894=standards!$G$3,standards!$H$3,B894=standards!$G$4,standards!$H$4,B894=standards!$G$5,standards!$H$5,B894=standards!$G$6,standards!$H$6,B894=standards!$G$8,standards!$H$8,B894=standards!$G$9,standards!$H$9,B894=standards!$G$10, standards!$H$10, TRUE,standards!$H$7)</f>
        <v>133, 64.5, 1</v>
      </c>
      <c r="N894" t="str">
        <f>VLOOKUP($C894, standards!$A$2:$D$17, 3, FALSE)</f>
        <v>dolostone</v>
      </c>
      <c r="O894" t="str">
        <f>VLOOKUP($C894, standards!$A$2:$D$17, 4, FALSE)</f>
        <v>Previously mapped as lower Gametrail Fm</v>
      </c>
    </row>
    <row r="895" spans="1:15" x14ac:dyDescent="0.2">
      <c r="A895" s="21">
        <v>29119</v>
      </c>
      <c r="B895" s="1" t="s">
        <v>52</v>
      </c>
      <c r="C895" s="1" t="s">
        <v>68</v>
      </c>
      <c r="D895" s="1" t="s">
        <v>2</v>
      </c>
      <c r="E895" s="4">
        <v>13</v>
      </c>
      <c r="F895" s="2">
        <v>5.3620000000000001</v>
      </c>
      <c r="G895" s="2">
        <v>-7.3040000000000003</v>
      </c>
      <c r="H895" s="2"/>
      <c r="I895" s="2"/>
      <c r="J895" s="2"/>
      <c r="K895" s="2"/>
      <c r="L895" s="2"/>
      <c r="M895" s="24" t="str" cm="1">
        <f t="array" ref="M895">_xlfn.IFS(B895=standards!$G$1, standards!$H$1, B895=standards!$G$2,standards!$H$2,B895=standards!$G$3,standards!$H$3,B895=standards!$G$4,standards!$H$4,B895=standards!$G$5,standards!$H$5,B895=standards!$G$6,standards!$H$6,B895=standards!$G$8,standards!$H$8,B895=standards!$G$9,standards!$H$9,B895=standards!$G$10, standards!$H$10, TRUE,standards!$H$7)</f>
        <v>133, 64.5, 1</v>
      </c>
      <c r="N895" t="str">
        <f>VLOOKUP($C895, standards!$A$2:$D$17, 3, FALSE)</f>
        <v>dolostone</v>
      </c>
      <c r="O895" t="str">
        <f>VLOOKUP($C895, standards!$A$2:$D$17, 4, FALSE)</f>
        <v>Previously mapped as lower Gametrail Fm</v>
      </c>
    </row>
    <row r="896" spans="1:15" x14ac:dyDescent="0.2">
      <c r="A896" s="21">
        <v>29120</v>
      </c>
      <c r="B896" s="1" t="s">
        <v>52</v>
      </c>
      <c r="C896" s="1" t="s">
        <v>68</v>
      </c>
      <c r="D896" s="1" t="s">
        <v>2</v>
      </c>
      <c r="E896" s="4">
        <v>14</v>
      </c>
      <c r="F896" s="2">
        <v>5.0289999999999999</v>
      </c>
      <c r="G896" s="2">
        <v>-7.72</v>
      </c>
      <c r="H896" s="2"/>
      <c r="I896" s="2"/>
      <c r="J896" s="2"/>
      <c r="K896" s="2"/>
      <c r="L896" s="2"/>
      <c r="M896" s="24" t="str" cm="1">
        <f t="array" ref="M896">_xlfn.IFS(B896=standards!$G$1, standards!$H$1, B896=standards!$G$2,standards!$H$2,B896=standards!$G$3,standards!$H$3,B896=standards!$G$4,standards!$H$4,B896=standards!$G$5,standards!$H$5,B896=standards!$G$6,standards!$H$6,B896=standards!$G$8,standards!$H$8,B896=standards!$G$9,standards!$H$9,B896=standards!$G$10, standards!$H$10, TRUE,standards!$H$7)</f>
        <v>133, 64.5, 1</v>
      </c>
      <c r="N896" t="str">
        <f>VLOOKUP($C896, standards!$A$2:$D$17, 3, FALSE)</f>
        <v>dolostone</v>
      </c>
      <c r="O896" t="str">
        <f>VLOOKUP($C896, standards!$A$2:$D$17, 4, FALSE)</f>
        <v>Previously mapped as lower Gametrail Fm</v>
      </c>
    </row>
    <row r="897" spans="1:15" x14ac:dyDescent="0.2">
      <c r="A897" s="21">
        <v>29121</v>
      </c>
      <c r="B897" s="1" t="s">
        <v>52</v>
      </c>
      <c r="C897" s="1" t="s">
        <v>68</v>
      </c>
      <c r="D897" s="1" t="s">
        <v>2</v>
      </c>
      <c r="E897" s="4">
        <v>15</v>
      </c>
      <c r="F897" s="2">
        <v>5.4420000000000002</v>
      </c>
      <c r="G897" s="2">
        <v>-6.94</v>
      </c>
      <c r="H897" s="2"/>
      <c r="I897" s="2"/>
      <c r="J897" s="2"/>
      <c r="K897" s="2"/>
      <c r="L897" s="2"/>
      <c r="M897" s="24" t="str" cm="1">
        <f t="array" ref="M897">_xlfn.IFS(B897=standards!$G$1, standards!$H$1, B897=standards!$G$2,standards!$H$2,B897=standards!$G$3,standards!$H$3,B897=standards!$G$4,standards!$H$4,B897=standards!$G$5,standards!$H$5,B897=standards!$G$6,standards!$H$6,B897=standards!$G$8,standards!$H$8,B897=standards!$G$9,standards!$H$9,B897=standards!$G$10, standards!$H$10, TRUE,standards!$H$7)</f>
        <v>133, 64.5, 1</v>
      </c>
      <c r="N897" t="str">
        <f>VLOOKUP($C897, standards!$A$2:$D$17, 3, FALSE)</f>
        <v>dolostone</v>
      </c>
      <c r="O897" t="str">
        <f>VLOOKUP($C897, standards!$A$2:$D$17, 4, FALSE)</f>
        <v>Previously mapped as lower Gametrail Fm</v>
      </c>
    </row>
    <row r="898" spans="1:15" x14ac:dyDescent="0.2">
      <c r="A898" s="21">
        <v>29122</v>
      </c>
      <c r="B898" s="1" t="s">
        <v>52</v>
      </c>
      <c r="C898" s="1" t="s">
        <v>68</v>
      </c>
      <c r="D898" s="1" t="s">
        <v>2</v>
      </c>
      <c r="E898" s="4">
        <v>16</v>
      </c>
      <c r="F898" s="2">
        <v>5.5679999999999996</v>
      </c>
      <c r="G898" s="2">
        <v>-7.0069999999999997</v>
      </c>
      <c r="H898" s="2"/>
      <c r="I898" s="2"/>
      <c r="J898" s="2"/>
      <c r="K898" s="2"/>
      <c r="L898" s="2"/>
      <c r="M898" s="24" t="str" cm="1">
        <f t="array" ref="M898">_xlfn.IFS(B898=standards!$G$1, standards!$H$1, B898=standards!$G$2,standards!$H$2,B898=standards!$G$3,standards!$H$3,B898=standards!$G$4,standards!$H$4,B898=standards!$G$5,standards!$H$5,B898=standards!$G$6,standards!$H$6,B898=standards!$G$8,standards!$H$8,B898=standards!$G$9,standards!$H$9,B898=standards!$G$10, standards!$H$10, TRUE,standards!$H$7)</f>
        <v>133, 64.5, 1</v>
      </c>
      <c r="N898" t="str">
        <f>VLOOKUP($C898, standards!$A$2:$D$17, 3, FALSE)</f>
        <v>dolostone</v>
      </c>
      <c r="O898" t="str">
        <f>VLOOKUP($C898, standards!$A$2:$D$17, 4, FALSE)</f>
        <v>Previously mapped as lower Gametrail Fm</v>
      </c>
    </row>
    <row r="899" spans="1:15" x14ac:dyDescent="0.2">
      <c r="A899" s="21">
        <v>29123</v>
      </c>
      <c r="B899" s="1" t="s">
        <v>52</v>
      </c>
      <c r="C899" s="1" t="s">
        <v>68</v>
      </c>
      <c r="D899" s="1" t="s">
        <v>2</v>
      </c>
      <c r="E899" s="4">
        <v>17</v>
      </c>
      <c r="F899" s="2">
        <v>5.4050000000000002</v>
      </c>
      <c r="G899" s="2">
        <v>-7.1150000000000002</v>
      </c>
      <c r="H899" s="2"/>
      <c r="I899" s="2"/>
      <c r="J899" s="2"/>
      <c r="K899" s="2"/>
      <c r="L899" s="2"/>
      <c r="M899" s="24" t="str" cm="1">
        <f t="array" ref="M899">_xlfn.IFS(B899=standards!$G$1, standards!$H$1, B899=standards!$G$2,standards!$H$2,B899=standards!$G$3,standards!$H$3,B899=standards!$G$4,standards!$H$4,B899=standards!$G$5,standards!$H$5,B899=standards!$G$6,standards!$H$6,B899=standards!$G$8,standards!$H$8,B899=standards!$G$9,standards!$H$9,B899=standards!$G$10, standards!$H$10, TRUE,standards!$H$7)</f>
        <v>133, 64.5, 1</v>
      </c>
      <c r="N899" t="str">
        <f>VLOOKUP($C899, standards!$A$2:$D$17, 3, FALSE)</f>
        <v>dolostone</v>
      </c>
      <c r="O899" t="str">
        <f>VLOOKUP($C899, standards!$A$2:$D$17, 4, FALSE)</f>
        <v>Previously mapped as lower Gametrail Fm</v>
      </c>
    </row>
    <row r="900" spans="1:15" x14ac:dyDescent="0.2">
      <c r="A900" s="21">
        <v>29124</v>
      </c>
      <c r="B900" s="1" t="s">
        <v>52</v>
      </c>
      <c r="C900" s="1" t="s">
        <v>68</v>
      </c>
      <c r="D900" s="1" t="s">
        <v>2</v>
      </c>
      <c r="E900" s="4">
        <v>18</v>
      </c>
      <c r="F900" s="2">
        <v>5.8369999999999997</v>
      </c>
      <c r="G900" s="2">
        <v>-6.7</v>
      </c>
      <c r="H900" s="2"/>
      <c r="I900" s="2"/>
      <c r="J900" s="2"/>
      <c r="K900" s="2"/>
      <c r="L900" s="2"/>
      <c r="M900" s="24" t="str" cm="1">
        <f t="array" ref="M900">_xlfn.IFS(B900=standards!$G$1, standards!$H$1, B900=standards!$G$2,standards!$H$2,B900=standards!$G$3,standards!$H$3,B900=standards!$G$4,standards!$H$4,B900=standards!$G$5,standards!$H$5,B900=standards!$G$6,standards!$H$6,B900=standards!$G$8,standards!$H$8,B900=standards!$G$9,standards!$H$9,B900=standards!$G$10, standards!$H$10, TRUE,standards!$H$7)</f>
        <v>133, 64.5, 1</v>
      </c>
      <c r="N900" t="str">
        <f>VLOOKUP($C900, standards!$A$2:$D$17, 3, FALSE)</f>
        <v>dolostone</v>
      </c>
      <c r="O900" t="str">
        <f>VLOOKUP($C900, standards!$A$2:$D$17, 4, FALSE)</f>
        <v>Previously mapped as lower Gametrail Fm</v>
      </c>
    </row>
    <row r="901" spans="1:15" x14ac:dyDescent="0.2">
      <c r="A901" s="21">
        <v>29125</v>
      </c>
      <c r="B901" s="1" t="s">
        <v>52</v>
      </c>
      <c r="C901" s="1" t="s">
        <v>68</v>
      </c>
      <c r="D901" s="1" t="s">
        <v>2</v>
      </c>
      <c r="E901" s="4">
        <v>19</v>
      </c>
      <c r="F901" s="2">
        <v>5.3840000000000003</v>
      </c>
      <c r="G901" s="2">
        <v>-7.5750000000000002</v>
      </c>
      <c r="H901" s="2"/>
      <c r="I901" s="2"/>
      <c r="J901" s="2"/>
      <c r="K901" s="2"/>
      <c r="L901" s="2"/>
      <c r="M901" s="24" t="str" cm="1">
        <f t="array" ref="M901">_xlfn.IFS(B901=standards!$G$1, standards!$H$1, B901=standards!$G$2,standards!$H$2,B901=standards!$G$3,standards!$H$3,B901=standards!$G$4,standards!$H$4,B901=standards!$G$5,standards!$H$5,B901=standards!$G$6,standards!$H$6,B901=standards!$G$8,standards!$H$8,B901=standards!$G$9,standards!$H$9,B901=standards!$G$10, standards!$H$10, TRUE,standards!$H$7)</f>
        <v>133, 64.5, 1</v>
      </c>
      <c r="N901" t="str">
        <f>VLOOKUP($C901, standards!$A$2:$D$17, 3, FALSE)</f>
        <v>dolostone</v>
      </c>
      <c r="O901" t="str">
        <f>VLOOKUP($C901, standards!$A$2:$D$17, 4, FALSE)</f>
        <v>Previously mapped as lower Gametrail Fm</v>
      </c>
    </row>
    <row r="902" spans="1:15" x14ac:dyDescent="0.2">
      <c r="A902" s="21">
        <v>29126</v>
      </c>
      <c r="B902" s="1" t="s">
        <v>52</v>
      </c>
      <c r="C902" s="1" t="s">
        <v>68</v>
      </c>
      <c r="D902" s="1" t="s">
        <v>2</v>
      </c>
      <c r="E902" s="4">
        <v>20</v>
      </c>
      <c r="F902" s="2">
        <v>0.83199999999999996</v>
      </c>
      <c r="G902" s="2">
        <v>-4.84</v>
      </c>
      <c r="H902" s="2"/>
      <c r="I902" s="2"/>
      <c r="J902" s="2"/>
      <c r="K902" s="2"/>
      <c r="L902" s="2"/>
      <c r="M902" s="24" t="str" cm="1">
        <f t="array" ref="M902">_xlfn.IFS(B902=standards!$G$1, standards!$H$1, B902=standards!$G$2,standards!$H$2,B902=standards!$G$3,standards!$H$3,B902=standards!$G$4,standards!$H$4,B902=standards!$G$5,standards!$H$5,B902=standards!$G$6,standards!$H$6,B902=standards!$G$8,standards!$H$8,B902=standards!$G$9,standards!$H$9,B902=standards!$G$10, standards!$H$10, TRUE,standards!$H$7)</f>
        <v>133, 64.5, 1</v>
      </c>
      <c r="N902" t="str">
        <f>VLOOKUP($C902, standards!$A$2:$D$17, 3, FALSE)</f>
        <v>dolostone</v>
      </c>
      <c r="O902" t="str">
        <f>VLOOKUP($C902, standards!$A$2:$D$17, 4, FALSE)</f>
        <v>Previously mapped as lower Gametrail Fm</v>
      </c>
    </row>
    <row r="903" spans="1:15" x14ac:dyDescent="0.2">
      <c r="A903" s="21">
        <v>29127</v>
      </c>
      <c r="B903" s="1" t="s">
        <v>52</v>
      </c>
      <c r="C903" s="1" t="s">
        <v>68</v>
      </c>
      <c r="D903" s="1" t="s">
        <v>2</v>
      </c>
      <c r="E903" s="4">
        <v>21</v>
      </c>
      <c r="F903" s="2">
        <v>1.2290000000000001</v>
      </c>
      <c r="G903" s="2">
        <v>-5.8330000000000002</v>
      </c>
      <c r="H903" s="2"/>
      <c r="I903" s="2"/>
      <c r="J903" s="2"/>
      <c r="K903" s="2"/>
      <c r="L903" s="2"/>
      <c r="M903" s="24" t="str" cm="1">
        <f t="array" ref="M903">_xlfn.IFS(B903=standards!$G$1, standards!$H$1, B903=standards!$G$2,standards!$H$2,B903=standards!$G$3,standards!$H$3,B903=standards!$G$4,standards!$H$4,B903=standards!$G$5,standards!$H$5,B903=standards!$G$6,standards!$H$6,B903=standards!$G$8,standards!$H$8,B903=standards!$G$9,standards!$H$9,B903=standards!$G$10, standards!$H$10, TRUE,standards!$H$7)</f>
        <v>133, 64.5, 1</v>
      </c>
      <c r="N903" t="str">
        <f>VLOOKUP($C903, standards!$A$2:$D$17, 3, FALSE)</f>
        <v>dolostone</v>
      </c>
      <c r="O903" t="str">
        <f>VLOOKUP($C903, standards!$A$2:$D$17, 4, FALSE)</f>
        <v>Previously mapped as lower Gametrail Fm</v>
      </c>
    </row>
    <row r="904" spans="1:15" x14ac:dyDescent="0.2">
      <c r="A904" s="21">
        <v>29128</v>
      </c>
      <c r="B904" s="1" t="s">
        <v>52</v>
      </c>
      <c r="C904" s="1" t="s">
        <v>68</v>
      </c>
      <c r="D904" s="1" t="s">
        <v>2</v>
      </c>
      <c r="E904" s="4">
        <v>22</v>
      </c>
      <c r="F904" s="2">
        <v>2.86</v>
      </c>
      <c r="G904" s="2">
        <v>-7.2880000000000003</v>
      </c>
      <c r="H904" s="2"/>
      <c r="I904" s="2"/>
      <c r="J904" s="2"/>
      <c r="K904" s="2"/>
      <c r="L904" s="2"/>
      <c r="M904" s="24" t="str" cm="1">
        <f t="array" ref="M904">_xlfn.IFS(B904=standards!$G$1, standards!$H$1, B904=standards!$G$2,standards!$H$2,B904=standards!$G$3,standards!$H$3,B904=standards!$G$4,standards!$H$4,B904=standards!$G$5,standards!$H$5,B904=standards!$G$6,standards!$H$6,B904=standards!$G$8,standards!$H$8,B904=standards!$G$9,standards!$H$9,B904=standards!$G$10, standards!$H$10, TRUE,standards!$H$7)</f>
        <v>133, 64.5, 1</v>
      </c>
      <c r="N904" t="str">
        <f>VLOOKUP($C904, standards!$A$2:$D$17, 3, FALSE)</f>
        <v>dolostone</v>
      </c>
      <c r="O904" t="str">
        <f>VLOOKUP($C904, standards!$A$2:$D$17, 4, FALSE)</f>
        <v>Previously mapped as lower Gametrail Fm</v>
      </c>
    </row>
    <row r="905" spans="1:15" x14ac:dyDescent="0.2">
      <c r="A905" s="21">
        <v>29129</v>
      </c>
      <c r="B905" s="1" t="s">
        <v>52</v>
      </c>
      <c r="C905" s="1" t="s">
        <v>68</v>
      </c>
      <c r="D905" s="1" t="s">
        <v>2</v>
      </c>
      <c r="E905" s="4">
        <v>25</v>
      </c>
      <c r="F905" s="2">
        <v>5.5439999999999996</v>
      </c>
      <c r="G905" s="2">
        <v>-7.3920000000000003</v>
      </c>
      <c r="H905" s="2"/>
      <c r="I905" s="2"/>
      <c r="J905" s="2"/>
      <c r="K905" s="2"/>
      <c r="L905" s="2"/>
      <c r="M905" s="24" t="str" cm="1">
        <f t="array" ref="M905">_xlfn.IFS(B905=standards!$G$1, standards!$H$1, B905=standards!$G$2,standards!$H$2,B905=standards!$G$3,standards!$H$3,B905=standards!$G$4,standards!$H$4,B905=standards!$G$5,standards!$H$5,B905=standards!$G$6,standards!$H$6,B905=standards!$G$8,standards!$H$8,B905=standards!$G$9,standards!$H$9,B905=standards!$G$10, standards!$H$10, TRUE,standards!$H$7)</f>
        <v>133, 64.5, 1</v>
      </c>
      <c r="N905" t="str">
        <f>VLOOKUP($C905, standards!$A$2:$D$17, 3, FALSE)</f>
        <v>dolostone</v>
      </c>
      <c r="O905" t="str">
        <f>VLOOKUP($C905, standards!$A$2:$D$17, 4, FALSE)</f>
        <v>Previously mapped as lower Gametrail Fm</v>
      </c>
    </row>
    <row r="906" spans="1:15" x14ac:dyDescent="0.2">
      <c r="A906" s="21">
        <v>29130</v>
      </c>
      <c r="B906" s="1" t="s">
        <v>52</v>
      </c>
      <c r="C906" s="1" t="s">
        <v>68</v>
      </c>
      <c r="D906" s="1" t="s">
        <v>2</v>
      </c>
      <c r="E906" s="4">
        <v>26</v>
      </c>
      <c r="F906" s="2">
        <v>4.3929999999999998</v>
      </c>
      <c r="G906" s="2">
        <v>-6.9809999999999999</v>
      </c>
      <c r="H906" s="2"/>
      <c r="I906" s="2"/>
      <c r="J906" s="2"/>
      <c r="K906" s="2"/>
      <c r="L906" s="2"/>
      <c r="M906" s="24" t="str" cm="1">
        <f t="array" ref="M906">_xlfn.IFS(B906=standards!$G$1, standards!$H$1, B906=standards!$G$2,standards!$H$2,B906=standards!$G$3,standards!$H$3,B906=standards!$G$4,standards!$H$4,B906=standards!$G$5,standards!$H$5,B906=standards!$G$6,standards!$H$6,B906=standards!$G$8,standards!$H$8,B906=standards!$G$9,standards!$H$9,B906=standards!$G$10, standards!$H$10, TRUE,standards!$H$7)</f>
        <v>133, 64.5, 1</v>
      </c>
      <c r="N906" t="str">
        <f>VLOOKUP($C906, standards!$A$2:$D$17, 3, FALSE)</f>
        <v>dolostone</v>
      </c>
      <c r="O906" t="str">
        <f>VLOOKUP($C906, standards!$A$2:$D$17, 4, FALSE)</f>
        <v>Previously mapped as lower Gametrail Fm</v>
      </c>
    </row>
    <row r="907" spans="1:15" x14ac:dyDescent="0.2">
      <c r="A907" s="21">
        <v>29131</v>
      </c>
      <c r="B907" s="1" t="s">
        <v>52</v>
      </c>
      <c r="C907" s="1" t="s">
        <v>68</v>
      </c>
      <c r="D907" s="1" t="s">
        <v>2</v>
      </c>
      <c r="E907" s="4">
        <v>27</v>
      </c>
      <c r="F907" s="2">
        <v>3.879</v>
      </c>
      <c r="G907" s="2">
        <v>-7.0910000000000002</v>
      </c>
      <c r="H907" s="2"/>
      <c r="I907" s="2"/>
      <c r="J907" s="2"/>
      <c r="K907" s="2"/>
      <c r="L907" s="2"/>
      <c r="M907" s="24" t="str" cm="1">
        <f t="array" ref="M907">_xlfn.IFS(B907=standards!$G$1, standards!$H$1, B907=standards!$G$2,standards!$H$2,B907=standards!$G$3,standards!$H$3,B907=standards!$G$4,standards!$H$4,B907=standards!$G$5,standards!$H$5,B907=standards!$G$6,standards!$H$6,B907=standards!$G$8,standards!$H$8,B907=standards!$G$9,standards!$H$9,B907=standards!$G$10, standards!$H$10, TRUE,standards!$H$7)</f>
        <v>133, 64.5, 1</v>
      </c>
      <c r="N907" t="str">
        <f>VLOOKUP($C907, standards!$A$2:$D$17, 3, FALSE)</f>
        <v>dolostone</v>
      </c>
      <c r="O907" t="str">
        <f>VLOOKUP($C907, standards!$A$2:$D$17, 4, FALSE)</f>
        <v>Previously mapped as lower Gametrail Fm</v>
      </c>
    </row>
    <row r="908" spans="1:15" x14ac:dyDescent="0.2">
      <c r="A908" s="21">
        <v>29132</v>
      </c>
      <c r="B908" s="1" t="s">
        <v>52</v>
      </c>
      <c r="C908" s="1" t="s">
        <v>68</v>
      </c>
      <c r="D908" s="1" t="s">
        <v>2</v>
      </c>
      <c r="E908" s="4">
        <v>28</v>
      </c>
      <c r="F908" s="2">
        <v>6.1120000000000001</v>
      </c>
      <c r="G908" s="2">
        <v>-6.9960000000000004</v>
      </c>
      <c r="H908" s="2"/>
      <c r="I908" s="2"/>
      <c r="J908" s="2"/>
      <c r="K908" s="2"/>
      <c r="L908" s="2"/>
      <c r="M908" s="24" t="str" cm="1">
        <f t="array" ref="M908">_xlfn.IFS(B908=standards!$G$1, standards!$H$1, B908=standards!$G$2,standards!$H$2,B908=standards!$G$3,standards!$H$3,B908=standards!$G$4,standards!$H$4,B908=standards!$G$5,standards!$H$5,B908=standards!$G$6,standards!$H$6,B908=standards!$G$8,standards!$H$8,B908=standards!$G$9,standards!$H$9,B908=standards!$G$10, standards!$H$10, TRUE,standards!$H$7)</f>
        <v>133, 64.5, 1</v>
      </c>
      <c r="N908" t="str">
        <f>VLOOKUP($C908, standards!$A$2:$D$17, 3, FALSE)</f>
        <v>dolostone</v>
      </c>
      <c r="O908" t="str">
        <f>VLOOKUP($C908, standards!$A$2:$D$17, 4, FALSE)</f>
        <v>Previously mapped as lower Gametrail Fm</v>
      </c>
    </row>
    <row r="909" spans="1:15" x14ac:dyDescent="0.2">
      <c r="A909" s="21">
        <v>29133</v>
      </c>
      <c r="B909" s="1" t="s">
        <v>52</v>
      </c>
      <c r="C909" s="1" t="s">
        <v>68</v>
      </c>
      <c r="D909" s="1" t="s">
        <v>2</v>
      </c>
      <c r="E909" s="4">
        <v>29</v>
      </c>
      <c r="F909" s="2">
        <v>5.56</v>
      </c>
      <c r="G909" s="2">
        <v>-6.5979999999999999</v>
      </c>
      <c r="H909" s="2"/>
      <c r="I909" s="2"/>
      <c r="J909" s="2"/>
      <c r="K909" s="2"/>
      <c r="L909" s="2"/>
      <c r="M909" s="24" t="str" cm="1">
        <f t="array" ref="M909">_xlfn.IFS(B909=standards!$G$1, standards!$H$1, B909=standards!$G$2,standards!$H$2,B909=standards!$G$3,standards!$H$3,B909=standards!$G$4,standards!$H$4,B909=standards!$G$5,standards!$H$5,B909=standards!$G$6,standards!$H$6,B909=standards!$G$8,standards!$H$8,B909=standards!$G$9,standards!$H$9,B909=standards!$G$10, standards!$H$10, TRUE,standards!$H$7)</f>
        <v>133, 64.5, 1</v>
      </c>
      <c r="N909" t="str">
        <f>VLOOKUP($C909, standards!$A$2:$D$17, 3, FALSE)</f>
        <v>dolostone</v>
      </c>
      <c r="O909" t="str">
        <f>VLOOKUP($C909, standards!$A$2:$D$17, 4, FALSE)</f>
        <v>Previously mapped as lower Gametrail Fm</v>
      </c>
    </row>
    <row r="910" spans="1:15" x14ac:dyDescent="0.2">
      <c r="A910" s="21">
        <v>29134</v>
      </c>
      <c r="B910" s="1" t="s">
        <v>52</v>
      </c>
      <c r="C910" s="1" t="s">
        <v>68</v>
      </c>
      <c r="D910" s="1" t="s">
        <v>2</v>
      </c>
      <c r="E910" s="4">
        <v>30</v>
      </c>
      <c r="F910" s="2">
        <v>5.4480000000000004</v>
      </c>
      <c r="G910" s="2">
        <v>-6.9020000000000001</v>
      </c>
      <c r="H910" s="2"/>
      <c r="I910" s="2"/>
      <c r="J910" s="2"/>
      <c r="K910" s="2"/>
      <c r="L910" s="2"/>
      <c r="M910" s="24" t="str" cm="1">
        <f t="array" ref="M910">_xlfn.IFS(B910=standards!$G$1, standards!$H$1, B910=standards!$G$2,standards!$H$2,B910=standards!$G$3,standards!$H$3,B910=standards!$G$4,standards!$H$4,B910=standards!$G$5,standards!$H$5,B910=standards!$G$6,standards!$H$6,B910=standards!$G$8,standards!$H$8,B910=standards!$G$9,standards!$H$9,B910=standards!$G$10, standards!$H$10, TRUE,standards!$H$7)</f>
        <v>133, 64.5, 1</v>
      </c>
      <c r="N910" t="str">
        <f>VLOOKUP($C910, standards!$A$2:$D$17, 3, FALSE)</f>
        <v>dolostone</v>
      </c>
      <c r="O910" t="str">
        <f>VLOOKUP($C910, standards!$A$2:$D$17, 4, FALSE)</f>
        <v>Previously mapped as lower Gametrail Fm</v>
      </c>
    </row>
    <row r="911" spans="1:15" x14ac:dyDescent="0.2">
      <c r="A911" s="21">
        <v>29135</v>
      </c>
      <c r="B911" s="1" t="s">
        <v>52</v>
      </c>
      <c r="C911" s="1" t="s">
        <v>68</v>
      </c>
      <c r="D911" s="1" t="s">
        <v>2</v>
      </c>
      <c r="E911" s="4">
        <v>31</v>
      </c>
      <c r="F911" s="2">
        <v>6.1029999999999998</v>
      </c>
      <c r="G911" s="2">
        <v>-6.8860000000000001</v>
      </c>
      <c r="H911" s="2"/>
      <c r="I911" s="2"/>
      <c r="J911" s="2"/>
      <c r="K911" s="2"/>
      <c r="L911" s="2"/>
      <c r="M911" s="24" t="str" cm="1">
        <f t="array" ref="M911">_xlfn.IFS(B911=standards!$G$1, standards!$H$1, B911=standards!$G$2,standards!$H$2,B911=standards!$G$3,standards!$H$3,B911=standards!$G$4,standards!$H$4,B911=standards!$G$5,standards!$H$5,B911=standards!$G$6,standards!$H$6,B911=standards!$G$8,standards!$H$8,B911=standards!$G$9,standards!$H$9,B911=standards!$G$10, standards!$H$10, TRUE,standards!$H$7)</f>
        <v>133, 64.5, 1</v>
      </c>
      <c r="N911" t="str">
        <f>VLOOKUP($C911, standards!$A$2:$D$17, 3, FALSE)</f>
        <v>dolostone</v>
      </c>
      <c r="O911" t="str">
        <f>VLOOKUP($C911, standards!$A$2:$D$17, 4, FALSE)</f>
        <v>Previously mapped as lower Gametrail Fm</v>
      </c>
    </row>
    <row r="912" spans="1:15" x14ac:dyDescent="0.2">
      <c r="A912" s="21">
        <v>29136</v>
      </c>
      <c r="B912" s="1" t="s">
        <v>52</v>
      </c>
      <c r="C912" s="1" t="s">
        <v>68</v>
      </c>
      <c r="D912" s="1" t="s">
        <v>2</v>
      </c>
      <c r="E912" s="4">
        <v>32</v>
      </c>
      <c r="F912" s="2">
        <v>5.6849999999999996</v>
      </c>
      <c r="G912" s="2">
        <v>-7.8719999999999999</v>
      </c>
      <c r="H912" s="2"/>
      <c r="I912" s="2"/>
      <c r="J912" s="2"/>
      <c r="K912" s="2"/>
      <c r="L912" s="2"/>
      <c r="M912" s="24" t="str" cm="1">
        <f t="array" ref="M912">_xlfn.IFS(B912=standards!$G$1, standards!$H$1, B912=standards!$G$2,standards!$H$2,B912=standards!$G$3,standards!$H$3,B912=standards!$G$4,standards!$H$4,B912=standards!$G$5,standards!$H$5,B912=standards!$G$6,standards!$H$6,B912=standards!$G$8,standards!$H$8,B912=standards!$G$9,standards!$H$9,B912=standards!$G$10, standards!$H$10, TRUE,standards!$H$7)</f>
        <v>133, 64.5, 1</v>
      </c>
      <c r="N912" t="str">
        <f>VLOOKUP($C912, standards!$A$2:$D$17, 3, FALSE)</f>
        <v>dolostone</v>
      </c>
      <c r="O912" t="str">
        <f>VLOOKUP($C912, standards!$A$2:$D$17, 4, FALSE)</f>
        <v>Previously mapped as lower Gametrail Fm</v>
      </c>
    </row>
    <row r="913" spans="1:15" x14ac:dyDescent="0.2">
      <c r="A913" s="21">
        <v>29137</v>
      </c>
      <c r="B913" s="1" t="s">
        <v>52</v>
      </c>
      <c r="C913" s="1" t="s">
        <v>68</v>
      </c>
      <c r="D913" s="1" t="s">
        <v>2</v>
      </c>
      <c r="E913" s="4">
        <v>33</v>
      </c>
      <c r="F913" s="2">
        <v>5.673</v>
      </c>
      <c r="G913" s="2">
        <v>-7.4139999999999997</v>
      </c>
      <c r="H913" s="2"/>
      <c r="I913" s="2"/>
      <c r="J913" s="2"/>
      <c r="K913" s="2"/>
      <c r="L913" s="2"/>
      <c r="M913" s="24" t="str" cm="1">
        <f t="array" ref="M913">_xlfn.IFS(B913=standards!$G$1, standards!$H$1, B913=standards!$G$2,standards!$H$2,B913=standards!$G$3,standards!$H$3,B913=standards!$G$4,standards!$H$4,B913=standards!$G$5,standards!$H$5,B913=standards!$G$6,standards!$H$6,B913=standards!$G$8,standards!$H$8,B913=standards!$G$9,standards!$H$9,B913=standards!$G$10, standards!$H$10, TRUE,standards!$H$7)</f>
        <v>133, 64.5, 1</v>
      </c>
      <c r="N913" t="str">
        <f>VLOOKUP($C913, standards!$A$2:$D$17, 3, FALSE)</f>
        <v>dolostone</v>
      </c>
      <c r="O913" t="str">
        <f>VLOOKUP($C913, standards!$A$2:$D$17, 4, FALSE)</f>
        <v>Previously mapped as lower Gametrail Fm</v>
      </c>
    </row>
    <row r="914" spans="1:15" x14ac:dyDescent="0.2">
      <c r="A914" s="21">
        <v>29138</v>
      </c>
      <c r="B914" s="1" t="s">
        <v>52</v>
      </c>
      <c r="C914" s="1" t="s">
        <v>68</v>
      </c>
      <c r="D914" s="1" t="s">
        <v>2</v>
      </c>
      <c r="E914" s="4">
        <v>34</v>
      </c>
      <c r="F914" s="2">
        <v>5.7229999999999999</v>
      </c>
      <c r="G914" s="2">
        <v>-7.07</v>
      </c>
      <c r="H914" s="2"/>
      <c r="I914" s="2"/>
      <c r="J914" s="2"/>
      <c r="K914" s="2"/>
      <c r="L914" s="2"/>
      <c r="M914" s="24" t="str" cm="1">
        <f t="array" ref="M914">_xlfn.IFS(B914=standards!$G$1, standards!$H$1, B914=standards!$G$2,standards!$H$2,B914=standards!$G$3,standards!$H$3,B914=standards!$G$4,standards!$H$4,B914=standards!$G$5,standards!$H$5,B914=standards!$G$6,standards!$H$6,B914=standards!$G$8,standards!$H$8,B914=standards!$G$9,standards!$H$9,B914=standards!$G$10, standards!$H$10, TRUE,standards!$H$7)</f>
        <v>133, 64.5, 1</v>
      </c>
      <c r="N914" t="str">
        <f>VLOOKUP($C914, standards!$A$2:$D$17, 3, FALSE)</f>
        <v>dolostone</v>
      </c>
      <c r="O914" t="str">
        <f>VLOOKUP($C914, standards!$A$2:$D$17, 4, FALSE)</f>
        <v>Previously mapped as lower Gametrail Fm</v>
      </c>
    </row>
    <row r="915" spans="1:15" x14ac:dyDescent="0.2">
      <c r="A915" s="21">
        <v>29139</v>
      </c>
      <c r="B915" s="1" t="s">
        <v>52</v>
      </c>
      <c r="C915" s="1" t="s">
        <v>68</v>
      </c>
      <c r="D915" s="1" t="s">
        <v>2</v>
      </c>
      <c r="E915" s="4">
        <v>35</v>
      </c>
      <c r="F915" s="2">
        <v>5.383</v>
      </c>
      <c r="G915" s="2">
        <v>-7.4740000000000002</v>
      </c>
      <c r="H915" s="2"/>
      <c r="I915" s="2"/>
      <c r="J915" s="2"/>
      <c r="K915" s="2"/>
      <c r="L915" s="2"/>
      <c r="M915" s="24" t="str" cm="1">
        <f t="array" ref="M915">_xlfn.IFS(B915=standards!$G$1, standards!$H$1, B915=standards!$G$2,standards!$H$2,B915=standards!$G$3,standards!$H$3,B915=standards!$G$4,standards!$H$4,B915=standards!$G$5,standards!$H$5,B915=standards!$G$6,standards!$H$6,B915=standards!$G$8,standards!$H$8,B915=standards!$G$9,standards!$H$9,B915=standards!$G$10, standards!$H$10, TRUE,standards!$H$7)</f>
        <v>133, 64.5, 1</v>
      </c>
      <c r="N915" t="str">
        <f>VLOOKUP($C915, standards!$A$2:$D$17, 3, FALSE)</f>
        <v>dolostone</v>
      </c>
      <c r="O915" t="str">
        <f>VLOOKUP($C915, standards!$A$2:$D$17, 4, FALSE)</f>
        <v>Previously mapped as lower Gametrail Fm</v>
      </c>
    </row>
    <row r="916" spans="1:15" x14ac:dyDescent="0.2">
      <c r="A916" s="21">
        <v>29140</v>
      </c>
      <c r="B916" s="1" t="s">
        <v>52</v>
      </c>
      <c r="C916" s="1" t="s">
        <v>68</v>
      </c>
      <c r="D916" s="1" t="s">
        <v>2</v>
      </c>
      <c r="E916" s="4">
        <v>36</v>
      </c>
      <c r="F916" s="2">
        <v>3.5950000000000002</v>
      </c>
      <c r="G916" s="2">
        <v>-6.4059999999999997</v>
      </c>
      <c r="H916" s="2"/>
      <c r="I916" s="2"/>
      <c r="J916" s="2"/>
      <c r="K916" s="2"/>
      <c r="L916" s="2"/>
      <c r="M916" s="24" t="str" cm="1">
        <f t="array" ref="M916">_xlfn.IFS(B916=standards!$G$1, standards!$H$1, B916=standards!$G$2,standards!$H$2,B916=standards!$G$3,standards!$H$3,B916=standards!$G$4,standards!$H$4,B916=standards!$G$5,standards!$H$5,B916=standards!$G$6,standards!$H$6,B916=standards!$G$8,standards!$H$8,B916=standards!$G$9,standards!$H$9,B916=standards!$G$10, standards!$H$10, TRUE,standards!$H$7)</f>
        <v>133, 64.5, 1</v>
      </c>
      <c r="N916" t="str">
        <f>VLOOKUP($C916, standards!$A$2:$D$17, 3, FALSE)</f>
        <v>dolostone</v>
      </c>
      <c r="O916" t="str">
        <f>VLOOKUP($C916, standards!$A$2:$D$17, 4, FALSE)</f>
        <v>Previously mapped as lower Gametrail Fm</v>
      </c>
    </row>
    <row r="917" spans="1:15" x14ac:dyDescent="0.2">
      <c r="A917" s="21">
        <v>29141</v>
      </c>
      <c r="B917" s="1" t="s">
        <v>52</v>
      </c>
      <c r="C917" s="1" t="s">
        <v>68</v>
      </c>
      <c r="D917" s="1" t="s">
        <v>2</v>
      </c>
      <c r="E917" s="4">
        <v>37</v>
      </c>
      <c r="F917" s="2">
        <v>4.5069999999999997</v>
      </c>
      <c r="G917" s="2">
        <v>-6.2069999999999999</v>
      </c>
      <c r="H917" s="2"/>
      <c r="I917" s="2"/>
      <c r="J917" s="2"/>
      <c r="K917" s="2"/>
      <c r="L917" s="2"/>
      <c r="M917" s="24" t="str" cm="1">
        <f t="array" ref="M917">_xlfn.IFS(B917=standards!$G$1, standards!$H$1, B917=standards!$G$2,standards!$H$2,B917=standards!$G$3,standards!$H$3,B917=standards!$G$4,standards!$H$4,B917=standards!$G$5,standards!$H$5,B917=standards!$G$6,standards!$H$6,B917=standards!$G$8,standards!$H$8,B917=standards!$G$9,standards!$H$9,B917=standards!$G$10, standards!$H$10, TRUE,standards!$H$7)</f>
        <v>133, 64.5, 1</v>
      </c>
      <c r="N917" t="str">
        <f>VLOOKUP($C917, standards!$A$2:$D$17, 3, FALSE)</f>
        <v>dolostone</v>
      </c>
      <c r="O917" t="str">
        <f>VLOOKUP($C917, standards!$A$2:$D$17, 4, FALSE)</f>
        <v>Previously mapped as lower Gametrail Fm</v>
      </c>
    </row>
    <row r="918" spans="1:15" x14ac:dyDescent="0.2">
      <c r="A918" s="21">
        <v>29142</v>
      </c>
      <c r="B918" s="1" t="s">
        <v>52</v>
      </c>
      <c r="C918" s="1" t="s">
        <v>68</v>
      </c>
      <c r="D918" s="1" t="s">
        <v>2</v>
      </c>
      <c r="E918" s="4">
        <v>38</v>
      </c>
      <c r="F918" s="2">
        <v>5.3369999999999997</v>
      </c>
      <c r="G918" s="2">
        <v>-6.2530000000000001</v>
      </c>
      <c r="H918" s="2"/>
      <c r="I918" s="2"/>
      <c r="J918" s="2"/>
      <c r="K918" s="2"/>
      <c r="L918" s="2"/>
      <c r="M918" s="24" t="str" cm="1">
        <f t="array" ref="M918">_xlfn.IFS(B918=standards!$G$1, standards!$H$1, B918=standards!$G$2,standards!$H$2,B918=standards!$G$3,standards!$H$3,B918=standards!$G$4,standards!$H$4,B918=standards!$G$5,standards!$H$5,B918=standards!$G$6,standards!$H$6,B918=standards!$G$8,standards!$H$8,B918=standards!$G$9,standards!$H$9,B918=standards!$G$10, standards!$H$10, TRUE,standards!$H$7)</f>
        <v>133, 64.5, 1</v>
      </c>
      <c r="N918" t="str">
        <f>VLOOKUP($C918, standards!$A$2:$D$17, 3, FALSE)</f>
        <v>dolostone</v>
      </c>
      <c r="O918" t="str">
        <f>VLOOKUP($C918, standards!$A$2:$D$17, 4, FALSE)</f>
        <v>Previously mapped as lower Gametrail Fm</v>
      </c>
    </row>
    <row r="919" spans="1:15" x14ac:dyDescent="0.2">
      <c r="A919" s="21">
        <v>29143</v>
      </c>
      <c r="B919" s="1" t="s">
        <v>52</v>
      </c>
      <c r="C919" s="1" t="s">
        <v>68</v>
      </c>
      <c r="D919" s="1" t="s">
        <v>2</v>
      </c>
      <c r="E919" s="4">
        <v>39</v>
      </c>
      <c r="F919" s="2">
        <v>5.3559999999999999</v>
      </c>
      <c r="G919" s="2">
        <v>-6.6159999999999997</v>
      </c>
      <c r="H919" s="2"/>
      <c r="I919" s="2"/>
      <c r="J919" s="2"/>
      <c r="K919" s="2"/>
      <c r="L919" s="2"/>
      <c r="M919" s="24" t="str" cm="1">
        <f t="array" ref="M919">_xlfn.IFS(B919=standards!$G$1, standards!$H$1, B919=standards!$G$2,standards!$H$2,B919=standards!$G$3,standards!$H$3,B919=standards!$G$4,standards!$H$4,B919=standards!$G$5,standards!$H$5,B919=standards!$G$6,standards!$H$6,B919=standards!$G$8,standards!$H$8,B919=standards!$G$9,standards!$H$9,B919=standards!$G$10, standards!$H$10, TRUE,standards!$H$7)</f>
        <v>133, 64.5, 1</v>
      </c>
      <c r="N919" t="str">
        <f>VLOOKUP($C919, standards!$A$2:$D$17, 3, FALSE)</f>
        <v>dolostone</v>
      </c>
      <c r="O919" t="str">
        <f>VLOOKUP($C919, standards!$A$2:$D$17, 4, FALSE)</f>
        <v>Previously mapped as lower Gametrail Fm</v>
      </c>
    </row>
    <row r="920" spans="1:15" x14ac:dyDescent="0.2">
      <c r="A920" s="21">
        <v>29144</v>
      </c>
      <c r="B920" s="1" t="s">
        <v>52</v>
      </c>
      <c r="C920" s="1" t="s">
        <v>68</v>
      </c>
      <c r="D920" s="1" t="s">
        <v>2</v>
      </c>
      <c r="E920" s="4">
        <v>40</v>
      </c>
      <c r="F920" s="2">
        <v>5.4850000000000003</v>
      </c>
      <c r="G920" s="2">
        <v>-7.1130000000000004</v>
      </c>
      <c r="H920" s="2"/>
      <c r="I920" s="2"/>
      <c r="J920" s="2"/>
      <c r="K920" s="2"/>
      <c r="L920" s="2"/>
      <c r="M920" s="24" t="str" cm="1">
        <f t="array" ref="M920">_xlfn.IFS(B920=standards!$G$1, standards!$H$1, B920=standards!$G$2,standards!$H$2,B920=standards!$G$3,standards!$H$3,B920=standards!$G$4,standards!$H$4,B920=standards!$G$5,standards!$H$5,B920=standards!$G$6,standards!$H$6,B920=standards!$G$8,standards!$H$8,B920=standards!$G$9,standards!$H$9,B920=standards!$G$10, standards!$H$10, TRUE,standards!$H$7)</f>
        <v>133, 64.5, 1</v>
      </c>
      <c r="N920" t="str">
        <f>VLOOKUP($C920, standards!$A$2:$D$17, 3, FALSE)</f>
        <v>dolostone</v>
      </c>
      <c r="O920" t="str">
        <f>VLOOKUP($C920, standards!$A$2:$D$17, 4, FALSE)</f>
        <v>Previously mapped as lower Gametrail Fm</v>
      </c>
    </row>
    <row r="921" spans="1:15" x14ac:dyDescent="0.2">
      <c r="A921" s="21">
        <v>29145</v>
      </c>
      <c r="B921" s="1" t="s">
        <v>52</v>
      </c>
      <c r="C921" s="1" t="s">
        <v>68</v>
      </c>
      <c r="D921" s="1" t="s">
        <v>2</v>
      </c>
      <c r="E921" s="4">
        <v>41</v>
      </c>
      <c r="F921" s="2">
        <v>4.4039999999999999</v>
      </c>
      <c r="G921" s="2">
        <v>-7.5650000000000004</v>
      </c>
      <c r="H921" s="2"/>
      <c r="I921" s="2"/>
      <c r="J921" s="2"/>
      <c r="K921" s="2"/>
      <c r="L921" s="2"/>
      <c r="M921" s="24" t="str" cm="1">
        <f t="array" ref="M921">_xlfn.IFS(B921=standards!$G$1, standards!$H$1, B921=standards!$G$2,standards!$H$2,B921=standards!$G$3,standards!$H$3,B921=standards!$G$4,standards!$H$4,B921=standards!$G$5,standards!$H$5,B921=standards!$G$6,standards!$H$6,B921=standards!$G$8,standards!$H$8,B921=standards!$G$9,standards!$H$9,B921=standards!$G$10, standards!$H$10, TRUE,standards!$H$7)</f>
        <v>133, 64.5, 1</v>
      </c>
      <c r="N921" t="str">
        <f>VLOOKUP($C921, standards!$A$2:$D$17, 3, FALSE)</f>
        <v>dolostone</v>
      </c>
      <c r="O921" t="str">
        <f>VLOOKUP($C921, standards!$A$2:$D$17, 4, FALSE)</f>
        <v>Previously mapped as lower Gametrail Fm</v>
      </c>
    </row>
    <row r="922" spans="1:15" x14ac:dyDescent="0.2">
      <c r="A922" s="21">
        <v>29146</v>
      </c>
      <c r="B922" s="1" t="s">
        <v>52</v>
      </c>
      <c r="C922" s="1" t="s">
        <v>68</v>
      </c>
      <c r="D922" s="1" t="s">
        <v>2</v>
      </c>
      <c r="E922" s="4">
        <v>42</v>
      </c>
      <c r="F922" s="2">
        <v>5.3879999999999999</v>
      </c>
      <c r="G922" s="2">
        <v>-7.4560000000000004</v>
      </c>
      <c r="H922" s="2"/>
      <c r="I922" s="2"/>
      <c r="J922" s="2"/>
      <c r="K922" s="2"/>
      <c r="L922" s="2"/>
      <c r="M922" s="24" t="str" cm="1">
        <f t="array" ref="M922">_xlfn.IFS(B922=standards!$G$1, standards!$H$1, B922=standards!$G$2,standards!$H$2,B922=standards!$G$3,standards!$H$3,B922=standards!$G$4,standards!$H$4,B922=standards!$G$5,standards!$H$5,B922=standards!$G$6,standards!$H$6,B922=standards!$G$8,standards!$H$8,B922=standards!$G$9,standards!$H$9,B922=standards!$G$10, standards!$H$10, TRUE,standards!$H$7)</f>
        <v>133, 64.5, 1</v>
      </c>
      <c r="N922" t="str">
        <f>VLOOKUP($C922, standards!$A$2:$D$17, 3, FALSE)</f>
        <v>dolostone</v>
      </c>
      <c r="O922" t="str">
        <f>VLOOKUP($C922, standards!$A$2:$D$17, 4, FALSE)</f>
        <v>Previously mapped as lower Gametrail Fm</v>
      </c>
    </row>
    <row r="923" spans="1:15" x14ac:dyDescent="0.2">
      <c r="A923" s="21">
        <v>29147</v>
      </c>
      <c r="B923" s="1" t="s">
        <v>52</v>
      </c>
      <c r="C923" s="1" t="s">
        <v>68</v>
      </c>
      <c r="D923" s="1" t="s">
        <v>2</v>
      </c>
      <c r="E923" s="4">
        <v>43</v>
      </c>
      <c r="F923" s="2">
        <v>5.6820000000000004</v>
      </c>
      <c r="G923" s="2">
        <v>-7.5759999999999996</v>
      </c>
      <c r="H923" s="2"/>
      <c r="I923" s="2"/>
      <c r="J923" s="2"/>
      <c r="K923" s="2"/>
      <c r="L923" s="2"/>
      <c r="M923" s="24" t="str" cm="1">
        <f t="array" ref="M923">_xlfn.IFS(B923=standards!$G$1, standards!$H$1, B923=standards!$G$2,standards!$H$2,B923=standards!$G$3,standards!$H$3,B923=standards!$G$4,standards!$H$4,B923=standards!$G$5,standards!$H$5,B923=standards!$G$6,standards!$H$6,B923=standards!$G$8,standards!$H$8,B923=standards!$G$9,standards!$H$9,B923=standards!$G$10, standards!$H$10, TRUE,standards!$H$7)</f>
        <v>133, 64.5, 1</v>
      </c>
      <c r="N923" t="str">
        <f>VLOOKUP($C923, standards!$A$2:$D$17, 3, FALSE)</f>
        <v>dolostone</v>
      </c>
      <c r="O923" t="str">
        <f>VLOOKUP($C923, standards!$A$2:$D$17, 4, FALSE)</f>
        <v>Previously mapped as lower Gametrail Fm</v>
      </c>
    </row>
    <row r="924" spans="1:15" x14ac:dyDescent="0.2">
      <c r="A924" s="21">
        <v>29148</v>
      </c>
      <c r="B924" s="1" t="s">
        <v>52</v>
      </c>
      <c r="C924" s="1" t="s">
        <v>68</v>
      </c>
      <c r="D924" s="1" t="s">
        <v>2</v>
      </c>
      <c r="E924" s="4">
        <v>44</v>
      </c>
      <c r="F924" s="2">
        <v>5.8559999999999999</v>
      </c>
      <c r="G924" s="2">
        <v>-8.1240000000000006</v>
      </c>
      <c r="H924" s="2"/>
      <c r="I924" s="2"/>
      <c r="J924" s="2"/>
      <c r="K924" s="2"/>
      <c r="L924" s="2"/>
      <c r="M924" s="24" t="str" cm="1">
        <f t="array" ref="M924">_xlfn.IFS(B924=standards!$G$1, standards!$H$1, B924=standards!$G$2,standards!$H$2,B924=standards!$G$3,standards!$H$3,B924=standards!$G$4,standards!$H$4,B924=standards!$G$5,standards!$H$5,B924=standards!$G$6,standards!$H$6,B924=standards!$G$8,standards!$H$8,B924=standards!$G$9,standards!$H$9,B924=standards!$G$10, standards!$H$10, TRUE,standards!$H$7)</f>
        <v>133, 64.5, 1</v>
      </c>
      <c r="N924" t="str">
        <f>VLOOKUP($C924, standards!$A$2:$D$17, 3, FALSE)</f>
        <v>dolostone</v>
      </c>
      <c r="O924" t="str">
        <f>VLOOKUP($C924, standards!$A$2:$D$17, 4, FALSE)</f>
        <v>Previously mapped as lower Gametrail Fm</v>
      </c>
    </row>
    <row r="925" spans="1:15" x14ac:dyDescent="0.2">
      <c r="A925" s="21">
        <v>29149</v>
      </c>
      <c r="B925" s="1" t="s">
        <v>52</v>
      </c>
      <c r="C925" s="1" t="s">
        <v>68</v>
      </c>
      <c r="D925" s="1" t="s">
        <v>2</v>
      </c>
      <c r="E925" s="4">
        <v>45</v>
      </c>
      <c r="F925" s="2">
        <v>5.2960000000000003</v>
      </c>
      <c r="G925" s="2">
        <v>-6.9909999999999997</v>
      </c>
      <c r="H925" s="2"/>
      <c r="I925" s="2"/>
      <c r="J925" s="2"/>
      <c r="K925" s="2"/>
      <c r="L925" s="2"/>
      <c r="M925" s="24" t="str" cm="1">
        <f t="array" ref="M925">_xlfn.IFS(B925=standards!$G$1, standards!$H$1, B925=standards!$G$2,standards!$H$2,B925=standards!$G$3,standards!$H$3,B925=standards!$G$4,standards!$H$4,B925=standards!$G$5,standards!$H$5,B925=standards!$G$6,standards!$H$6,B925=standards!$G$8,standards!$H$8,B925=standards!$G$9,standards!$H$9,B925=standards!$G$10, standards!$H$10, TRUE,standards!$H$7)</f>
        <v>133, 64.5, 1</v>
      </c>
      <c r="N925" t="str">
        <f>VLOOKUP($C925, standards!$A$2:$D$17, 3, FALSE)</f>
        <v>dolostone</v>
      </c>
      <c r="O925" t="str">
        <f>VLOOKUP($C925, standards!$A$2:$D$17, 4, FALSE)</f>
        <v>Previously mapped as lower Gametrail Fm</v>
      </c>
    </row>
    <row r="926" spans="1:15" x14ac:dyDescent="0.2">
      <c r="A926" s="21">
        <v>29150</v>
      </c>
      <c r="B926" s="1" t="s">
        <v>52</v>
      </c>
      <c r="C926" s="1" t="s">
        <v>68</v>
      </c>
      <c r="D926" s="1" t="s">
        <v>2</v>
      </c>
      <c r="E926" s="4">
        <v>48</v>
      </c>
      <c r="F926" s="2">
        <v>3.76</v>
      </c>
      <c r="G926" s="2">
        <v>-6.14</v>
      </c>
      <c r="H926" s="2"/>
      <c r="I926" s="2"/>
      <c r="J926" s="2"/>
      <c r="K926" s="2"/>
      <c r="L926" s="2"/>
      <c r="M926" s="24" t="str" cm="1">
        <f t="array" ref="M926">_xlfn.IFS(B926=standards!$G$1, standards!$H$1, B926=standards!$G$2,standards!$H$2,B926=standards!$G$3,standards!$H$3,B926=standards!$G$4,standards!$H$4,B926=standards!$G$5,standards!$H$5,B926=standards!$G$6,standards!$H$6,B926=standards!$G$8,standards!$H$8,B926=standards!$G$9,standards!$H$9,B926=standards!$G$10, standards!$H$10, TRUE,standards!$H$7)</f>
        <v>133, 64.5, 1</v>
      </c>
      <c r="N926" t="str">
        <f>VLOOKUP($C926, standards!$A$2:$D$17, 3, FALSE)</f>
        <v>dolostone</v>
      </c>
      <c r="O926" t="str">
        <f>VLOOKUP($C926, standards!$A$2:$D$17, 4, FALSE)</f>
        <v>Previously mapped as lower Gametrail Fm</v>
      </c>
    </row>
    <row r="927" spans="1:15" x14ac:dyDescent="0.2">
      <c r="A927" s="21">
        <v>29151</v>
      </c>
      <c r="B927" s="1" t="s">
        <v>52</v>
      </c>
      <c r="C927" s="1" t="s">
        <v>68</v>
      </c>
      <c r="D927" s="1" t="s">
        <v>2</v>
      </c>
      <c r="E927" s="4">
        <v>49</v>
      </c>
      <c r="F927" s="2">
        <v>3.7679999999999998</v>
      </c>
      <c r="G927" s="2">
        <v>-6.593</v>
      </c>
      <c r="H927" s="2"/>
      <c r="I927" s="2"/>
      <c r="J927" s="2"/>
      <c r="K927" s="2"/>
      <c r="L927" s="2"/>
      <c r="M927" s="24" t="str" cm="1">
        <f t="array" ref="M927">_xlfn.IFS(B927=standards!$G$1, standards!$H$1, B927=standards!$G$2,standards!$H$2,B927=standards!$G$3,standards!$H$3,B927=standards!$G$4,standards!$H$4,B927=standards!$G$5,standards!$H$5,B927=standards!$G$6,standards!$H$6,B927=standards!$G$8,standards!$H$8,B927=standards!$G$9,standards!$H$9,B927=standards!$G$10, standards!$H$10, TRUE,standards!$H$7)</f>
        <v>133, 64.5, 1</v>
      </c>
      <c r="N927" t="str">
        <f>VLOOKUP($C927, standards!$A$2:$D$17, 3, FALSE)</f>
        <v>dolostone</v>
      </c>
      <c r="O927" t="str">
        <f>VLOOKUP($C927, standards!$A$2:$D$17, 4, FALSE)</f>
        <v>Previously mapped as lower Gametrail Fm</v>
      </c>
    </row>
    <row r="928" spans="1:15" x14ac:dyDescent="0.2">
      <c r="A928" s="21">
        <v>29152</v>
      </c>
      <c r="B928" s="1" t="s">
        <v>52</v>
      </c>
      <c r="C928" s="1" t="s">
        <v>68</v>
      </c>
      <c r="D928" s="1" t="s">
        <v>2</v>
      </c>
      <c r="E928" s="4">
        <v>50</v>
      </c>
      <c r="F928" s="2">
        <v>4.2119999999999997</v>
      </c>
      <c r="G928" s="2">
        <v>-6.125</v>
      </c>
      <c r="H928" s="2"/>
      <c r="I928" s="2"/>
      <c r="J928" s="2"/>
      <c r="K928" s="2"/>
      <c r="L928" s="2"/>
      <c r="M928" s="24" t="str" cm="1">
        <f t="array" ref="M928">_xlfn.IFS(B928=standards!$G$1, standards!$H$1, B928=standards!$G$2,standards!$H$2,B928=standards!$G$3,standards!$H$3,B928=standards!$G$4,standards!$H$4,B928=standards!$G$5,standards!$H$5,B928=standards!$G$6,standards!$H$6,B928=standards!$G$8,standards!$H$8,B928=standards!$G$9,standards!$H$9,B928=standards!$G$10, standards!$H$10, TRUE,standards!$H$7)</f>
        <v>133, 64.5, 1</v>
      </c>
      <c r="N928" t="str">
        <f>VLOOKUP($C928, standards!$A$2:$D$17, 3, FALSE)</f>
        <v>dolostone</v>
      </c>
      <c r="O928" t="str">
        <f>VLOOKUP($C928, standards!$A$2:$D$17, 4, FALSE)</f>
        <v>Previously mapped as lower Gametrail Fm</v>
      </c>
    </row>
    <row r="929" spans="1:15" x14ac:dyDescent="0.2">
      <c r="A929" s="21">
        <v>29153</v>
      </c>
      <c r="B929" s="1" t="s">
        <v>52</v>
      </c>
      <c r="C929" s="1" t="s">
        <v>68</v>
      </c>
      <c r="D929" s="1" t="s">
        <v>2</v>
      </c>
      <c r="E929" s="4">
        <v>51</v>
      </c>
      <c r="F929" s="2">
        <v>3.581</v>
      </c>
      <c r="G929" s="2">
        <v>-7.15</v>
      </c>
      <c r="H929" s="2"/>
      <c r="I929" s="2"/>
      <c r="J929" s="2"/>
      <c r="K929" s="2"/>
      <c r="L929" s="2"/>
      <c r="M929" s="24" t="str" cm="1">
        <f t="array" ref="M929">_xlfn.IFS(B929=standards!$G$1, standards!$H$1, B929=standards!$G$2,standards!$H$2,B929=standards!$G$3,standards!$H$3,B929=standards!$G$4,standards!$H$4,B929=standards!$G$5,standards!$H$5,B929=standards!$G$6,standards!$H$6,B929=standards!$G$8,standards!$H$8,B929=standards!$G$9,standards!$H$9,B929=standards!$G$10, standards!$H$10, TRUE,standards!$H$7)</f>
        <v>133, 64.5, 1</v>
      </c>
      <c r="N929" t="str">
        <f>VLOOKUP($C929, standards!$A$2:$D$17, 3, FALSE)</f>
        <v>dolostone</v>
      </c>
      <c r="O929" t="str">
        <f>VLOOKUP($C929, standards!$A$2:$D$17, 4, FALSE)</f>
        <v>Previously mapped as lower Gametrail Fm</v>
      </c>
    </row>
    <row r="930" spans="1:15" x14ac:dyDescent="0.2">
      <c r="A930" s="21">
        <v>29154</v>
      </c>
      <c r="B930" s="1" t="s">
        <v>52</v>
      </c>
      <c r="C930" s="1" t="s">
        <v>68</v>
      </c>
      <c r="D930" s="1" t="s">
        <v>2</v>
      </c>
      <c r="E930" s="4">
        <v>52</v>
      </c>
      <c r="F930" s="2">
        <v>3.5339999999999998</v>
      </c>
      <c r="G930" s="2">
        <v>-6.9240000000000004</v>
      </c>
      <c r="H930" s="2"/>
      <c r="I930" s="2"/>
      <c r="J930" s="2"/>
      <c r="K930" s="2"/>
      <c r="L930" s="2"/>
      <c r="M930" s="24" t="str" cm="1">
        <f t="array" ref="M930">_xlfn.IFS(B930=standards!$G$1, standards!$H$1, B930=standards!$G$2,standards!$H$2,B930=standards!$G$3,standards!$H$3,B930=standards!$G$4,standards!$H$4,B930=standards!$G$5,standards!$H$5,B930=standards!$G$6,standards!$H$6,B930=standards!$G$8,standards!$H$8,B930=standards!$G$9,standards!$H$9,B930=standards!$G$10, standards!$H$10, TRUE,standards!$H$7)</f>
        <v>133, 64.5, 1</v>
      </c>
      <c r="N930" t="str">
        <f>VLOOKUP($C930, standards!$A$2:$D$17, 3, FALSE)</f>
        <v>dolostone</v>
      </c>
      <c r="O930" t="str">
        <f>VLOOKUP($C930, standards!$A$2:$D$17, 4, FALSE)</f>
        <v>Previously mapped as lower Gametrail Fm</v>
      </c>
    </row>
    <row r="931" spans="1:15" x14ac:dyDescent="0.2">
      <c r="A931" s="21">
        <v>29155</v>
      </c>
      <c r="B931" s="1" t="s">
        <v>52</v>
      </c>
      <c r="C931" s="1" t="s">
        <v>68</v>
      </c>
      <c r="D931" s="1" t="s">
        <v>2</v>
      </c>
      <c r="E931" s="4">
        <v>53</v>
      </c>
      <c r="F931" s="2">
        <v>4.0609999999999999</v>
      </c>
      <c r="G931" s="2">
        <v>-6.7759999999999998</v>
      </c>
      <c r="H931" s="2"/>
      <c r="I931" s="2"/>
      <c r="J931" s="2"/>
      <c r="K931" s="2"/>
      <c r="L931" s="2"/>
      <c r="M931" s="24" t="str" cm="1">
        <f t="array" ref="M931">_xlfn.IFS(B931=standards!$G$1, standards!$H$1, B931=standards!$G$2,standards!$H$2,B931=standards!$G$3,standards!$H$3,B931=standards!$G$4,standards!$H$4,B931=standards!$G$5,standards!$H$5,B931=standards!$G$6,standards!$H$6,B931=standards!$G$8,standards!$H$8,B931=standards!$G$9,standards!$H$9,B931=standards!$G$10, standards!$H$10, TRUE,standards!$H$7)</f>
        <v>133, 64.5, 1</v>
      </c>
      <c r="N931" t="str">
        <f>VLOOKUP($C931, standards!$A$2:$D$17, 3, FALSE)</f>
        <v>dolostone</v>
      </c>
      <c r="O931" t="str">
        <f>VLOOKUP($C931, standards!$A$2:$D$17, 4, FALSE)</f>
        <v>Previously mapped as lower Gametrail Fm</v>
      </c>
    </row>
    <row r="932" spans="1:15" x14ac:dyDescent="0.2">
      <c r="A932" s="21">
        <v>29156</v>
      </c>
      <c r="B932" s="1" t="s">
        <v>52</v>
      </c>
      <c r="C932" s="1" t="s">
        <v>68</v>
      </c>
      <c r="D932" s="1" t="s">
        <v>2</v>
      </c>
      <c r="E932" s="4">
        <v>54</v>
      </c>
      <c r="F932" s="2">
        <v>5.407</v>
      </c>
      <c r="G932" s="2">
        <v>-7.2279999999999998</v>
      </c>
      <c r="H932" s="2"/>
      <c r="I932" s="2"/>
      <c r="J932" s="2"/>
      <c r="K932" s="2"/>
      <c r="L932" s="2"/>
      <c r="M932" s="24" t="str" cm="1">
        <f t="array" ref="M932">_xlfn.IFS(B932=standards!$G$1, standards!$H$1, B932=standards!$G$2,standards!$H$2,B932=standards!$G$3,standards!$H$3,B932=standards!$G$4,standards!$H$4,B932=standards!$G$5,standards!$H$5,B932=standards!$G$6,standards!$H$6,B932=standards!$G$8,standards!$H$8,B932=standards!$G$9,standards!$H$9,B932=standards!$G$10, standards!$H$10, TRUE,standards!$H$7)</f>
        <v>133, 64.5, 1</v>
      </c>
      <c r="N932" t="str">
        <f>VLOOKUP($C932, standards!$A$2:$D$17, 3, FALSE)</f>
        <v>dolostone</v>
      </c>
      <c r="O932" t="str">
        <f>VLOOKUP($C932, standards!$A$2:$D$17, 4, FALSE)</f>
        <v>Previously mapped as lower Gametrail Fm</v>
      </c>
    </row>
    <row r="933" spans="1:15" x14ac:dyDescent="0.2">
      <c r="A933" s="21">
        <v>29157</v>
      </c>
      <c r="B933" s="1" t="s">
        <v>52</v>
      </c>
      <c r="C933" s="1" t="s">
        <v>68</v>
      </c>
      <c r="D933" s="1" t="s">
        <v>2</v>
      </c>
      <c r="E933" s="4">
        <v>55</v>
      </c>
      <c r="F933" s="2">
        <v>4.3419999999999996</v>
      </c>
      <c r="G933" s="2">
        <v>-6.5490000000000004</v>
      </c>
      <c r="H933" s="2"/>
      <c r="I933" s="2"/>
      <c r="J933" s="2"/>
      <c r="K933" s="2"/>
      <c r="L933" s="2"/>
      <c r="M933" s="24" t="str" cm="1">
        <f t="array" ref="M933">_xlfn.IFS(B933=standards!$G$1, standards!$H$1, B933=standards!$G$2,standards!$H$2,B933=standards!$G$3,standards!$H$3,B933=standards!$G$4,standards!$H$4,B933=standards!$G$5,standards!$H$5,B933=standards!$G$6,standards!$H$6,B933=standards!$G$8,standards!$H$8,B933=standards!$G$9,standards!$H$9,B933=standards!$G$10, standards!$H$10, TRUE,standards!$H$7)</f>
        <v>133, 64.5, 1</v>
      </c>
      <c r="N933" t="str">
        <f>VLOOKUP($C933, standards!$A$2:$D$17, 3, FALSE)</f>
        <v>dolostone</v>
      </c>
      <c r="O933" t="str">
        <f>VLOOKUP($C933, standards!$A$2:$D$17, 4, FALSE)</f>
        <v>Previously mapped as lower Gametrail Fm</v>
      </c>
    </row>
    <row r="934" spans="1:15" x14ac:dyDescent="0.2">
      <c r="A934" s="21">
        <v>29158</v>
      </c>
      <c r="B934" s="1" t="s">
        <v>52</v>
      </c>
      <c r="C934" s="1" t="s">
        <v>68</v>
      </c>
      <c r="D934" s="1" t="s">
        <v>2</v>
      </c>
      <c r="E934" s="4">
        <v>56</v>
      </c>
      <c r="F934" s="2">
        <v>5.4219999999999997</v>
      </c>
      <c r="G934" s="2">
        <v>-6.8440000000000003</v>
      </c>
      <c r="H934" s="2"/>
      <c r="I934" s="2"/>
      <c r="J934" s="2"/>
      <c r="K934" s="2"/>
      <c r="L934" s="2"/>
      <c r="M934" s="24" t="str" cm="1">
        <f t="array" ref="M934">_xlfn.IFS(B934=standards!$G$1, standards!$H$1, B934=standards!$G$2,standards!$H$2,B934=standards!$G$3,standards!$H$3,B934=standards!$G$4,standards!$H$4,B934=standards!$G$5,standards!$H$5,B934=standards!$G$6,standards!$H$6,B934=standards!$G$8,standards!$H$8,B934=standards!$G$9,standards!$H$9,B934=standards!$G$10, standards!$H$10, TRUE,standards!$H$7)</f>
        <v>133, 64.5, 1</v>
      </c>
      <c r="N934" t="str">
        <f>VLOOKUP($C934, standards!$A$2:$D$17, 3, FALSE)</f>
        <v>dolostone</v>
      </c>
      <c r="O934" t="str">
        <f>VLOOKUP($C934, standards!$A$2:$D$17, 4, FALSE)</f>
        <v>Previously mapped as lower Gametrail Fm</v>
      </c>
    </row>
    <row r="935" spans="1:15" x14ac:dyDescent="0.2">
      <c r="A935" s="21">
        <v>29159</v>
      </c>
      <c r="B935" s="1" t="s">
        <v>52</v>
      </c>
      <c r="C935" s="1" t="s">
        <v>68</v>
      </c>
      <c r="D935" s="1" t="s">
        <v>2</v>
      </c>
      <c r="E935" s="4">
        <v>57</v>
      </c>
      <c r="F935" s="2">
        <v>4.6529999999999996</v>
      </c>
      <c r="G935" s="2">
        <v>-7.4489999999999998</v>
      </c>
      <c r="H935" s="2"/>
      <c r="I935" s="2"/>
      <c r="J935" s="2"/>
      <c r="K935" s="2"/>
      <c r="L935" s="2"/>
      <c r="M935" s="24" t="str" cm="1">
        <f t="array" ref="M935">_xlfn.IFS(B935=standards!$G$1, standards!$H$1, B935=standards!$G$2,standards!$H$2,B935=standards!$G$3,standards!$H$3,B935=standards!$G$4,standards!$H$4,B935=standards!$G$5,standards!$H$5,B935=standards!$G$6,standards!$H$6,B935=standards!$G$8,standards!$H$8,B935=standards!$G$9,standards!$H$9,B935=standards!$G$10, standards!$H$10, TRUE,standards!$H$7)</f>
        <v>133, 64.5, 1</v>
      </c>
      <c r="N935" t="str">
        <f>VLOOKUP($C935, standards!$A$2:$D$17, 3, FALSE)</f>
        <v>dolostone</v>
      </c>
      <c r="O935" t="str">
        <f>VLOOKUP($C935, standards!$A$2:$D$17, 4, FALSE)</f>
        <v>Previously mapped as lower Gametrail Fm</v>
      </c>
    </row>
    <row r="936" spans="1:15" x14ac:dyDescent="0.2">
      <c r="A936" s="21">
        <v>29160</v>
      </c>
      <c r="B936" s="1" t="s">
        <v>52</v>
      </c>
      <c r="C936" s="1" t="s">
        <v>68</v>
      </c>
      <c r="D936" s="1" t="s">
        <v>2</v>
      </c>
      <c r="E936" s="4">
        <v>58</v>
      </c>
      <c r="F936" s="2">
        <v>5.5449999999999999</v>
      </c>
      <c r="G936" s="2">
        <v>-6.0570000000000004</v>
      </c>
      <c r="H936" s="2"/>
      <c r="I936" s="2"/>
      <c r="J936" s="2"/>
      <c r="K936" s="2"/>
      <c r="L936" s="2"/>
      <c r="M936" s="24" t="str" cm="1">
        <f t="array" ref="M936">_xlfn.IFS(B936=standards!$G$1, standards!$H$1, B936=standards!$G$2,standards!$H$2,B936=standards!$G$3,standards!$H$3,B936=standards!$G$4,standards!$H$4,B936=standards!$G$5,standards!$H$5,B936=standards!$G$6,standards!$H$6,B936=standards!$G$8,standards!$H$8,B936=standards!$G$9,standards!$H$9,B936=standards!$G$10, standards!$H$10, TRUE,standards!$H$7)</f>
        <v>133, 64.5, 1</v>
      </c>
      <c r="N936" t="str">
        <f>VLOOKUP($C936, standards!$A$2:$D$17, 3, FALSE)</f>
        <v>dolostone</v>
      </c>
      <c r="O936" t="str">
        <f>VLOOKUP($C936, standards!$A$2:$D$17, 4, FALSE)</f>
        <v>Previously mapped as lower Gametrail Fm</v>
      </c>
    </row>
    <row r="937" spans="1:15" x14ac:dyDescent="0.2">
      <c r="A937" s="21">
        <v>29161</v>
      </c>
      <c r="B937" s="1" t="s">
        <v>52</v>
      </c>
      <c r="C937" s="1" t="s">
        <v>68</v>
      </c>
      <c r="D937" s="1" t="s">
        <v>2</v>
      </c>
      <c r="E937" s="4">
        <v>59</v>
      </c>
      <c r="F937" s="2">
        <v>4.5609999999999999</v>
      </c>
      <c r="G937" s="2">
        <v>-6.1719999999999997</v>
      </c>
      <c r="H937" s="2"/>
      <c r="I937" s="2"/>
      <c r="J937" s="2"/>
      <c r="K937" s="2"/>
      <c r="L937" s="2"/>
      <c r="M937" s="24" t="str" cm="1">
        <f t="array" ref="M937">_xlfn.IFS(B937=standards!$G$1, standards!$H$1, B937=standards!$G$2,standards!$H$2,B937=standards!$G$3,standards!$H$3,B937=standards!$G$4,standards!$H$4,B937=standards!$G$5,standards!$H$5,B937=standards!$G$6,standards!$H$6,B937=standards!$G$8,standards!$H$8,B937=standards!$G$9,standards!$H$9,B937=standards!$G$10, standards!$H$10, TRUE,standards!$H$7)</f>
        <v>133, 64.5, 1</v>
      </c>
      <c r="N937" t="str">
        <f>VLOOKUP($C937, standards!$A$2:$D$17, 3, FALSE)</f>
        <v>dolostone</v>
      </c>
      <c r="O937" t="str">
        <f>VLOOKUP($C937, standards!$A$2:$D$17, 4, FALSE)</f>
        <v>Previously mapped as lower Gametrail Fm</v>
      </c>
    </row>
    <row r="938" spans="1:15" x14ac:dyDescent="0.2">
      <c r="A938" s="21">
        <v>29162</v>
      </c>
      <c r="B938" s="1" t="s">
        <v>52</v>
      </c>
      <c r="C938" s="1" t="s">
        <v>68</v>
      </c>
      <c r="D938" s="1" t="s">
        <v>2</v>
      </c>
      <c r="E938" s="4">
        <v>60</v>
      </c>
      <c r="F938" s="2">
        <v>6.367</v>
      </c>
      <c r="G938" s="2">
        <v>-7.0119999999999996</v>
      </c>
      <c r="H938" s="2"/>
      <c r="I938" s="2"/>
      <c r="J938" s="2"/>
      <c r="K938" s="2"/>
      <c r="L938" s="2"/>
      <c r="M938" s="24" t="str" cm="1">
        <f t="array" ref="M938">_xlfn.IFS(B938=standards!$G$1, standards!$H$1, B938=standards!$G$2,standards!$H$2,B938=standards!$G$3,standards!$H$3,B938=standards!$G$4,standards!$H$4,B938=standards!$G$5,standards!$H$5,B938=standards!$G$6,standards!$H$6,B938=standards!$G$8,standards!$H$8,B938=standards!$G$9,standards!$H$9,B938=standards!$G$10, standards!$H$10, TRUE,standards!$H$7)</f>
        <v>133, 64.5, 1</v>
      </c>
      <c r="N938" t="str">
        <f>VLOOKUP($C938, standards!$A$2:$D$17, 3, FALSE)</f>
        <v>dolostone</v>
      </c>
      <c r="O938" t="str">
        <f>VLOOKUP($C938, standards!$A$2:$D$17, 4, FALSE)</f>
        <v>Previously mapped as lower Gametrail Fm</v>
      </c>
    </row>
    <row r="939" spans="1:15" x14ac:dyDescent="0.2">
      <c r="A939" s="21">
        <v>29163</v>
      </c>
      <c r="B939" s="1" t="s">
        <v>52</v>
      </c>
      <c r="C939" s="1" t="s">
        <v>68</v>
      </c>
      <c r="D939" s="1" t="s">
        <v>2</v>
      </c>
      <c r="E939" s="4">
        <v>61</v>
      </c>
      <c r="F939" s="2">
        <v>5.4560000000000004</v>
      </c>
      <c r="G939" s="2">
        <v>-6.5229999999999997</v>
      </c>
      <c r="H939" s="2"/>
      <c r="I939" s="2"/>
      <c r="J939" s="2"/>
      <c r="K939" s="2"/>
      <c r="L939" s="2"/>
      <c r="M939" s="24" t="str" cm="1">
        <f t="array" ref="M939">_xlfn.IFS(B939=standards!$G$1, standards!$H$1, B939=standards!$G$2,standards!$H$2,B939=standards!$G$3,standards!$H$3,B939=standards!$G$4,standards!$H$4,B939=standards!$G$5,standards!$H$5,B939=standards!$G$6,standards!$H$6,B939=standards!$G$8,standards!$H$8,B939=standards!$G$9,standards!$H$9,B939=standards!$G$10, standards!$H$10, TRUE,standards!$H$7)</f>
        <v>133, 64.5, 1</v>
      </c>
      <c r="N939" t="str">
        <f>VLOOKUP($C939, standards!$A$2:$D$17, 3, FALSE)</f>
        <v>dolostone</v>
      </c>
      <c r="O939" t="str">
        <f>VLOOKUP($C939, standards!$A$2:$D$17, 4, FALSE)</f>
        <v>Previously mapped as lower Gametrail Fm</v>
      </c>
    </row>
    <row r="940" spans="1:15" x14ac:dyDescent="0.2">
      <c r="A940" s="21">
        <v>29164</v>
      </c>
      <c r="B940" s="1" t="s">
        <v>52</v>
      </c>
      <c r="C940" s="1" t="s">
        <v>68</v>
      </c>
      <c r="D940" s="1" t="s">
        <v>2</v>
      </c>
      <c r="E940" s="4">
        <v>62</v>
      </c>
      <c r="F940" s="2">
        <v>4.758</v>
      </c>
      <c r="G940" s="2">
        <v>-6.9630000000000001</v>
      </c>
      <c r="H940" s="2"/>
      <c r="I940" s="2"/>
      <c r="J940" s="2"/>
      <c r="K940" s="2"/>
      <c r="L940" s="2"/>
      <c r="M940" s="24" t="str" cm="1">
        <f t="array" ref="M940">_xlfn.IFS(B940=standards!$G$1, standards!$H$1, B940=standards!$G$2,standards!$H$2,B940=standards!$G$3,standards!$H$3,B940=standards!$G$4,standards!$H$4,B940=standards!$G$5,standards!$H$5,B940=standards!$G$6,standards!$H$6,B940=standards!$G$8,standards!$H$8,B940=standards!$G$9,standards!$H$9,B940=standards!$G$10, standards!$H$10, TRUE,standards!$H$7)</f>
        <v>133, 64.5, 1</v>
      </c>
      <c r="N940" t="str">
        <f>VLOOKUP($C940, standards!$A$2:$D$17, 3, FALSE)</f>
        <v>dolostone</v>
      </c>
      <c r="O940" t="str">
        <f>VLOOKUP($C940, standards!$A$2:$D$17, 4, FALSE)</f>
        <v>Previously mapped as lower Gametrail Fm</v>
      </c>
    </row>
    <row r="941" spans="1:15" x14ac:dyDescent="0.2">
      <c r="A941" s="21">
        <v>29165</v>
      </c>
      <c r="B941" s="1" t="s">
        <v>52</v>
      </c>
      <c r="C941" s="1" t="s">
        <v>68</v>
      </c>
      <c r="D941" s="1" t="s">
        <v>2</v>
      </c>
      <c r="E941" s="4">
        <v>63</v>
      </c>
      <c r="F941" s="2">
        <v>5.7729999999999997</v>
      </c>
      <c r="G941" s="2">
        <v>-6.7809999999999997</v>
      </c>
      <c r="H941" s="2"/>
      <c r="I941" s="2"/>
      <c r="J941" s="2"/>
      <c r="K941" s="2"/>
      <c r="L941" s="2"/>
      <c r="M941" s="24" t="str" cm="1">
        <f t="array" ref="M941">_xlfn.IFS(B941=standards!$G$1, standards!$H$1, B941=standards!$G$2,standards!$H$2,B941=standards!$G$3,standards!$H$3,B941=standards!$G$4,standards!$H$4,B941=standards!$G$5,standards!$H$5,B941=standards!$G$6,standards!$H$6,B941=standards!$G$8,standards!$H$8,B941=standards!$G$9,standards!$H$9,B941=standards!$G$10, standards!$H$10, TRUE,standards!$H$7)</f>
        <v>133, 64.5, 1</v>
      </c>
      <c r="N941" t="str">
        <f>VLOOKUP($C941, standards!$A$2:$D$17, 3, FALSE)</f>
        <v>dolostone</v>
      </c>
      <c r="O941" t="str">
        <f>VLOOKUP($C941, standards!$A$2:$D$17, 4, FALSE)</f>
        <v>Previously mapped as lower Gametrail Fm</v>
      </c>
    </row>
    <row r="942" spans="1:15" x14ac:dyDescent="0.2">
      <c r="A942" s="21">
        <v>29166</v>
      </c>
      <c r="B942" s="1" t="s">
        <v>52</v>
      </c>
      <c r="C942" s="1" t="s">
        <v>68</v>
      </c>
      <c r="D942" s="1" t="s">
        <v>2</v>
      </c>
      <c r="E942" s="4">
        <v>64</v>
      </c>
      <c r="F942" s="2">
        <v>5.5519999999999996</v>
      </c>
      <c r="G942" s="2">
        <v>-6.601</v>
      </c>
      <c r="H942" s="2"/>
      <c r="I942" s="2"/>
      <c r="J942" s="2"/>
      <c r="K942" s="2"/>
      <c r="L942" s="2"/>
      <c r="M942" s="24" t="str" cm="1">
        <f t="array" ref="M942">_xlfn.IFS(B942=standards!$G$1, standards!$H$1, B942=standards!$G$2,standards!$H$2,B942=standards!$G$3,standards!$H$3,B942=standards!$G$4,standards!$H$4,B942=standards!$G$5,standards!$H$5,B942=standards!$G$6,standards!$H$6,B942=standards!$G$8,standards!$H$8,B942=standards!$G$9,standards!$H$9,B942=standards!$G$10, standards!$H$10, TRUE,standards!$H$7)</f>
        <v>133, 64.5, 1</v>
      </c>
      <c r="N942" t="str">
        <f>VLOOKUP($C942, standards!$A$2:$D$17, 3, FALSE)</f>
        <v>dolostone</v>
      </c>
      <c r="O942" t="str">
        <f>VLOOKUP($C942, standards!$A$2:$D$17, 4, FALSE)</f>
        <v>Previously mapped as lower Gametrail Fm</v>
      </c>
    </row>
    <row r="943" spans="1:15" x14ac:dyDescent="0.2">
      <c r="A943" s="21">
        <v>29167</v>
      </c>
      <c r="B943" s="1" t="s">
        <v>52</v>
      </c>
      <c r="C943" s="1" t="s">
        <v>68</v>
      </c>
      <c r="D943" s="1" t="s">
        <v>2</v>
      </c>
      <c r="E943" s="4">
        <v>65</v>
      </c>
      <c r="F943" s="2">
        <v>4.4660000000000002</v>
      </c>
      <c r="G943" s="2">
        <v>-7.5359999999999996</v>
      </c>
      <c r="H943" s="2"/>
      <c r="I943" s="2"/>
      <c r="J943" s="2"/>
      <c r="K943" s="2"/>
      <c r="L943" s="2"/>
      <c r="M943" s="24" t="str" cm="1">
        <f t="array" ref="M943">_xlfn.IFS(B943=standards!$G$1, standards!$H$1, B943=standards!$G$2,standards!$H$2,B943=standards!$G$3,standards!$H$3,B943=standards!$G$4,standards!$H$4,B943=standards!$G$5,standards!$H$5,B943=standards!$G$6,standards!$H$6,B943=standards!$G$8,standards!$H$8,B943=standards!$G$9,standards!$H$9,B943=standards!$G$10, standards!$H$10, TRUE,standards!$H$7)</f>
        <v>133, 64.5, 1</v>
      </c>
      <c r="N943" t="str">
        <f>VLOOKUP($C943, standards!$A$2:$D$17, 3, FALSE)</f>
        <v>dolostone</v>
      </c>
      <c r="O943" t="str">
        <f>VLOOKUP($C943, standards!$A$2:$D$17, 4, FALSE)</f>
        <v>Previously mapped as lower Gametrail Fm</v>
      </c>
    </row>
    <row r="944" spans="1:15" x14ac:dyDescent="0.2">
      <c r="A944" s="21">
        <v>29168</v>
      </c>
      <c r="B944" s="1" t="s">
        <v>52</v>
      </c>
      <c r="C944" s="1" t="s">
        <v>68</v>
      </c>
      <c r="D944" s="1" t="s">
        <v>2</v>
      </c>
      <c r="E944" s="4">
        <v>66</v>
      </c>
      <c r="F944" s="2">
        <v>6.1689999999999996</v>
      </c>
      <c r="G944" s="2">
        <v>-7.298</v>
      </c>
      <c r="H944" s="2"/>
      <c r="I944" s="2"/>
      <c r="J944" s="2"/>
      <c r="K944" s="2"/>
      <c r="L944" s="2"/>
      <c r="M944" s="24" t="str" cm="1">
        <f t="array" ref="M944">_xlfn.IFS(B944=standards!$G$1, standards!$H$1, B944=standards!$G$2,standards!$H$2,B944=standards!$G$3,standards!$H$3,B944=standards!$G$4,standards!$H$4,B944=standards!$G$5,standards!$H$5,B944=standards!$G$6,standards!$H$6,B944=standards!$G$8,standards!$H$8,B944=standards!$G$9,standards!$H$9,B944=standards!$G$10, standards!$H$10, TRUE,standards!$H$7)</f>
        <v>133, 64.5, 1</v>
      </c>
      <c r="N944" t="str">
        <f>VLOOKUP($C944, standards!$A$2:$D$17, 3, FALSE)</f>
        <v>dolostone</v>
      </c>
      <c r="O944" t="str">
        <f>VLOOKUP($C944, standards!$A$2:$D$17, 4, FALSE)</f>
        <v>Previously mapped as lower Gametrail Fm</v>
      </c>
    </row>
    <row r="945" spans="1:15" x14ac:dyDescent="0.2">
      <c r="A945" s="21">
        <v>29169</v>
      </c>
      <c r="B945" s="1" t="s">
        <v>52</v>
      </c>
      <c r="C945" s="1" t="s">
        <v>68</v>
      </c>
      <c r="D945" s="1" t="s">
        <v>2</v>
      </c>
      <c r="E945" s="4">
        <v>67</v>
      </c>
      <c r="F945" s="2">
        <v>6.4119999999999999</v>
      </c>
      <c r="G945" s="2">
        <v>-6.4459999999999997</v>
      </c>
      <c r="H945" s="2"/>
      <c r="I945" s="2"/>
      <c r="J945" s="2"/>
      <c r="K945" s="2"/>
      <c r="L945" s="2"/>
      <c r="M945" s="24" t="str" cm="1">
        <f t="array" ref="M945">_xlfn.IFS(B945=standards!$G$1, standards!$H$1, B945=standards!$G$2,standards!$H$2,B945=standards!$G$3,standards!$H$3,B945=standards!$G$4,standards!$H$4,B945=standards!$G$5,standards!$H$5,B945=standards!$G$6,standards!$H$6,B945=standards!$G$8,standards!$H$8,B945=standards!$G$9,standards!$H$9,B945=standards!$G$10, standards!$H$10, TRUE,standards!$H$7)</f>
        <v>133, 64.5, 1</v>
      </c>
      <c r="N945" t="str">
        <f>VLOOKUP($C945, standards!$A$2:$D$17, 3, FALSE)</f>
        <v>dolostone</v>
      </c>
      <c r="O945" t="str">
        <f>VLOOKUP($C945, standards!$A$2:$D$17, 4, FALSE)</f>
        <v>Previously mapped as lower Gametrail Fm</v>
      </c>
    </row>
    <row r="946" spans="1:15" x14ac:dyDescent="0.2">
      <c r="A946" s="21">
        <v>29170</v>
      </c>
      <c r="B946" s="1" t="s">
        <v>52</v>
      </c>
      <c r="C946" s="1" t="s">
        <v>68</v>
      </c>
      <c r="D946" s="1" t="s">
        <v>2</v>
      </c>
      <c r="E946" s="4">
        <v>68</v>
      </c>
      <c r="F946" s="2">
        <v>5.8819999999999997</v>
      </c>
      <c r="G946" s="2">
        <v>-5.9720000000000004</v>
      </c>
      <c r="H946" s="2"/>
      <c r="I946" s="2"/>
      <c r="J946" s="2"/>
      <c r="K946" s="2"/>
      <c r="L946" s="2"/>
      <c r="M946" s="24" t="str" cm="1">
        <f t="array" ref="M946">_xlfn.IFS(B946=standards!$G$1, standards!$H$1, B946=standards!$G$2,standards!$H$2,B946=standards!$G$3,standards!$H$3,B946=standards!$G$4,standards!$H$4,B946=standards!$G$5,standards!$H$5,B946=standards!$G$6,standards!$H$6,B946=standards!$G$8,standards!$H$8,B946=standards!$G$9,standards!$H$9,B946=standards!$G$10, standards!$H$10, TRUE,standards!$H$7)</f>
        <v>133, 64.5, 1</v>
      </c>
      <c r="N946" t="str">
        <f>VLOOKUP($C946, standards!$A$2:$D$17, 3, FALSE)</f>
        <v>dolostone</v>
      </c>
      <c r="O946" t="str">
        <f>VLOOKUP($C946, standards!$A$2:$D$17, 4, FALSE)</f>
        <v>Previously mapped as lower Gametrail Fm</v>
      </c>
    </row>
    <row r="947" spans="1:15" x14ac:dyDescent="0.2">
      <c r="A947" s="21">
        <v>29171</v>
      </c>
      <c r="B947" s="1" t="s">
        <v>52</v>
      </c>
      <c r="C947" s="1" t="s">
        <v>68</v>
      </c>
      <c r="D947" s="1" t="s">
        <v>2</v>
      </c>
      <c r="E947" s="4">
        <v>69</v>
      </c>
      <c r="F947" s="2">
        <v>5.9809999999999999</v>
      </c>
      <c r="G947" s="2">
        <v>-6.0010000000000003</v>
      </c>
      <c r="H947" s="2"/>
      <c r="I947" s="2"/>
      <c r="J947" s="2"/>
      <c r="K947" s="2"/>
      <c r="L947" s="2"/>
      <c r="M947" s="24" t="str" cm="1">
        <f t="array" ref="M947">_xlfn.IFS(B947=standards!$G$1, standards!$H$1, B947=standards!$G$2,standards!$H$2,B947=standards!$G$3,standards!$H$3,B947=standards!$G$4,standards!$H$4,B947=standards!$G$5,standards!$H$5,B947=standards!$G$6,standards!$H$6,B947=standards!$G$8,standards!$H$8,B947=standards!$G$9,standards!$H$9,B947=standards!$G$10, standards!$H$10, TRUE,standards!$H$7)</f>
        <v>133, 64.5, 1</v>
      </c>
      <c r="N947" t="str">
        <f>VLOOKUP($C947, standards!$A$2:$D$17, 3, FALSE)</f>
        <v>dolostone</v>
      </c>
      <c r="O947" t="str">
        <f>VLOOKUP($C947, standards!$A$2:$D$17, 4, FALSE)</f>
        <v>Previously mapped as lower Gametrail Fm</v>
      </c>
    </row>
    <row r="948" spans="1:15" x14ac:dyDescent="0.2">
      <c r="A948" s="21">
        <v>29172</v>
      </c>
      <c r="B948" s="1" t="s">
        <v>52</v>
      </c>
      <c r="C948" s="1" t="s">
        <v>68</v>
      </c>
      <c r="D948" s="1" t="s">
        <v>2</v>
      </c>
      <c r="E948" s="4">
        <v>70</v>
      </c>
      <c r="F948" s="2">
        <v>5.1260000000000003</v>
      </c>
      <c r="G948" s="2">
        <v>-6.94</v>
      </c>
      <c r="H948" s="2"/>
      <c r="I948" s="2"/>
      <c r="J948" s="2"/>
      <c r="K948" s="2"/>
      <c r="L948" s="2"/>
      <c r="M948" s="24" t="str" cm="1">
        <f t="array" ref="M948">_xlfn.IFS(B948=standards!$G$1, standards!$H$1, B948=standards!$G$2,standards!$H$2,B948=standards!$G$3,standards!$H$3,B948=standards!$G$4,standards!$H$4,B948=standards!$G$5,standards!$H$5,B948=standards!$G$6,standards!$H$6,B948=standards!$G$8,standards!$H$8,B948=standards!$G$9,standards!$H$9,B948=standards!$G$10, standards!$H$10, TRUE,standards!$H$7)</f>
        <v>133, 64.5, 1</v>
      </c>
      <c r="N948" t="str">
        <f>VLOOKUP($C948, standards!$A$2:$D$17, 3, FALSE)</f>
        <v>dolostone</v>
      </c>
      <c r="O948" t="str">
        <f>VLOOKUP($C948, standards!$A$2:$D$17, 4, FALSE)</f>
        <v>Previously mapped as lower Gametrail Fm</v>
      </c>
    </row>
    <row r="949" spans="1:15" x14ac:dyDescent="0.2">
      <c r="A949" s="21">
        <v>29173</v>
      </c>
      <c r="B949" s="1" t="s">
        <v>52</v>
      </c>
      <c r="C949" s="1" t="s">
        <v>68</v>
      </c>
      <c r="D949" s="1" t="s">
        <v>2</v>
      </c>
      <c r="E949" s="4">
        <v>71</v>
      </c>
      <c r="F949" s="2">
        <v>6.0659999999999998</v>
      </c>
      <c r="G949" s="2">
        <v>-6.9850000000000003</v>
      </c>
      <c r="H949" s="2"/>
      <c r="I949" s="2"/>
      <c r="J949" s="2"/>
      <c r="K949" s="2"/>
      <c r="L949" s="2"/>
      <c r="M949" s="24" t="str" cm="1">
        <f t="array" ref="M949">_xlfn.IFS(B949=standards!$G$1, standards!$H$1, B949=standards!$G$2,standards!$H$2,B949=standards!$G$3,standards!$H$3,B949=standards!$G$4,standards!$H$4,B949=standards!$G$5,standards!$H$5,B949=standards!$G$6,standards!$H$6,B949=standards!$G$8,standards!$H$8,B949=standards!$G$9,standards!$H$9,B949=standards!$G$10, standards!$H$10, TRUE,standards!$H$7)</f>
        <v>133, 64.5, 1</v>
      </c>
      <c r="N949" t="str">
        <f>VLOOKUP($C949, standards!$A$2:$D$17, 3, FALSE)</f>
        <v>dolostone</v>
      </c>
      <c r="O949" t="str">
        <f>VLOOKUP($C949, standards!$A$2:$D$17, 4, FALSE)</f>
        <v>Previously mapped as lower Gametrail Fm</v>
      </c>
    </row>
    <row r="950" spans="1:15" x14ac:dyDescent="0.2">
      <c r="A950" s="21">
        <v>29174</v>
      </c>
      <c r="B950" s="1" t="s">
        <v>52</v>
      </c>
      <c r="C950" s="1" t="s">
        <v>68</v>
      </c>
      <c r="D950" s="1" t="s">
        <v>2</v>
      </c>
      <c r="E950" s="4">
        <v>72</v>
      </c>
      <c r="F950" s="2">
        <v>4.0339999999999998</v>
      </c>
      <c r="G950" s="2">
        <v>-6.4359999999999999</v>
      </c>
      <c r="H950" s="2"/>
      <c r="I950" s="2"/>
      <c r="J950" s="2"/>
      <c r="K950" s="2"/>
      <c r="L950" s="2"/>
      <c r="M950" s="24" t="str" cm="1">
        <f t="array" ref="M950">_xlfn.IFS(B950=standards!$G$1, standards!$H$1, B950=standards!$G$2,standards!$H$2,B950=standards!$G$3,standards!$H$3,B950=standards!$G$4,standards!$H$4,B950=standards!$G$5,standards!$H$5,B950=standards!$G$6,standards!$H$6,B950=standards!$G$8,standards!$H$8,B950=standards!$G$9,standards!$H$9,B950=standards!$G$10, standards!$H$10, TRUE,standards!$H$7)</f>
        <v>133, 64.5, 1</v>
      </c>
      <c r="N950" t="str">
        <f>VLOOKUP($C950, standards!$A$2:$D$17, 3, FALSE)</f>
        <v>dolostone</v>
      </c>
      <c r="O950" t="str">
        <f>VLOOKUP($C950, standards!$A$2:$D$17, 4, FALSE)</f>
        <v>Previously mapped as lower Gametrail Fm</v>
      </c>
    </row>
    <row r="951" spans="1:15" x14ac:dyDescent="0.2">
      <c r="A951" s="21">
        <v>29175</v>
      </c>
      <c r="B951" s="1" t="s">
        <v>52</v>
      </c>
      <c r="C951" s="1" t="s">
        <v>68</v>
      </c>
      <c r="D951" s="1" t="s">
        <v>2</v>
      </c>
      <c r="E951" s="4">
        <v>73</v>
      </c>
      <c r="F951" s="2">
        <v>5.5330000000000004</v>
      </c>
      <c r="G951" s="2">
        <v>-6.798</v>
      </c>
      <c r="H951" s="2"/>
      <c r="I951" s="2"/>
      <c r="J951" s="2"/>
      <c r="K951" s="2"/>
      <c r="L951" s="2"/>
      <c r="M951" s="24" t="str" cm="1">
        <f t="array" ref="M951">_xlfn.IFS(B951=standards!$G$1, standards!$H$1, B951=standards!$G$2,standards!$H$2,B951=standards!$G$3,standards!$H$3,B951=standards!$G$4,standards!$H$4,B951=standards!$G$5,standards!$H$5,B951=standards!$G$6,standards!$H$6,B951=standards!$G$8,standards!$H$8,B951=standards!$G$9,standards!$H$9,B951=standards!$G$10, standards!$H$10, TRUE,standards!$H$7)</f>
        <v>133, 64.5, 1</v>
      </c>
      <c r="N951" t="str">
        <f>VLOOKUP($C951, standards!$A$2:$D$17, 3, FALSE)</f>
        <v>dolostone</v>
      </c>
      <c r="O951" t="str">
        <f>VLOOKUP($C951, standards!$A$2:$D$17, 4, FALSE)</f>
        <v>Previously mapped as lower Gametrail Fm</v>
      </c>
    </row>
    <row r="952" spans="1:15" x14ac:dyDescent="0.2">
      <c r="A952" s="21">
        <v>29176</v>
      </c>
      <c r="B952" s="1" t="s">
        <v>52</v>
      </c>
      <c r="C952" s="1" t="s">
        <v>68</v>
      </c>
      <c r="D952" s="1" t="s">
        <v>2</v>
      </c>
      <c r="E952" s="4">
        <v>74</v>
      </c>
      <c r="F952" s="2">
        <v>3.4750000000000001</v>
      </c>
      <c r="G952" s="2">
        <v>-6.7530000000000001</v>
      </c>
      <c r="H952" s="2"/>
      <c r="I952" s="2"/>
      <c r="J952" s="2"/>
      <c r="K952" s="2"/>
      <c r="L952" s="2"/>
      <c r="M952" s="24" t="str" cm="1">
        <f t="array" ref="M952">_xlfn.IFS(B952=standards!$G$1, standards!$H$1, B952=standards!$G$2,standards!$H$2,B952=standards!$G$3,standards!$H$3,B952=standards!$G$4,standards!$H$4,B952=standards!$G$5,standards!$H$5,B952=standards!$G$6,standards!$H$6,B952=standards!$G$8,standards!$H$8,B952=standards!$G$9,standards!$H$9,B952=standards!$G$10, standards!$H$10, TRUE,standards!$H$7)</f>
        <v>133, 64.5, 1</v>
      </c>
      <c r="N952" t="str">
        <f>VLOOKUP($C952, standards!$A$2:$D$17, 3, FALSE)</f>
        <v>dolostone</v>
      </c>
      <c r="O952" t="str">
        <f>VLOOKUP($C952, standards!$A$2:$D$17, 4, FALSE)</f>
        <v>Previously mapped as lower Gametrail Fm</v>
      </c>
    </row>
    <row r="953" spans="1:15" x14ac:dyDescent="0.2">
      <c r="A953" s="21">
        <v>29177</v>
      </c>
      <c r="B953" s="1" t="s">
        <v>52</v>
      </c>
      <c r="C953" s="1" t="s">
        <v>68</v>
      </c>
      <c r="D953" s="1" t="s">
        <v>2</v>
      </c>
      <c r="E953" s="4">
        <v>75</v>
      </c>
      <c r="F953" s="2">
        <v>3.5329999999999999</v>
      </c>
      <c r="G953" s="2">
        <v>-6.149</v>
      </c>
      <c r="H953" s="2"/>
      <c r="I953" s="2"/>
      <c r="J953" s="2"/>
      <c r="K953" s="2"/>
      <c r="L953" s="2"/>
      <c r="M953" s="24" t="str" cm="1">
        <f t="array" ref="M953">_xlfn.IFS(B953=standards!$G$1, standards!$H$1, B953=standards!$G$2,standards!$H$2,B953=standards!$G$3,standards!$H$3,B953=standards!$G$4,standards!$H$4,B953=standards!$G$5,standards!$H$5,B953=standards!$G$6,standards!$H$6,B953=standards!$G$8,standards!$H$8,B953=standards!$G$9,standards!$H$9,B953=standards!$G$10, standards!$H$10, TRUE,standards!$H$7)</f>
        <v>133, 64.5, 1</v>
      </c>
      <c r="N953" t="str">
        <f>VLOOKUP($C953, standards!$A$2:$D$17, 3, FALSE)</f>
        <v>dolostone</v>
      </c>
      <c r="O953" t="str">
        <f>VLOOKUP($C953, standards!$A$2:$D$17, 4, FALSE)</f>
        <v>Previously mapped as lower Gametrail Fm</v>
      </c>
    </row>
    <row r="954" spans="1:15" x14ac:dyDescent="0.2">
      <c r="A954" s="21">
        <v>29178</v>
      </c>
      <c r="B954" s="1" t="s">
        <v>52</v>
      </c>
      <c r="C954" s="1" t="s">
        <v>68</v>
      </c>
      <c r="D954" s="1" t="s">
        <v>2</v>
      </c>
      <c r="E954" s="4">
        <v>76</v>
      </c>
      <c r="F954" s="2">
        <v>4.2880000000000003</v>
      </c>
      <c r="G954" s="2">
        <v>-7.01</v>
      </c>
      <c r="H954" s="2"/>
      <c r="I954" s="2"/>
      <c r="J954" s="2"/>
      <c r="K954" s="2"/>
      <c r="L954" s="2"/>
      <c r="M954" s="24" t="str" cm="1">
        <f t="array" ref="M954">_xlfn.IFS(B954=standards!$G$1, standards!$H$1, B954=standards!$G$2,standards!$H$2,B954=standards!$G$3,standards!$H$3,B954=standards!$G$4,standards!$H$4,B954=standards!$G$5,standards!$H$5,B954=standards!$G$6,standards!$H$6,B954=standards!$G$8,standards!$H$8,B954=standards!$G$9,standards!$H$9,B954=standards!$G$10, standards!$H$10, TRUE,standards!$H$7)</f>
        <v>133, 64.5, 1</v>
      </c>
      <c r="N954" t="str">
        <f>VLOOKUP($C954, standards!$A$2:$D$17, 3, FALSE)</f>
        <v>dolostone</v>
      </c>
      <c r="O954" t="str">
        <f>VLOOKUP($C954, standards!$A$2:$D$17, 4, FALSE)</f>
        <v>Previously mapped as lower Gametrail Fm</v>
      </c>
    </row>
    <row r="955" spans="1:15" x14ac:dyDescent="0.2">
      <c r="A955" s="21">
        <v>29179</v>
      </c>
      <c r="B955" s="1" t="s">
        <v>52</v>
      </c>
      <c r="C955" s="1" t="s">
        <v>68</v>
      </c>
      <c r="D955" s="1" t="s">
        <v>2</v>
      </c>
      <c r="E955" s="4">
        <v>77</v>
      </c>
      <c r="F955" s="2">
        <v>3.339</v>
      </c>
      <c r="G955" s="2">
        <v>-6.8959999999999999</v>
      </c>
      <c r="H955" s="2"/>
      <c r="I955" s="2"/>
      <c r="J955" s="2"/>
      <c r="K955" s="2"/>
      <c r="L955" s="2"/>
      <c r="M955" s="24" t="str" cm="1">
        <f t="array" ref="M955">_xlfn.IFS(B955=standards!$G$1, standards!$H$1, B955=standards!$G$2,standards!$H$2,B955=standards!$G$3,standards!$H$3,B955=standards!$G$4,standards!$H$4,B955=standards!$G$5,standards!$H$5,B955=standards!$G$6,standards!$H$6,B955=standards!$G$8,standards!$H$8,B955=standards!$G$9,standards!$H$9,B955=standards!$G$10, standards!$H$10, TRUE,standards!$H$7)</f>
        <v>133, 64.5, 1</v>
      </c>
      <c r="N955" t="str">
        <f>VLOOKUP($C955, standards!$A$2:$D$17, 3, FALSE)</f>
        <v>dolostone</v>
      </c>
      <c r="O955" t="str">
        <f>VLOOKUP($C955, standards!$A$2:$D$17, 4, FALSE)</f>
        <v>Previously mapped as lower Gametrail Fm</v>
      </c>
    </row>
    <row r="956" spans="1:15" x14ac:dyDescent="0.2">
      <c r="A956" s="21">
        <v>29180</v>
      </c>
      <c r="B956" s="1" t="s">
        <v>52</v>
      </c>
      <c r="C956" s="1" t="s">
        <v>68</v>
      </c>
      <c r="D956" s="1" t="s">
        <v>2</v>
      </c>
      <c r="E956" s="4">
        <v>78</v>
      </c>
      <c r="F956" s="2">
        <v>5.875</v>
      </c>
      <c r="G956" s="2">
        <v>-6.0380000000000003</v>
      </c>
      <c r="H956" s="2"/>
      <c r="I956" s="2"/>
      <c r="J956" s="2"/>
      <c r="K956" s="2"/>
      <c r="L956" s="2"/>
      <c r="M956" s="24" t="str" cm="1">
        <f t="array" ref="M956">_xlfn.IFS(B956=standards!$G$1, standards!$H$1, B956=standards!$G$2,standards!$H$2,B956=standards!$G$3,standards!$H$3,B956=standards!$G$4,standards!$H$4,B956=standards!$G$5,standards!$H$5,B956=standards!$G$6,standards!$H$6,B956=standards!$G$8,standards!$H$8,B956=standards!$G$9,standards!$H$9,B956=standards!$G$10, standards!$H$10, TRUE,standards!$H$7)</f>
        <v>133, 64.5, 1</v>
      </c>
      <c r="N956" t="str">
        <f>VLOOKUP($C956, standards!$A$2:$D$17, 3, FALSE)</f>
        <v>dolostone</v>
      </c>
      <c r="O956" t="str">
        <f>VLOOKUP($C956, standards!$A$2:$D$17, 4, FALSE)</f>
        <v>Previously mapped as lower Gametrail Fm</v>
      </c>
    </row>
    <row r="957" spans="1:15" x14ac:dyDescent="0.2">
      <c r="A957" s="21">
        <v>29181</v>
      </c>
      <c r="B957" s="1" t="s">
        <v>52</v>
      </c>
      <c r="C957" s="1" t="s">
        <v>68</v>
      </c>
      <c r="D957" s="1" t="s">
        <v>2</v>
      </c>
      <c r="E957" s="4">
        <v>79</v>
      </c>
      <c r="F957" s="2">
        <v>4.5179999999999998</v>
      </c>
      <c r="G957" s="2">
        <v>-6.5010000000000003</v>
      </c>
      <c r="H957" s="2"/>
      <c r="I957" s="2"/>
      <c r="J957" s="2"/>
      <c r="K957" s="2"/>
      <c r="L957" s="2"/>
      <c r="M957" s="24" t="str" cm="1">
        <f t="array" ref="M957">_xlfn.IFS(B957=standards!$G$1, standards!$H$1, B957=standards!$G$2,standards!$H$2,B957=standards!$G$3,standards!$H$3,B957=standards!$G$4,standards!$H$4,B957=standards!$G$5,standards!$H$5,B957=standards!$G$6,standards!$H$6,B957=standards!$G$8,standards!$H$8,B957=standards!$G$9,standards!$H$9,B957=standards!$G$10, standards!$H$10, TRUE,standards!$H$7)</f>
        <v>133, 64.5, 1</v>
      </c>
      <c r="N957" t="str">
        <f>VLOOKUP($C957, standards!$A$2:$D$17, 3, FALSE)</f>
        <v>dolostone</v>
      </c>
      <c r="O957" t="str">
        <f>VLOOKUP($C957, standards!$A$2:$D$17, 4, FALSE)</f>
        <v>Previously mapped as lower Gametrail Fm</v>
      </c>
    </row>
    <row r="958" spans="1:15" x14ac:dyDescent="0.2">
      <c r="A958" s="21">
        <v>29182</v>
      </c>
      <c r="B958" s="1" t="s">
        <v>52</v>
      </c>
      <c r="C958" s="1" t="s">
        <v>68</v>
      </c>
      <c r="D958" s="1" t="s">
        <v>2</v>
      </c>
      <c r="E958" s="4">
        <v>80</v>
      </c>
      <c r="F958" s="2">
        <v>4.266</v>
      </c>
      <c r="G958" s="2">
        <v>-6.9160000000000004</v>
      </c>
      <c r="H958" s="2"/>
      <c r="I958" s="2"/>
      <c r="J958" s="2"/>
      <c r="K958" s="2"/>
      <c r="L958" s="2"/>
      <c r="M958" s="24" t="str" cm="1">
        <f t="array" ref="M958">_xlfn.IFS(B958=standards!$G$1, standards!$H$1, B958=standards!$G$2,standards!$H$2,B958=standards!$G$3,standards!$H$3,B958=standards!$G$4,standards!$H$4,B958=standards!$G$5,standards!$H$5,B958=standards!$G$6,standards!$H$6,B958=standards!$G$8,standards!$H$8,B958=standards!$G$9,standards!$H$9,B958=standards!$G$10, standards!$H$10, TRUE,standards!$H$7)</f>
        <v>133, 64.5, 1</v>
      </c>
      <c r="N958" t="str">
        <f>VLOOKUP($C958, standards!$A$2:$D$17, 3, FALSE)</f>
        <v>dolostone</v>
      </c>
      <c r="O958" t="str">
        <f>VLOOKUP($C958, standards!$A$2:$D$17, 4, FALSE)</f>
        <v>Previously mapped as lower Gametrail Fm</v>
      </c>
    </row>
    <row r="959" spans="1:15" x14ac:dyDescent="0.2">
      <c r="A959" s="21">
        <v>29183</v>
      </c>
      <c r="B959" s="1" t="s">
        <v>52</v>
      </c>
      <c r="C959" s="1" t="s">
        <v>68</v>
      </c>
      <c r="D959" s="1" t="s">
        <v>2</v>
      </c>
      <c r="E959" s="4">
        <v>84</v>
      </c>
      <c r="F959" s="2">
        <v>4.2750000000000004</v>
      </c>
      <c r="G959" s="2">
        <v>-6.8929999999999998</v>
      </c>
      <c r="H959" s="2"/>
      <c r="I959" s="2"/>
      <c r="J959" s="2"/>
      <c r="K959" s="2"/>
      <c r="L959" s="2"/>
      <c r="M959" s="24" t="str" cm="1">
        <f t="array" ref="M959">_xlfn.IFS(B959=standards!$G$1, standards!$H$1, B959=standards!$G$2,standards!$H$2,B959=standards!$G$3,standards!$H$3,B959=standards!$G$4,standards!$H$4,B959=standards!$G$5,standards!$H$5,B959=standards!$G$6,standards!$H$6,B959=standards!$G$8,standards!$H$8,B959=standards!$G$9,standards!$H$9,B959=standards!$G$10, standards!$H$10, TRUE,standards!$H$7)</f>
        <v>133, 64.5, 1</v>
      </c>
      <c r="N959" t="str">
        <f>VLOOKUP($C959, standards!$A$2:$D$17, 3, FALSE)</f>
        <v>dolostone</v>
      </c>
      <c r="O959" t="str">
        <f>VLOOKUP($C959, standards!$A$2:$D$17, 4, FALSE)</f>
        <v>Previously mapped as lower Gametrail Fm</v>
      </c>
    </row>
    <row r="960" spans="1:15" x14ac:dyDescent="0.2">
      <c r="A960" s="21">
        <v>29184</v>
      </c>
      <c r="B960" s="1" t="s">
        <v>52</v>
      </c>
      <c r="C960" s="1" t="s">
        <v>68</v>
      </c>
      <c r="D960" s="1" t="s">
        <v>2</v>
      </c>
      <c r="E960" s="4">
        <v>85</v>
      </c>
      <c r="F960" s="2">
        <v>5.0640000000000001</v>
      </c>
      <c r="G960" s="2">
        <v>-7.1120000000000001</v>
      </c>
      <c r="H960" s="2"/>
      <c r="I960" s="2"/>
      <c r="J960" s="2"/>
      <c r="K960" s="2"/>
      <c r="L960" s="2"/>
      <c r="M960" s="24" t="str" cm="1">
        <f t="array" ref="M960">_xlfn.IFS(B960=standards!$G$1, standards!$H$1, B960=standards!$G$2,standards!$H$2,B960=standards!$G$3,standards!$H$3,B960=standards!$G$4,standards!$H$4,B960=standards!$G$5,standards!$H$5,B960=standards!$G$6,standards!$H$6,B960=standards!$G$8,standards!$H$8,B960=standards!$G$9,standards!$H$9,B960=standards!$G$10, standards!$H$10, TRUE,standards!$H$7)</f>
        <v>133, 64.5, 1</v>
      </c>
      <c r="N960" t="str">
        <f>VLOOKUP($C960, standards!$A$2:$D$17, 3, FALSE)</f>
        <v>dolostone</v>
      </c>
      <c r="O960" t="str">
        <f>VLOOKUP($C960, standards!$A$2:$D$17, 4, FALSE)</f>
        <v>Previously mapped as lower Gametrail Fm</v>
      </c>
    </row>
    <row r="961" spans="1:15" x14ac:dyDescent="0.2">
      <c r="A961" s="21">
        <v>29185</v>
      </c>
      <c r="B961" s="1" t="s">
        <v>52</v>
      </c>
      <c r="C961" s="1" t="s">
        <v>68</v>
      </c>
      <c r="D961" s="1" t="s">
        <v>2</v>
      </c>
      <c r="E961" s="4">
        <v>86</v>
      </c>
      <c r="F961" s="2">
        <v>4.8099999999999996</v>
      </c>
      <c r="G961" s="2">
        <v>-7.1950000000000003</v>
      </c>
      <c r="H961" s="2"/>
      <c r="I961" s="2"/>
      <c r="J961" s="2"/>
      <c r="K961" s="2"/>
      <c r="L961" s="2"/>
      <c r="M961" s="24" t="str" cm="1">
        <f t="array" ref="M961">_xlfn.IFS(B961=standards!$G$1, standards!$H$1, B961=standards!$G$2,standards!$H$2,B961=standards!$G$3,standards!$H$3,B961=standards!$G$4,standards!$H$4,B961=standards!$G$5,standards!$H$5,B961=standards!$G$6,standards!$H$6,B961=standards!$G$8,standards!$H$8,B961=standards!$G$9,standards!$H$9,B961=standards!$G$10, standards!$H$10, TRUE,standards!$H$7)</f>
        <v>133, 64.5, 1</v>
      </c>
      <c r="N961" t="str">
        <f>VLOOKUP($C961, standards!$A$2:$D$17, 3, FALSE)</f>
        <v>dolostone</v>
      </c>
      <c r="O961" t="str">
        <f>VLOOKUP($C961, standards!$A$2:$D$17, 4, FALSE)</f>
        <v>Previously mapped as lower Gametrail Fm</v>
      </c>
    </row>
    <row r="962" spans="1:15" x14ac:dyDescent="0.2">
      <c r="A962" s="21">
        <v>29186</v>
      </c>
      <c r="B962" s="1" t="s">
        <v>52</v>
      </c>
      <c r="C962" s="1" t="s">
        <v>68</v>
      </c>
      <c r="D962" s="1" t="s">
        <v>2</v>
      </c>
      <c r="E962" s="4">
        <v>87</v>
      </c>
      <c r="F962" s="2">
        <v>4.5119999999999996</v>
      </c>
      <c r="G962" s="2">
        <v>-6.3010000000000002</v>
      </c>
      <c r="H962" s="2"/>
      <c r="I962" s="2"/>
      <c r="J962" s="2"/>
      <c r="K962" s="2"/>
      <c r="L962" s="2"/>
      <c r="M962" s="24" t="str" cm="1">
        <f t="array" ref="M962">_xlfn.IFS(B962=standards!$G$1, standards!$H$1, B962=standards!$G$2,standards!$H$2,B962=standards!$G$3,standards!$H$3,B962=standards!$G$4,standards!$H$4,B962=standards!$G$5,standards!$H$5,B962=standards!$G$6,standards!$H$6,B962=standards!$G$8,standards!$H$8,B962=standards!$G$9,standards!$H$9,B962=standards!$G$10, standards!$H$10, TRUE,standards!$H$7)</f>
        <v>133, 64.5, 1</v>
      </c>
      <c r="N962" t="str">
        <f>VLOOKUP($C962, standards!$A$2:$D$17, 3, FALSE)</f>
        <v>dolostone</v>
      </c>
      <c r="O962" t="str">
        <f>VLOOKUP($C962, standards!$A$2:$D$17, 4, FALSE)</f>
        <v>Previously mapped as lower Gametrail Fm</v>
      </c>
    </row>
    <row r="963" spans="1:15" x14ac:dyDescent="0.2">
      <c r="A963" s="21">
        <v>29187</v>
      </c>
      <c r="B963" s="1" t="s">
        <v>52</v>
      </c>
      <c r="C963" s="1" t="s">
        <v>68</v>
      </c>
      <c r="D963" s="1" t="s">
        <v>2</v>
      </c>
      <c r="E963" s="4">
        <v>88</v>
      </c>
      <c r="F963" s="2">
        <v>4.7839999999999998</v>
      </c>
      <c r="G963" s="2">
        <v>-6.7519999999999998</v>
      </c>
      <c r="H963" s="2"/>
      <c r="I963" s="2"/>
      <c r="J963" s="2"/>
      <c r="K963" s="2"/>
      <c r="L963" s="2"/>
      <c r="M963" s="24" t="str" cm="1">
        <f t="array" ref="M963">_xlfn.IFS(B963=standards!$G$1, standards!$H$1, B963=standards!$G$2,standards!$H$2,B963=standards!$G$3,standards!$H$3,B963=standards!$G$4,standards!$H$4,B963=standards!$G$5,standards!$H$5,B963=standards!$G$6,standards!$H$6,B963=standards!$G$8,standards!$H$8,B963=standards!$G$9,standards!$H$9,B963=standards!$G$10, standards!$H$10, TRUE,standards!$H$7)</f>
        <v>133, 64.5, 1</v>
      </c>
      <c r="N963" t="str">
        <f>VLOOKUP($C963, standards!$A$2:$D$17, 3, FALSE)</f>
        <v>dolostone</v>
      </c>
      <c r="O963" t="str">
        <f>VLOOKUP($C963, standards!$A$2:$D$17, 4, FALSE)</f>
        <v>Previously mapped as lower Gametrail Fm</v>
      </c>
    </row>
    <row r="964" spans="1:15" x14ac:dyDescent="0.2">
      <c r="A964" s="21">
        <v>29188</v>
      </c>
      <c r="B964" s="1" t="s">
        <v>52</v>
      </c>
      <c r="C964" s="1" t="s">
        <v>68</v>
      </c>
      <c r="D964" s="1" t="s">
        <v>2</v>
      </c>
      <c r="E964" s="4">
        <v>89</v>
      </c>
      <c r="F964" s="2">
        <v>5.82</v>
      </c>
      <c r="G964" s="2">
        <v>-6.8879999999999999</v>
      </c>
      <c r="H964" s="2"/>
      <c r="I964" s="2"/>
      <c r="J964" s="2"/>
      <c r="K964" s="2"/>
      <c r="L964" s="2"/>
      <c r="M964" s="24" t="str" cm="1">
        <f t="array" ref="M964">_xlfn.IFS(B964=standards!$G$1, standards!$H$1, B964=standards!$G$2,standards!$H$2,B964=standards!$G$3,standards!$H$3,B964=standards!$G$4,standards!$H$4,B964=standards!$G$5,standards!$H$5,B964=standards!$G$6,standards!$H$6,B964=standards!$G$8,standards!$H$8,B964=standards!$G$9,standards!$H$9,B964=standards!$G$10, standards!$H$10, TRUE,standards!$H$7)</f>
        <v>133, 64.5, 1</v>
      </c>
      <c r="N964" t="str">
        <f>VLOOKUP($C964, standards!$A$2:$D$17, 3, FALSE)</f>
        <v>dolostone</v>
      </c>
      <c r="O964" t="str">
        <f>VLOOKUP($C964, standards!$A$2:$D$17, 4, FALSE)</f>
        <v>Previously mapped as lower Gametrail Fm</v>
      </c>
    </row>
    <row r="965" spans="1:15" x14ac:dyDescent="0.2">
      <c r="A965" s="21">
        <v>29189</v>
      </c>
      <c r="B965" s="1" t="s">
        <v>52</v>
      </c>
      <c r="C965" s="1" t="s">
        <v>68</v>
      </c>
      <c r="D965" s="1" t="s">
        <v>2</v>
      </c>
      <c r="E965" s="4">
        <v>90</v>
      </c>
      <c r="F965" s="2">
        <v>5.7350000000000003</v>
      </c>
      <c r="G965" s="2">
        <v>-7.0650000000000004</v>
      </c>
      <c r="H965" s="2"/>
      <c r="I965" s="2"/>
      <c r="J965" s="2"/>
      <c r="K965" s="2"/>
      <c r="L965" s="2"/>
      <c r="M965" s="24" t="str" cm="1">
        <f t="array" ref="M965">_xlfn.IFS(B965=standards!$G$1, standards!$H$1, B965=standards!$G$2,standards!$H$2,B965=standards!$G$3,standards!$H$3,B965=standards!$G$4,standards!$H$4,B965=standards!$G$5,standards!$H$5,B965=standards!$G$6,standards!$H$6,B965=standards!$G$8,standards!$H$8,B965=standards!$G$9,standards!$H$9,B965=standards!$G$10, standards!$H$10, TRUE,standards!$H$7)</f>
        <v>133, 64.5, 1</v>
      </c>
      <c r="N965" t="str">
        <f>VLOOKUP($C965, standards!$A$2:$D$17, 3, FALSE)</f>
        <v>dolostone</v>
      </c>
      <c r="O965" t="str">
        <f>VLOOKUP($C965, standards!$A$2:$D$17, 4, FALSE)</f>
        <v>Previously mapped as lower Gametrail Fm</v>
      </c>
    </row>
    <row r="966" spans="1:15" x14ac:dyDescent="0.2">
      <c r="A966" s="21">
        <v>29190</v>
      </c>
      <c r="B966" s="1" t="s">
        <v>52</v>
      </c>
      <c r="C966" s="1" t="s">
        <v>68</v>
      </c>
      <c r="D966" s="1" t="s">
        <v>2</v>
      </c>
      <c r="E966" s="4">
        <v>91</v>
      </c>
      <c r="F966" s="2">
        <v>5.157</v>
      </c>
      <c r="G966" s="2">
        <v>-7.4349999999999996</v>
      </c>
      <c r="H966" s="2"/>
      <c r="I966" s="2"/>
      <c r="J966" s="2"/>
      <c r="K966" s="2"/>
      <c r="L966" s="2"/>
      <c r="M966" s="24" t="str" cm="1">
        <f t="array" ref="M966">_xlfn.IFS(B966=standards!$G$1, standards!$H$1, B966=standards!$G$2,standards!$H$2,B966=standards!$G$3,standards!$H$3,B966=standards!$G$4,standards!$H$4,B966=standards!$G$5,standards!$H$5,B966=standards!$G$6,standards!$H$6,B966=standards!$G$8,standards!$H$8,B966=standards!$G$9,standards!$H$9,B966=standards!$G$10, standards!$H$10, TRUE,standards!$H$7)</f>
        <v>133, 64.5, 1</v>
      </c>
      <c r="N966" t="str">
        <f>VLOOKUP($C966, standards!$A$2:$D$17, 3, FALSE)</f>
        <v>dolostone</v>
      </c>
      <c r="O966" t="str">
        <f>VLOOKUP($C966, standards!$A$2:$D$17, 4, FALSE)</f>
        <v>Previously mapped as lower Gametrail Fm</v>
      </c>
    </row>
    <row r="967" spans="1:15" x14ac:dyDescent="0.2">
      <c r="A967" s="21">
        <v>29191</v>
      </c>
      <c r="B967" s="1" t="s">
        <v>52</v>
      </c>
      <c r="C967" s="1" t="s">
        <v>68</v>
      </c>
      <c r="D967" s="1" t="s">
        <v>2</v>
      </c>
      <c r="E967" s="4">
        <v>92</v>
      </c>
      <c r="F967" s="2">
        <v>4.4489999999999998</v>
      </c>
      <c r="G967" s="2">
        <v>-6.4470000000000001</v>
      </c>
      <c r="H967" s="2"/>
      <c r="I967" s="2"/>
      <c r="J967" s="2"/>
      <c r="K967" s="2"/>
      <c r="L967" s="2"/>
      <c r="M967" s="24" t="str" cm="1">
        <f t="array" ref="M967">_xlfn.IFS(B967=standards!$G$1, standards!$H$1, B967=standards!$G$2,standards!$H$2,B967=standards!$G$3,standards!$H$3,B967=standards!$G$4,standards!$H$4,B967=standards!$G$5,standards!$H$5,B967=standards!$G$6,standards!$H$6,B967=standards!$G$8,standards!$H$8,B967=standards!$G$9,standards!$H$9,B967=standards!$G$10, standards!$H$10, TRUE,standards!$H$7)</f>
        <v>133, 64.5, 1</v>
      </c>
      <c r="N967" t="str">
        <f>VLOOKUP($C967, standards!$A$2:$D$17, 3, FALSE)</f>
        <v>dolostone</v>
      </c>
      <c r="O967" t="str">
        <f>VLOOKUP($C967, standards!$A$2:$D$17, 4, FALSE)</f>
        <v>Previously mapped as lower Gametrail Fm</v>
      </c>
    </row>
    <row r="968" spans="1:15" x14ac:dyDescent="0.2">
      <c r="A968" s="21">
        <v>29192</v>
      </c>
      <c r="B968" s="1" t="s">
        <v>52</v>
      </c>
      <c r="C968" s="1" t="s">
        <v>68</v>
      </c>
      <c r="D968" s="1" t="s">
        <v>2</v>
      </c>
      <c r="E968" s="4">
        <v>93</v>
      </c>
      <c r="F968" s="2">
        <v>4.4690000000000003</v>
      </c>
      <c r="G968" s="2">
        <v>-6.4630000000000001</v>
      </c>
      <c r="H968" s="2"/>
      <c r="I968" s="2"/>
      <c r="J968" s="2"/>
      <c r="K968" s="2"/>
      <c r="L968" s="2"/>
      <c r="M968" s="24" t="str" cm="1">
        <f t="array" ref="M968">_xlfn.IFS(B968=standards!$G$1, standards!$H$1, B968=standards!$G$2,standards!$H$2,B968=standards!$G$3,standards!$H$3,B968=standards!$G$4,standards!$H$4,B968=standards!$G$5,standards!$H$5,B968=standards!$G$6,standards!$H$6,B968=standards!$G$8,standards!$H$8,B968=standards!$G$9,standards!$H$9,B968=standards!$G$10, standards!$H$10, TRUE,standards!$H$7)</f>
        <v>133, 64.5, 1</v>
      </c>
      <c r="N968" t="str">
        <f>VLOOKUP($C968, standards!$A$2:$D$17, 3, FALSE)</f>
        <v>dolostone</v>
      </c>
      <c r="O968" t="str">
        <f>VLOOKUP($C968, standards!$A$2:$D$17, 4, FALSE)</f>
        <v>Previously mapped as lower Gametrail Fm</v>
      </c>
    </row>
    <row r="969" spans="1:15" x14ac:dyDescent="0.2">
      <c r="A969" s="21">
        <v>29193</v>
      </c>
      <c r="B969" s="1" t="s">
        <v>52</v>
      </c>
      <c r="C969" s="1" t="s">
        <v>68</v>
      </c>
      <c r="D969" s="1" t="s">
        <v>2</v>
      </c>
      <c r="E969" s="4">
        <v>94</v>
      </c>
      <c r="F969" s="2">
        <v>4.3940000000000001</v>
      </c>
      <c r="G969" s="2">
        <v>-5.891</v>
      </c>
      <c r="H969" s="2"/>
      <c r="I969" s="2"/>
      <c r="J969" s="2"/>
      <c r="K969" s="2"/>
      <c r="L969" s="2"/>
      <c r="M969" s="24" t="str" cm="1">
        <f t="array" ref="M969">_xlfn.IFS(B969=standards!$G$1, standards!$H$1, B969=standards!$G$2,standards!$H$2,B969=standards!$G$3,standards!$H$3,B969=standards!$G$4,standards!$H$4,B969=standards!$G$5,standards!$H$5,B969=standards!$G$6,standards!$H$6,B969=standards!$G$8,standards!$H$8,B969=standards!$G$9,standards!$H$9,B969=standards!$G$10, standards!$H$10, TRUE,standards!$H$7)</f>
        <v>133, 64.5, 1</v>
      </c>
      <c r="N969" t="str">
        <f>VLOOKUP($C969, standards!$A$2:$D$17, 3, FALSE)</f>
        <v>dolostone</v>
      </c>
      <c r="O969" t="str">
        <f>VLOOKUP($C969, standards!$A$2:$D$17, 4, FALSE)</f>
        <v>Previously mapped as lower Gametrail Fm</v>
      </c>
    </row>
    <row r="970" spans="1:15" x14ac:dyDescent="0.2">
      <c r="A970" s="21">
        <v>29194</v>
      </c>
      <c r="B970" s="1" t="s">
        <v>52</v>
      </c>
      <c r="C970" s="1" t="s">
        <v>68</v>
      </c>
      <c r="D970" s="1" t="s">
        <v>2</v>
      </c>
      <c r="E970" s="4">
        <v>95</v>
      </c>
      <c r="F970" s="2">
        <v>4.2889999999999997</v>
      </c>
      <c r="G970" s="2">
        <v>-5.9409999999999998</v>
      </c>
      <c r="H970" s="2"/>
      <c r="I970" s="2"/>
      <c r="J970" s="2"/>
      <c r="K970" s="2"/>
      <c r="L970" s="2"/>
      <c r="M970" s="24" t="str" cm="1">
        <f t="array" ref="M970">_xlfn.IFS(B970=standards!$G$1, standards!$H$1, B970=standards!$G$2,standards!$H$2,B970=standards!$G$3,standards!$H$3,B970=standards!$G$4,standards!$H$4,B970=standards!$G$5,standards!$H$5,B970=standards!$G$6,standards!$H$6,B970=standards!$G$8,standards!$H$8,B970=standards!$G$9,standards!$H$9,B970=standards!$G$10, standards!$H$10, TRUE,standards!$H$7)</f>
        <v>133, 64.5, 1</v>
      </c>
      <c r="N970" t="str">
        <f>VLOOKUP($C970, standards!$A$2:$D$17, 3, FALSE)</f>
        <v>dolostone</v>
      </c>
      <c r="O970" t="str">
        <f>VLOOKUP($C970, standards!$A$2:$D$17, 4, FALSE)</f>
        <v>Previously mapped as lower Gametrail Fm</v>
      </c>
    </row>
    <row r="971" spans="1:15" x14ac:dyDescent="0.2">
      <c r="A971" s="21">
        <v>29195</v>
      </c>
      <c r="B971" s="1" t="s">
        <v>52</v>
      </c>
      <c r="C971" s="1" t="s">
        <v>68</v>
      </c>
      <c r="D971" s="1" t="s">
        <v>2</v>
      </c>
      <c r="E971" s="4">
        <v>96</v>
      </c>
      <c r="F971" s="2">
        <v>4.13</v>
      </c>
      <c r="G971" s="2">
        <v>-6.0049999999999999</v>
      </c>
      <c r="H971" s="2"/>
      <c r="I971" s="2"/>
      <c r="J971" s="2"/>
      <c r="K971" s="2"/>
      <c r="L971" s="2"/>
      <c r="M971" s="24" t="str" cm="1">
        <f t="array" ref="M971">_xlfn.IFS(B971=standards!$G$1, standards!$H$1, B971=standards!$G$2,standards!$H$2,B971=standards!$G$3,standards!$H$3,B971=standards!$G$4,standards!$H$4,B971=standards!$G$5,standards!$H$5,B971=standards!$G$6,standards!$H$6,B971=standards!$G$8,standards!$H$8,B971=standards!$G$9,standards!$H$9,B971=standards!$G$10, standards!$H$10, TRUE,standards!$H$7)</f>
        <v>133, 64.5, 1</v>
      </c>
      <c r="N971" t="str">
        <f>VLOOKUP($C971, standards!$A$2:$D$17, 3, FALSE)</f>
        <v>dolostone</v>
      </c>
      <c r="O971" t="str">
        <f>VLOOKUP($C971, standards!$A$2:$D$17, 4, FALSE)</f>
        <v>Previously mapped as lower Gametrail Fm</v>
      </c>
    </row>
    <row r="972" spans="1:15" x14ac:dyDescent="0.2">
      <c r="A972" s="21">
        <v>29196</v>
      </c>
      <c r="B972" s="1" t="s">
        <v>52</v>
      </c>
      <c r="C972" s="1" t="s">
        <v>68</v>
      </c>
      <c r="D972" s="1" t="s">
        <v>2</v>
      </c>
      <c r="E972" s="4">
        <v>97</v>
      </c>
      <c r="F972" s="2">
        <v>2.7919999999999998</v>
      </c>
      <c r="G972" s="2">
        <v>-6.8090000000000002</v>
      </c>
      <c r="H972" s="2"/>
      <c r="I972" s="2"/>
      <c r="J972" s="2"/>
      <c r="K972" s="2"/>
      <c r="L972" s="2"/>
      <c r="M972" s="24" t="str" cm="1">
        <f t="array" ref="M972">_xlfn.IFS(B972=standards!$G$1, standards!$H$1, B972=standards!$G$2,standards!$H$2,B972=standards!$G$3,standards!$H$3,B972=standards!$G$4,standards!$H$4,B972=standards!$G$5,standards!$H$5,B972=standards!$G$6,standards!$H$6,B972=standards!$G$8,standards!$H$8,B972=standards!$G$9,standards!$H$9,B972=standards!$G$10, standards!$H$10, TRUE,standards!$H$7)</f>
        <v>133, 64.5, 1</v>
      </c>
      <c r="N972" t="str">
        <f>VLOOKUP($C972, standards!$A$2:$D$17, 3, FALSE)</f>
        <v>dolostone</v>
      </c>
      <c r="O972" t="str">
        <f>VLOOKUP($C972, standards!$A$2:$D$17, 4, FALSE)</f>
        <v>Previously mapped as lower Gametrail Fm</v>
      </c>
    </row>
    <row r="973" spans="1:15" x14ac:dyDescent="0.2">
      <c r="A973" s="21">
        <v>29197</v>
      </c>
      <c r="B973" s="1" t="s">
        <v>52</v>
      </c>
      <c r="C973" s="1" t="s">
        <v>68</v>
      </c>
      <c r="D973" s="1" t="s">
        <v>2</v>
      </c>
      <c r="E973" s="4">
        <v>100</v>
      </c>
      <c r="F973" s="2">
        <v>6.2830000000000004</v>
      </c>
      <c r="G973" s="2">
        <v>-5.8150000000000004</v>
      </c>
      <c r="H973" s="2"/>
      <c r="I973" s="2"/>
      <c r="J973" s="2"/>
      <c r="K973" s="2"/>
      <c r="L973" s="2"/>
      <c r="M973" s="24" t="str" cm="1">
        <f t="array" ref="M973">_xlfn.IFS(B973=standards!$G$1, standards!$H$1, B973=standards!$G$2,standards!$H$2,B973=standards!$G$3,standards!$H$3,B973=standards!$G$4,standards!$H$4,B973=standards!$G$5,standards!$H$5,B973=standards!$G$6,standards!$H$6,B973=standards!$G$8,standards!$H$8,B973=standards!$G$9,standards!$H$9,B973=standards!$G$10, standards!$H$10, TRUE,standards!$H$7)</f>
        <v>133, 64.5, 1</v>
      </c>
      <c r="N973" t="str">
        <f>VLOOKUP($C973, standards!$A$2:$D$17, 3, FALSE)</f>
        <v>dolostone</v>
      </c>
      <c r="O973" t="str">
        <f>VLOOKUP($C973, standards!$A$2:$D$17, 4, FALSE)</f>
        <v>Previously mapped as lower Gametrail Fm</v>
      </c>
    </row>
    <row r="974" spans="1:15" x14ac:dyDescent="0.2">
      <c r="A974" s="21">
        <v>29198</v>
      </c>
      <c r="B974" s="1" t="s">
        <v>52</v>
      </c>
      <c r="C974" s="1" t="s">
        <v>68</v>
      </c>
      <c r="D974" s="1" t="s">
        <v>2</v>
      </c>
      <c r="E974" s="4">
        <v>102</v>
      </c>
      <c r="F974" s="2">
        <v>6.14</v>
      </c>
      <c r="G974" s="2">
        <v>-7.5250000000000004</v>
      </c>
      <c r="H974" s="2"/>
      <c r="I974" s="2"/>
      <c r="J974" s="2"/>
      <c r="K974" s="2"/>
      <c r="L974" s="2"/>
      <c r="M974" s="24" t="str" cm="1">
        <f t="array" ref="M974">_xlfn.IFS(B974=standards!$G$1, standards!$H$1, B974=standards!$G$2,standards!$H$2,B974=standards!$G$3,standards!$H$3,B974=standards!$G$4,standards!$H$4,B974=standards!$G$5,standards!$H$5,B974=standards!$G$6,standards!$H$6,B974=standards!$G$8,standards!$H$8,B974=standards!$G$9,standards!$H$9,B974=standards!$G$10, standards!$H$10, TRUE,standards!$H$7)</f>
        <v>133, 64.5, 1</v>
      </c>
      <c r="N974" t="str">
        <f>VLOOKUP($C974, standards!$A$2:$D$17, 3, FALSE)</f>
        <v>dolostone</v>
      </c>
      <c r="O974" t="str">
        <f>VLOOKUP($C974, standards!$A$2:$D$17, 4, FALSE)</f>
        <v>Previously mapped as lower Gametrail Fm</v>
      </c>
    </row>
    <row r="975" spans="1:15" x14ac:dyDescent="0.2">
      <c r="A975" s="21">
        <v>29199</v>
      </c>
      <c r="B975" s="1" t="s">
        <v>52</v>
      </c>
      <c r="C975" s="1" t="s">
        <v>68</v>
      </c>
      <c r="D975" s="1" t="s">
        <v>2</v>
      </c>
      <c r="E975" s="4">
        <v>103</v>
      </c>
      <c r="F975" s="2">
        <v>5.9790000000000001</v>
      </c>
      <c r="G975" s="2">
        <v>-6.5549999999999997</v>
      </c>
      <c r="H975" s="2"/>
      <c r="I975" s="2"/>
      <c r="J975" s="2"/>
      <c r="K975" s="2"/>
      <c r="L975" s="2"/>
      <c r="M975" s="24" t="str" cm="1">
        <f t="array" ref="M975">_xlfn.IFS(B975=standards!$G$1, standards!$H$1, B975=standards!$G$2,standards!$H$2,B975=standards!$G$3,standards!$H$3,B975=standards!$G$4,standards!$H$4,B975=standards!$G$5,standards!$H$5,B975=standards!$G$6,standards!$H$6,B975=standards!$G$8,standards!$H$8,B975=standards!$G$9,standards!$H$9,B975=standards!$G$10, standards!$H$10, TRUE,standards!$H$7)</f>
        <v>133, 64.5, 1</v>
      </c>
      <c r="N975" t="str">
        <f>VLOOKUP($C975, standards!$A$2:$D$17, 3, FALSE)</f>
        <v>dolostone</v>
      </c>
      <c r="O975" t="str">
        <f>VLOOKUP($C975, standards!$A$2:$D$17, 4, FALSE)</f>
        <v>Previously mapped as lower Gametrail Fm</v>
      </c>
    </row>
    <row r="976" spans="1:15" x14ac:dyDescent="0.2">
      <c r="A976" s="21">
        <v>29200</v>
      </c>
      <c r="B976" s="1" t="s">
        <v>52</v>
      </c>
      <c r="C976" s="1" t="s">
        <v>68</v>
      </c>
      <c r="D976" s="1" t="s">
        <v>2</v>
      </c>
      <c r="E976" s="4">
        <v>104</v>
      </c>
      <c r="F976" s="2">
        <v>6.8360000000000003</v>
      </c>
      <c r="G976" s="2">
        <v>-6.6719999999999997</v>
      </c>
      <c r="H976" s="2"/>
      <c r="I976" s="2"/>
      <c r="J976" s="2"/>
      <c r="K976" s="2"/>
      <c r="L976" s="2"/>
      <c r="M976" s="24" t="str" cm="1">
        <f t="array" ref="M976">_xlfn.IFS(B976=standards!$G$1, standards!$H$1, B976=standards!$G$2,standards!$H$2,B976=standards!$G$3,standards!$H$3,B976=standards!$G$4,standards!$H$4,B976=standards!$G$5,standards!$H$5,B976=standards!$G$6,standards!$H$6,B976=standards!$G$8,standards!$H$8,B976=standards!$G$9,standards!$H$9,B976=standards!$G$10, standards!$H$10, TRUE,standards!$H$7)</f>
        <v>133, 64.5, 1</v>
      </c>
      <c r="N976" t="str">
        <f>VLOOKUP($C976, standards!$A$2:$D$17, 3, FALSE)</f>
        <v>dolostone</v>
      </c>
      <c r="O976" t="str">
        <f>VLOOKUP($C976, standards!$A$2:$D$17, 4, FALSE)</f>
        <v>Previously mapped as lower Gametrail Fm</v>
      </c>
    </row>
    <row r="977" spans="1:15" x14ac:dyDescent="0.2">
      <c r="A977" s="21">
        <v>29201</v>
      </c>
      <c r="B977" s="1" t="s">
        <v>52</v>
      </c>
      <c r="C977" s="1" t="s">
        <v>68</v>
      </c>
      <c r="D977" s="1" t="s">
        <v>2</v>
      </c>
      <c r="E977" s="4">
        <v>107</v>
      </c>
      <c r="F977" s="2">
        <v>4.7169999999999996</v>
      </c>
      <c r="G977" s="2">
        <v>-6.3769999999999998</v>
      </c>
      <c r="H977" s="2"/>
      <c r="I977" s="2"/>
      <c r="J977" s="2"/>
      <c r="K977" s="2"/>
      <c r="L977" s="2"/>
      <c r="M977" s="24" t="str" cm="1">
        <f t="array" ref="M977">_xlfn.IFS(B977=standards!$G$1, standards!$H$1, B977=standards!$G$2,standards!$H$2,B977=standards!$G$3,standards!$H$3,B977=standards!$G$4,standards!$H$4,B977=standards!$G$5,standards!$H$5,B977=standards!$G$6,standards!$H$6,B977=standards!$G$8,standards!$H$8,B977=standards!$G$9,standards!$H$9,B977=standards!$G$10, standards!$H$10, TRUE,standards!$H$7)</f>
        <v>133, 64.5, 1</v>
      </c>
      <c r="N977" t="str">
        <f>VLOOKUP($C977, standards!$A$2:$D$17, 3, FALSE)</f>
        <v>dolostone</v>
      </c>
      <c r="O977" t="str">
        <f>VLOOKUP($C977, standards!$A$2:$D$17, 4, FALSE)</f>
        <v>Previously mapped as lower Gametrail Fm</v>
      </c>
    </row>
    <row r="978" spans="1:15" x14ac:dyDescent="0.2">
      <c r="A978" s="21">
        <v>29202</v>
      </c>
      <c r="B978" s="1" t="s">
        <v>52</v>
      </c>
      <c r="C978" s="1" t="s">
        <v>68</v>
      </c>
      <c r="D978" s="1" t="s">
        <v>2</v>
      </c>
      <c r="E978" s="4">
        <v>109</v>
      </c>
      <c r="F978" s="2">
        <v>3.774</v>
      </c>
      <c r="G978" s="2">
        <v>-7.1550000000000002</v>
      </c>
      <c r="H978" s="2"/>
      <c r="I978" s="2"/>
      <c r="J978" s="2"/>
      <c r="K978" s="2"/>
      <c r="L978" s="2"/>
      <c r="M978" s="24" t="str" cm="1">
        <f t="array" ref="M978">_xlfn.IFS(B978=standards!$G$1, standards!$H$1, B978=standards!$G$2,standards!$H$2,B978=standards!$G$3,standards!$H$3,B978=standards!$G$4,standards!$H$4,B978=standards!$G$5,standards!$H$5,B978=standards!$G$6,standards!$H$6,B978=standards!$G$8,standards!$H$8,B978=standards!$G$9,standards!$H$9,B978=standards!$G$10, standards!$H$10, TRUE,standards!$H$7)</f>
        <v>133, 64.5, 1</v>
      </c>
      <c r="N978" t="str">
        <f>VLOOKUP($C978, standards!$A$2:$D$17, 3, FALSE)</f>
        <v>dolostone</v>
      </c>
      <c r="O978" t="str">
        <f>VLOOKUP($C978, standards!$A$2:$D$17, 4, FALSE)</f>
        <v>Previously mapped as lower Gametrail Fm</v>
      </c>
    </row>
    <row r="979" spans="1:15" x14ac:dyDescent="0.2">
      <c r="A979" s="21">
        <v>29203</v>
      </c>
      <c r="B979" s="1" t="s">
        <v>52</v>
      </c>
      <c r="C979" s="1" t="s">
        <v>68</v>
      </c>
      <c r="D979" s="1" t="s">
        <v>2</v>
      </c>
      <c r="E979" s="4">
        <v>111</v>
      </c>
      <c r="F979" s="2">
        <v>5.1749999999999998</v>
      </c>
      <c r="G979" s="2">
        <v>-7.0490000000000004</v>
      </c>
      <c r="H979" s="2"/>
      <c r="I979" s="2"/>
      <c r="J979" s="2"/>
      <c r="K979" s="2"/>
      <c r="L979" s="2"/>
      <c r="M979" s="24" t="str" cm="1">
        <f t="array" ref="M979">_xlfn.IFS(B979=standards!$G$1, standards!$H$1, B979=standards!$G$2,standards!$H$2,B979=standards!$G$3,standards!$H$3,B979=standards!$G$4,standards!$H$4,B979=standards!$G$5,standards!$H$5,B979=standards!$G$6,standards!$H$6,B979=standards!$G$8,standards!$H$8,B979=standards!$G$9,standards!$H$9,B979=standards!$G$10, standards!$H$10, TRUE,standards!$H$7)</f>
        <v>133, 64.5, 1</v>
      </c>
      <c r="N979" t="str">
        <f>VLOOKUP($C979, standards!$A$2:$D$17, 3, FALSE)</f>
        <v>dolostone</v>
      </c>
      <c r="O979" t="str">
        <f>VLOOKUP($C979, standards!$A$2:$D$17, 4, FALSE)</f>
        <v>Previously mapped as lower Gametrail Fm</v>
      </c>
    </row>
    <row r="980" spans="1:15" x14ac:dyDescent="0.2">
      <c r="A980" s="21">
        <v>29204</v>
      </c>
      <c r="B980" s="1" t="s">
        <v>52</v>
      </c>
      <c r="C980" s="1" t="s">
        <v>68</v>
      </c>
      <c r="D980" s="1" t="s">
        <v>2</v>
      </c>
      <c r="E980" s="4">
        <v>113</v>
      </c>
      <c r="F980" s="2">
        <v>5.5060000000000002</v>
      </c>
      <c r="G980" s="2">
        <v>-6.7679999999999998</v>
      </c>
      <c r="H980" s="2"/>
      <c r="I980" s="2"/>
      <c r="J980" s="2"/>
      <c r="K980" s="2"/>
      <c r="L980" s="2"/>
      <c r="M980" s="24" t="str" cm="1">
        <f t="array" ref="M980">_xlfn.IFS(B980=standards!$G$1, standards!$H$1, B980=standards!$G$2,standards!$H$2,B980=standards!$G$3,standards!$H$3,B980=standards!$G$4,standards!$H$4,B980=standards!$G$5,standards!$H$5,B980=standards!$G$6,standards!$H$6,B980=standards!$G$8,standards!$H$8,B980=standards!$G$9,standards!$H$9,B980=standards!$G$10, standards!$H$10, TRUE,standards!$H$7)</f>
        <v>133, 64.5, 1</v>
      </c>
      <c r="N980" t="str">
        <f>VLOOKUP($C980, standards!$A$2:$D$17, 3, FALSE)</f>
        <v>dolostone</v>
      </c>
      <c r="O980" t="str">
        <f>VLOOKUP($C980, standards!$A$2:$D$17, 4, FALSE)</f>
        <v>Previously mapped as lower Gametrail Fm</v>
      </c>
    </row>
    <row r="981" spans="1:15" x14ac:dyDescent="0.2">
      <c r="A981" s="21">
        <v>29205</v>
      </c>
      <c r="B981" s="1" t="s">
        <v>52</v>
      </c>
      <c r="C981" s="1" t="s">
        <v>68</v>
      </c>
      <c r="D981" s="1" t="s">
        <v>2</v>
      </c>
      <c r="E981" s="4">
        <v>114</v>
      </c>
      <c r="F981" s="2">
        <v>3.331</v>
      </c>
      <c r="G981" s="2">
        <v>-7.3780000000000001</v>
      </c>
      <c r="H981" s="2"/>
      <c r="I981" s="2"/>
      <c r="J981" s="2"/>
      <c r="K981" s="2"/>
      <c r="L981" s="2"/>
      <c r="M981" s="24" t="str" cm="1">
        <f t="array" ref="M981">_xlfn.IFS(B981=standards!$G$1, standards!$H$1, B981=standards!$G$2,standards!$H$2,B981=standards!$G$3,standards!$H$3,B981=standards!$G$4,standards!$H$4,B981=standards!$G$5,standards!$H$5,B981=standards!$G$6,standards!$H$6,B981=standards!$G$8,standards!$H$8,B981=standards!$G$9,standards!$H$9,B981=standards!$G$10, standards!$H$10, TRUE,standards!$H$7)</f>
        <v>133, 64.5, 1</v>
      </c>
      <c r="N981" t="str">
        <f>VLOOKUP($C981, standards!$A$2:$D$17, 3, FALSE)</f>
        <v>dolostone</v>
      </c>
      <c r="O981" t="str">
        <f>VLOOKUP($C981, standards!$A$2:$D$17, 4, FALSE)</f>
        <v>Previously mapped as lower Gametrail Fm</v>
      </c>
    </row>
    <row r="982" spans="1:15" x14ac:dyDescent="0.2">
      <c r="A982" s="21">
        <v>29206</v>
      </c>
      <c r="B982" s="1" t="s">
        <v>52</v>
      </c>
      <c r="C982" s="1" t="s">
        <v>68</v>
      </c>
      <c r="D982" s="1" t="s">
        <v>2</v>
      </c>
      <c r="E982" s="4">
        <v>115</v>
      </c>
      <c r="F982" s="2">
        <v>2.5129999999999999</v>
      </c>
      <c r="G982" s="2">
        <v>-7.1470000000000002</v>
      </c>
      <c r="H982" s="2"/>
      <c r="I982" s="2"/>
      <c r="J982" s="2"/>
      <c r="K982" s="2"/>
      <c r="L982" s="2"/>
      <c r="M982" s="24" t="str" cm="1">
        <f t="array" ref="M982">_xlfn.IFS(B982=standards!$G$1, standards!$H$1, B982=standards!$G$2,standards!$H$2,B982=standards!$G$3,standards!$H$3,B982=standards!$G$4,standards!$H$4,B982=standards!$G$5,standards!$H$5,B982=standards!$G$6,standards!$H$6,B982=standards!$G$8,standards!$H$8,B982=standards!$G$9,standards!$H$9,B982=standards!$G$10, standards!$H$10, TRUE,standards!$H$7)</f>
        <v>133, 64.5, 1</v>
      </c>
      <c r="N982" t="str">
        <f>VLOOKUP($C982, standards!$A$2:$D$17, 3, FALSE)</f>
        <v>dolostone</v>
      </c>
      <c r="O982" t="str">
        <f>VLOOKUP($C982, standards!$A$2:$D$17, 4, FALSE)</f>
        <v>Previously mapped as lower Gametrail Fm</v>
      </c>
    </row>
    <row r="983" spans="1:15" x14ac:dyDescent="0.2">
      <c r="A983" s="21">
        <v>29207</v>
      </c>
      <c r="B983" s="1" t="s">
        <v>52</v>
      </c>
      <c r="C983" s="1" t="s">
        <v>68</v>
      </c>
      <c r="D983" s="1" t="s">
        <v>2</v>
      </c>
      <c r="E983" s="4">
        <v>116</v>
      </c>
      <c r="F983" s="2">
        <v>4.0369999999999999</v>
      </c>
      <c r="G983" s="2">
        <v>-7.2759999999999998</v>
      </c>
      <c r="H983" s="2"/>
      <c r="I983" s="2"/>
      <c r="J983" s="2"/>
      <c r="K983" s="2"/>
      <c r="L983" s="2"/>
      <c r="M983" s="24" t="str" cm="1">
        <f t="array" ref="M983">_xlfn.IFS(B983=standards!$G$1, standards!$H$1, B983=standards!$G$2,standards!$H$2,B983=standards!$G$3,standards!$H$3,B983=standards!$G$4,standards!$H$4,B983=standards!$G$5,standards!$H$5,B983=standards!$G$6,standards!$H$6,B983=standards!$G$8,standards!$H$8,B983=standards!$G$9,standards!$H$9,B983=standards!$G$10, standards!$H$10, TRUE,standards!$H$7)</f>
        <v>133, 64.5, 1</v>
      </c>
      <c r="N983" t="str">
        <f>VLOOKUP($C983, standards!$A$2:$D$17, 3, FALSE)</f>
        <v>dolostone</v>
      </c>
      <c r="O983" t="str">
        <f>VLOOKUP($C983, standards!$A$2:$D$17, 4, FALSE)</f>
        <v>Previously mapped as lower Gametrail Fm</v>
      </c>
    </row>
    <row r="984" spans="1:15" x14ac:dyDescent="0.2">
      <c r="A984" s="21">
        <v>29208</v>
      </c>
      <c r="B984" s="1" t="s">
        <v>52</v>
      </c>
      <c r="C984" s="1" t="s">
        <v>68</v>
      </c>
      <c r="D984" s="1" t="s">
        <v>2</v>
      </c>
      <c r="E984" s="4">
        <v>117</v>
      </c>
      <c r="F984" s="2">
        <v>3.964</v>
      </c>
      <c r="G984" s="2">
        <v>-7.0910000000000002</v>
      </c>
      <c r="H984" s="2"/>
      <c r="I984" s="2"/>
      <c r="J984" s="2"/>
      <c r="K984" s="2"/>
      <c r="L984" s="2"/>
      <c r="M984" s="24" t="str" cm="1">
        <f t="array" ref="M984">_xlfn.IFS(B984=standards!$G$1, standards!$H$1, B984=standards!$G$2,standards!$H$2,B984=standards!$G$3,standards!$H$3,B984=standards!$G$4,standards!$H$4,B984=standards!$G$5,standards!$H$5,B984=standards!$G$6,standards!$H$6,B984=standards!$G$8,standards!$H$8,B984=standards!$G$9,standards!$H$9,B984=standards!$G$10, standards!$H$10, TRUE,standards!$H$7)</f>
        <v>133, 64.5, 1</v>
      </c>
      <c r="N984" t="str">
        <f>VLOOKUP($C984, standards!$A$2:$D$17, 3, FALSE)</f>
        <v>dolostone</v>
      </c>
      <c r="O984" t="str">
        <f>VLOOKUP($C984, standards!$A$2:$D$17, 4, FALSE)</f>
        <v>Previously mapped as lower Gametrail Fm</v>
      </c>
    </row>
    <row r="985" spans="1:15" x14ac:dyDescent="0.2">
      <c r="A985" s="21">
        <v>29209</v>
      </c>
      <c r="B985" s="1" t="s">
        <v>52</v>
      </c>
      <c r="C985" s="1" t="s">
        <v>68</v>
      </c>
      <c r="D985" s="1" t="s">
        <v>2</v>
      </c>
      <c r="E985" s="4">
        <v>118</v>
      </c>
      <c r="F985" s="2">
        <v>5.556</v>
      </c>
      <c r="G985" s="2">
        <v>-6.375</v>
      </c>
      <c r="H985" s="2"/>
      <c r="I985" s="2"/>
      <c r="J985" s="2"/>
      <c r="K985" s="2"/>
      <c r="L985" s="2"/>
      <c r="M985" s="24" t="str" cm="1">
        <f t="array" ref="M985">_xlfn.IFS(B985=standards!$G$1, standards!$H$1, B985=standards!$G$2,standards!$H$2,B985=standards!$G$3,standards!$H$3,B985=standards!$G$4,standards!$H$4,B985=standards!$G$5,standards!$H$5,B985=standards!$G$6,standards!$H$6,B985=standards!$G$8,standards!$H$8,B985=standards!$G$9,standards!$H$9,B985=standards!$G$10, standards!$H$10, TRUE,standards!$H$7)</f>
        <v>133, 64.5, 1</v>
      </c>
      <c r="N985" t="str">
        <f>VLOOKUP($C985, standards!$A$2:$D$17, 3, FALSE)</f>
        <v>dolostone</v>
      </c>
      <c r="O985" t="str">
        <f>VLOOKUP($C985, standards!$A$2:$D$17, 4, FALSE)</f>
        <v>Previously mapped as lower Gametrail Fm</v>
      </c>
    </row>
    <row r="986" spans="1:15" x14ac:dyDescent="0.2">
      <c r="A986" s="21">
        <v>29210</v>
      </c>
      <c r="B986" s="1" t="s">
        <v>52</v>
      </c>
      <c r="C986" s="1" t="s">
        <v>68</v>
      </c>
      <c r="D986" s="1" t="s">
        <v>2</v>
      </c>
      <c r="E986" s="4">
        <v>119</v>
      </c>
      <c r="F986" s="2">
        <v>5.0940000000000003</v>
      </c>
      <c r="G986" s="2">
        <v>-6.8029999999999999</v>
      </c>
      <c r="H986" s="2"/>
      <c r="I986" s="2"/>
      <c r="J986" s="2"/>
      <c r="K986" s="2"/>
      <c r="L986" s="2"/>
      <c r="M986" s="24" t="str" cm="1">
        <f t="array" ref="M986">_xlfn.IFS(B986=standards!$G$1, standards!$H$1, B986=standards!$G$2,standards!$H$2,B986=standards!$G$3,standards!$H$3,B986=standards!$G$4,standards!$H$4,B986=standards!$G$5,standards!$H$5,B986=standards!$G$6,standards!$H$6,B986=standards!$G$8,standards!$H$8,B986=standards!$G$9,standards!$H$9,B986=standards!$G$10, standards!$H$10, TRUE,standards!$H$7)</f>
        <v>133, 64.5, 1</v>
      </c>
      <c r="N986" t="str">
        <f>VLOOKUP($C986, standards!$A$2:$D$17, 3, FALSE)</f>
        <v>dolostone</v>
      </c>
      <c r="O986" t="str">
        <f>VLOOKUP($C986, standards!$A$2:$D$17, 4, FALSE)</f>
        <v>Previously mapped as lower Gametrail Fm</v>
      </c>
    </row>
    <row r="987" spans="1:15" x14ac:dyDescent="0.2">
      <c r="A987" s="21">
        <v>29211</v>
      </c>
      <c r="B987" s="1" t="s">
        <v>52</v>
      </c>
      <c r="C987" s="1" t="s">
        <v>68</v>
      </c>
      <c r="D987" s="1" t="s">
        <v>2</v>
      </c>
      <c r="E987" s="4">
        <v>120</v>
      </c>
      <c r="F987" s="2">
        <v>6.5960000000000001</v>
      </c>
      <c r="G987" s="2">
        <v>-5.61</v>
      </c>
      <c r="H987" s="2"/>
      <c r="I987" s="2"/>
      <c r="J987" s="2"/>
      <c r="K987" s="2"/>
      <c r="L987" s="2"/>
      <c r="M987" s="24" t="str" cm="1">
        <f t="array" ref="M987">_xlfn.IFS(B987=standards!$G$1, standards!$H$1, B987=standards!$G$2,standards!$H$2,B987=standards!$G$3,standards!$H$3,B987=standards!$G$4,standards!$H$4,B987=standards!$G$5,standards!$H$5,B987=standards!$G$6,standards!$H$6,B987=standards!$G$8,standards!$H$8,B987=standards!$G$9,standards!$H$9,B987=standards!$G$10, standards!$H$10, TRUE,standards!$H$7)</f>
        <v>133, 64.5, 1</v>
      </c>
      <c r="N987" t="str">
        <f>VLOOKUP($C987, standards!$A$2:$D$17, 3, FALSE)</f>
        <v>dolostone</v>
      </c>
      <c r="O987" t="str">
        <f>VLOOKUP($C987, standards!$A$2:$D$17, 4, FALSE)</f>
        <v>Previously mapped as lower Gametrail Fm</v>
      </c>
    </row>
    <row r="988" spans="1:15" x14ac:dyDescent="0.2">
      <c r="A988" s="21">
        <v>29212</v>
      </c>
      <c r="B988" s="1" t="s">
        <v>52</v>
      </c>
      <c r="C988" s="1" t="s">
        <v>68</v>
      </c>
      <c r="D988" s="1" t="s">
        <v>2</v>
      </c>
      <c r="E988" s="4">
        <v>121</v>
      </c>
      <c r="F988" s="2">
        <v>4.6500000000000004</v>
      </c>
      <c r="G988" s="2">
        <v>-6.8259999999999996</v>
      </c>
      <c r="H988" s="2"/>
      <c r="I988" s="2"/>
      <c r="J988" s="2"/>
      <c r="K988" s="2"/>
      <c r="L988" s="2"/>
      <c r="M988" s="24" t="str" cm="1">
        <f t="array" ref="M988">_xlfn.IFS(B988=standards!$G$1, standards!$H$1, B988=standards!$G$2,standards!$H$2,B988=standards!$G$3,standards!$H$3,B988=standards!$G$4,standards!$H$4,B988=standards!$G$5,standards!$H$5,B988=standards!$G$6,standards!$H$6,B988=standards!$G$8,standards!$H$8,B988=standards!$G$9,standards!$H$9,B988=standards!$G$10, standards!$H$10, TRUE,standards!$H$7)</f>
        <v>133, 64.5, 1</v>
      </c>
      <c r="N988" t="str">
        <f>VLOOKUP($C988, standards!$A$2:$D$17, 3, FALSE)</f>
        <v>dolostone</v>
      </c>
      <c r="O988" t="str">
        <f>VLOOKUP($C988, standards!$A$2:$D$17, 4, FALSE)</f>
        <v>Previously mapped as lower Gametrail Fm</v>
      </c>
    </row>
    <row r="989" spans="1:15" x14ac:dyDescent="0.2">
      <c r="A989" s="21">
        <v>29213</v>
      </c>
      <c r="B989" s="1" t="s">
        <v>52</v>
      </c>
      <c r="C989" s="1" t="s">
        <v>68</v>
      </c>
      <c r="D989" s="1" t="s">
        <v>2</v>
      </c>
      <c r="E989" s="4">
        <v>122</v>
      </c>
      <c r="F989" s="2">
        <v>5.008</v>
      </c>
      <c r="G989" s="2">
        <v>-7.21</v>
      </c>
      <c r="H989" s="2"/>
      <c r="I989" s="2"/>
      <c r="J989" s="2"/>
      <c r="K989" s="2"/>
      <c r="L989" s="2"/>
      <c r="M989" s="24" t="str" cm="1">
        <f t="array" ref="M989">_xlfn.IFS(B989=standards!$G$1, standards!$H$1, B989=standards!$G$2,standards!$H$2,B989=standards!$G$3,standards!$H$3,B989=standards!$G$4,standards!$H$4,B989=standards!$G$5,standards!$H$5,B989=standards!$G$6,standards!$H$6,B989=standards!$G$8,standards!$H$8,B989=standards!$G$9,standards!$H$9,B989=standards!$G$10, standards!$H$10, TRUE,standards!$H$7)</f>
        <v>133, 64.5, 1</v>
      </c>
      <c r="N989" t="str">
        <f>VLOOKUP($C989, standards!$A$2:$D$17, 3, FALSE)</f>
        <v>dolostone</v>
      </c>
      <c r="O989" t="str">
        <f>VLOOKUP($C989, standards!$A$2:$D$17, 4, FALSE)</f>
        <v>Previously mapped as lower Gametrail Fm</v>
      </c>
    </row>
    <row r="990" spans="1:15" x14ac:dyDescent="0.2">
      <c r="A990" s="21">
        <v>29214</v>
      </c>
      <c r="B990" s="1" t="s">
        <v>52</v>
      </c>
      <c r="C990" s="1" t="s">
        <v>68</v>
      </c>
      <c r="D990" s="1" t="s">
        <v>2</v>
      </c>
      <c r="E990" s="4">
        <v>123</v>
      </c>
      <c r="F990" s="2">
        <v>5.7050000000000001</v>
      </c>
      <c r="G990" s="2">
        <v>-7.4509999999999996</v>
      </c>
      <c r="H990" s="2"/>
      <c r="I990" s="2"/>
      <c r="J990" s="2"/>
      <c r="K990" s="2"/>
      <c r="L990" s="2"/>
      <c r="M990" s="24" t="str" cm="1">
        <f t="array" ref="M990">_xlfn.IFS(B990=standards!$G$1, standards!$H$1, B990=standards!$G$2,standards!$H$2,B990=standards!$G$3,standards!$H$3,B990=standards!$G$4,standards!$H$4,B990=standards!$G$5,standards!$H$5,B990=standards!$G$6,standards!$H$6,B990=standards!$G$8,standards!$H$8,B990=standards!$G$9,standards!$H$9,B990=standards!$G$10, standards!$H$10, TRUE,standards!$H$7)</f>
        <v>133, 64.5, 1</v>
      </c>
      <c r="N990" t="str">
        <f>VLOOKUP($C990, standards!$A$2:$D$17, 3, FALSE)</f>
        <v>dolostone</v>
      </c>
      <c r="O990" t="str">
        <f>VLOOKUP($C990, standards!$A$2:$D$17, 4, FALSE)</f>
        <v>Previously mapped as lower Gametrail Fm</v>
      </c>
    </row>
    <row r="991" spans="1:15" x14ac:dyDescent="0.2">
      <c r="A991" s="21">
        <v>29215</v>
      </c>
      <c r="B991" s="1" t="s">
        <v>52</v>
      </c>
      <c r="C991" s="1" t="s">
        <v>68</v>
      </c>
      <c r="D991" s="1" t="s">
        <v>2</v>
      </c>
      <c r="E991" s="4">
        <v>124</v>
      </c>
      <c r="F991" s="2">
        <v>5.1719999999999997</v>
      </c>
      <c r="G991" s="2">
        <v>-7.1609999999999996</v>
      </c>
      <c r="H991" s="2"/>
      <c r="I991" s="2"/>
      <c r="J991" s="2"/>
      <c r="K991" s="2"/>
      <c r="L991" s="2"/>
      <c r="M991" s="24" t="str" cm="1">
        <f t="array" ref="M991">_xlfn.IFS(B991=standards!$G$1, standards!$H$1, B991=standards!$G$2,standards!$H$2,B991=standards!$G$3,standards!$H$3,B991=standards!$G$4,standards!$H$4,B991=standards!$G$5,standards!$H$5,B991=standards!$G$6,standards!$H$6,B991=standards!$G$8,standards!$H$8,B991=standards!$G$9,standards!$H$9,B991=standards!$G$10, standards!$H$10, TRUE,standards!$H$7)</f>
        <v>133, 64.5, 1</v>
      </c>
      <c r="N991" t="str">
        <f>VLOOKUP($C991, standards!$A$2:$D$17, 3, FALSE)</f>
        <v>dolostone</v>
      </c>
      <c r="O991" t="str">
        <f>VLOOKUP($C991, standards!$A$2:$D$17, 4, FALSE)</f>
        <v>Previously mapped as lower Gametrail Fm</v>
      </c>
    </row>
    <row r="992" spans="1:15" x14ac:dyDescent="0.2">
      <c r="A992" s="21">
        <v>29216</v>
      </c>
      <c r="B992" s="1" t="s">
        <v>52</v>
      </c>
      <c r="C992" s="1" t="s">
        <v>68</v>
      </c>
      <c r="D992" s="1" t="s">
        <v>2</v>
      </c>
      <c r="E992" s="4">
        <v>126</v>
      </c>
      <c r="F992" s="2">
        <v>5.9980000000000002</v>
      </c>
      <c r="G992" s="2">
        <v>-7.3520000000000003</v>
      </c>
      <c r="H992" s="2"/>
      <c r="I992" s="2"/>
      <c r="J992" s="2"/>
      <c r="K992" s="2"/>
      <c r="L992" s="2"/>
      <c r="M992" s="24" t="str" cm="1">
        <f t="array" ref="M992">_xlfn.IFS(B992=standards!$G$1, standards!$H$1, B992=standards!$G$2,standards!$H$2,B992=standards!$G$3,standards!$H$3,B992=standards!$G$4,standards!$H$4,B992=standards!$G$5,standards!$H$5,B992=standards!$G$6,standards!$H$6,B992=standards!$G$8,standards!$H$8,B992=standards!$G$9,standards!$H$9,B992=standards!$G$10, standards!$H$10, TRUE,standards!$H$7)</f>
        <v>133, 64.5, 1</v>
      </c>
      <c r="N992" t="str">
        <f>VLOOKUP($C992, standards!$A$2:$D$17, 3, FALSE)</f>
        <v>dolostone</v>
      </c>
      <c r="O992" t="str">
        <f>VLOOKUP($C992, standards!$A$2:$D$17, 4, FALSE)</f>
        <v>Previously mapped as lower Gametrail Fm</v>
      </c>
    </row>
    <row r="993" spans="1:15" x14ac:dyDescent="0.2">
      <c r="A993" s="21">
        <v>29217</v>
      </c>
      <c r="B993" s="1" t="s">
        <v>52</v>
      </c>
      <c r="C993" s="1" t="s">
        <v>68</v>
      </c>
      <c r="D993" s="1" t="s">
        <v>2</v>
      </c>
      <c r="E993" s="4">
        <v>127</v>
      </c>
      <c r="F993" s="2">
        <v>5.3940000000000001</v>
      </c>
      <c r="G993" s="2">
        <v>-6.766</v>
      </c>
      <c r="H993" s="2"/>
      <c r="I993" s="2"/>
      <c r="J993" s="2"/>
      <c r="K993" s="2"/>
      <c r="L993" s="2"/>
      <c r="M993" s="24" t="str" cm="1">
        <f t="array" ref="M993">_xlfn.IFS(B993=standards!$G$1, standards!$H$1, B993=standards!$G$2,standards!$H$2,B993=standards!$G$3,standards!$H$3,B993=standards!$G$4,standards!$H$4,B993=standards!$G$5,standards!$H$5,B993=standards!$G$6,standards!$H$6,B993=standards!$G$8,standards!$H$8,B993=standards!$G$9,standards!$H$9,B993=standards!$G$10, standards!$H$10, TRUE,standards!$H$7)</f>
        <v>133, 64.5, 1</v>
      </c>
      <c r="N993" t="str">
        <f>VLOOKUP($C993, standards!$A$2:$D$17, 3, FALSE)</f>
        <v>dolostone</v>
      </c>
      <c r="O993" t="str">
        <f>VLOOKUP($C993, standards!$A$2:$D$17, 4, FALSE)</f>
        <v>Previously mapped as lower Gametrail Fm</v>
      </c>
    </row>
    <row r="994" spans="1:15" x14ac:dyDescent="0.2">
      <c r="A994" s="21">
        <v>29218</v>
      </c>
      <c r="B994" s="1" t="s">
        <v>52</v>
      </c>
      <c r="C994" s="1" t="s">
        <v>68</v>
      </c>
      <c r="D994" s="1" t="s">
        <v>2</v>
      </c>
      <c r="E994" s="4">
        <v>128</v>
      </c>
      <c r="F994" s="2">
        <v>5.7140000000000004</v>
      </c>
      <c r="G994" s="2">
        <v>-7.0860000000000003</v>
      </c>
      <c r="H994" s="2"/>
      <c r="I994" s="2"/>
      <c r="J994" s="2"/>
      <c r="K994" s="2"/>
      <c r="L994" s="2"/>
      <c r="M994" s="24" t="str" cm="1">
        <f t="array" ref="M994">_xlfn.IFS(B994=standards!$G$1, standards!$H$1, B994=standards!$G$2,standards!$H$2,B994=standards!$G$3,standards!$H$3,B994=standards!$G$4,standards!$H$4,B994=standards!$G$5,standards!$H$5,B994=standards!$G$6,standards!$H$6,B994=standards!$G$8,standards!$H$8,B994=standards!$G$9,standards!$H$9,B994=standards!$G$10, standards!$H$10, TRUE,standards!$H$7)</f>
        <v>133, 64.5, 1</v>
      </c>
      <c r="N994" t="str">
        <f>VLOOKUP($C994, standards!$A$2:$D$17, 3, FALSE)</f>
        <v>dolostone</v>
      </c>
      <c r="O994" t="str">
        <f>VLOOKUP($C994, standards!$A$2:$D$17, 4, FALSE)</f>
        <v>Previously mapped as lower Gametrail Fm</v>
      </c>
    </row>
    <row r="995" spans="1:15" x14ac:dyDescent="0.2">
      <c r="A995" s="21">
        <v>29219</v>
      </c>
      <c r="B995" s="1" t="s">
        <v>52</v>
      </c>
      <c r="C995" s="1" t="s">
        <v>68</v>
      </c>
      <c r="D995" s="1" t="s">
        <v>2</v>
      </c>
      <c r="E995" s="4">
        <v>129</v>
      </c>
      <c r="F995" s="2">
        <v>4.9550000000000001</v>
      </c>
      <c r="G995" s="2">
        <v>-7.0359999999999996</v>
      </c>
      <c r="H995" s="2"/>
      <c r="I995" s="2"/>
      <c r="J995" s="2"/>
      <c r="K995" s="2"/>
      <c r="L995" s="2"/>
      <c r="M995" s="24" t="str" cm="1">
        <f t="array" ref="M995">_xlfn.IFS(B995=standards!$G$1, standards!$H$1, B995=standards!$G$2,standards!$H$2,B995=standards!$G$3,standards!$H$3,B995=standards!$G$4,standards!$H$4,B995=standards!$G$5,standards!$H$5,B995=standards!$G$6,standards!$H$6,B995=standards!$G$8,standards!$H$8,B995=standards!$G$9,standards!$H$9,B995=standards!$G$10, standards!$H$10, TRUE,standards!$H$7)</f>
        <v>133, 64.5, 1</v>
      </c>
      <c r="N995" t="str">
        <f>VLOOKUP($C995, standards!$A$2:$D$17, 3, FALSE)</f>
        <v>dolostone</v>
      </c>
      <c r="O995" t="str">
        <f>VLOOKUP($C995, standards!$A$2:$D$17, 4, FALSE)</f>
        <v>Previously mapped as lower Gametrail Fm</v>
      </c>
    </row>
    <row r="996" spans="1:15" x14ac:dyDescent="0.2">
      <c r="A996" s="21">
        <v>29220</v>
      </c>
      <c r="B996" s="1" t="s">
        <v>52</v>
      </c>
      <c r="C996" s="1" t="s">
        <v>68</v>
      </c>
      <c r="D996" s="1" t="s">
        <v>2</v>
      </c>
      <c r="E996" s="4">
        <v>130</v>
      </c>
      <c r="F996" s="2">
        <v>3.7770000000000001</v>
      </c>
      <c r="G996" s="2">
        <v>-6.923</v>
      </c>
      <c r="H996" s="2"/>
      <c r="I996" s="2"/>
      <c r="J996" s="2"/>
      <c r="K996" s="2"/>
      <c r="L996" s="2"/>
      <c r="M996" s="24" t="str" cm="1">
        <f t="array" ref="M996">_xlfn.IFS(B996=standards!$G$1, standards!$H$1, B996=standards!$G$2,standards!$H$2,B996=standards!$G$3,standards!$H$3,B996=standards!$G$4,standards!$H$4,B996=standards!$G$5,standards!$H$5,B996=standards!$G$6,standards!$H$6,B996=standards!$G$8,standards!$H$8,B996=standards!$G$9,standards!$H$9,B996=standards!$G$10, standards!$H$10, TRUE,standards!$H$7)</f>
        <v>133, 64.5, 1</v>
      </c>
      <c r="N996" t="str">
        <f>VLOOKUP($C996, standards!$A$2:$D$17, 3, FALSE)</f>
        <v>dolostone</v>
      </c>
      <c r="O996" t="str">
        <f>VLOOKUP($C996, standards!$A$2:$D$17, 4, FALSE)</f>
        <v>Previously mapped as lower Gametrail Fm</v>
      </c>
    </row>
    <row r="997" spans="1:15" x14ac:dyDescent="0.2">
      <c r="A997" s="21">
        <v>29221</v>
      </c>
      <c r="B997" s="1" t="s">
        <v>52</v>
      </c>
      <c r="C997" s="1" t="s">
        <v>68</v>
      </c>
      <c r="D997" s="1" t="s">
        <v>2</v>
      </c>
      <c r="E997" s="4">
        <v>131</v>
      </c>
      <c r="F997" s="2">
        <v>5.109</v>
      </c>
      <c r="G997" s="2">
        <v>-6.7830000000000004</v>
      </c>
      <c r="H997" s="2"/>
      <c r="I997" s="2"/>
      <c r="J997" s="2"/>
      <c r="K997" s="2"/>
      <c r="L997" s="2"/>
      <c r="M997" s="24" t="str" cm="1">
        <f t="array" ref="M997">_xlfn.IFS(B997=standards!$G$1, standards!$H$1, B997=standards!$G$2,standards!$H$2,B997=standards!$G$3,standards!$H$3,B997=standards!$G$4,standards!$H$4,B997=standards!$G$5,standards!$H$5,B997=standards!$G$6,standards!$H$6,B997=standards!$G$8,standards!$H$8,B997=standards!$G$9,standards!$H$9,B997=standards!$G$10, standards!$H$10, TRUE,standards!$H$7)</f>
        <v>133, 64.5, 1</v>
      </c>
      <c r="N997" t="str">
        <f>VLOOKUP($C997, standards!$A$2:$D$17, 3, FALSE)</f>
        <v>dolostone</v>
      </c>
      <c r="O997" t="str">
        <f>VLOOKUP($C997, standards!$A$2:$D$17, 4, FALSE)</f>
        <v>Previously mapped as lower Gametrail Fm</v>
      </c>
    </row>
    <row r="998" spans="1:15" x14ac:dyDescent="0.2">
      <c r="A998" s="21">
        <v>29222</v>
      </c>
      <c r="B998" s="1" t="s">
        <v>52</v>
      </c>
      <c r="C998" s="1" t="s">
        <v>68</v>
      </c>
      <c r="D998" s="1" t="s">
        <v>2</v>
      </c>
      <c r="E998" s="4">
        <v>132</v>
      </c>
      <c r="F998" s="2">
        <v>5.3869999999999996</v>
      </c>
      <c r="G998" s="2">
        <v>-7.1950000000000003</v>
      </c>
      <c r="H998" s="2"/>
      <c r="I998" s="2"/>
      <c r="J998" s="2"/>
      <c r="K998" s="2"/>
      <c r="L998" s="2"/>
      <c r="M998" s="24" t="str" cm="1">
        <f t="array" ref="M998">_xlfn.IFS(B998=standards!$G$1, standards!$H$1, B998=standards!$G$2,standards!$H$2,B998=standards!$G$3,standards!$H$3,B998=standards!$G$4,standards!$H$4,B998=standards!$G$5,standards!$H$5,B998=standards!$G$6,standards!$H$6,B998=standards!$G$8,standards!$H$8,B998=standards!$G$9,standards!$H$9,B998=standards!$G$10, standards!$H$10, TRUE,standards!$H$7)</f>
        <v>133, 64.5, 1</v>
      </c>
      <c r="N998" t="str">
        <f>VLOOKUP($C998, standards!$A$2:$D$17, 3, FALSE)</f>
        <v>dolostone</v>
      </c>
      <c r="O998" t="str">
        <f>VLOOKUP($C998, standards!$A$2:$D$17, 4, FALSE)</f>
        <v>Previously mapped as lower Gametrail Fm</v>
      </c>
    </row>
    <row r="999" spans="1:15" x14ac:dyDescent="0.2">
      <c r="A999" s="21">
        <v>29223</v>
      </c>
      <c r="B999" s="1" t="s">
        <v>52</v>
      </c>
      <c r="C999" s="1" t="s">
        <v>68</v>
      </c>
      <c r="D999" s="1" t="s">
        <v>2</v>
      </c>
      <c r="E999" s="4">
        <v>133</v>
      </c>
      <c r="F999" s="2">
        <v>4.2279999999999998</v>
      </c>
      <c r="G999" s="2">
        <v>-5.6719999999999997</v>
      </c>
      <c r="H999" s="2"/>
      <c r="I999" s="2"/>
      <c r="J999" s="2"/>
      <c r="K999" s="2"/>
      <c r="L999" s="2"/>
      <c r="M999" s="24" t="str" cm="1">
        <f t="array" ref="M999">_xlfn.IFS(B999=standards!$G$1, standards!$H$1, B999=standards!$G$2,standards!$H$2,B999=standards!$G$3,standards!$H$3,B999=standards!$G$4,standards!$H$4,B999=standards!$G$5,standards!$H$5,B999=standards!$G$6,standards!$H$6,B999=standards!$G$8,standards!$H$8,B999=standards!$G$9,standards!$H$9,B999=standards!$G$10, standards!$H$10, TRUE,standards!$H$7)</f>
        <v>133, 64.5, 1</v>
      </c>
      <c r="N999" t="str">
        <f>VLOOKUP($C999, standards!$A$2:$D$17, 3, FALSE)</f>
        <v>dolostone</v>
      </c>
      <c r="O999" t="str">
        <f>VLOOKUP($C999, standards!$A$2:$D$17, 4, FALSE)</f>
        <v>Previously mapped as lower Gametrail Fm</v>
      </c>
    </row>
    <row r="1000" spans="1:15" x14ac:dyDescent="0.2">
      <c r="A1000" s="21">
        <v>29224</v>
      </c>
      <c r="B1000" s="1" t="s">
        <v>52</v>
      </c>
      <c r="C1000" s="1" t="s">
        <v>68</v>
      </c>
      <c r="D1000" s="1" t="s">
        <v>2</v>
      </c>
      <c r="E1000" s="4">
        <v>134</v>
      </c>
      <c r="F1000" s="2">
        <v>4.5199999999999996</v>
      </c>
      <c r="G1000" s="2">
        <v>-6.867</v>
      </c>
      <c r="H1000" s="2"/>
      <c r="I1000" s="2"/>
      <c r="J1000" s="2"/>
      <c r="K1000" s="2"/>
      <c r="L1000" s="2"/>
      <c r="M1000" s="24" t="str" cm="1">
        <f t="array" ref="M1000">_xlfn.IFS(B1000=standards!$G$1, standards!$H$1, B1000=standards!$G$2,standards!$H$2,B1000=standards!$G$3,standards!$H$3,B1000=standards!$G$4,standards!$H$4,B1000=standards!$G$5,standards!$H$5,B1000=standards!$G$6,standards!$H$6,B1000=standards!$G$8,standards!$H$8,B1000=standards!$G$9,standards!$H$9,B1000=standards!$G$10, standards!$H$10, TRUE,standards!$H$7)</f>
        <v>133, 64.5, 1</v>
      </c>
      <c r="N1000" t="str">
        <f>VLOOKUP($C1000, standards!$A$2:$D$17, 3, FALSE)</f>
        <v>dolostone</v>
      </c>
      <c r="O1000" t="str">
        <f>VLOOKUP($C1000, standards!$A$2:$D$17, 4, FALSE)</f>
        <v>Previously mapped as lower Gametrail Fm</v>
      </c>
    </row>
    <row r="1001" spans="1:15" x14ac:dyDescent="0.2">
      <c r="A1001" s="21">
        <v>29225</v>
      </c>
      <c r="B1001" s="1" t="s">
        <v>52</v>
      </c>
      <c r="C1001" s="1" t="s">
        <v>68</v>
      </c>
      <c r="D1001" s="1" t="s">
        <v>2</v>
      </c>
      <c r="E1001" s="4">
        <v>135</v>
      </c>
      <c r="F1001" s="2">
        <v>5.5519999999999996</v>
      </c>
      <c r="G1001" s="2">
        <v>-8.2530000000000001</v>
      </c>
      <c r="H1001" s="2"/>
      <c r="I1001" s="2"/>
      <c r="J1001" s="2"/>
      <c r="K1001" s="2"/>
      <c r="L1001" s="2"/>
      <c r="M1001" s="24" t="str" cm="1">
        <f t="array" ref="M1001">_xlfn.IFS(B1001=standards!$G$1, standards!$H$1, B1001=standards!$G$2,standards!$H$2,B1001=standards!$G$3,standards!$H$3,B1001=standards!$G$4,standards!$H$4,B1001=standards!$G$5,standards!$H$5,B1001=standards!$G$6,standards!$H$6,B1001=standards!$G$8,standards!$H$8,B1001=standards!$G$9,standards!$H$9,B1001=standards!$G$10, standards!$H$10, TRUE,standards!$H$7)</f>
        <v>133, 64.5, 1</v>
      </c>
      <c r="N1001" t="str">
        <f>VLOOKUP($C1001, standards!$A$2:$D$17, 3, FALSE)</f>
        <v>dolostone</v>
      </c>
      <c r="O1001" t="str">
        <f>VLOOKUP($C1001, standards!$A$2:$D$17, 4, FALSE)</f>
        <v>Previously mapped as lower Gametrail Fm</v>
      </c>
    </row>
    <row r="1002" spans="1:15" x14ac:dyDescent="0.2">
      <c r="A1002" s="21">
        <v>29226</v>
      </c>
      <c r="B1002" s="1" t="s">
        <v>52</v>
      </c>
      <c r="C1002" s="1" t="s">
        <v>68</v>
      </c>
      <c r="D1002" s="1" t="s">
        <v>2</v>
      </c>
      <c r="E1002" s="4">
        <v>136</v>
      </c>
      <c r="F1002" s="2">
        <v>5.1340000000000003</v>
      </c>
      <c r="G1002" s="2">
        <v>-8.5489999999999995</v>
      </c>
      <c r="H1002" s="2"/>
      <c r="I1002" s="2"/>
      <c r="J1002" s="2"/>
      <c r="K1002" s="2"/>
      <c r="L1002" s="2"/>
      <c r="M1002" s="24" t="str" cm="1">
        <f t="array" ref="M1002">_xlfn.IFS(B1002=standards!$G$1, standards!$H$1, B1002=standards!$G$2,standards!$H$2,B1002=standards!$G$3,standards!$H$3,B1002=standards!$G$4,standards!$H$4,B1002=standards!$G$5,standards!$H$5,B1002=standards!$G$6,standards!$H$6,B1002=standards!$G$8,standards!$H$8,B1002=standards!$G$9,standards!$H$9,B1002=standards!$G$10, standards!$H$10, TRUE,standards!$H$7)</f>
        <v>133, 64.5, 1</v>
      </c>
      <c r="N1002" t="str">
        <f>VLOOKUP($C1002, standards!$A$2:$D$17, 3, FALSE)</f>
        <v>dolostone</v>
      </c>
      <c r="O1002" t="str">
        <f>VLOOKUP($C1002, standards!$A$2:$D$17, 4, FALSE)</f>
        <v>Previously mapped as lower Gametrail Fm</v>
      </c>
    </row>
    <row r="1003" spans="1:15" x14ac:dyDescent="0.2">
      <c r="A1003" s="21">
        <v>29227</v>
      </c>
      <c r="B1003" s="1" t="s">
        <v>52</v>
      </c>
      <c r="C1003" s="1" t="s">
        <v>68</v>
      </c>
      <c r="D1003" s="1" t="s">
        <v>2</v>
      </c>
      <c r="E1003" s="4">
        <v>137</v>
      </c>
      <c r="F1003" s="2">
        <v>2.7749999999999999</v>
      </c>
      <c r="G1003" s="2">
        <v>-7.7249999999999996</v>
      </c>
      <c r="H1003" s="2"/>
      <c r="I1003" s="2"/>
      <c r="J1003" s="2"/>
      <c r="K1003" s="2"/>
      <c r="L1003" s="2"/>
      <c r="M1003" s="24" t="str" cm="1">
        <f t="array" ref="M1003">_xlfn.IFS(B1003=standards!$G$1, standards!$H$1, B1003=standards!$G$2,standards!$H$2,B1003=standards!$G$3,standards!$H$3,B1003=standards!$G$4,standards!$H$4,B1003=standards!$G$5,standards!$H$5,B1003=standards!$G$6,standards!$H$6,B1003=standards!$G$8,standards!$H$8,B1003=standards!$G$9,standards!$H$9,B1003=standards!$G$10, standards!$H$10, TRUE,standards!$H$7)</f>
        <v>133, 64.5, 1</v>
      </c>
      <c r="N1003" t="str">
        <f>VLOOKUP($C1003, standards!$A$2:$D$17, 3, FALSE)</f>
        <v>dolostone</v>
      </c>
      <c r="O1003" t="str">
        <f>VLOOKUP($C1003, standards!$A$2:$D$17, 4, FALSE)</f>
        <v>Previously mapped as lower Gametrail Fm</v>
      </c>
    </row>
    <row r="1004" spans="1:15" x14ac:dyDescent="0.2">
      <c r="A1004" s="21">
        <v>29228</v>
      </c>
      <c r="B1004" s="1" t="s">
        <v>52</v>
      </c>
      <c r="C1004" s="1" t="s">
        <v>68</v>
      </c>
      <c r="D1004" s="1" t="s">
        <v>2</v>
      </c>
      <c r="E1004" s="4">
        <v>138</v>
      </c>
      <c r="F1004" s="2">
        <v>5.9420000000000002</v>
      </c>
      <c r="G1004" s="2">
        <v>-8.4629999999999992</v>
      </c>
      <c r="H1004" s="2"/>
      <c r="I1004" s="2"/>
      <c r="J1004" s="2"/>
      <c r="K1004" s="2"/>
      <c r="L1004" s="2"/>
      <c r="M1004" s="24" t="str" cm="1">
        <f t="array" ref="M1004">_xlfn.IFS(B1004=standards!$G$1, standards!$H$1, B1004=standards!$G$2,standards!$H$2,B1004=standards!$G$3,standards!$H$3,B1004=standards!$G$4,standards!$H$4,B1004=standards!$G$5,standards!$H$5,B1004=standards!$G$6,standards!$H$6,B1004=standards!$G$8,standards!$H$8,B1004=standards!$G$9,standards!$H$9,B1004=standards!$G$10, standards!$H$10, TRUE,standards!$H$7)</f>
        <v>133, 64.5, 1</v>
      </c>
      <c r="N1004" t="str">
        <f>VLOOKUP($C1004, standards!$A$2:$D$17, 3, FALSE)</f>
        <v>dolostone</v>
      </c>
      <c r="O1004" t="str">
        <f>VLOOKUP($C1004, standards!$A$2:$D$17, 4, FALSE)</f>
        <v>Previously mapped as lower Gametrail Fm</v>
      </c>
    </row>
    <row r="1005" spans="1:15" x14ac:dyDescent="0.2">
      <c r="A1005" s="21">
        <v>29229</v>
      </c>
      <c r="B1005" s="1" t="s">
        <v>52</v>
      </c>
      <c r="C1005" s="1" t="s">
        <v>68</v>
      </c>
      <c r="D1005" s="1" t="s">
        <v>2</v>
      </c>
      <c r="E1005" s="4">
        <v>139</v>
      </c>
      <c r="F1005" s="2">
        <v>3.8839999999999999</v>
      </c>
      <c r="G1005" s="2">
        <v>-7.8129999999999997</v>
      </c>
      <c r="H1005" s="2"/>
      <c r="I1005" s="2"/>
      <c r="J1005" s="2"/>
      <c r="K1005" s="2"/>
      <c r="L1005" s="2"/>
      <c r="M1005" s="24" t="str" cm="1">
        <f t="array" ref="M1005">_xlfn.IFS(B1005=standards!$G$1, standards!$H$1, B1005=standards!$G$2,standards!$H$2,B1005=standards!$G$3,standards!$H$3,B1005=standards!$G$4,standards!$H$4,B1005=standards!$G$5,standards!$H$5,B1005=standards!$G$6,standards!$H$6,B1005=standards!$G$8,standards!$H$8,B1005=standards!$G$9,standards!$H$9,B1005=standards!$G$10, standards!$H$10, TRUE,standards!$H$7)</f>
        <v>133, 64.5, 1</v>
      </c>
      <c r="N1005" t="str">
        <f>VLOOKUP($C1005, standards!$A$2:$D$17, 3, FALSE)</f>
        <v>dolostone</v>
      </c>
      <c r="O1005" t="str">
        <f>VLOOKUP($C1005, standards!$A$2:$D$17, 4, FALSE)</f>
        <v>Previously mapped as lower Gametrail Fm</v>
      </c>
    </row>
    <row r="1006" spans="1:15" x14ac:dyDescent="0.2">
      <c r="A1006" s="21">
        <v>29230</v>
      </c>
      <c r="B1006" s="1" t="s">
        <v>52</v>
      </c>
      <c r="C1006" s="1" t="s">
        <v>68</v>
      </c>
      <c r="D1006" s="1" t="s">
        <v>2</v>
      </c>
      <c r="E1006" s="4">
        <v>140</v>
      </c>
      <c r="F1006" s="2">
        <v>6.5510000000000002</v>
      </c>
      <c r="G1006" s="2">
        <v>-7.9589999999999996</v>
      </c>
      <c r="H1006" s="2">
        <v>-26.78049245261041</v>
      </c>
      <c r="I1006" s="2">
        <v>33.331492452610412</v>
      </c>
      <c r="J1006" s="2">
        <f>100-K1006-L1006</f>
        <v>5.3167590638697328</v>
      </c>
      <c r="K1006" s="2">
        <v>94.65</v>
      </c>
      <c r="L1006" s="2">
        <v>3.3240936130261634E-2</v>
      </c>
      <c r="M1006" s="24" t="str" cm="1">
        <f t="array" ref="M1006">_xlfn.IFS(B1006=standards!$G$1, standards!$H$1, B1006=standards!$G$2,standards!$H$2,B1006=standards!$G$3,standards!$H$3,B1006=standards!$G$4,standards!$H$4,B1006=standards!$G$5,standards!$H$5,B1006=standards!$G$6,standards!$H$6,B1006=standards!$G$8,standards!$H$8,B1006=standards!$G$9,standards!$H$9,B1006=standards!$G$10, standards!$H$10, TRUE,standards!$H$7)</f>
        <v>133, 64.5, 1</v>
      </c>
      <c r="N1006" t="str">
        <f>VLOOKUP($C1006, standards!$A$2:$D$17, 3, FALSE)</f>
        <v>dolostone</v>
      </c>
      <c r="O1006" t="str">
        <f>VLOOKUP($C1006, standards!$A$2:$D$17, 4, FALSE)</f>
        <v>Previously mapped as lower Gametrail Fm</v>
      </c>
    </row>
    <row r="1007" spans="1:15" x14ac:dyDescent="0.2">
      <c r="A1007" s="21">
        <v>29231</v>
      </c>
      <c r="B1007" s="1" t="s">
        <v>52</v>
      </c>
      <c r="C1007" s="1" t="s">
        <v>68</v>
      </c>
      <c r="D1007" s="1" t="s">
        <v>2</v>
      </c>
      <c r="E1007" s="4">
        <v>141</v>
      </c>
      <c r="F1007" s="2">
        <v>6.7130000000000001</v>
      </c>
      <c r="G1007" s="2">
        <v>-8.1150000000000002</v>
      </c>
      <c r="H1007" s="2"/>
      <c r="I1007" s="2"/>
      <c r="J1007" s="2"/>
      <c r="K1007" s="2"/>
      <c r="L1007" s="2"/>
      <c r="M1007" s="24" t="str" cm="1">
        <f t="array" ref="M1007">_xlfn.IFS(B1007=standards!$G$1, standards!$H$1, B1007=standards!$G$2,standards!$H$2,B1007=standards!$G$3,standards!$H$3,B1007=standards!$G$4,standards!$H$4,B1007=standards!$G$5,standards!$H$5,B1007=standards!$G$6,standards!$H$6,B1007=standards!$G$8,standards!$H$8,B1007=standards!$G$9,standards!$H$9,B1007=standards!$G$10, standards!$H$10, TRUE,standards!$H$7)</f>
        <v>133, 64.5, 1</v>
      </c>
      <c r="N1007" t="str">
        <f>VLOOKUP($C1007, standards!$A$2:$D$17, 3, FALSE)</f>
        <v>dolostone</v>
      </c>
      <c r="O1007" t="str">
        <f>VLOOKUP($C1007, standards!$A$2:$D$17, 4, FALSE)</f>
        <v>Previously mapped as lower Gametrail Fm</v>
      </c>
    </row>
    <row r="1008" spans="1:15" x14ac:dyDescent="0.2">
      <c r="A1008" s="21">
        <v>29232</v>
      </c>
      <c r="B1008" s="1" t="s">
        <v>52</v>
      </c>
      <c r="C1008" s="1" t="s">
        <v>68</v>
      </c>
      <c r="D1008" s="1" t="s">
        <v>2</v>
      </c>
      <c r="E1008" s="4">
        <v>143</v>
      </c>
      <c r="F1008" s="2">
        <v>6.9669999999999996</v>
      </c>
      <c r="G1008" s="2">
        <v>-8.7110000000000003</v>
      </c>
      <c r="H1008" s="2"/>
      <c r="I1008" s="2"/>
      <c r="J1008" s="2"/>
      <c r="K1008" s="2"/>
      <c r="L1008" s="2"/>
      <c r="M1008" s="24" t="str" cm="1">
        <f t="array" ref="M1008">_xlfn.IFS(B1008=standards!$G$1, standards!$H$1, B1008=standards!$G$2,standards!$H$2,B1008=standards!$G$3,standards!$H$3,B1008=standards!$G$4,standards!$H$4,B1008=standards!$G$5,standards!$H$5,B1008=standards!$G$6,standards!$H$6,B1008=standards!$G$8,standards!$H$8,B1008=standards!$G$9,standards!$H$9,B1008=standards!$G$10, standards!$H$10, TRUE,standards!$H$7)</f>
        <v>133, 64.5, 1</v>
      </c>
      <c r="N1008" t="str">
        <f>VLOOKUP($C1008, standards!$A$2:$D$17, 3, FALSE)</f>
        <v>dolostone</v>
      </c>
      <c r="O1008" t="str">
        <f>VLOOKUP($C1008, standards!$A$2:$D$17, 4, FALSE)</f>
        <v>Previously mapped as lower Gametrail Fm</v>
      </c>
    </row>
    <row r="1009" spans="1:15" x14ac:dyDescent="0.2">
      <c r="A1009" s="21">
        <v>29233</v>
      </c>
      <c r="B1009" s="1" t="s">
        <v>52</v>
      </c>
      <c r="C1009" s="1" t="s">
        <v>68</v>
      </c>
      <c r="D1009" s="1" t="s">
        <v>2</v>
      </c>
      <c r="E1009" s="4">
        <v>159</v>
      </c>
      <c r="F1009" s="2">
        <v>-2.1509999999999998</v>
      </c>
      <c r="G1009" s="2">
        <v>-7.2169999999999996</v>
      </c>
      <c r="H1009" s="2"/>
      <c r="I1009" s="2"/>
      <c r="J1009" s="2"/>
      <c r="K1009" s="2"/>
      <c r="L1009" s="2"/>
      <c r="M1009" s="24" t="str" cm="1">
        <f t="array" ref="M1009">_xlfn.IFS(B1009=standards!$G$1, standards!$H$1, B1009=standards!$G$2,standards!$H$2,B1009=standards!$G$3,standards!$H$3,B1009=standards!$G$4,standards!$H$4,B1009=standards!$G$5,standards!$H$5,B1009=standards!$G$6,standards!$H$6,B1009=standards!$G$8,standards!$H$8,B1009=standards!$G$9,standards!$H$9,B1009=standards!$G$10, standards!$H$10, TRUE,standards!$H$7)</f>
        <v>133, 64.5, 1</v>
      </c>
      <c r="N1009" t="str">
        <f>VLOOKUP($C1009, standards!$A$2:$D$17, 3, FALSE)</f>
        <v>dolostone</v>
      </c>
      <c r="O1009" t="str">
        <f>VLOOKUP($C1009, standards!$A$2:$D$17, 4, FALSE)</f>
        <v>Previously mapped as lower Gametrail Fm</v>
      </c>
    </row>
    <row r="1010" spans="1:15" x14ac:dyDescent="0.2">
      <c r="A1010" s="21">
        <v>29234</v>
      </c>
      <c r="B1010" s="1" t="s">
        <v>52</v>
      </c>
      <c r="C1010" s="1" t="s">
        <v>68</v>
      </c>
      <c r="D1010" s="1" t="s">
        <v>2</v>
      </c>
      <c r="E1010" s="4">
        <v>159</v>
      </c>
      <c r="F1010" s="2">
        <v>2.0659999999999998</v>
      </c>
      <c r="G1010" s="2">
        <v>-7.2009999999999996</v>
      </c>
      <c r="H1010" s="2"/>
      <c r="I1010" s="2"/>
      <c r="J1010" s="2"/>
      <c r="K1010" s="2"/>
      <c r="L1010" s="2"/>
      <c r="M1010" s="24" t="str" cm="1">
        <f t="array" ref="M1010">_xlfn.IFS(B1010=standards!$G$1, standards!$H$1, B1010=standards!$G$2,standards!$H$2,B1010=standards!$G$3,standards!$H$3,B1010=standards!$G$4,standards!$H$4,B1010=standards!$G$5,standards!$H$5,B1010=standards!$G$6,standards!$H$6,B1010=standards!$G$8,standards!$H$8,B1010=standards!$G$9,standards!$H$9,B1010=standards!$G$10, standards!$H$10, TRUE,standards!$H$7)</f>
        <v>133, 64.5, 1</v>
      </c>
      <c r="N1010" t="str">
        <f>VLOOKUP($C1010, standards!$A$2:$D$17, 3, FALSE)</f>
        <v>dolostone</v>
      </c>
      <c r="O1010" t="str">
        <f>VLOOKUP($C1010, standards!$A$2:$D$17, 4, FALSE)</f>
        <v>Previously mapped as lower Gametrail Fm</v>
      </c>
    </row>
    <row r="1011" spans="1:15" x14ac:dyDescent="0.2">
      <c r="A1011" s="21">
        <v>29235</v>
      </c>
      <c r="B1011" s="1" t="s">
        <v>52</v>
      </c>
      <c r="C1011" s="1" t="s">
        <v>68</v>
      </c>
      <c r="D1011" s="1" t="s">
        <v>2</v>
      </c>
      <c r="E1011" s="4">
        <v>160</v>
      </c>
      <c r="F1011" s="2">
        <v>2.2629999999999999</v>
      </c>
      <c r="G1011" s="2">
        <v>-7.1360000000000001</v>
      </c>
      <c r="H1011" s="2"/>
      <c r="I1011" s="2"/>
      <c r="J1011" s="2"/>
      <c r="K1011" s="2"/>
      <c r="L1011" s="2"/>
      <c r="M1011" s="24" t="str" cm="1">
        <f t="array" ref="M1011">_xlfn.IFS(B1011=standards!$G$1, standards!$H$1, B1011=standards!$G$2,standards!$H$2,B1011=standards!$G$3,standards!$H$3,B1011=standards!$G$4,standards!$H$4,B1011=standards!$G$5,standards!$H$5,B1011=standards!$G$6,standards!$H$6,B1011=standards!$G$8,standards!$H$8,B1011=standards!$G$9,standards!$H$9,B1011=standards!$G$10, standards!$H$10, TRUE,standards!$H$7)</f>
        <v>133, 64.5, 1</v>
      </c>
      <c r="N1011" t="str">
        <f>VLOOKUP($C1011, standards!$A$2:$D$17, 3, FALSE)</f>
        <v>dolostone</v>
      </c>
      <c r="O1011" t="str">
        <f>VLOOKUP($C1011, standards!$A$2:$D$17, 4, FALSE)</f>
        <v>Previously mapped as lower Gametrail Fm</v>
      </c>
    </row>
    <row r="1012" spans="1:15" x14ac:dyDescent="0.2">
      <c r="A1012" s="21">
        <v>29236</v>
      </c>
      <c r="B1012" s="1" t="s">
        <v>52</v>
      </c>
      <c r="C1012" s="1" t="s">
        <v>68</v>
      </c>
      <c r="D1012" s="1" t="s">
        <v>2</v>
      </c>
      <c r="E1012" s="4">
        <v>161</v>
      </c>
      <c r="F1012" s="2">
        <v>6.07</v>
      </c>
      <c r="G1012" s="2">
        <v>-5.9189999999999996</v>
      </c>
      <c r="H1012" s="2">
        <v>-20.433</v>
      </c>
      <c r="I1012" s="2">
        <v>26.503</v>
      </c>
      <c r="J1012" s="2">
        <f>100-K1012-L1012</f>
        <v>1.4230121147930626</v>
      </c>
      <c r="K1012" s="2">
        <v>98.56</v>
      </c>
      <c r="L1012" s="2">
        <v>1.6987885206935123E-2</v>
      </c>
      <c r="M1012" s="24" t="str" cm="1">
        <f t="array" ref="M1012">_xlfn.IFS(B1012=standards!$G$1, standards!$H$1, B1012=standards!$G$2,standards!$H$2,B1012=standards!$G$3,standards!$H$3,B1012=standards!$G$4,standards!$H$4,B1012=standards!$G$5,standards!$H$5,B1012=standards!$G$6,standards!$H$6,B1012=standards!$G$8,standards!$H$8,B1012=standards!$G$9,standards!$H$9,B1012=standards!$G$10, standards!$H$10, TRUE,standards!$H$7)</f>
        <v>133, 64.5, 1</v>
      </c>
      <c r="N1012" t="str">
        <f>VLOOKUP($C1012, standards!$A$2:$D$17, 3, FALSE)</f>
        <v>dolostone</v>
      </c>
      <c r="O1012" t="str">
        <f>VLOOKUP($C1012, standards!$A$2:$D$17, 4, FALSE)</f>
        <v>Previously mapped as lower Gametrail Fm</v>
      </c>
    </row>
    <row r="1013" spans="1:15" x14ac:dyDescent="0.2">
      <c r="A1013" s="21">
        <v>29237</v>
      </c>
      <c r="B1013" s="1" t="s">
        <v>52</v>
      </c>
      <c r="C1013" s="1" t="s">
        <v>68</v>
      </c>
      <c r="D1013" s="1" t="s">
        <v>2</v>
      </c>
      <c r="E1013" s="4">
        <v>162</v>
      </c>
      <c r="F1013" s="2">
        <v>4.484</v>
      </c>
      <c r="G1013" s="2">
        <v>-6.8689999999999998</v>
      </c>
      <c r="H1013" s="2"/>
      <c r="I1013" s="2"/>
      <c r="J1013" s="2"/>
      <c r="K1013" s="2"/>
      <c r="L1013" s="2"/>
      <c r="M1013" s="24" t="str" cm="1">
        <f t="array" ref="M1013">_xlfn.IFS(B1013=standards!$G$1, standards!$H$1, B1013=standards!$G$2,standards!$H$2,B1013=standards!$G$3,standards!$H$3,B1013=standards!$G$4,standards!$H$4,B1013=standards!$G$5,standards!$H$5,B1013=standards!$G$6,standards!$H$6,B1013=standards!$G$8,standards!$H$8,B1013=standards!$G$9,standards!$H$9,B1013=standards!$G$10, standards!$H$10, TRUE,standards!$H$7)</f>
        <v>133, 64.5, 1</v>
      </c>
      <c r="N1013" t="str">
        <f>VLOOKUP($C1013, standards!$A$2:$D$17, 3, FALSE)</f>
        <v>dolostone</v>
      </c>
      <c r="O1013" t="str">
        <f>VLOOKUP($C1013, standards!$A$2:$D$17, 4, FALSE)</f>
        <v>Previously mapped as lower Gametrail Fm</v>
      </c>
    </row>
    <row r="1014" spans="1:15" x14ac:dyDescent="0.2">
      <c r="A1014" s="21">
        <v>29238</v>
      </c>
      <c r="B1014" s="1" t="s">
        <v>52</v>
      </c>
      <c r="C1014" s="1" t="s">
        <v>68</v>
      </c>
      <c r="D1014" s="1" t="s">
        <v>2</v>
      </c>
      <c r="E1014" s="4">
        <v>163</v>
      </c>
      <c r="F1014" s="2">
        <v>5.6840000000000002</v>
      </c>
      <c r="G1014" s="2">
        <v>-6.8019999999999996</v>
      </c>
      <c r="H1014" s="2"/>
      <c r="I1014" s="2"/>
      <c r="J1014" s="2"/>
      <c r="K1014" s="2"/>
      <c r="L1014" s="2"/>
      <c r="M1014" s="24" t="str" cm="1">
        <f t="array" ref="M1014">_xlfn.IFS(B1014=standards!$G$1, standards!$H$1, B1014=standards!$G$2,standards!$H$2,B1014=standards!$G$3,standards!$H$3,B1014=standards!$G$4,standards!$H$4,B1014=standards!$G$5,standards!$H$5,B1014=standards!$G$6,standards!$H$6,B1014=standards!$G$8,standards!$H$8,B1014=standards!$G$9,standards!$H$9,B1014=standards!$G$10, standards!$H$10, TRUE,standards!$H$7)</f>
        <v>133, 64.5, 1</v>
      </c>
      <c r="N1014" t="str">
        <f>VLOOKUP($C1014, standards!$A$2:$D$17, 3, FALSE)</f>
        <v>dolostone</v>
      </c>
      <c r="O1014" t="str">
        <f>VLOOKUP($C1014, standards!$A$2:$D$17, 4, FALSE)</f>
        <v>Previously mapped as lower Gametrail Fm</v>
      </c>
    </row>
    <row r="1015" spans="1:15" x14ac:dyDescent="0.2">
      <c r="A1015" s="21">
        <v>29239</v>
      </c>
      <c r="B1015" s="1" t="s">
        <v>52</v>
      </c>
      <c r="C1015" s="1" t="s">
        <v>68</v>
      </c>
      <c r="D1015" s="1" t="s">
        <v>2</v>
      </c>
      <c r="E1015" s="4">
        <v>165</v>
      </c>
      <c r="F1015" s="2">
        <v>5.3620000000000001</v>
      </c>
      <c r="G1015" s="2">
        <v>-6.9669999999999996</v>
      </c>
      <c r="H1015" s="2"/>
      <c r="I1015" s="2"/>
      <c r="J1015" s="2"/>
      <c r="K1015" s="2"/>
      <c r="L1015" s="2"/>
      <c r="M1015" s="24" t="str" cm="1">
        <f t="array" ref="M1015">_xlfn.IFS(B1015=standards!$G$1, standards!$H$1, B1015=standards!$G$2,standards!$H$2,B1015=standards!$G$3,standards!$H$3,B1015=standards!$G$4,standards!$H$4,B1015=standards!$G$5,standards!$H$5,B1015=standards!$G$6,standards!$H$6,B1015=standards!$G$8,standards!$H$8,B1015=standards!$G$9,standards!$H$9,B1015=standards!$G$10, standards!$H$10, TRUE,standards!$H$7)</f>
        <v>133, 64.5, 1</v>
      </c>
      <c r="N1015" t="str">
        <f>VLOOKUP($C1015, standards!$A$2:$D$17, 3, FALSE)</f>
        <v>dolostone</v>
      </c>
      <c r="O1015" t="str">
        <f>VLOOKUP($C1015, standards!$A$2:$D$17, 4, FALSE)</f>
        <v>Previously mapped as lower Gametrail Fm</v>
      </c>
    </row>
    <row r="1016" spans="1:15" x14ac:dyDescent="0.2">
      <c r="A1016" s="21">
        <v>29240</v>
      </c>
      <c r="B1016" s="1" t="s">
        <v>52</v>
      </c>
      <c r="C1016" s="1" t="s">
        <v>68</v>
      </c>
      <c r="D1016" s="1" t="s">
        <v>2</v>
      </c>
      <c r="E1016" s="4">
        <v>166</v>
      </c>
      <c r="F1016" s="2">
        <v>7.0030000000000001</v>
      </c>
      <c r="G1016" s="2">
        <v>-7.48</v>
      </c>
      <c r="H1016" s="2"/>
      <c r="I1016" s="2"/>
      <c r="J1016" s="2"/>
      <c r="K1016" s="2"/>
      <c r="L1016" s="2"/>
      <c r="M1016" s="24" t="str" cm="1">
        <f t="array" ref="M1016">_xlfn.IFS(B1016=standards!$G$1, standards!$H$1, B1016=standards!$G$2,standards!$H$2,B1016=standards!$G$3,standards!$H$3,B1016=standards!$G$4,standards!$H$4,B1016=standards!$G$5,standards!$H$5,B1016=standards!$G$6,standards!$H$6,B1016=standards!$G$8,standards!$H$8,B1016=standards!$G$9,standards!$H$9,B1016=standards!$G$10, standards!$H$10, TRUE,standards!$H$7)</f>
        <v>133, 64.5, 1</v>
      </c>
      <c r="N1016" t="str">
        <f>VLOOKUP($C1016, standards!$A$2:$D$17, 3, FALSE)</f>
        <v>dolostone</v>
      </c>
      <c r="O1016" t="str">
        <f>VLOOKUP($C1016, standards!$A$2:$D$17, 4, FALSE)</f>
        <v>Previously mapped as lower Gametrail Fm</v>
      </c>
    </row>
    <row r="1017" spans="1:15" x14ac:dyDescent="0.2">
      <c r="A1017" s="21">
        <v>29241</v>
      </c>
      <c r="B1017" s="1" t="s">
        <v>52</v>
      </c>
      <c r="C1017" s="1" t="s">
        <v>68</v>
      </c>
      <c r="D1017" s="1" t="s">
        <v>2</v>
      </c>
      <c r="E1017" s="4">
        <v>167</v>
      </c>
      <c r="F1017" s="2">
        <v>6.8179999999999996</v>
      </c>
      <c r="G1017" s="2">
        <v>-7.883</v>
      </c>
      <c r="H1017" s="2"/>
      <c r="I1017" s="2"/>
      <c r="J1017" s="2"/>
      <c r="K1017" s="2"/>
      <c r="L1017" s="2"/>
      <c r="M1017" s="24" t="str" cm="1">
        <f t="array" ref="M1017">_xlfn.IFS(B1017=standards!$G$1, standards!$H$1, B1017=standards!$G$2,standards!$H$2,B1017=standards!$G$3,standards!$H$3,B1017=standards!$G$4,standards!$H$4,B1017=standards!$G$5,standards!$H$5,B1017=standards!$G$6,standards!$H$6,B1017=standards!$G$8,standards!$H$8,B1017=standards!$G$9,standards!$H$9,B1017=standards!$G$10, standards!$H$10, TRUE,standards!$H$7)</f>
        <v>133, 64.5, 1</v>
      </c>
      <c r="N1017" t="str">
        <f>VLOOKUP($C1017, standards!$A$2:$D$17, 3, FALSE)</f>
        <v>dolostone</v>
      </c>
      <c r="O1017" t="str">
        <f>VLOOKUP($C1017, standards!$A$2:$D$17, 4, FALSE)</f>
        <v>Previously mapped as lower Gametrail Fm</v>
      </c>
    </row>
    <row r="1018" spans="1:15" x14ac:dyDescent="0.2">
      <c r="A1018" s="21">
        <v>29242</v>
      </c>
      <c r="B1018" s="1" t="s">
        <v>52</v>
      </c>
      <c r="C1018" s="1" t="s">
        <v>68</v>
      </c>
      <c r="D1018" s="1" t="s">
        <v>2</v>
      </c>
      <c r="E1018" s="4">
        <v>168</v>
      </c>
      <c r="F1018" s="2">
        <v>5.77</v>
      </c>
      <c r="G1018" s="2">
        <v>-6.5919999999999996</v>
      </c>
      <c r="H1018" s="2"/>
      <c r="I1018" s="2"/>
      <c r="J1018" s="2"/>
      <c r="K1018" s="2"/>
      <c r="L1018" s="2"/>
      <c r="M1018" s="24" t="str" cm="1">
        <f t="array" ref="M1018">_xlfn.IFS(B1018=standards!$G$1, standards!$H$1, B1018=standards!$G$2,standards!$H$2,B1018=standards!$G$3,standards!$H$3,B1018=standards!$G$4,standards!$H$4,B1018=standards!$G$5,standards!$H$5,B1018=standards!$G$6,standards!$H$6,B1018=standards!$G$8,standards!$H$8,B1018=standards!$G$9,standards!$H$9,B1018=standards!$G$10, standards!$H$10, TRUE,standards!$H$7)</f>
        <v>133, 64.5, 1</v>
      </c>
      <c r="N1018" t="str">
        <f>VLOOKUP($C1018, standards!$A$2:$D$17, 3, FALSE)</f>
        <v>dolostone</v>
      </c>
      <c r="O1018" t="str">
        <f>VLOOKUP($C1018, standards!$A$2:$D$17, 4, FALSE)</f>
        <v>Previously mapped as lower Gametrail Fm</v>
      </c>
    </row>
    <row r="1019" spans="1:15" x14ac:dyDescent="0.2">
      <c r="A1019" s="21">
        <v>29243</v>
      </c>
      <c r="B1019" s="1" t="s">
        <v>52</v>
      </c>
      <c r="C1019" s="1" t="s">
        <v>68</v>
      </c>
      <c r="D1019" s="1" t="s">
        <v>2</v>
      </c>
      <c r="E1019" s="4">
        <v>169</v>
      </c>
      <c r="F1019" s="2">
        <v>4.7960000000000003</v>
      </c>
      <c r="G1019" s="2">
        <v>-6.2919999999999998</v>
      </c>
      <c r="H1019" s="2"/>
      <c r="I1019" s="2"/>
      <c r="J1019" s="2"/>
      <c r="K1019" s="2"/>
      <c r="L1019" s="2"/>
      <c r="M1019" s="24" t="str" cm="1">
        <f t="array" ref="M1019">_xlfn.IFS(B1019=standards!$G$1, standards!$H$1, B1019=standards!$G$2,standards!$H$2,B1019=standards!$G$3,standards!$H$3,B1019=standards!$G$4,standards!$H$4,B1019=standards!$G$5,standards!$H$5,B1019=standards!$G$6,standards!$H$6,B1019=standards!$G$8,standards!$H$8,B1019=standards!$G$9,standards!$H$9,B1019=standards!$G$10, standards!$H$10, TRUE,standards!$H$7)</f>
        <v>133, 64.5, 1</v>
      </c>
      <c r="N1019" t="str">
        <f>VLOOKUP($C1019, standards!$A$2:$D$17, 3, FALSE)</f>
        <v>dolostone</v>
      </c>
      <c r="O1019" t="str">
        <f>VLOOKUP($C1019, standards!$A$2:$D$17, 4, FALSE)</f>
        <v>Previously mapped as lower Gametrail Fm</v>
      </c>
    </row>
    <row r="1020" spans="1:15" x14ac:dyDescent="0.2">
      <c r="A1020" s="21">
        <v>29244</v>
      </c>
      <c r="B1020" s="1" t="s">
        <v>52</v>
      </c>
      <c r="C1020" s="1" t="s">
        <v>68</v>
      </c>
      <c r="D1020" s="1" t="s">
        <v>2</v>
      </c>
      <c r="E1020" s="4">
        <v>170</v>
      </c>
      <c r="F1020" s="2">
        <v>1.3720000000000001</v>
      </c>
      <c r="G1020" s="2">
        <v>-6.6349999999999998</v>
      </c>
      <c r="H1020" s="2"/>
      <c r="I1020" s="2"/>
      <c r="J1020" s="2"/>
      <c r="K1020" s="2"/>
      <c r="L1020" s="2"/>
      <c r="M1020" s="24" t="str" cm="1">
        <f t="array" ref="M1020">_xlfn.IFS(B1020=standards!$G$1, standards!$H$1, B1020=standards!$G$2,standards!$H$2,B1020=standards!$G$3,standards!$H$3,B1020=standards!$G$4,standards!$H$4,B1020=standards!$G$5,standards!$H$5,B1020=standards!$G$6,standards!$H$6,B1020=standards!$G$8,standards!$H$8,B1020=standards!$G$9,standards!$H$9,B1020=standards!$G$10, standards!$H$10, TRUE,standards!$H$7)</f>
        <v>133, 64.5, 1</v>
      </c>
      <c r="N1020" t="str">
        <f>VLOOKUP($C1020, standards!$A$2:$D$17, 3, FALSE)</f>
        <v>dolostone</v>
      </c>
      <c r="O1020" t="str">
        <f>VLOOKUP($C1020, standards!$A$2:$D$17, 4, FALSE)</f>
        <v>Previously mapped as lower Gametrail Fm</v>
      </c>
    </row>
    <row r="1021" spans="1:15" x14ac:dyDescent="0.2">
      <c r="A1021" s="21">
        <v>29245</v>
      </c>
      <c r="B1021" s="1" t="s">
        <v>52</v>
      </c>
      <c r="C1021" s="1" t="s">
        <v>68</v>
      </c>
      <c r="D1021" s="1" t="s">
        <v>2</v>
      </c>
      <c r="E1021" s="4">
        <v>171</v>
      </c>
      <c r="F1021" s="2">
        <v>4.2119999999999997</v>
      </c>
      <c r="G1021" s="2">
        <v>-6.5810000000000004</v>
      </c>
      <c r="H1021" s="2"/>
      <c r="I1021" s="2"/>
      <c r="J1021" s="2"/>
      <c r="K1021" s="2"/>
      <c r="L1021" s="2"/>
      <c r="M1021" s="24" t="str" cm="1">
        <f t="array" ref="M1021">_xlfn.IFS(B1021=standards!$G$1, standards!$H$1, B1021=standards!$G$2,standards!$H$2,B1021=standards!$G$3,standards!$H$3,B1021=standards!$G$4,standards!$H$4,B1021=standards!$G$5,standards!$H$5,B1021=standards!$G$6,standards!$H$6,B1021=standards!$G$8,standards!$H$8,B1021=standards!$G$9,standards!$H$9,B1021=standards!$G$10, standards!$H$10, TRUE,standards!$H$7)</f>
        <v>133, 64.5, 1</v>
      </c>
      <c r="N1021" t="str">
        <f>VLOOKUP($C1021, standards!$A$2:$D$17, 3, FALSE)</f>
        <v>dolostone</v>
      </c>
      <c r="O1021" t="str">
        <f>VLOOKUP($C1021, standards!$A$2:$D$17, 4, FALSE)</f>
        <v>Previously mapped as lower Gametrail Fm</v>
      </c>
    </row>
    <row r="1022" spans="1:15" x14ac:dyDescent="0.2">
      <c r="A1022" s="21">
        <v>29246</v>
      </c>
      <c r="B1022" s="1" t="s">
        <v>52</v>
      </c>
      <c r="C1022" s="1" t="s">
        <v>68</v>
      </c>
      <c r="D1022" s="1" t="s">
        <v>2</v>
      </c>
      <c r="E1022" s="4">
        <v>172</v>
      </c>
      <c r="F1022" s="2">
        <v>6.1459999999999999</v>
      </c>
      <c r="G1022" s="2">
        <v>-7.766</v>
      </c>
      <c r="H1022" s="2"/>
      <c r="I1022" s="2"/>
      <c r="J1022" s="2"/>
      <c r="K1022" s="2"/>
      <c r="L1022" s="2"/>
      <c r="M1022" s="24" t="str" cm="1">
        <f t="array" ref="M1022">_xlfn.IFS(B1022=standards!$G$1, standards!$H$1, B1022=standards!$G$2,standards!$H$2,B1022=standards!$G$3,standards!$H$3,B1022=standards!$G$4,standards!$H$4,B1022=standards!$G$5,standards!$H$5,B1022=standards!$G$6,standards!$H$6,B1022=standards!$G$8,standards!$H$8,B1022=standards!$G$9,standards!$H$9,B1022=standards!$G$10, standards!$H$10, TRUE,standards!$H$7)</f>
        <v>133, 64.5, 1</v>
      </c>
      <c r="N1022" t="str">
        <f>VLOOKUP($C1022, standards!$A$2:$D$17, 3, FALSE)</f>
        <v>dolostone</v>
      </c>
      <c r="O1022" t="str">
        <f>VLOOKUP($C1022, standards!$A$2:$D$17, 4, FALSE)</f>
        <v>Previously mapped as lower Gametrail Fm</v>
      </c>
    </row>
    <row r="1023" spans="1:15" x14ac:dyDescent="0.2">
      <c r="A1023" s="21">
        <v>29247</v>
      </c>
      <c r="B1023" s="1" t="s">
        <v>52</v>
      </c>
      <c r="C1023" s="1" t="s">
        <v>68</v>
      </c>
      <c r="D1023" s="1" t="s">
        <v>2</v>
      </c>
      <c r="E1023" s="4">
        <v>173</v>
      </c>
      <c r="F1023" s="2">
        <v>6.2204999999999995</v>
      </c>
      <c r="G1023" s="2">
        <v>-8.7371888146497838</v>
      </c>
      <c r="H1023" s="2"/>
      <c r="I1023" s="2"/>
      <c r="J1023" s="2"/>
      <c r="K1023" s="2"/>
      <c r="L1023" s="2"/>
      <c r="M1023" s="24" t="str" cm="1">
        <f t="array" ref="M1023">_xlfn.IFS(B1023=standards!$G$1, standards!$H$1, B1023=standards!$G$2,standards!$H$2,B1023=standards!$G$3,standards!$H$3,B1023=standards!$G$4,standards!$H$4,B1023=standards!$G$5,standards!$H$5,B1023=standards!$G$6,standards!$H$6,B1023=standards!$G$8,standards!$H$8,B1023=standards!$G$9,standards!$H$9,B1023=standards!$G$10, standards!$H$10, TRUE,standards!$H$7)</f>
        <v>133, 64.5, 1</v>
      </c>
      <c r="N1023" t="str">
        <f>VLOOKUP($C1023, standards!$A$2:$D$17, 3, FALSE)</f>
        <v>dolostone</v>
      </c>
      <c r="O1023" t="str">
        <f>VLOOKUP($C1023, standards!$A$2:$D$17, 4, FALSE)</f>
        <v>Previously mapped as lower Gametrail Fm</v>
      </c>
    </row>
    <row r="1024" spans="1:15" x14ac:dyDescent="0.2">
      <c r="A1024" s="21">
        <v>29248</v>
      </c>
      <c r="B1024" s="1" t="s">
        <v>52</v>
      </c>
      <c r="C1024" s="1" t="s">
        <v>68</v>
      </c>
      <c r="D1024" s="1" t="s">
        <v>2</v>
      </c>
      <c r="E1024" s="4">
        <v>174</v>
      </c>
      <c r="F1024" s="2">
        <v>2.3885000000000001</v>
      </c>
      <c r="G1024" s="2">
        <v>-5.7666369710467213</v>
      </c>
      <c r="H1024" s="2"/>
      <c r="I1024" s="2"/>
      <c r="J1024" s="2"/>
      <c r="K1024" s="2"/>
      <c r="L1024" s="2"/>
      <c r="M1024" s="24" t="str" cm="1">
        <f t="array" ref="M1024">_xlfn.IFS(B1024=standards!$G$1, standards!$H$1, B1024=standards!$G$2,standards!$H$2,B1024=standards!$G$3,standards!$H$3,B1024=standards!$G$4,standards!$H$4,B1024=standards!$G$5,standards!$H$5,B1024=standards!$G$6,standards!$H$6,B1024=standards!$G$8,standards!$H$8,B1024=standards!$G$9,standards!$H$9,B1024=standards!$G$10, standards!$H$10, TRUE,standards!$H$7)</f>
        <v>133, 64.5, 1</v>
      </c>
      <c r="N1024" t="str">
        <f>VLOOKUP($C1024, standards!$A$2:$D$17, 3, FALSE)</f>
        <v>dolostone</v>
      </c>
      <c r="O1024" t="str">
        <f>VLOOKUP($C1024, standards!$A$2:$D$17, 4, FALSE)</f>
        <v>Previously mapped as lower Gametrail Fm</v>
      </c>
    </row>
    <row r="1025" spans="1:15" x14ac:dyDescent="0.2">
      <c r="A1025" s="21">
        <v>29249</v>
      </c>
      <c r="B1025" s="1" t="s">
        <v>52</v>
      </c>
      <c r="C1025" s="1" t="s">
        <v>68</v>
      </c>
      <c r="D1025" s="1" t="s">
        <v>2</v>
      </c>
      <c r="E1025" s="4">
        <v>175</v>
      </c>
      <c r="F1025" s="2">
        <v>1.1824999999999999</v>
      </c>
      <c r="G1025" s="2">
        <v>-5.9487701064092269</v>
      </c>
      <c r="H1025" s="2"/>
      <c r="I1025" s="2"/>
      <c r="J1025" s="2"/>
      <c r="K1025" s="2"/>
      <c r="L1025" s="2"/>
      <c r="M1025" s="24" t="str" cm="1">
        <f t="array" ref="M1025">_xlfn.IFS(B1025=standards!$G$1, standards!$H$1, B1025=standards!$G$2,standards!$H$2,B1025=standards!$G$3,standards!$H$3,B1025=standards!$G$4,standards!$H$4,B1025=standards!$G$5,standards!$H$5,B1025=standards!$G$6,standards!$H$6,B1025=standards!$G$8,standards!$H$8,B1025=standards!$G$9,standards!$H$9,B1025=standards!$G$10, standards!$H$10, TRUE,standards!$H$7)</f>
        <v>133, 64.5, 1</v>
      </c>
      <c r="N1025" t="str">
        <f>VLOOKUP($C1025, standards!$A$2:$D$17, 3, FALSE)</f>
        <v>dolostone</v>
      </c>
      <c r="O1025" t="str">
        <f>VLOOKUP($C1025, standards!$A$2:$D$17, 4, FALSE)</f>
        <v>Previously mapped as lower Gametrail Fm</v>
      </c>
    </row>
    <row r="1026" spans="1:15" x14ac:dyDescent="0.2">
      <c r="A1026" s="21">
        <v>29250</v>
      </c>
      <c r="B1026" s="1" t="s">
        <v>52</v>
      </c>
      <c r="C1026" s="1" t="s">
        <v>68</v>
      </c>
      <c r="D1026" s="1" t="s">
        <v>2</v>
      </c>
      <c r="E1026" s="4">
        <v>176</v>
      </c>
      <c r="F1026" s="2">
        <v>1.3534999999999999</v>
      </c>
      <c r="G1026" s="2">
        <v>-6.5773273942092763</v>
      </c>
      <c r="H1026" s="2"/>
      <c r="I1026" s="2"/>
      <c r="J1026" s="2"/>
      <c r="K1026" s="2"/>
      <c r="L1026" s="2"/>
      <c r="M1026" s="24" t="str" cm="1">
        <f t="array" ref="M1026">_xlfn.IFS(B1026=standards!$G$1, standards!$H$1, B1026=standards!$G$2,standards!$H$2,B1026=standards!$G$3,standards!$H$3,B1026=standards!$G$4,standards!$H$4,B1026=standards!$G$5,standards!$H$5,B1026=standards!$G$6,standards!$H$6,B1026=standards!$G$8,standards!$H$8,B1026=standards!$G$9,standards!$H$9,B1026=standards!$G$10, standards!$H$10, TRUE,standards!$H$7)</f>
        <v>133, 64.5, 1</v>
      </c>
      <c r="N1026" t="str">
        <f>VLOOKUP($C1026, standards!$A$2:$D$17, 3, FALSE)</f>
        <v>dolostone</v>
      </c>
      <c r="O1026" t="str">
        <f>VLOOKUP($C1026, standards!$A$2:$D$17, 4, FALSE)</f>
        <v>Previously mapped as lower Gametrail Fm</v>
      </c>
    </row>
    <row r="1027" spans="1:15" x14ac:dyDescent="0.2">
      <c r="A1027" s="21">
        <v>29251</v>
      </c>
      <c r="B1027" s="1" t="s">
        <v>52</v>
      </c>
      <c r="C1027" s="1" t="s">
        <v>31</v>
      </c>
      <c r="D1027" s="1" t="s">
        <v>2</v>
      </c>
      <c r="E1027" s="4">
        <v>179</v>
      </c>
      <c r="F1027" s="2">
        <v>1.5024999999999999</v>
      </c>
      <c r="G1027" s="2">
        <v>-4.3521356099974744</v>
      </c>
      <c r="H1027" s="2"/>
      <c r="I1027" s="2"/>
      <c r="J1027" s="2"/>
      <c r="K1027" s="2"/>
      <c r="L1027" s="2"/>
      <c r="M1027" s="24" t="str" cm="1">
        <f t="array" ref="M1027">_xlfn.IFS(B1027=standards!$G$1, standards!$H$1, B1027=standards!$G$2,standards!$H$2,B1027=standards!$G$3,standards!$H$3,B1027=standards!$G$4,standards!$H$4,B1027=standards!$G$5,standards!$H$5,B1027=standards!$G$6,standards!$H$6,B1027=standards!$G$8,standards!$H$8,B1027=standards!$G$9,standards!$H$9,B1027=standards!$G$10, standards!$H$10, TRUE,standards!$H$7)</f>
        <v>133, 64.5, 1</v>
      </c>
      <c r="N1027" t="str">
        <f>VLOOKUP($C1027, standards!$A$2:$D$17, 3, FALSE)</f>
        <v>carbonate, dolomite</v>
      </c>
      <c r="O1027" t="str">
        <f>VLOOKUP($C1027, standards!$A$2:$D$17, 4, FALSE)</f>
        <v/>
      </c>
    </row>
    <row r="1028" spans="1:15" x14ac:dyDescent="0.2">
      <c r="A1028" s="21">
        <v>29252</v>
      </c>
      <c r="B1028" s="1" t="s">
        <v>52</v>
      </c>
      <c r="C1028" s="1" t="s">
        <v>31</v>
      </c>
      <c r="D1028" s="1" t="s">
        <v>2</v>
      </c>
      <c r="E1028" s="4">
        <v>180</v>
      </c>
      <c r="F1028" s="2">
        <v>1.9975000000000001</v>
      </c>
      <c r="G1028" s="2">
        <v>-4.356095025983648</v>
      </c>
      <c r="H1028" s="2">
        <v>-22.471684304687972</v>
      </c>
      <c r="I1028" s="2">
        <v>24.469184304687971</v>
      </c>
      <c r="J1028" s="2">
        <f>100-K1028-L1028</f>
        <v>6.543972723944667</v>
      </c>
      <c r="K1028" s="2">
        <v>93.44</v>
      </c>
      <c r="L1028" s="2">
        <v>1.6027276055335497E-2</v>
      </c>
      <c r="M1028" s="24" t="str" cm="1">
        <f t="array" ref="M1028">_xlfn.IFS(B1028=standards!$G$1, standards!$H$1, B1028=standards!$G$2,standards!$H$2,B1028=standards!$G$3,standards!$H$3,B1028=standards!$G$4,standards!$H$4,B1028=standards!$G$5,standards!$H$5,B1028=standards!$G$6,standards!$H$6,B1028=standards!$G$8,standards!$H$8,B1028=standards!$G$9,standards!$H$9,B1028=standards!$G$10, standards!$H$10, TRUE,standards!$H$7)</f>
        <v>133, 64.5, 1</v>
      </c>
      <c r="N1028" t="str">
        <f>VLOOKUP($C1028, standards!$A$2:$D$17, 3, FALSE)</f>
        <v>carbonate, dolomite</v>
      </c>
      <c r="O1028" t="str">
        <f>VLOOKUP($C1028, standards!$A$2:$D$17, 4, FALSE)</f>
        <v/>
      </c>
    </row>
    <row r="1029" spans="1:15" x14ac:dyDescent="0.2">
      <c r="A1029" s="21">
        <v>29253</v>
      </c>
      <c r="B1029" s="1" t="s">
        <v>52</v>
      </c>
      <c r="C1029" s="1" t="s">
        <v>31</v>
      </c>
      <c r="D1029" s="1" t="s">
        <v>2</v>
      </c>
      <c r="E1029" s="4">
        <v>181</v>
      </c>
      <c r="F1029" s="2">
        <v>0.72549999999999992</v>
      </c>
      <c r="G1029" s="2">
        <v>-6.6109824300915241</v>
      </c>
      <c r="H1029" s="2"/>
      <c r="I1029" s="2"/>
      <c r="J1029" s="2"/>
      <c r="K1029" s="2"/>
      <c r="L1029" s="2"/>
      <c r="M1029" s="24" t="str" cm="1">
        <f t="array" ref="M1029">_xlfn.IFS(B1029=standards!$G$1, standards!$H$1, B1029=standards!$G$2,standards!$H$2,B1029=standards!$G$3,standards!$H$3,B1029=standards!$G$4,standards!$H$4,B1029=standards!$G$5,standards!$H$5,B1029=standards!$G$6,standards!$H$6,B1029=standards!$G$8,standards!$H$8,B1029=standards!$G$9,standards!$H$9,B1029=standards!$G$10, standards!$H$10, TRUE,standards!$H$7)</f>
        <v>133, 64.5, 1</v>
      </c>
      <c r="N1029" t="str">
        <f>VLOOKUP($C1029, standards!$A$2:$D$17, 3, FALSE)</f>
        <v>carbonate, dolomite</v>
      </c>
      <c r="O1029" t="str">
        <f>VLOOKUP($C1029, standards!$A$2:$D$17, 4, FALSE)</f>
        <v/>
      </c>
    </row>
    <row r="1030" spans="1:15" x14ac:dyDescent="0.2">
      <c r="A1030" s="21">
        <v>29254</v>
      </c>
      <c r="B1030" s="1" t="s">
        <v>52</v>
      </c>
      <c r="C1030" s="1" t="s">
        <v>31</v>
      </c>
      <c r="D1030" s="1" t="s">
        <v>2</v>
      </c>
      <c r="E1030" s="4">
        <v>182</v>
      </c>
      <c r="F1030" s="2">
        <v>-0.1805000000000001</v>
      </c>
      <c r="G1030" s="2">
        <v>-4.5867310071764384</v>
      </c>
      <c r="H1030" s="2"/>
      <c r="I1030" s="2"/>
      <c r="J1030" s="2"/>
      <c r="K1030" s="2"/>
      <c r="L1030" s="2"/>
      <c r="M1030" s="24" t="str" cm="1">
        <f t="array" ref="M1030">_xlfn.IFS(B1030=standards!$G$1, standards!$H$1, B1030=standards!$G$2,standards!$H$2,B1030=standards!$G$3,standards!$H$3,B1030=standards!$G$4,standards!$H$4,B1030=standards!$G$5,standards!$H$5,B1030=standards!$G$6,standards!$H$6,B1030=standards!$G$8,standards!$H$8,B1030=standards!$G$9,standards!$H$9,B1030=standards!$G$10, standards!$H$10, TRUE,standards!$H$7)</f>
        <v>133, 64.5, 1</v>
      </c>
      <c r="N1030" t="str">
        <f>VLOOKUP($C1030, standards!$A$2:$D$17, 3, FALSE)</f>
        <v>carbonate, dolomite</v>
      </c>
      <c r="O1030" t="str">
        <f>VLOOKUP($C1030, standards!$A$2:$D$17, 4, FALSE)</f>
        <v/>
      </c>
    </row>
    <row r="1031" spans="1:15" x14ac:dyDescent="0.2">
      <c r="A1031" s="21">
        <v>29255</v>
      </c>
      <c r="B1031" s="1" t="s">
        <v>52</v>
      </c>
      <c r="C1031" s="1" t="s">
        <v>31</v>
      </c>
      <c r="D1031" s="1" t="s">
        <v>2</v>
      </c>
      <c r="E1031" s="4">
        <v>182.5</v>
      </c>
      <c r="F1031" s="2">
        <v>-1.1715000000000002</v>
      </c>
      <c r="G1031" s="2">
        <v>-5.5399604058401044</v>
      </c>
      <c r="H1031" s="2"/>
      <c r="I1031" s="2"/>
      <c r="J1031" s="2"/>
      <c r="K1031" s="2"/>
      <c r="L1031" s="2"/>
      <c r="M1031" s="24" t="str" cm="1">
        <f t="array" ref="M1031">_xlfn.IFS(B1031=standards!$G$1, standards!$H$1, B1031=standards!$G$2,standards!$H$2,B1031=standards!$G$3,standards!$H$3,B1031=standards!$G$4,standards!$H$4,B1031=standards!$G$5,standards!$H$5,B1031=standards!$G$6,standards!$H$6,B1031=standards!$G$8,standards!$H$8,B1031=standards!$G$9,standards!$H$9,B1031=standards!$G$10, standards!$H$10, TRUE,standards!$H$7)</f>
        <v>133, 64.5, 1</v>
      </c>
      <c r="N1031" t="str">
        <f>VLOOKUP($C1031, standards!$A$2:$D$17, 3, FALSE)</f>
        <v>carbonate, dolomite</v>
      </c>
      <c r="O1031" t="str">
        <f>VLOOKUP($C1031, standards!$A$2:$D$17, 4, FALSE)</f>
        <v/>
      </c>
    </row>
    <row r="1032" spans="1:15" x14ac:dyDescent="0.2">
      <c r="A1032" s="21">
        <v>29256</v>
      </c>
      <c r="B1032" s="1" t="s">
        <v>52</v>
      </c>
      <c r="C1032" s="1" t="s">
        <v>31</v>
      </c>
      <c r="D1032" s="1" t="s">
        <v>2</v>
      </c>
      <c r="E1032" s="4">
        <v>183</v>
      </c>
      <c r="F1032" s="2">
        <v>-2.3445</v>
      </c>
      <c r="G1032" s="2">
        <v>-4.20860678049982</v>
      </c>
      <c r="H1032" s="2"/>
      <c r="I1032" s="2"/>
      <c r="J1032" s="2"/>
      <c r="K1032" s="2"/>
      <c r="L1032" s="2"/>
      <c r="M1032" s="24" t="str" cm="1">
        <f t="array" ref="M1032">_xlfn.IFS(B1032=standards!$G$1, standards!$H$1, B1032=standards!$G$2,standards!$H$2,B1032=standards!$G$3,standards!$H$3,B1032=standards!$G$4,standards!$H$4,B1032=standards!$G$5,standards!$H$5,B1032=standards!$G$6,standards!$H$6,B1032=standards!$G$8,standards!$H$8,B1032=standards!$G$9,standards!$H$9,B1032=standards!$G$10, standards!$H$10, TRUE,standards!$H$7)</f>
        <v>133, 64.5, 1</v>
      </c>
      <c r="N1032" t="str">
        <f>VLOOKUP($C1032, standards!$A$2:$D$17, 3, FALSE)</f>
        <v>carbonate, dolomite</v>
      </c>
      <c r="O1032" t="str">
        <f>VLOOKUP($C1032, standards!$A$2:$D$17, 4, FALSE)</f>
        <v/>
      </c>
    </row>
    <row r="1033" spans="1:15" x14ac:dyDescent="0.2">
      <c r="A1033" s="21">
        <v>29257</v>
      </c>
      <c r="B1033" s="1" t="s">
        <v>52</v>
      </c>
      <c r="C1033" s="1" t="s">
        <v>31</v>
      </c>
      <c r="D1033" s="1" t="s">
        <v>2</v>
      </c>
      <c r="E1033" s="4">
        <v>183.5</v>
      </c>
      <c r="F1033" s="2">
        <v>-2.0535000000000001</v>
      </c>
      <c r="G1033" s="2">
        <v>-4.0294432071269446</v>
      </c>
      <c r="H1033" s="2"/>
      <c r="I1033" s="2"/>
      <c r="J1033" s="2"/>
      <c r="K1033" s="2"/>
      <c r="L1033" s="2"/>
      <c r="M1033" s="24" t="str" cm="1">
        <f t="array" ref="M1033">_xlfn.IFS(B1033=standards!$G$1, standards!$H$1, B1033=standards!$G$2,standards!$H$2,B1033=standards!$G$3,standards!$H$3,B1033=standards!$G$4,standards!$H$4,B1033=standards!$G$5,standards!$H$5,B1033=standards!$G$6,standards!$H$6,B1033=standards!$G$8,standards!$H$8,B1033=standards!$G$9,standards!$H$9,B1033=standards!$G$10, standards!$H$10, TRUE,standards!$H$7)</f>
        <v>133, 64.5, 1</v>
      </c>
      <c r="N1033" t="str">
        <f>VLOOKUP($C1033, standards!$A$2:$D$17, 3, FALSE)</f>
        <v>carbonate, dolomite</v>
      </c>
      <c r="O1033" t="str">
        <f>VLOOKUP($C1033, standards!$A$2:$D$17, 4, FALSE)</f>
        <v/>
      </c>
    </row>
    <row r="1034" spans="1:15" x14ac:dyDescent="0.2">
      <c r="A1034" s="21">
        <v>29258</v>
      </c>
      <c r="B1034" s="1" t="s">
        <v>52</v>
      </c>
      <c r="C1034" s="1" t="s">
        <v>31</v>
      </c>
      <c r="D1034" s="1" t="s">
        <v>2</v>
      </c>
      <c r="E1034" s="4">
        <v>184</v>
      </c>
      <c r="F1034" s="2">
        <v>-2.5685000000000002</v>
      </c>
      <c r="G1034" s="2">
        <v>-4.9846523137836973</v>
      </c>
      <c r="H1034" s="2"/>
      <c r="I1034" s="2"/>
      <c r="J1034" s="2"/>
      <c r="K1034" s="2"/>
      <c r="L1034" s="2"/>
      <c r="M1034" s="24" t="str" cm="1">
        <f t="array" ref="M1034">_xlfn.IFS(B1034=standards!$G$1, standards!$H$1, B1034=standards!$G$2,standards!$H$2,B1034=standards!$G$3,standards!$H$3,B1034=standards!$G$4,standards!$H$4,B1034=standards!$G$5,standards!$H$5,B1034=standards!$G$6,standards!$H$6,B1034=standards!$G$8,standards!$H$8,B1034=standards!$G$9,standards!$H$9,B1034=standards!$G$10, standards!$H$10, TRUE,standards!$H$7)</f>
        <v>133, 64.5, 1</v>
      </c>
      <c r="N1034" t="str">
        <f>VLOOKUP($C1034, standards!$A$2:$D$17, 3, FALSE)</f>
        <v>carbonate, dolomite</v>
      </c>
      <c r="O1034" t="str">
        <f>VLOOKUP($C1034, standards!$A$2:$D$17, 4, FALSE)</f>
        <v/>
      </c>
    </row>
    <row r="1035" spans="1:15" x14ac:dyDescent="0.2">
      <c r="A1035" s="21">
        <v>29259</v>
      </c>
      <c r="B1035" s="1" t="s">
        <v>52</v>
      </c>
      <c r="C1035" s="1" t="s">
        <v>31</v>
      </c>
      <c r="D1035" s="1" t="s">
        <v>2</v>
      </c>
      <c r="E1035" s="4">
        <v>184.5</v>
      </c>
      <c r="F1035" s="2">
        <v>-3.1745000000000001</v>
      </c>
      <c r="G1035" s="2">
        <v>-4.3313486760702906</v>
      </c>
      <c r="H1035" s="2"/>
      <c r="I1035" s="2"/>
      <c r="J1035" s="2"/>
      <c r="K1035" s="2"/>
      <c r="L1035" s="2"/>
      <c r="M1035" s="24" t="str" cm="1">
        <f t="array" ref="M1035">_xlfn.IFS(B1035=standards!$G$1, standards!$H$1, B1035=standards!$G$2,standards!$H$2,B1035=standards!$G$3,standards!$H$3,B1035=standards!$G$4,standards!$H$4,B1035=standards!$G$5,standards!$H$5,B1035=standards!$G$6,standards!$H$6,B1035=standards!$G$8,standards!$H$8,B1035=standards!$G$9,standards!$H$9,B1035=standards!$G$10, standards!$H$10, TRUE,standards!$H$7)</f>
        <v>133, 64.5, 1</v>
      </c>
      <c r="N1035" t="str">
        <f>VLOOKUP($C1035, standards!$A$2:$D$17, 3, FALSE)</f>
        <v>carbonate, dolomite</v>
      </c>
      <c r="O1035" t="str">
        <f>VLOOKUP($C1035, standards!$A$2:$D$17, 4, FALSE)</f>
        <v/>
      </c>
    </row>
    <row r="1036" spans="1:15" x14ac:dyDescent="0.2">
      <c r="A1036" s="21">
        <v>29260</v>
      </c>
      <c r="B1036" s="1" t="s">
        <v>52</v>
      </c>
      <c r="C1036" s="1" t="s">
        <v>31</v>
      </c>
      <c r="D1036" s="1" t="s">
        <v>2</v>
      </c>
      <c r="E1036" s="4">
        <v>185</v>
      </c>
      <c r="F1036" s="2">
        <v>-2.7105000000000001</v>
      </c>
      <c r="G1036" s="2">
        <v>-6.2071219995050049</v>
      </c>
      <c r="H1036" s="2"/>
      <c r="I1036" s="2"/>
      <c r="J1036" s="2"/>
      <c r="K1036" s="2"/>
      <c r="L1036" s="2"/>
      <c r="M1036" s="24" t="str" cm="1">
        <f t="array" ref="M1036">_xlfn.IFS(B1036=standards!$G$1, standards!$H$1, B1036=standards!$G$2,standards!$H$2,B1036=standards!$G$3,standards!$H$3,B1036=standards!$G$4,standards!$H$4,B1036=standards!$G$5,standards!$H$5,B1036=standards!$G$6,standards!$H$6,B1036=standards!$G$8,standards!$H$8,B1036=standards!$G$9,standards!$H$9,B1036=standards!$G$10, standards!$H$10, TRUE,standards!$H$7)</f>
        <v>133, 64.5, 1</v>
      </c>
      <c r="N1036" t="str">
        <f>VLOOKUP($C1036, standards!$A$2:$D$17, 3, FALSE)</f>
        <v>carbonate, dolomite</v>
      </c>
      <c r="O1036" t="str">
        <f>VLOOKUP($C1036, standards!$A$2:$D$17, 4, FALSE)</f>
        <v/>
      </c>
    </row>
    <row r="1037" spans="1:15" x14ac:dyDescent="0.2">
      <c r="A1037" s="21">
        <v>29261</v>
      </c>
      <c r="B1037" s="1" t="s">
        <v>52</v>
      </c>
      <c r="C1037" s="1" t="s">
        <v>31</v>
      </c>
      <c r="D1037" s="1" t="s">
        <v>2</v>
      </c>
      <c r="E1037" s="4">
        <v>185.5</v>
      </c>
      <c r="F1037" s="2">
        <v>-3.3534999999999999</v>
      </c>
      <c r="G1037" s="2">
        <v>-5.7092254392477733</v>
      </c>
      <c r="H1037" s="2"/>
      <c r="I1037" s="2"/>
      <c r="J1037" s="2"/>
      <c r="K1037" s="2"/>
      <c r="L1037" s="2"/>
      <c r="M1037" s="24" t="str" cm="1">
        <f t="array" ref="M1037">_xlfn.IFS(B1037=standards!$G$1, standards!$H$1, B1037=standards!$G$2,standards!$H$2,B1037=standards!$G$3,standards!$H$3,B1037=standards!$G$4,standards!$H$4,B1037=standards!$G$5,standards!$H$5,B1037=standards!$G$6,standards!$H$6,B1037=standards!$G$8,standards!$H$8,B1037=standards!$G$9,standards!$H$9,B1037=standards!$G$10, standards!$H$10, TRUE,standards!$H$7)</f>
        <v>133, 64.5, 1</v>
      </c>
      <c r="N1037" t="str">
        <f>VLOOKUP($C1037, standards!$A$2:$D$17, 3, FALSE)</f>
        <v>carbonate, dolomite</v>
      </c>
      <c r="O1037" t="str">
        <f>VLOOKUP($C1037, standards!$A$2:$D$17, 4, FALSE)</f>
        <v/>
      </c>
    </row>
    <row r="1038" spans="1:15" x14ac:dyDescent="0.2">
      <c r="A1038" s="21">
        <v>29262</v>
      </c>
      <c r="B1038" s="1" t="s">
        <v>52</v>
      </c>
      <c r="C1038" s="1" t="s">
        <v>31</v>
      </c>
      <c r="D1038" s="1" t="s">
        <v>2</v>
      </c>
      <c r="E1038" s="4">
        <v>186</v>
      </c>
      <c r="F1038" s="2">
        <v>0.15849999999999989</v>
      </c>
      <c r="G1038" s="2">
        <v>-6.6872011878247966</v>
      </c>
      <c r="H1038" s="2"/>
      <c r="I1038" s="2"/>
      <c r="J1038" s="2"/>
      <c r="K1038" s="2"/>
      <c r="L1038" s="2"/>
      <c r="M1038" s="24" t="str" cm="1">
        <f t="array" ref="M1038">_xlfn.IFS(B1038=standards!$G$1, standards!$H$1, B1038=standards!$G$2,standards!$H$2,B1038=standards!$G$3,standards!$H$3,B1038=standards!$G$4,standards!$H$4,B1038=standards!$G$5,standards!$H$5,B1038=standards!$G$6,standards!$H$6,B1038=standards!$G$8,standards!$H$8,B1038=standards!$G$9,standards!$H$9,B1038=standards!$G$10, standards!$H$10, TRUE,standards!$H$7)</f>
        <v>133, 64.5, 1</v>
      </c>
      <c r="N1038" t="str">
        <f>VLOOKUP($C1038, standards!$A$2:$D$17, 3, FALSE)</f>
        <v>carbonate, dolomite</v>
      </c>
      <c r="O1038" t="str">
        <f>VLOOKUP($C1038, standards!$A$2:$D$17, 4, FALSE)</f>
        <v/>
      </c>
    </row>
    <row r="1039" spans="1:15" x14ac:dyDescent="0.2">
      <c r="A1039" s="21">
        <v>29263</v>
      </c>
      <c r="B1039" s="1" t="s">
        <v>52</v>
      </c>
      <c r="C1039" s="1" t="s">
        <v>31</v>
      </c>
      <c r="D1039" s="1" t="s">
        <v>2</v>
      </c>
      <c r="E1039" s="4">
        <v>186.5</v>
      </c>
      <c r="F1039" s="2">
        <v>-3.8214999999999999</v>
      </c>
      <c r="G1039" s="2">
        <v>-6.5852462261816234</v>
      </c>
      <c r="H1039" s="2"/>
      <c r="I1039" s="2"/>
      <c r="J1039" s="2"/>
      <c r="K1039" s="2"/>
      <c r="L1039" s="2"/>
      <c r="M1039" s="24" t="str" cm="1">
        <f t="array" ref="M1039">_xlfn.IFS(B1039=standards!$G$1, standards!$H$1, B1039=standards!$G$2,standards!$H$2,B1039=standards!$G$3,standards!$H$3,B1039=standards!$G$4,standards!$H$4,B1039=standards!$G$5,standards!$H$5,B1039=standards!$G$6,standards!$H$6,B1039=standards!$G$8,standards!$H$8,B1039=standards!$G$9,standards!$H$9,B1039=standards!$G$10, standards!$H$10, TRUE,standards!$H$7)</f>
        <v>133, 64.5, 1</v>
      </c>
      <c r="N1039" t="str">
        <f>VLOOKUP($C1039, standards!$A$2:$D$17, 3, FALSE)</f>
        <v>carbonate, dolomite</v>
      </c>
      <c r="O1039" t="str">
        <f>VLOOKUP($C1039, standards!$A$2:$D$17, 4, FALSE)</f>
        <v/>
      </c>
    </row>
    <row r="1040" spans="1:15" x14ac:dyDescent="0.2">
      <c r="A1040" s="21">
        <v>29264</v>
      </c>
      <c r="B1040" s="1" t="s">
        <v>52</v>
      </c>
      <c r="C1040" s="1" t="s">
        <v>31</v>
      </c>
      <c r="D1040" s="1" t="s">
        <v>2</v>
      </c>
      <c r="E1040" s="4">
        <v>187</v>
      </c>
      <c r="F1040" s="2">
        <v>-3.4355000000000002</v>
      </c>
      <c r="G1040" s="2">
        <v>-5.802271714922056</v>
      </c>
      <c r="H1040" s="2"/>
      <c r="I1040" s="2"/>
      <c r="J1040" s="2"/>
      <c r="K1040" s="2"/>
      <c r="L1040" s="2"/>
      <c r="M1040" s="24" t="str" cm="1">
        <f t="array" ref="M1040">_xlfn.IFS(B1040=standards!$G$1, standards!$H$1, B1040=standards!$G$2,standards!$H$2,B1040=standards!$G$3,standards!$H$3,B1040=standards!$G$4,standards!$H$4,B1040=standards!$G$5,standards!$H$5,B1040=standards!$G$6,standards!$H$6,B1040=standards!$G$8,standards!$H$8,B1040=standards!$G$9,standards!$H$9,B1040=standards!$G$10, standards!$H$10, TRUE,standards!$H$7)</f>
        <v>133, 64.5, 1</v>
      </c>
      <c r="N1040" t="str">
        <f>VLOOKUP($C1040, standards!$A$2:$D$17, 3, FALSE)</f>
        <v>carbonate, dolomite</v>
      </c>
      <c r="O1040" t="str">
        <f>VLOOKUP($C1040, standards!$A$2:$D$17, 4, FALSE)</f>
        <v/>
      </c>
    </row>
    <row r="1041" spans="1:15" x14ac:dyDescent="0.2">
      <c r="A1041" s="21">
        <v>29265</v>
      </c>
      <c r="B1041" s="1" t="s">
        <v>52</v>
      </c>
      <c r="C1041" s="1" t="s">
        <v>31</v>
      </c>
      <c r="D1041" s="1" t="s">
        <v>2</v>
      </c>
      <c r="E1041" s="4">
        <v>187.5</v>
      </c>
      <c r="F1041" s="2">
        <v>-3.9615</v>
      </c>
      <c r="G1041" s="2">
        <v>-6.3615392229646366</v>
      </c>
      <c r="H1041" s="2"/>
      <c r="I1041" s="2"/>
      <c r="J1041" s="2"/>
      <c r="K1041" s="2"/>
      <c r="L1041" s="2"/>
      <c r="M1041" s="24" t="str" cm="1">
        <f t="array" ref="M1041">_xlfn.IFS(B1041=standards!$G$1, standards!$H$1, B1041=standards!$G$2,standards!$H$2,B1041=standards!$G$3,standards!$H$3,B1041=standards!$G$4,standards!$H$4,B1041=standards!$G$5,standards!$H$5,B1041=standards!$G$6,standards!$H$6,B1041=standards!$G$8,standards!$H$8,B1041=standards!$G$9,standards!$H$9,B1041=standards!$G$10, standards!$H$10, TRUE,standards!$H$7)</f>
        <v>133, 64.5, 1</v>
      </c>
      <c r="N1041" t="str">
        <f>VLOOKUP($C1041, standards!$A$2:$D$17, 3, FALSE)</f>
        <v>carbonate, dolomite</v>
      </c>
      <c r="O1041" t="str">
        <f>VLOOKUP($C1041, standards!$A$2:$D$17, 4, FALSE)</f>
        <v/>
      </c>
    </row>
    <row r="1042" spans="1:15" x14ac:dyDescent="0.2">
      <c r="A1042" s="21">
        <v>29266</v>
      </c>
      <c r="B1042" s="1" t="s">
        <v>52</v>
      </c>
      <c r="C1042" s="1" t="s">
        <v>31</v>
      </c>
      <c r="D1042" s="1" t="s">
        <v>2</v>
      </c>
      <c r="E1042" s="4">
        <v>188</v>
      </c>
      <c r="F1042" s="2">
        <v>-4.6135000000000002</v>
      </c>
      <c r="G1042" s="2">
        <v>-5.5934125216529926</v>
      </c>
      <c r="H1042" s="2"/>
      <c r="I1042" s="2"/>
      <c r="J1042" s="2"/>
      <c r="K1042" s="2"/>
      <c r="L1042" s="2"/>
      <c r="M1042" s="24" t="str" cm="1">
        <f t="array" ref="M1042">_xlfn.IFS(B1042=standards!$G$1, standards!$H$1, B1042=standards!$G$2,standards!$H$2,B1042=standards!$G$3,standards!$H$3,B1042=standards!$G$4,standards!$H$4,B1042=standards!$G$5,standards!$H$5,B1042=standards!$G$6,standards!$H$6,B1042=standards!$G$8,standards!$H$8,B1042=standards!$G$9,standards!$H$9,B1042=standards!$G$10, standards!$H$10, TRUE,standards!$H$7)</f>
        <v>133, 64.5, 1</v>
      </c>
      <c r="N1042" t="str">
        <f>VLOOKUP($C1042, standards!$A$2:$D$17, 3, FALSE)</f>
        <v>carbonate, dolomite</v>
      </c>
      <c r="O1042" t="str">
        <f>VLOOKUP($C1042, standards!$A$2:$D$17, 4, FALSE)</f>
        <v/>
      </c>
    </row>
    <row r="1043" spans="1:15" x14ac:dyDescent="0.2">
      <c r="A1043" s="21">
        <v>29267</v>
      </c>
      <c r="B1043" s="1" t="s">
        <v>52</v>
      </c>
      <c r="C1043" s="1" t="s">
        <v>31</v>
      </c>
      <c r="D1043" s="1" t="s">
        <v>2</v>
      </c>
      <c r="E1043" s="4">
        <v>188.5</v>
      </c>
      <c r="F1043" s="2">
        <v>-5.5354999999999999</v>
      </c>
      <c r="G1043" s="2">
        <v>-6.2368176194011928</v>
      </c>
      <c r="H1043" s="2"/>
      <c r="I1043" s="2"/>
      <c r="J1043" s="2"/>
      <c r="K1043" s="2"/>
      <c r="L1043" s="2"/>
      <c r="M1043" s="24" t="str" cm="1">
        <f t="array" ref="M1043">_xlfn.IFS(B1043=standards!$G$1, standards!$H$1, B1043=standards!$G$2,standards!$H$2,B1043=standards!$G$3,standards!$H$3,B1043=standards!$G$4,standards!$H$4,B1043=standards!$G$5,standards!$H$5,B1043=standards!$G$6,standards!$H$6,B1043=standards!$G$8,standards!$H$8,B1043=standards!$G$9,standards!$H$9,B1043=standards!$G$10, standards!$H$10, TRUE,standards!$H$7)</f>
        <v>133, 64.5, 1</v>
      </c>
      <c r="N1043" t="str">
        <f>VLOOKUP($C1043, standards!$A$2:$D$17, 3, FALSE)</f>
        <v>carbonate, dolomite</v>
      </c>
      <c r="O1043" t="str">
        <f>VLOOKUP($C1043, standards!$A$2:$D$17, 4, FALSE)</f>
        <v/>
      </c>
    </row>
    <row r="1044" spans="1:15" x14ac:dyDescent="0.2">
      <c r="A1044" s="21">
        <v>29268</v>
      </c>
      <c r="B1044" s="1" t="s">
        <v>52</v>
      </c>
      <c r="C1044" s="1" t="s">
        <v>31</v>
      </c>
      <c r="D1044" s="1" t="s">
        <v>2</v>
      </c>
      <c r="E1044" s="4">
        <v>189</v>
      </c>
      <c r="F1044" s="2">
        <v>-5.3654999999999999</v>
      </c>
      <c r="G1044" s="2">
        <v>-5.7943528829498225</v>
      </c>
      <c r="H1044" s="2"/>
      <c r="I1044" s="2"/>
      <c r="J1044" s="2"/>
      <c r="K1044" s="2"/>
      <c r="L1044" s="2"/>
      <c r="M1044" s="24" t="str" cm="1">
        <f t="array" ref="M1044">_xlfn.IFS(B1044=standards!$G$1, standards!$H$1, B1044=standards!$G$2,standards!$H$2,B1044=standards!$G$3,standards!$H$3,B1044=standards!$G$4,standards!$H$4,B1044=standards!$G$5,standards!$H$5,B1044=standards!$G$6,standards!$H$6,B1044=standards!$G$8,standards!$H$8,B1044=standards!$G$9,standards!$H$9,B1044=standards!$G$10, standards!$H$10, TRUE,standards!$H$7)</f>
        <v>133, 64.5, 1</v>
      </c>
      <c r="N1044" t="str">
        <f>VLOOKUP($C1044, standards!$A$2:$D$17, 3, FALSE)</f>
        <v>carbonate, dolomite</v>
      </c>
      <c r="O1044" t="str">
        <f>VLOOKUP($C1044, standards!$A$2:$D$17, 4, FALSE)</f>
        <v/>
      </c>
    </row>
    <row r="1045" spans="1:15" x14ac:dyDescent="0.2">
      <c r="A1045" s="21">
        <v>29269</v>
      </c>
      <c r="B1045" s="1" t="s">
        <v>52</v>
      </c>
      <c r="C1045" s="1" t="s">
        <v>31</v>
      </c>
      <c r="D1045" s="1" t="s">
        <v>2</v>
      </c>
      <c r="E1045" s="4">
        <v>190</v>
      </c>
      <c r="F1045" s="2">
        <v>-4.5135000000000005</v>
      </c>
      <c r="G1045" s="2">
        <v>-5.9250136104924129</v>
      </c>
      <c r="H1045" s="2"/>
      <c r="I1045" s="2"/>
      <c r="J1045" s="2"/>
      <c r="K1045" s="2"/>
      <c r="L1045" s="2"/>
      <c r="M1045" s="24" t="str" cm="1">
        <f t="array" ref="M1045">_xlfn.IFS(B1045=standards!$G$1, standards!$H$1, B1045=standards!$G$2,standards!$H$2,B1045=standards!$G$3,standards!$H$3,B1045=standards!$G$4,standards!$H$4,B1045=standards!$G$5,standards!$H$5,B1045=standards!$G$6,standards!$H$6,B1045=standards!$G$8,standards!$H$8,B1045=standards!$G$9,standards!$H$9,B1045=standards!$G$10, standards!$H$10, TRUE,standards!$H$7)</f>
        <v>133, 64.5, 1</v>
      </c>
      <c r="N1045" t="str">
        <f>VLOOKUP($C1045, standards!$A$2:$D$17, 3, FALSE)</f>
        <v>carbonate, dolomite</v>
      </c>
      <c r="O1045" t="str">
        <f>VLOOKUP($C1045, standards!$A$2:$D$17, 4, FALSE)</f>
        <v/>
      </c>
    </row>
    <row r="1046" spans="1:15" x14ac:dyDescent="0.2">
      <c r="A1046" s="21">
        <v>29270</v>
      </c>
      <c r="B1046" s="1" t="s">
        <v>52</v>
      </c>
      <c r="C1046" s="1" t="s">
        <v>31</v>
      </c>
      <c r="D1046" s="1" t="s">
        <v>2</v>
      </c>
      <c r="E1046" s="4">
        <v>191</v>
      </c>
      <c r="F1046" s="2">
        <v>-4.1385000000000005</v>
      </c>
      <c r="G1046" s="2">
        <v>-6.0814105419450177</v>
      </c>
      <c r="H1046" s="2"/>
      <c r="I1046" s="2"/>
      <c r="J1046" s="2"/>
      <c r="K1046" s="2"/>
      <c r="L1046" s="2"/>
      <c r="M1046" s="24" t="str" cm="1">
        <f t="array" ref="M1046">_xlfn.IFS(B1046=standards!$G$1, standards!$H$1, B1046=standards!$G$2,standards!$H$2,B1046=standards!$G$3,standards!$H$3,B1046=standards!$G$4,standards!$H$4,B1046=standards!$G$5,standards!$H$5,B1046=standards!$G$6,standards!$H$6,B1046=standards!$G$8,standards!$H$8,B1046=standards!$G$9,standards!$H$9,B1046=standards!$G$10, standards!$H$10, TRUE,standards!$H$7)</f>
        <v>133, 64.5, 1</v>
      </c>
      <c r="N1046" t="str">
        <f>VLOOKUP($C1046, standards!$A$2:$D$17, 3, FALSE)</f>
        <v>carbonate, dolomite</v>
      </c>
      <c r="O1046" t="str">
        <f>VLOOKUP($C1046, standards!$A$2:$D$17, 4, FALSE)</f>
        <v/>
      </c>
    </row>
    <row r="1047" spans="1:15" x14ac:dyDescent="0.2">
      <c r="A1047" s="21">
        <v>29271</v>
      </c>
      <c r="B1047" s="1" t="s">
        <v>52</v>
      </c>
      <c r="C1047" s="1" t="s">
        <v>31</v>
      </c>
      <c r="D1047" s="1" t="s">
        <v>2</v>
      </c>
      <c r="E1047" s="4">
        <v>192</v>
      </c>
      <c r="F1047" s="2">
        <v>-5.1985000000000001</v>
      </c>
      <c r="G1047" s="2">
        <v>-6.2605741153180068</v>
      </c>
      <c r="H1047" s="2"/>
      <c r="I1047" s="2"/>
      <c r="J1047" s="2"/>
      <c r="K1047" s="2"/>
      <c r="L1047" s="2"/>
      <c r="M1047" s="24" t="str" cm="1">
        <f t="array" ref="M1047">_xlfn.IFS(B1047=standards!$G$1, standards!$H$1, B1047=standards!$G$2,standards!$H$2,B1047=standards!$G$3,standards!$H$3,B1047=standards!$G$4,standards!$H$4,B1047=standards!$G$5,standards!$H$5,B1047=standards!$G$6,standards!$H$6,B1047=standards!$G$8,standards!$H$8,B1047=standards!$G$9,standards!$H$9,B1047=standards!$G$10, standards!$H$10, TRUE,standards!$H$7)</f>
        <v>133, 64.5, 1</v>
      </c>
      <c r="N1047" t="str">
        <f>VLOOKUP($C1047, standards!$A$2:$D$17, 3, FALSE)</f>
        <v>carbonate, dolomite</v>
      </c>
      <c r="O1047" t="str">
        <f>VLOOKUP($C1047, standards!$A$2:$D$17, 4, FALSE)</f>
        <v/>
      </c>
    </row>
    <row r="1048" spans="1:15" x14ac:dyDescent="0.2">
      <c r="A1048" s="21">
        <v>29272</v>
      </c>
      <c r="B1048" s="1" t="s">
        <v>52</v>
      </c>
      <c r="C1048" s="1" t="s">
        <v>31</v>
      </c>
      <c r="D1048" s="1" t="s">
        <v>2</v>
      </c>
      <c r="E1048" s="4">
        <v>193</v>
      </c>
      <c r="F1048" s="2">
        <v>-3.6339999999999999</v>
      </c>
      <c r="G1048" s="2">
        <v>-6.1669999999999998</v>
      </c>
      <c r="H1048" s="2"/>
      <c r="I1048" s="2"/>
      <c r="J1048" s="2"/>
      <c r="K1048" s="2"/>
      <c r="L1048" s="2"/>
      <c r="M1048" s="24" t="str" cm="1">
        <f t="array" ref="M1048">_xlfn.IFS(B1048=standards!$G$1, standards!$H$1, B1048=standards!$G$2,standards!$H$2,B1048=standards!$G$3,standards!$H$3,B1048=standards!$G$4,standards!$H$4,B1048=standards!$G$5,standards!$H$5,B1048=standards!$G$6,standards!$H$6,B1048=standards!$G$8,standards!$H$8,B1048=standards!$G$9,standards!$H$9,B1048=standards!$G$10, standards!$H$10, TRUE,standards!$H$7)</f>
        <v>133, 64.5, 1</v>
      </c>
      <c r="N1048" t="str">
        <f>VLOOKUP($C1048, standards!$A$2:$D$17, 3, FALSE)</f>
        <v>carbonate, dolomite</v>
      </c>
      <c r="O1048" t="str">
        <f>VLOOKUP($C1048, standards!$A$2:$D$17, 4, FALSE)</f>
        <v/>
      </c>
    </row>
    <row r="1049" spans="1:15" x14ac:dyDescent="0.2">
      <c r="A1049" s="21">
        <v>29273</v>
      </c>
      <c r="B1049" s="1" t="s">
        <v>52</v>
      </c>
      <c r="C1049" s="1" t="s">
        <v>31</v>
      </c>
      <c r="D1049" s="1" t="s">
        <v>2</v>
      </c>
      <c r="E1049" s="4">
        <v>194</v>
      </c>
      <c r="F1049" s="2">
        <v>-3.4670000000000001</v>
      </c>
      <c r="G1049" s="2">
        <v>3.0000000000000001E-3</v>
      </c>
      <c r="H1049" s="2"/>
      <c r="I1049" s="2"/>
      <c r="J1049" s="2"/>
      <c r="K1049" s="2"/>
      <c r="L1049" s="2"/>
      <c r="M1049" s="24" t="str" cm="1">
        <f t="array" ref="M1049">_xlfn.IFS(B1049=standards!$G$1, standards!$H$1, B1049=standards!$G$2,standards!$H$2,B1049=standards!$G$3,standards!$H$3,B1049=standards!$G$4,standards!$H$4,B1049=standards!$G$5,standards!$H$5,B1049=standards!$G$6,standards!$H$6,B1049=standards!$G$8,standards!$H$8,B1049=standards!$G$9,standards!$H$9,B1049=standards!$G$10, standards!$H$10, TRUE,standards!$H$7)</f>
        <v>133, 64.5, 1</v>
      </c>
      <c r="N1049" t="str">
        <f>VLOOKUP($C1049, standards!$A$2:$D$17, 3, FALSE)</f>
        <v>carbonate, dolomite</v>
      </c>
      <c r="O1049" t="str">
        <f>VLOOKUP($C1049, standards!$A$2:$D$17, 4, FALSE)</f>
        <v/>
      </c>
    </row>
    <row r="1050" spans="1:15" x14ac:dyDescent="0.2">
      <c r="A1050" s="21">
        <v>29274</v>
      </c>
      <c r="B1050" s="1" t="s">
        <v>52</v>
      </c>
      <c r="C1050" s="1" t="s">
        <v>31</v>
      </c>
      <c r="D1050" s="1" t="s">
        <v>2</v>
      </c>
      <c r="E1050" s="4">
        <v>195</v>
      </c>
      <c r="F1050" s="2">
        <v>-4.8499999999999996</v>
      </c>
      <c r="G1050" s="2">
        <v>-7.03</v>
      </c>
      <c r="H1050" s="2"/>
      <c r="I1050" s="2"/>
      <c r="J1050" s="2"/>
      <c r="K1050" s="2"/>
      <c r="L1050" s="2"/>
      <c r="M1050" s="24" t="str" cm="1">
        <f t="array" ref="M1050">_xlfn.IFS(B1050=standards!$G$1, standards!$H$1, B1050=standards!$G$2,standards!$H$2,B1050=standards!$G$3,standards!$H$3,B1050=standards!$G$4,standards!$H$4,B1050=standards!$G$5,standards!$H$5,B1050=standards!$G$6,standards!$H$6,B1050=standards!$G$8,standards!$H$8,B1050=standards!$G$9,standards!$H$9,B1050=standards!$G$10, standards!$H$10, TRUE,standards!$H$7)</f>
        <v>133, 64.5, 1</v>
      </c>
      <c r="N1050" t="str">
        <f>VLOOKUP($C1050, standards!$A$2:$D$17, 3, FALSE)</f>
        <v>carbonate, dolomite</v>
      </c>
      <c r="O1050" t="str">
        <f>VLOOKUP($C1050, standards!$A$2:$D$17, 4, FALSE)</f>
        <v/>
      </c>
    </row>
    <row r="1051" spans="1:15" x14ac:dyDescent="0.2">
      <c r="A1051" s="21">
        <v>29275</v>
      </c>
      <c r="B1051" s="1" t="s">
        <v>52</v>
      </c>
      <c r="C1051" s="1" t="s">
        <v>31</v>
      </c>
      <c r="D1051" s="1" t="s">
        <v>2</v>
      </c>
      <c r="E1051" s="4">
        <v>196</v>
      </c>
      <c r="F1051" s="2">
        <v>-4.0579999999999998</v>
      </c>
      <c r="G1051" s="2">
        <v>-6.702</v>
      </c>
      <c r="H1051" s="2"/>
      <c r="I1051" s="2"/>
      <c r="J1051" s="2"/>
      <c r="K1051" s="2"/>
      <c r="L1051" s="2"/>
      <c r="M1051" s="24" t="str" cm="1">
        <f t="array" ref="M1051">_xlfn.IFS(B1051=standards!$G$1, standards!$H$1, B1051=standards!$G$2,standards!$H$2,B1051=standards!$G$3,standards!$H$3,B1051=standards!$G$4,standards!$H$4,B1051=standards!$G$5,standards!$H$5,B1051=standards!$G$6,standards!$H$6,B1051=standards!$G$8,standards!$H$8,B1051=standards!$G$9,standards!$H$9,B1051=standards!$G$10, standards!$H$10, TRUE,standards!$H$7)</f>
        <v>133, 64.5, 1</v>
      </c>
      <c r="N1051" t="str">
        <f>VLOOKUP($C1051, standards!$A$2:$D$17, 3, FALSE)</f>
        <v>carbonate, dolomite</v>
      </c>
      <c r="O1051" t="str">
        <f>VLOOKUP($C1051, standards!$A$2:$D$17, 4, FALSE)</f>
        <v/>
      </c>
    </row>
    <row r="1052" spans="1:15" x14ac:dyDescent="0.2">
      <c r="A1052" s="21">
        <v>29276</v>
      </c>
      <c r="B1052" s="1" t="s">
        <v>52</v>
      </c>
      <c r="C1052" s="1" t="s">
        <v>31</v>
      </c>
      <c r="D1052" s="1" t="s">
        <v>2</v>
      </c>
      <c r="E1052" s="4">
        <v>197</v>
      </c>
      <c r="F1052" s="2">
        <v>-4.0309999999999997</v>
      </c>
      <c r="G1052" s="2">
        <v>-7.2060000000000004</v>
      </c>
      <c r="H1052" s="2"/>
      <c r="I1052" s="2"/>
      <c r="J1052" s="2"/>
      <c r="K1052" s="2"/>
      <c r="L1052" s="2"/>
      <c r="M1052" s="24" t="str" cm="1">
        <f t="array" ref="M1052">_xlfn.IFS(B1052=standards!$G$1, standards!$H$1, B1052=standards!$G$2,standards!$H$2,B1052=standards!$G$3,standards!$H$3,B1052=standards!$G$4,standards!$H$4,B1052=standards!$G$5,standards!$H$5,B1052=standards!$G$6,standards!$H$6,B1052=standards!$G$8,standards!$H$8,B1052=standards!$G$9,standards!$H$9,B1052=standards!$G$10, standards!$H$10, TRUE,standards!$H$7)</f>
        <v>133, 64.5, 1</v>
      </c>
      <c r="N1052" t="str">
        <f>VLOOKUP($C1052, standards!$A$2:$D$17, 3, FALSE)</f>
        <v>carbonate, dolomite</v>
      </c>
      <c r="O1052" t="str">
        <f>VLOOKUP($C1052, standards!$A$2:$D$17, 4, FALSE)</f>
        <v/>
      </c>
    </row>
    <row r="1053" spans="1:15" x14ac:dyDescent="0.2">
      <c r="A1053" s="21">
        <v>29277</v>
      </c>
      <c r="B1053" s="1" t="s">
        <v>52</v>
      </c>
      <c r="C1053" s="1" t="s">
        <v>31</v>
      </c>
      <c r="D1053" s="1" t="s">
        <v>2</v>
      </c>
      <c r="E1053" s="4">
        <v>198</v>
      </c>
      <c r="F1053" s="2">
        <v>-3.573</v>
      </c>
      <c r="G1053" s="2">
        <v>-6.0380000000000003</v>
      </c>
      <c r="H1053" s="2"/>
      <c r="I1053" s="2"/>
      <c r="J1053" s="2"/>
      <c r="K1053" s="2"/>
      <c r="L1053" s="2"/>
      <c r="M1053" s="24" t="str" cm="1">
        <f t="array" ref="M1053">_xlfn.IFS(B1053=standards!$G$1, standards!$H$1, B1053=standards!$G$2,standards!$H$2,B1053=standards!$G$3,standards!$H$3,B1053=standards!$G$4,standards!$H$4,B1053=standards!$G$5,standards!$H$5,B1053=standards!$G$6,standards!$H$6,B1053=standards!$G$8,standards!$H$8,B1053=standards!$G$9,standards!$H$9,B1053=standards!$G$10, standards!$H$10, TRUE,standards!$H$7)</f>
        <v>133, 64.5, 1</v>
      </c>
      <c r="N1053" t="str">
        <f>VLOOKUP($C1053, standards!$A$2:$D$17, 3, FALSE)</f>
        <v>carbonate, dolomite</v>
      </c>
      <c r="O1053" t="str">
        <f>VLOOKUP($C1053, standards!$A$2:$D$17, 4, FALSE)</f>
        <v/>
      </c>
    </row>
    <row r="1054" spans="1:15" x14ac:dyDescent="0.2">
      <c r="A1054" s="21">
        <v>29278</v>
      </c>
      <c r="B1054" s="1" t="s">
        <v>52</v>
      </c>
      <c r="C1054" s="1" t="s">
        <v>31</v>
      </c>
      <c r="D1054" s="1" t="s">
        <v>2</v>
      </c>
      <c r="E1054" s="4">
        <v>199</v>
      </c>
      <c r="F1054" s="2">
        <v>-3.6850000000000001</v>
      </c>
      <c r="G1054" s="2">
        <v>-6.5629999999999997</v>
      </c>
      <c r="H1054" s="2"/>
      <c r="I1054" s="2"/>
      <c r="J1054" s="2"/>
      <c r="K1054" s="2"/>
      <c r="L1054" s="2"/>
      <c r="M1054" s="24" t="str" cm="1">
        <f t="array" ref="M1054">_xlfn.IFS(B1054=standards!$G$1, standards!$H$1, B1054=standards!$G$2,standards!$H$2,B1054=standards!$G$3,standards!$H$3,B1054=standards!$G$4,standards!$H$4,B1054=standards!$G$5,standards!$H$5,B1054=standards!$G$6,standards!$H$6,B1054=standards!$G$8,standards!$H$8,B1054=standards!$G$9,standards!$H$9,B1054=standards!$G$10, standards!$H$10, TRUE,standards!$H$7)</f>
        <v>133, 64.5, 1</v>
      </c>
      <c r="N1054" t="str">
        <f>VLOOKUP($C1054, standards!$A$2:$D$17, 3, FALSE)</f>
        <v>carbonate, dolomite</v>
      </c>
      <c r="O1054" t="str">
        <f>VLOOKUP($C1054, standards!$A$2:$D$17, 4, FALSE)</f>
        <v/>
      </c>
    </row>
    <row r="1055" spans="1:15" x14ac:dyDescent="0.2">
      <c r="A1055" s="21">
        <v>29279</v>
      </c>
      <c r="B1055" s="1" t="s">
        <v>52</v>
      </c>
      <c r="C1055" s="1" t="s">
        <v>31</v>
      </c>
      <c r="D1055" s="1" t="s">
        <v>2</v>
      </c>
      <c r="E1055" s="4">
        <v>200</v>
      </c>
      <c r="F1055" s="2">
        <v>-2.69</v>
      </c>
      <c r="G1055" s="2">
        <v>-8.7609999999999992</v>
      </c>
      <c r="H1055" s="2"/>
      <c r="I1055" s="2"/>
      <c r="J1055" s="2"/>
      <c r="K1055" s="2"/>
      <c r="L1055" s="2"/>
      <c r="M1055" s="24" t="str" cm="1">
        <f t="array" ref="M1055">_xlfn.IFS(B1055=standards!$G$1, standards!$H$1, B1055=standards!$G$2,standards!$H$2,B1055=standards!$G$3,standards!$H$3,B1055=standards!$G$4,standards!$H$4,B1055=standards!$G$5,standards!$H$5,B1055=standards!$G$6,standards!$H$6,B1055=standards!$G$8,standards!$H$8,B1055=standards!$G$9,standards!$H$9,B1055=standards!$G$10, standards!$H$10, TRUE,standards!$H$7)</f>
        <v>133, 64.5, 1</v>
      </c>
      <c r="N1055" t="str">
        <f>VLOOKUP($C1055, standards!$A$2:$D$17, 3, FALSE)</f>
        <v>carbonate, dolomite</v>
      </c>
      <c r="O1055" t="str">
        <f>VLOOKUP($C1055, standards!$A$2:$D$17, 4, FALSE)</f>
        <v/>
      </c>
    </row>
    <row r="1056" spans="1:15" x14ac:dyDescent="0.2">
      <c r="A1056" s="21">
        <v>29280</v>
      </c>
      <c r="B1056" s="1" t="s">
        <v>52</v>
      </c>
      <c r="C1056" s="1" t="s">
        <v>31</v>
      </c>
      <c r="D1056" s="1" t="s">
        <v>2</v>
      </c>
      <c r="E1056" s="4">
        <v>201</v>
      </c>
      <c r="F1056" s="2">
        <v>-3.72</v>
      </c>
      <c r="G1056" s="2">
        <v>-7.016</v>
      </c>
      <c r="H1056" s="2"/>
      <c r="I1056" s="2"/>
      <c r="J1056" s="2"/>
      <c r="K1056" s="2"/>
      <c r="L1056" s="2"/>
      <c r="M1056" s="24" t="str" cm="1">
        <f t="array" ref="M1056">_xlfn.IFS(B1056=standards!$G$1, standards!$H$1, B1056=standards!$G$2,standards!$H$2,B1056=standards!$G$3,standards!$H$3,B1056=standards!$G$4,standards!$H$4,B1056=standards!$G$5,standards!$H$5,B1056=standards!$G$6,standards!$H$6,B1056=standards!$G$8,standards!$H$8,B1056=standards!$G$9,standards!$H$9,B1056=standards!$G$10, standards!$H$10, TRUE,standards!$H$7)</f>
        <v>133, 64.5, 1</v>
      </c>
      <c r="N1056" t="str">
        <f>VLOOKUP($C1056, standards!$A$2:$D$17, 3, FALSE)</f>
        <v>carbonate, dolomite</v>
      </c>
      <c r="O1056" t="str">
        <f>VLOOKUP($C1056, standards!$A$2:$D$17, 4, FALSE)</f>
        <v/>
      </c>
    </row>
    <row r="1057" spans="1:15" x14ac:dyDescent="0.2">
      <c r="A1057" s="21">
        <v>29281</v>
      </c>
      <c r="B1057" s="1" t="s">
        <v>52</v>
      </c>
      <c r="C1057" s="1" t="s">
        <v>31</v>
      </c>
      <c r="D1057" s="1" t="s">
        <v>2</v>
      </c>
      <c r="E1057" s="4">
        <v>202</v>
      </c>
      <c r="F1057" s="2">
        <v>-3.4870000000000001</v>
      </c>
      <c r="G1057" s="2">
        <v>-6.9020000000000001</v>
      </c>
      <c r="H1057" s="2"/>
      <c r="I1057" s="2"/>
      <c r="J1057" s="2"/>
      <c r="K1057" s="2"/>
      <c r="L1057" s="2"/>
      <c r="M1057" s="24" t="str" cm="1">
        <f t="array" ref="M1057">_xlfn.IFS(B1057=standards!$G$1, standards!$H$1, B1057=standards!$G$2,standards!$H$2,B1057=standards!$G$3,standards!$H$3,B1057=standards!$G$4,standards!$H$4,B1057=standards!$G$5,standards!$H$5,B1057=standards!$G$6,standards!$H$6,B1057=standards!$G$8,standards!$H$8,B1057=standards!$G$9,standards!$H$9,B1057=standards!$G$10, standards!$H$10, TRUE,standards!$H$7)</f>
        <v>133, 64.5, 1</v>
      </c>
      <c r="N1057" t="str">
        <f>VLOOKUP($C1057, standards!$A$2:$D$17, 3, FALSE)</f>
        <v>carbonate, dolomite</v>
      </c>
      <c r="O1057" t="str">
        <f>VLOOKUP($C1057, standards!$A$2:$D$17, 4, FALSE)</f>
        <v/>
      </c>
    </row>
    <row r="1058" spans="1:15" x14ac:dyDescent="0.2">
      <c r="A1058" s="21">
        <v>29282</v>
      </c>
      <c r="B1058" s="1" t="s">
        <v>52</v>
      </c>
      <c r="C1058" s="1" t="s">
        <v>31</v>
      </c>
      <c r="D1058" s="1" t="s">
        <v>2</v>
      </c>
      <c r="E1058" s="4">
        <v>203</v>
      </c>
      <c r="F1058" s="2">
        <v>-3.206</v>
      </c>
      <c r="G1058" s="2">
        <v>-6.61</v>
      </c>
      <c r="H1058" s="2"/>
      <c r="I1058" s="2"/>
      <c r="J1058" s="2"/>
      <c r="K1058" s="2"/>
      <c r="L1058" s="2"/>
      <c r="M1058" s="24" t="str" cm="1">
        <f t="array" ref="M1058">_xlfn.IFS(B1058=standards!$G$1, standards!$H$1, B1058=standards!$G$2,standards!$H$2,B1058=standards!$G$3,standards!$H$3,B1058=standards!$G$4,standards!$H$4,B1058=standards!$G$5,standards!$H$5,B1058=standards!$G$6,standards!$H$6,B1058=standards!$G$8,standards!$H$8,B1058=standards!$G$9,standards!$H$9,B1058=standards!$G$10, standards!$H$10, TRUE,standards!$H$7)</f>
        <v>133, 64.5, 1</v>
      </c>
      <c r="N1058" t="str">
        <f>VLOOKUP($C1058, standards!$A$2:$D$17, 3, FALSE)</f>
        <v>carbonate, dolomite</v>
      </c>
      <c r="O1058" t="str">
        <f>VLOOKUP($C1058, standards!$A$2:$D$17, 4, FALSE)</f>
        <v/>
      </c>
    </row>
    <row r="1059" spans="1:15" x14ac:dyDescent="0.2">
      <c r="A1059" s="21">
        <v>29283</v>
      </c>
      <c r="B1059" s="1" t="s">
        <v>52</v>
      </c>
      <c r="C1059" s="1" t="s">
        <v>31</v>
      </c>
      <c r="D1059" s="1" t="s">
        <v>2</v>
      </c>
      <c r="E1059" s="4">
        <v>204</v>
      </c>
      <c r="F1059" s="2">
        <v>-0.90200000000000002</v>
      </c>
      <c r="G1059" s="2">
        <v>-7.04</v>
      </c>
      <c r="H1059" s="2"/>
      <c r="I1059" s="2"/>
      <c r="J1059" s="2"/>
      <c r="K1059" s="2"/>
      <c r="L1059" s="2"/>
      <c r="M1059" s="24" t="str" cm="1">
        <f t="array" ref="M1059">_xlfn.IFS(B1059=standards!$G$1, standards!$H$1, B1059=standards!$G$2,standards!$H$2,B1059=standards!$G$3,standards!$H$3,B1059=standards!$G$4,standards!$H$4,B1059=standards!$G$5,standards!$H$5,B1059=standards!$G$6,standards!$H$6,B1059=standards!$G$8,standards!$H$8,B1059=standards!$G$9,standards!$H$9,B1059=standards!$G$10, standards!$H$10, TRUE,standards!$H$7)</f>
        <v>133, 64.5, 1</v>
      </c>
      <c r="N1059" t="str">
        <f>VLOOKUP($C1059, standards!$A$2:$D$17, 3, FALSE)</f>
        <v>carbonate, dolomite</v>
      </c>
      <c r="O1059" t="str">
        <f>VLOOKUP($C1059, standards!$A$2:$D$17, 4, FALSE)</f>
        <v/>
      </c>
    </row>
    <row r="1060" spans="1:15" x14ac:dyDescent="0.2">
      <c r="A1060" s="21">
        <v>29284</v>
      </c>
      <c r="B1060" s="1" t="s">
        <v>52</v>
      </c>
      <c r="C1060" s="1" t="s">
        <v>31</v>
      </c>
      <c r="D1060" s="1" t="s">
        <v>2</v>
      </c>
      <c r="E1060" s="4">
        <v>205</v>
      </c>
      <c r="F1060" s="2">
        <v>-1.115</v>
      </c>
      <c r="G1060" s="2">
        <v>-9.1769999999999996</v>
      </c>
      <c r="H1060" s="2"/>
      <c r="I1060" s="2"/>
      <c r="J1060" s="2"/>
      <c r="K1060" s="2"/>
      <c r="L1060" s="2"/>
      <c r="M1060" s="24" t="str" cm="1">
        <f t="array" ref="M1060">_xlfn.IFS(B1060=standards!$G$1, standards!$H$1, B1060=standards!$G$2,standards!$H$2,B1060=standards!$G$3,standards!$H$3,B1060=standards!$G$4,standards!$H$4,B1060=standards!$G$5,standards!$H$5,B1060=standards!$G$6,standards!$H$6,B1060=standards!$G$8,standards!$H$8,B1060=standards!$G$9,standards!$H$9,B1060=standards!$G$10, standards!$H$10, TRUE,standards!$H$7)</f>
        <v>133, 64.5, 1</v>
      </c>
      <c r="N1060" t="str">
        <f>VLOOKUP($C1060, standards!$A$2:$D$17, 3, FALSE)</f>
        <v>carbonate, dolomite</v>
      </c>
      <c r="O1060" t="str">
        <f>VLOOKUP($C1060, standards!$A$2:$D$17, 4, FALSE)</f>
        <v/>
      </c>
    </row>
    <row r="1061" spans="1:15" x14ac:dyDescent="0.2">
      <c r="A1061" s="21">
        <v>29285</v>
      </c>
      <c r="B1061" s="1" t="s">
        <v>52</v>
      </c>
      <c r="C1061" s="1" t="s">
        <v>31</v>
      </c>
      <c r="D1061" s="1" t="s">
        <v>2</v>
      </c>
      <c r="E1061" s="4">
        <v>205</v>
      </c>
      <c r="F1061" s="2">
        <v>-1.0129999999999999</v>
      </c>
      <c r="G1061" s="2">
        <v>-8.1560000000000006</v>
      </c>
      <c r="H1061" s="2"/>
      <c r="I1061" s="2"/>
      <c r="J1061" s="2"/>
      <c r="K1061" s="2"/>
      <c r="L1061" s="2"/>
      <c r="M1061" s="24" t="str" cm="1">
        <f t="array" ref="M1061">_xlfn.IFS(B1061=standards!$G$1, standards!$H$1, B1061=standards!$G$2,standards!$H$2,B1061=standards!$G$3,standards!$H$3,B1061=standards!$G$4,standards!$H$4,B1061=standards!$G$5,standards!$H$5,B1061=standards!$G$6,standards!$H$6,B1061=standards!$G$8,standards!$H$8,B1061=standards!$G$9,standards!$H$9,B1061=standards!$G$10, standards!$H$10, TRUE,standards!$H$7)</f>
        <v>133, 64.5, 1</v>
      </c>
      <c r="N1061" t="str">
        <f>VLOOKUP($C1061, standards!$A$2:$D$17, 3, FALSE)</f>
        <v>carbonate, dolomite</v>
      </c>
      <c r="O1061" t="str">
        <f>VLOOKUP($C1061, standards!$A$2:$D$17, 4, FALSE)</f>
        <v/>
      </c>
    </row>
    <row r="1062" spans="1:15" x14ac:dyDescent="0.2">
      <c r="A1062" s="21">
        <v>29286</v>
      </c>
      <c r="B1062" s="1" t="s">
        <v>52</v>
      </c>
      <c r="C1062" s="1" t="s">
        <v>31</v>
      </c>
      <c r="D1062" s="1" t="s">
        <v>2</v>
      </c>
      <c r="E1062" s="4">
        <v>206</v>
      </c>
      <c r="F1062" s="2">
        <v>-2.8029999999999999</v>
      </c>
      <c r="G1062" s="2">
        <v>-7.4329999999999998</v>
      </c>
      <c r="H1062" s="2"/>
      <c r="I1062" s="2"/>
      <c r="J1062" s="2"/>
      <c r="K1062" s="2"/>
      <c r="L1062" s="2"/>
      <c r="M1062" s="24" t="str" cm="1">
        <f t="array" ref="M1062">_xlfn.IFS(B1062=standards!$G$1, standards!$H$1, B1062=standards!$G$2,standards!$H$2,B1062=standards!$G$3,standards!$H$3,B1062=standards!$G$4,standards!$H$4,B1062=standards!$G$5,standards!$H$5,B1062=standards!$G$6,standards!$H$6,B1062=standards!$G$8,standards!$H$8,B1062=standards!$G$9,standards!$H$9,B1062=standards!$G$10, standards!$H$10, TRUE,standards!$H$7)</f>
        <v>133, 64.5, 1</v>
      </c>
      <c r="N1062" t="str">
        <f>VLOOKUP($C1062, standards!$A$2:$D$17, 3, FALSE)</f>
        <v>carbonate, dolomite</v>
      </c>
      <c r="O1062" t="str">
        <f>VLOOKUP($C1062, standards!$A$2:$D$17, 4, FALSE)</f>
        <v/>
      </c>
    </row>
    <row r="1063" spans="1:15" x14ac:dyDescent="0.2">
      <c r="A1063" s="21">
        <v>29287</v>
      </c>
      <c r="B1063" s="1" t="s">
        <v>52</v>
      </c>
      <c r="C1063" s="1" t="s">
        <v>31</v>
      </c>
      <c r="D1063" s="1" t="s">
        <v>2</v>
      </c>
      <c r="E1063" s="4">
        <v>207</v>
      </c>
      <c r="F1063" s="2">
        <v>-2.9039999999999999</v>
      </c>
      <c r="G1063" s="2">
        <v>-7.9669999999999996</v>
      </c>
      <c r="H1063" s="2"/>
      <c r="I1063" s="2"/>
      <c r="J1063" s="2"/>
      <c r="K1063" s="2"/>
      <c r="L1063" s="2"/>
      <c r="M1063" s="24" t="str" cm="1">
        <f t="array" ref="M1063">_xlfn.IFS(B1063=standards!$G$1, standards!$H$1, B1063=standards!$G$2,standards!$H$2,B1063=standards!$G$3,standards!$H$3,B1063=standards!$G$4,standards!$H$4,B1063=standards!$G$5,standards!$H$5,B1063=standards!$G$6,standards!$H$6,B1063=standards!$G$8,standards!$H$8,B1063=standards!$G$9,standards!$H$9,B1063=standards!$G$10, standards!$H$10, TRUE,standards!$H$7)</f>
        <v>133, 64.5, 1</v>
      </c>
      <c r="N1063" t="str">
        <f>VLOOKUP($C1063, standards!$A$2:$D$17, 3, FALSE)</f>
        <v>carbonate, dolomite</v>
      </c>
      <c r="O1063" t="str">
        <f>VLOOKUP($C1063, standards!$A$2:$D$17, 4, FALSE)</f>
        <v/>
      </c>
    </row>
    <row r="1064" spans="1:15" x14ac:dyDescent="0.2">
      <c r="A1064" s="21">
        <v>29288</v>
      </c>
      <c r="B1064" s="1" t="s">
        <v>52</v>
      </c>
      <c r="C1064" s="1" t="s">
        <v>31</v>
      </c>
      <c r="D1064" s="1" t="s">
        <v>2</v>
      </c>
      <c r="E1064" s="4">
        <v>210</v>
      </c>
      <c r="F1064" s="2">
        <v>-1.9550000000000001</v>
      </c>
      <c r="G1064" s="2">
        <v>-7.181</v>
      </c>
      <c r="H1064" s="2"/>
      <c r="I1064" s="2"/>
      <c r="J1064" s="2"/>
      <c r="K1064" s="2"/>
      <c r="L1064" s="2"/>
      <c r="M1064" s="24" t="str" cm="1">
        <f t="array" ref="M1064">_xlfn.IFS(B1064=standards!$G$1, standards!$H$1, B1064=standards!$G$2,standards!$H$2,B1064=standards!$G$3,standards!$H$3,B1064=standards!$G$4,standards!$H$4,B1064=standards!$G$5,standards!$H$5,B1064=standards!$G$6,standards!$H$6,B1064=standards!$G$8,standards!$H$8,B1064=standards!$G$9,standards!$H$9,B1064=standards!$G$10, standards!$H$10, TRUE,standards!$H$7)</f>
        <v>133, 64.5, 1</v>
      </c>
      <c r="N1064" t="str">
        <f>VLOOKUP($C1064, standards!$A$2:$D$17, 3, FALSE)</f>
        <v>carbonate, dolomite</v>
      </c>
      <c r="O1064" t="str">
        <f>VLOOKUP($C1064, standards!$A$2:$D$17, 4, FALSE)</f>
        <v/>
      </c>
    </row>
    <row r="1065" spans="1:15" x14ac:dyDescent="0.2">
      <c r="A1065" s="21">
        <v>29289</v>
      </c>
      <c r="B1065" s="1" t="s">
        <v>52</v>
      </c>
      <c r="C1065" s="1" t="s">
        <v>31</v>
      </c>
      <c r="D1065" s="1" t="s">
        <v>2</v>
      </c>
      <c r="E1065" s="4">
        <v>214</v>
      </c>
      <c r="F1065" s="2">
        <v>-1.085</v>
      </c>
      <c r="G1065" s="2">
        <v>-4.0529999999999999</v>
      </c>
      <c r="H1065" s="2"/>
      <c r="I1065" s="2"/>
      <c r="J1065" s="2"/>
      <c r="K1065" s="2"/>
      <c r="L1065" s="2"/>
      <c r="M1065" s="24" t="str" cm="1">
        <f t="array" ref="M1065">_xlfn.IFS(B1065=standards!$G$1, standards!$H$1, B1065=standards!$G$2,standards!$H$2,B1065=standards!$G$3,standards!$H$3,B1065=standards!$G$4,standards!$H$4,B1065=standards!$G$5,standards!$H$5,B1065=standards!$G$6,standards!$H$6,B1065=standards!$G$8,standards!$H$8,B1065=standards!$G$9,standards!$H$9,B1065=standards!$G$10, standards!$H$10, TRUE,standards!$H$7)</f>
        <v>133, 64.5, 1</v>
      </c>
      <c r="N1065" t="str">
        <f>VLOOKUP($C1065, standards!$A$2:$D$17, 3, FALSE)</f>
        <v>carbonate, dolomite</v>
      </c>
      <c r="O1065" t="str">
        <f>VLOOKUP($C1065, standards!$A$2:$D$17, 4, FALSE)</f>
        <v/>
      </c>
    </row>
    <row r="1066" spans="1:15" x14ac:dyDescent="0.2">
      <c r="A1066" s="21">
        <v>29290</v>
      </c>
      <c r="B1066" s="1" t="s">
        <v>52</v>
      </c>
      <c r="C1066" s="1" t="s">
        <v>31</v>
      </c>
      <c r="D1066" s="1" t="s">
        <v>2</v>
      </c>
      <c r="E1066" s="4">
        <v>216</v>
      </c>
      <c r="F1066" s="2">
        <v>-0.20499999999999999</v>
      </c>
      <c r="G1066" s="2">
        <v>-2.1560000000000001</v>
      </c>
      <c r="H1066" s="2"/>
      <c r="I1066" s="2"/>
      <c r="J1066" s="2"/>
      <c r="K1066" s="2"/>
      <c r="L1066" s="2"/>
      <c r="M1066" s="24" t="str" cm="1">
        <f t="array" ref="M1066">_xlfn.IFS(B1066=standards!$G$1, standards!$H$1, B1066=standards!$G$2,standards!$H$2,B1066=standards!$G$3,standards!$H$3,B1066=standards!$G$4,standards!$H$4,B1066=standards!$G$5,standards!$H$5,B1066=standards!$G$6,standards!$H$6,B1066=standards!$G$8,standards!$H$8,B1066=standards!$G$9,standards!$H$9,B1066=standards!$G$10, standards!$H$10, TRUE,standards!$H$7)</f>
        <v>133, 64.5, 1</v>
      </c>
      <c r="N1066" t="str">
        <f>VLOOKUP($C1066, standards!$A$2:$D$17, 3, FALSE)</f>
        <v>carbonate, dolomite</v>
      </c>
      <c r="O1066" t="str">
        <f>VLOOKUP($C1066, standards!$A$2:$D$17, 4, FALSE)</f>
        <v/>
      </c>
    </row>
    <row r="1067" spans="1:15" x14ac:dyDescent="0.2">
      <c r="A1067" s="21">
        <v>29291</v>
      </c>
      <c r="B1067" s="1" t="s">
        <v>52</v>
      </c>
      <c r="C1067" s="1" t="s">
        <v>31</v>
      </c>
      <c r="D1067" s="1" t="s">
        <v>2</v>
      </c>
      <c r="E1067" s="4">
        <v>219</v>
      </c>
      <c r="F1067" s="2">
        <v>-0.998</v>
      </c>
      <c r="G1067" s="2">
        <v>-1.319</v>
      </c>
      <c r="H1067" s="2"/>
      <c r="I1067" s="2"/>
      <c r="J1067" s="2"/>
      <c r="K1067" s="2"/>
      <c r="L1067" s="2"/>
      <c r="M1067" s="24" t="str" cm="1">
        <f t="array" ref="M1067">_xlfn.IFS(B1067=standards!$G$1, standards!$H$1, B1067=standards!$G$2,standards!$H$2,B1067=standards!$G$3,standards!$H$3,B1067=standards!$G$4,standards!$H$4,B1067=standards!$G$5,standards!$H$5,B1067=standards!$G$6,standards!$H$6,B1067=standards!$G$8,standards!$H$8,B1067=standards!$G$9,standards!$H$9,B1067=standards!$G$10, standards!$H$10, TRUE,standards!$H$7)</f>
        <v>133, 64.5, 1</v>
      </c>
      <c r="N1067" t="str">
        <f>VLOOKUP($C1067, standards!$A$2:$D$17, 3, FALSE)</f>
        <v>carbonate, dolomite</v>
      </c>
      <c r="O1067" t="str">
        <f>VLOOKUP($C1067, standards!$A$2:$D$17, 4, FALSE)</f>
        <v/>
      </c>
    </row>
    <row r="1068" spans="1:15" x14ac:dyDescent="0.2">
      <c r="A1068" s="21">
        <v>29292</v>
      </c>
      <c r="B1068" s="1" t="s">
        <v>52</v>
      </c>
      <c r="C1068" s="1" t="s">
        <v>31</v>
      </c>
      <c r="D1068" s="1" t="s">
        <v>2</v>
      </c>
      <c r="E1068" s="4">
        <v>220</v>
      </c>
      <c r="F1068" s="2">
        <v>-0.249</v>
      </c>
      <c r="G1068" s="2">
        <v>0.34899999999999998</v>
      </c>
      <c r="H1068" s="2"/>
      <c r="I1068" s="2"/>
      <c r="J1068" s="2"/>
      <c r="K1068" s="2"/>
      <c r="L1068" s="2"/>
      <c r="M1068" s="24" t="str" cm="1">
        <f t="array" ref="M1068">_xlfn.IFS(B1068=standards!$G$1, standards!$H$1, B1068=standards!$G$2,standards!$H$2,B1068=standards!$G$3,standards!$H$3,B1068=standards!$G$4,standards!$H$4,B1068=standards!$G$5,standards!$H$5,B1068=standards!$G$6,standards!$H$6,B1068=standards!$G$8,standards!$H$8,B1068=standards!$G$9,standards!$H$9,B1068=standards!$G$10, standards!$H$10, TRUE,standards!$H$7)</f>
        <v>133, 64.5, 1</v>
      </c>
      <c r="N1068" t="str">
        <f>VLOOKUP($C1068, standards!$A$2:$D$17, 3, FALSE)</f>
        <v>carbonate, dolomite</v>
      </c>
      <c r="O1068" t="str">
        <f>VLOOKUP($C1068, standards!$A$2:$D$17, 4, FALSE)</f>
        <v/>
      </c>
    </row>
    <row r="1069" spans="1:15" x14ac:dyDescent="0.2">
      <c r="A1069" s="21">
        <v>29293</v>
      </c>
      <c r="B1069" s="1" t="s">
        <v>52</v>
      </c>
      <c r="C1069" s="1" t="s">
        <v>31</v>
      </c>
      <c r="D1069" s="1" t="s">
        <v>2</v>
      </c>
      <c r="E1069" s="4">
        <v>221</v>
      </c>
      <c r="F1069" s="2">
        <v>-0.33500000000000002</v>
      </c>
      <c r="G1069" s="2">
        <v>0.44700000000000001</v>
      </c>
      <c r="H1069" s="2"/>
      <c r="I1069" s="2"/>
      <c r="J1069" s="2"/>
      <c r="K1069" s="2"/>
      <c r="L1069" s="2"/>
      <c r="M1069" s="24" t="str" cm="1">
        <f t="array" ref="M1069">_xlfn.IFS(B1069=standards!$G$1, standards!$H$1, B1069=standards!$G$2,standards!$H$2,B1069=standards!$G$3,standards!$H$3,B1069=standards!$G$4,standards!$H$4,B1069=standards!$G$5,standards!$H$5,B1069=standards!$G$6,standards!$H$6,B1069=standards!$G$8,standards!$H$8,B1069=standards!$G$9,standards!$H$9,B1069=standards!$G$10, standards!$H$10, TRUE,standards!$H$7)</f>
        <v>133, 64.5, 1</v>
      </c>
      <c r="N1069" t="str">
        <f>VLOOKUP($C1069, standards!$A$2:$D$17, 3, FALSE)</f>
        <v>carbonate, dolomite</v>
      </c>
      <c r="O1069" t="str">
        <f>VLOOKUP($C1069, standards!$A$2:$D$17, 4, FALSE)</f>
        <v/>
      </c>
    </row>
    <row r="1070" spans="1:15" x14ac:dyDescent="0.2">
      <c r="A1070" s="21">
        <v>29294</v>
      </c>
      <c r="B1070" s="1" t="s">
        <v>52</v>
      </c>
      <c r="C1070" s="1" t="s">
        <v>31</v>
      </c>
      <c r="D1070" s="1" t="s">
        <v>2</v>
      </c>
      <c r="E1070" s="4">
        <v>222</v>
      </c>
      <c r="F1070" s="2">
        <v>-0.91900000000000004</v>
      </c>
      <c r="G1070" s="2">
        <v>-2.6019999999999999</v>
      </c>
      <c r="H1070" s="2"/>
      <c r="I1070" s="2"/>
      <c r="J1070" s="2"/>
      <c r="K1070" s="2"/>
      <c r="L1070" s="2"/>
      <c r="M1070" s="24" t="str" cm="1">
        <f t="array" ref="M1070">_xlfn.IFS(B1070=standards!$G$1, standards!$H$1, B1070=standards!$G$2,standards!$H$2,B1070=standards!$G$3,standards!$H$3,B1070=standards!$G$4,standards!$H$4,B1070=standards!$G$5,standards!$H$5,B1070=standards!$G$6,standards!$H$6,B1070=standards!$G$8,standards!$H$8,B1070=standards!$G$9,standards!$H$9,B1070=standards!$G$10, standards!$H$10, TRUE,standards!$H$7)</f>
        <v>133, 64.5, 1</v>
      </c>
      <c r="N1070" t="str">
        <f>VLOOKUP($C1070, standards!$A$2:$D$17, 3, FALSE)</f>
        <v>carbonate, dolomite</v>
      </c>
      <c r="O1070" t="str">
        <f>VLOOKUP($C1070, standards!$A$2:$D$17, 4, FALSE)</f>
        <v/>
      </c>
    </row>
    <row r="1071" spans="1:15" x14ac:dyDescent="0.2">
      <c r="A1071" s="21">
        <v>29295</v>
      </c>
      <c r="B1071" s="1" t="s">
        <v>52</v>
      </c>
      <c r="C1071" s="1" t="s">
        <v>31</v>
      </c>
      <c r="D1071" s="1" t="s">
        <v>2</v>
      </c>
      <c r="E1071" s="4">
        <v>223</v>
      </c>
      <c r="F1071" s="2">
        <v>-0.53600000000000003</v>
      </c>
      <c r="G1071" s="2">
        <v>0.55500000000000005</v>
      </c>
      <c r="H1071" s="2"/>
      <c r="I1071" s="2"/>
      <c r="J1071" s="2"/>
      <c r="K1071" s="2"/>
      <c r="L1071" s="2"/>
      <c r="M1071" s="24" t="str" cm="1">
        <f t="array" ref="M1071">_xlfn.IFS(B1071=standards!$G$1, standards!$H$1, B1071=standards!$G$2,standards!$H$2,B1071=standards!$G$3,standards!$H$3,B1071=standards!$G$4,standards!$H$4,B1071=standards!$G$5,standards!$H$5,B1071=standards!$G$6,standards!$H$6,B1071=standards!$G$8,standards!$H$8,B1071=standards!$G$9,standards!$H$9,B1071=standards!$G$10, standards!$H$10, TRUE,standards!$H$7)</f>
        <v>133, 64.5, 1</v>
      </c>
      <c r="N1071" t="str">
        <f>VLOOKUP($C1071, standards!$A$2:$D$17, 3, FALSE)</f>
        <v>carbonate, dolomite</v>
      </c>
      <c r="O1071" t="str">
        <f>VLOOKUP($C1071, standards!$A$2:$D$17, 4, FALSE)</f>
        <v/>
      </c>
    </row>
    <row r="1072" spans="1:15" x14ac:dyDescent="0.2">
      <c r="A1072" s="21">
        <v>29296</v>
      </c>
      <c r="B1072" s="1" t="s">
        <v>52</v>
      </c>
      <c r="C1072" s="1" t="s">
        <v>31</v>
      </c>
      <c r="D1072" s="1" t="s">
        <v>2</v>
      </c>
      <c r="E1072" s="4">
        <v>224</v>
      </c>
      <c r="F1072" s="2">
        <v>0.69699999999999995</v>
      </c>
      <c r="G1072" s="2">
        <v>-0.373</v>
      </c>
      <c r="H1072" s="2">
        <v>-26.161454224553999</v>
      </c>
      <c r="I1072" s="2">
        <v>26.858454224553999</v>
      </c>
      <c r="J1072" s="2">
        <f>100-K1072-L1072</f>
        <v>9.0371185863882424</v>
      </c>
      <c r="K1072" s="2">
        <v>90.95</v>
      </c>
      <c r="L1072" s="2">
        <v>1.2881413611754707E-2</v>
      </c>
      <c r="M1072" s="24" t="str" cm="1">
        <f t="array" ref="M1072">_xlfn.IFS(B1072=standards!$G$1, standards!$H$1, B1072=standards!$G$2,standards!$H$2,B1072=standards!$G$3,standards!$H$3,B1072=standards!$G$4,standards!$H$4,B1072=standards!$G$5,standards!$H$5,B1072=standards!$G$6,standards!$H$6,B1072=standards!$G$8,standards!$H$8,B1072=standards!$G$9,standards!$H$9,B1072=standards!$G$10, standards!$H$10, TRUE,standards!$H$7)</f>
        <v>133, 64.5, 1</v>
      </c>
      <c r="N1072" t="str">
        <f>VLOOKUP($C1072, standards!$A$2:$D$17, 3, FALSE)</f>
        <v>carbonate, dolomite</v>
      </c>
      <c r="O1072" t="str">
        <f>VLOOKUP($C1072, standards!$A$2:$D$17, 4, FALSE)</f>
        <v/>
      </c>
    </row>
    <row r="1073" spans="1:15" x14ac:dyDescent="0.2">
      <c r="A1073" s="21">
        <v>29297</v>
      </c>
      <c r="B1073" s="1" t="s">
        <v>52</v>
      </c>
      <c r="C1073" s="1" t="s">
        <v>31</v>
      </c>
      <c r="D1073" s="1" t="s">
        <v>2</v>
      </c>
      <c r="E1073" s="4">
        <v>225</v>
      </c>
      <c r="F1073" s="2">
        <v>-0.59299999999999997</v>
      </c>
      <c r="G1073" s="2">
        <v>-4.7460000000000004</v>
      </c>
      <c r="H1073" s="2"/>
      <c r="I1073" s="2"/>
      <c r="J1073" s="2"/>
      <c r="K1073" s="2"/>
      <c r="L1073" s="2"/>
      <c r="M1073" s="24" t="str" cm="1">
        <f t="array" ref="M1073">_xlfn.IFS(B1073=standards!$G$1, standards!$H$1, B1073=standards!$G$2,standards!$H$2,B1073=standards!$G$3,standards!$H$3,B1073=standards!$G$4,standards!$H$4,B1073=standards!$G$5,standards!$H$5,B1073=standards!$G$6,standards!$H$6,B1073=standards!$G$8,standards!$H$8,B1073=standards!$G$9,standards!$H$9,B1073=standards!$G$10, standards!$H$10, TRUE,standards!$H$7)</f>
        <v>133, 64.5, 1</v>
      </c>
      <c r="N1073" t="str">
        <f>VLOOKUP($C1073, standards!$A$2:$D$17, 3, FALSE)</f>
        <v>carbonate, dolomite</v>
      </c>
      <c r="O1073" t="str">
        <f>VLOOKUP($C1073, standards!$A$2:$D$17, 4, FALSE)</f>
        <v/>
      </c>
    </row>
    <row r="1074" spans="1:15" x14ac:dyDescent="0.2">
      <c r="A1074" s="21">
        <v>29298</v>
      </c>
      <c r="B1074" s="1" t="s">
        <v>52</v>
      </c>
      <c r="C1074" s="1" t="s">
        <v>31</v>
      </c>
      <c r="D1074" s="1" t="s">
        <v>2</v>
      </c>
      <c r="E1074" s="4">
        <v>226</v>
      </c>
      <c r="F1074" s="2">
        <v>-0.755</v>
      </c>
      <c r="G1074" s="2">
        <v>-6.2510000000000003</v>
      </c>
      <c r="H1074" s="2"/>
      <c r="I1074" s="2"/>
      <c r="J1074" s="2"/>
      <c r="K1074" s="2"/>
      <c r="L1074" s="2"/>
      <c r="M1074" s="24" t="str" cm="1">
        <f t="array" ref="M1074">_xlfn.IFS(B1074=standards!$G$1, standards!$H$1, B1074=standards!$G$2,standards!$H$2,B1074=standards!$G$3,standards!$H$3,B1074=standards!$G$4,standards!$H$4,B1074=standards!$G$5,standards!$H$5,B1074=standards!$G$6,standards!$H$6,B1074=standards!$G$8,standards!$H$8,B1074=standards!$G$9,standards!$H$9,B1074=standards!$G$10, standards!$H$10, TRUE,standards!$H$7)</f>
        <v>133, 64.5, 1</v>
      </c>
      <c r="N1074" t="str">
        <f>VLOOKUP($C1074, standards!$A$2:$D$17, 3, FALSE)</f>
        <v>carbonate, dolomite</v>
      </c>
      <c r="O1074" t="str">
        <f>VLOOKUP($C1074, standards!$A$2:$D$17, 4, FALSE)</f>
        <v/>
      </c>
    </row>
    <row r="1075" spans="1:15" x14ac:dyDescent="0.2">
      <c r="A1075" s="21">
        <v>29299</v>
      </c>
      <c r="B1075" s="1" t="s">
        <v>52</v>
      </c>
      <c r="C1075" s="1" t="s">
        <v>31</v>
      </c>
      <c r="D1075" s="1" t="s">
        <v>2</v>
      </c>
      <c r="E1075" s="4">
        <v>227</v>
      </c>
      <c r="F1075" s="2">
        <v>-0.91300000000000003</v>
      </c>
      <c r="G1075" s="2">
        <v>-3.9020000000000001</v>
      </c>
      <c r="H1075" s="2"/>
      <c r="I1075" s="2"/>
      <c r="J1075" s="2"/>
      <c r="K1075" s="2"/>
      <c r="L1075" s="2"/>
      <c r="M1075" s="24" t="str" cm="1">
        <f t="array" ref="M1075">_xlfn.IFS(B1075=standards!$G$1, standards!$H$1, B1075=standards!$G$2,standards!$H$2,B1075=standards!$G$3,standards!$H$3,B1075=standards!$G$4,standards!$H$4,B1075=standards!$G$5,standards!$H$5,B1075=standards!$G$6,standards!$H$6,B1075=standards!$G$8,standards!$H$8,B1075=standards!$G$9,standards!$H$9,B1075=standards!$G$10, standards!$H$10, TRUE,standards!$H$7)</f>
        <v>133, 64.5, 1</v>
      </c>
      <c r="N1075" t="str">
        <f>VLOOKUP($C1075, standards!$A$2:$D$17, 3, FALSE)</f>
        <v>carbonate, dolomite</v>
      </c>
      <c r="O1075" t="str">
        <f>VLOOKUP($C1075, standards!$A$2:$D$17, 4, FALSE)</f>
        <v/>
      </c>
    </row>
    <row r="1076" spans="1:15" x14ac:dyDescent="0.2">
      <c r="A1076" s="21">
        <v>29300</v>
      </c>
      <c r="B1076" s="1" t="s">
        <v>52</v>
      </c>
      <c r="C1076" s="1" t="s">
        <v>31</v>
      </c>
      <c r="D1076" s="1" t="s">
        <v>2</v>
      </c>
      <c r="E1076" s="4">
        <v>228</v>
      </c>
      <c r="F1076" s="2">
        <v>-0.26900000000000002</v>
      </c>
      <c r="G1076" s="2">
        <v>-1.8029999999999999</v>
      </c>
      <c r="H1076" s="2"/>
      <c r="I1076" s="2"/>
      <c r="J1076" s="2"/>
      <c r="K1076" s="2"/>
      <c r="L1076" s="2"/>
      <c r="M1076" s="24" t="str" cm="1">
        <f t="array" ref="M1076">_xlfn.IFS(B1076=standards!$G$1, standards!$H$1, B1076=standards!$G$2,standards!$H$2,B1076=standards!$G$3,standards!$H$3,B1076=standards!$G$4,standards!$H$4,B1076=standards!$G$5,standards!$H$5,B1076=standards!$G$6,standards!$H$6,B1076=standards!$G$8,standards!$H$8,B1076=standards!$G$9,standards!$H$9,B1076=standards!$G$10, standards!$H$10, TRUE,standards!$H$7)</f>
        <v>133, 64.5, 1</v>
      </c>
      <c r="N1076" t="str">
        <f>VLOOKUP($C1076, standards!$A$2:$D$17, 3, FALSE)</f>
        <v>carbonate, dolomite</v>
      </c>
      <c r="O1076" t="str">
        <f>VLOOKUP($C1076, standards!$A$2:$D$17, 4, FALSE)</f>
        <v/>
      </c>
    </row>
    <row r="1077" spans="1:15" x14ac:dyDescent="0.2">
      <c r="A1077" s="21">
        <v>29301</v>
      </c>
      <c r="B1077" s="1" t="s">
        <v>52</v>
      </c>
      <c r="C1077" s="1" t="s">
        <v>31</v>
      </c>
      <c r="D1077" s="1" t="s">
        <v>2</v>
      </c>
      <c r="E1077" s="4">
        <v>229</v>
      </c>
      <c r="F1077" s="2">
        <v>-0.46899999999999997</v>
      </c>
      <c r="G1077" s="2">
        <v>-1.651</v>
      </c>
      <c r="H1077" s="2"/>
      <c r="I1077" s="2"/>
      <c r="J1077" s="2"/>
      <c r="K1077" s="2"/>
      <c r="L1077" s="2"/>
      <c r="M1077" s="24" t="str" cm="1">
        <f t="array" ref="M1077">_xlfn.IFS(B1077=standards!$G$1, standards!$H$1, B1077=standards!$G$2,standards!$H$2,B1077=standards!$G$3,standards!$H$3,B1077=standards!$G$4,standards!$H$4,B1077=standards!$G$5,standards!$H$5,B1077=standards!$G$6,standards!$H$6,B1077=standards!$G$8,standards!$H$8,B1077=standards!$G$9,standards!$H$9,B1077=standards!$G$10, standards!$H$10, TRUE,standards!$H$7)</f>
        <v>133, 64.5, 1</v>
      </c>
      <c r="N1077" t="str">
        <f>VLOOKUP($C1077, standards!$A$2:$D$17, 3, FALSE)</f>
        <v>carbonate, dolomite</v>
      </c>
      <c r="O1077" t="str">
        <f>VLOOKUP($C1077, standards!$A$2:$D$17, 4, FALSE)</f>
        <v/>
      </c>
    </row>
    <row r="1078" spans="1:15" x14ac:dyDescent="0.2">
      <c r="A1078" s="21">
        <v>29302</v>
      </c>
      <c r="B1078" s="1" t="s">
        <v>52</v>
      </c>
      <c r="C1078" s="1" t="s">
        <v>31</v>
      </c>
      <c r="D1078" s="1" t="s">
        <v>2</v>
      </c>
      <c r="E1078" s="4">
        <v>231</v>
      </c>
      <c r="F1078" s="2">
        <v>-0.16600000000000001</v>
      </c>
      <c r="G1078" s="2">
        <v>-2.3069999999999999</v>
      </c>
      <c r="H1078" s="2"/>
      <c r="I1078" s="2"/>
      <c r="J1078" s="2"/>
      <c r="K1078" s="2"/>
      <c r="L1078" s="2"/>
      <c r="M1078" s="24" t="str" cm="1">
        <f t="array" ref="M1078">_xlfn.IFS(B1078=standards!$G$1, standards!$H$1, B1078=standards!$G$2,standards!$H$2,B1078=standards!$G$3,standards!$H$3,B1078=standards!$G$4,standards!$H$4,B1078=standards!$G$5,standards!$H$5,B1078=standards!$G$6,standards!$H$6,B1078=standards!$G$8,standards!$H$8,B1078=standards!$G$9,standards!$H$9,B1078=standards!$G$10, standards!$H$10, TRUE,standards!$H$7)</f>
        <v>133, 64.5, 1</v>
      </c>
      <c r="N1078" t="str">
        <f>VLOOKUP($C1078, standards!$A$2:$D$17, 3, FALSE)</f>
        <v>carbonate, dolomite</v>
      </c>
      <c r="O1078" t="str">
        <f>VLOOKUP($C1078, standards!$A$2:$D$17, 4, FALSE)</f>
        <v/>
      </c>
    </row>
    <row r="1079" spans="1:15" x14ac:dyDescent="0.2">
      <c r="A1079" s="21">
        <v>29303</v>
      </c>
      <c r="B1079" s="1" t="s">
        <v>52</v>
      </c>
      <c r="C1079" s="1" t="s">
        <v>31</v>
      </c>
      <c r="D1079" s="1" t="s">
        <v>2</v>
      </c>
      <c r="E1079" s="4">
        <v>232</v>
      </c>
      <c r="F1079" s="2">
        <v>-1.1000000000000001</v>
      </c>
      <c r="G1079" s="2">
        <v>-3.81</v>
      </c>
      <c r="H1079" s="2"/>
      <c r="I1079" s="2"/>
      <c r="J1079" s="2"/>
      <c r="K1079" s="2"/>
      <c r="L1079" s="2"/>
      <c r="M1079" s="24" t="str" cm="1">
        <f t="array" ref="M1079">_xlfn.IFS(B1079=standards!$G$1, standards!$H$1, B1079=standards!$G$2,standards!$H$2,B1079=standards!$G$3,standards!$H$3,B1079=standards!$G$4,standards!$H$4,B1079=standards!$G$5,standards!$H$5,B1079=standards!$G$6,standards!$H$6,B1079=standards!$G$8,standards!$H$8,B1079=standards!$G$9,standards!$H$9,B1079=standards!$G$10, standards!$H$10, TRUE,standards!$H$7)</f>
        <v>133, 64.5, 1</v>
      </c>
      <c r="N1079" t="str">
        <f>VLOOKUP($C1079, standards!$A$2:$D$17, 3, FALSE)</f>
        <v>carbonate, dolomite</v>
      </c>
      <c r="O1079" t="str">
        <f>VLOOKUP($C1079, standards!$A$2:$D$17, 4, FALSE)</f>
        <v/>
      </c>
    </row>
    <row r="1080" spans="1:15" x14ac:dyDescent="0.2">
      <c r="A1080" s="21">
        <v>29304</v>
      </c>
      <c r="B1080" s="1" t="s">
        <v>52</v>
      </c>
      <c r="C1080" s="1" t="s">
        <v>31</v>
      </c>
      <c r="D1080" s="1" t="s">
        <v>2</v>
      </c>
      <c r="E1080" s="4">
        <v>233</v>
      </c>
      <c r="F1080" s="2">
        <v>-0.433</v>
      </c>
      <c r="G1080" s="2">
        <v>-1.3230833950000001</v>
      </c>
      <c r="H1080" s="2">
        <v>-28.504065145409847</v>
      </c>
      <c r="I1080" s="2">
        <v>28.071065145409847</v>
      </c>
      <c r="J1080" s="2">
        <f t="shared" ref="J1080:J1088" si="1">100-K1080-L1080</f>
        <v>2.6823392439556755</v>
      </c>
      <c r="K1080" s="2">
        <v>97.21</v>
      </c>
      <c r="L1080" s="2">
        <v>0.10766075604433076</v>
      </c>
      <c r="M1080" s="24" t="str" cm="1">
        <f t="array" ref="M1080">_xlfn.IFS(B1080=standards!$G$1, standards!$H$1, B1080=standards!$G$2,standards!$H$2,B1080=standards!$G$3,standards!$H$3,B1080=standards!$G$4,standards!$H$4,B1080=standards!$G$5,standards!$H$5,B1080=standards!$G$6,standards!$H$6,B1080=standards!$G$8,standards!$H$8,B1080=standards!$G$9,standards!$H$9,B1080=standards!$G$10, standards!$H$10, TRUE,standards!$H$7)</f>
        <v>133, 64.5, 1</v>
      </c>
      <c r="N1080" t="str">
        <f>VLOOKUP($C1080, standards!$A$2:$D$17, 3, FALSE)</f>
        <v>carbonate, dolomite</v>
      </c>
      <c r="O1080" t="str">
        <f>VLOOKUP($C1080, standards!$A$2:$D$17, 4, FALSE)</f>
        <v/>
      </c>
    </row>
    <row r="1081" spans="1:15" x14ac:dyDescent="0.2">
      <c r="A1081" s="21">
        <v>29305</v>
      </c>
      <c r="B1081" s="1" t="s">
        <v>52</v>
      </c>
      <c r="C1081" s="1" t="s">
        <v>40</v>
      </c>
      <c r="D1081" s="1" t="s">
        <v>2</v>
      </c>
      <c r="E1081" s="4">
        <v>239.5</v>
      </c>
      <c r="F1081" s="2">
        <v>-0.151</v>
      </c>
      <c r="G1081" s="2">
        <v>7.0631031999999996E-2</v>
      </c>
      <c r="H1081" s="2">
        <v>-23.359500000000001</v>
      </c>
      <c r="I1081" s="2">
        <v>23.208500000000001</v>
      </c>
      <c r="J1081" s="2">
        <f t="shared" si="1"/>
        <v>4.7461982312014586</v>
      </c>
      <c r="K1081" s="2">
        <v>95.22</v>
      </c>
      <c r="L1081" s="2">
        <v>3.3801768798542645E-2</v>
      </c>
      <c r="M1081" s="24" t="str" cm="1">
        <f t="array" ref="M1081">_xlfn.IFS(B1081=standards!$G$1, standards!$H$1, B1081=standards!$G$2,standards!$H$2,B1081=standards!$G$3,standards!$H$3,B1081=standards!$G$4,standards!$H$4,B1081=standards!$G$5,standards!$H$5,B1081=standards!$G$6,standards!$H$6,B1081=standards!$G$8,standards!$H$8,B1081=standards!$G$9,standards!$H$9,B1081=standards!$G$10, standards!$H$10, TRUE,standards!$H$7)</f>
        <v>133, 64.5, 1</v>
      </c>
      <c r="N1081" t="str">
        <f>VLOOKUP($C1081, standards!$A$2:$D$17, 3, FALSE)</f>
        <v>carbonate, mixed siliciclastic</v>
      </c>
      <c r="O1081" t="str">
        <f>VLOOKUP($C1081, standards!$A$2:$D$17, 4, FALSE)</f>
        <v/>
      </c>
    </row>
    <row r="1082" spans="1:15" x14ac:dyDescent="0.2">
      <c r="A1082" s="21">
        <v>29306</v>
      </c>
      <c r="B1082" s="1" t="s">
        <v>52</v>
      </c>
      <c r="C1082" s="1" t="s">
        <v>40</v>
      </c>
      <c r="D1082" s="1" t="s">
        <v>2</v>
      </c>
      <c r="E1082" s="4">
        <v>242</v>
      </c>
      <c r="F1082" s="2">
        <v>-0.59499999999999997</v>
      </c>
      <c r="G1082" s="2">
        <v>-1.113</v>
      </c>
      <c r="H1082" s="2">
        <v>-22.832999999999998</v>
      </c>
      <c r="I1082" s="2">
        <v>22.238</v>
      </c>
      <c r="J1082" s="2">
        <f t="shared" si="1"/>
        <v>7.8610967881415057</v>
      </c>
      <c r="K1082" s="2">
        <v>92.11</v>
      </c>
      <c r="L1082" s="2">
        <v>2.8903211858494482E-2</v>
      </c>
      <c r="M1082" s="24" t="str" cm="1">
        <f t="array" ref="M1082">_xlfn.IFS(B1082=standards!$G$1, standards!$H$1, B1082=standards!$G$2,standards!$H$2,B1082=standards!$G$3,standards!$H$3,B1082=standards!$G$4,standards!$H$4,B1082=standards!$G$5,standards!$H$5,B1082=standards!$G$6,standards!$H$6,B1082=standards!$G$8,standards!$H$8,B1082=standards!$G$9,standards!$H$9,B1082=standards!$G$10, standards!$H$10, TRUE,standards!$H$7)</f>
        <v>133, 64.5, 1</v>
      </c>
      <c r="N1082" t="str">
        <f>VLOOKUP($C1082, standards!$A$2:$D$17, 3, FALSE)</f>
        <v>carbonate, mixed siliciclastic</v>
      </c>
      <c r="O1082" t="str">
        <f>VLOOKUP($C1082, standards!$A$2:$D$17, 4, FALSE)</f>
        <v/>
      </c>
    </row>
    <row r="1083" spans="1:15" x14ac:dyDescent="0.2">
      <c r="A1083" s="21">
        <v>29307</v>
      </c>
      <c r="B1083" s="1" t="s">
        <v>52</v>
      </c>
      <c r="C1083" s="1" t="s">
        <v>40</v>
      </c>
      <c r="D1083" s="1" t="s">
        <v>2</v>
      </c>
      <c r="E1083" s="4">
        <v>262</v>
      </c>
      <c r="F1083" s="2"/>
      <c r="G1083" s="2"/>
      <c r="H1083" s="2">
        <v>-30.542000000000002</v>
      </c>
      <c r="I1083" s="2"/>
      <c r="J1083" s="2">
        <f t="shared" si="1"/>
        <v>88.360106997047822</v>
      </c>
      <c r="K1083" s="2">
        <v>11.43</v>
      </c>
      <c r="L1083" s="2">
        <v>0.20989300295217234</v>
      </c>
      <c r="M1083" s="24" t="str" cm="1">
        <f t="array" ref="M1083">_xlfn.IFS(B1083=standards!$G$1, standards!$H$1, B1083=standards!$G$2,standards!$H$2,B1083=standards!$G$3,standards!$H$3,B1083=standards!$G$4,standards!$H$4,B1083=standards!$G$5,standards!$H$5,B1083=standards!$G$6,standards!$H$6,B1083=standards!$G$8,standards!$H$8,B1083=standards!$G$9,standards!$H$9,B1083=standards!$G$10, standards!$H$10, TRUE,standards!$H$7)</f>
        <v>133, 64.5, 1</v>
      </c>
      <c r="N1083" t="str">
        <f>VLOOKUP($C1083, standards!$A$2:$D$17, 3, FALSE)</f>
        <v>carbonate, mixed siliciclastic</v>
      </c>
      <c r="O1083" t="str">
        <f>VLOOKUP($C1083, standards!$A$2:$D$17, 4, FALSE)</f>
        <v/>
      </c>
    </row>
    <row r="1084" spans="1:15" x14ac:dyDescent="0.2">
      <c r="A1084" s="21">
        <v>29308</v>
      </c>
      <c r="B1084" s="1" t="s">
        <v>52</v>
      </c>
      <c r="C1084" s="1" t="s">
        <v>40</v>
      </c>
      <c r="D1084" s="1" t="s">
        <v>2</v>
      </c>
      <c r="E1084" s="4">
        <v>263.5</v>
      </c>
      <c r="F1084" s="2"/>
      <c r="G1084" s="2"/>
      <c r="H1084" s="2">
        <v>-28.972000000000001</v>
      </c>
      <c r="I1084" s="2"/>
      <c r="J1084" s="2">
        <f t="shared" si="1"/>
        <v>82.981163607857042</v>
      </c>
      <c r="K1084" s="2">
        <v>16.760000000000002</v>
      </c>
      <c r="L1084" s="2">
        <v>0.25883639214295706</v>
      </c>
      <c r="M1084" s="24" t="str" cm="1">
        <f t="array" ref="M1084">_xlfn.IFS(B1084=standards!$G$1, standards!$H$1, B1084=standards!$G$2,standards!$H$2,B1084=standards!$G$3,standards!$H$3,B1084=standards!$G$4,standards!$H$4,B1084=standards!$G$5,standards!$H$5,B1084=standards!$G$6,standards!$H$6,B1084=standards!$G$8,standards!$H$8,B1084=standards!$G$9,standards!$H$9,B1084=standards!$G$10, standards!$H$10, TRUE,standards!$H$7)</f>
        <v>133, 64.5, 1</v>
      </c>
      <c r="N1084" t="str">
        <f>VLOOKUP($C1084, standards!$A$2:$D$17, 3, FALSE)</f>
        <v>carbonate, mixed siliciclastic</v>
      </c>
      <c r="O1084" t="str">
        <f>VLOOKUP($C1084, standards!$A$2:$D$17, 4, FALSE)</f>
        <v/>
      </c>
    </row>
    <row r="1085" spans="1:15" x14ac:dyDescent="0.2">
      <c r="A1085" s="21">
        <v>29309</v>
      </c>
      <c r="B1085" s="1" t="s">
        <v>52</v>
      </c>
      <c r="C1085" s="1" t="s">
        <v>40</v>
      </c>
      <c r="D1085" s="1" t="s">
        <v>2</v>
      </c>
      <c r="E1085" s="4">
        <v>266</v>
      </c>
      <c r="F1085" s="2"/>
      <c r="G1085" s="2"/>
      <c r="H1085" s="2">
        <v>-31.097000000000001</v>
      </c>
      <c r="I1085" s="2"/>
      <c r="J1085" s="2">
        <f t="shared" si="1"/>
        <v>82.195978214787317</v>
      </c>
      <c r="K1085" s="2">
        <v>17.649999999999999</v>
      </c>
      <c r="L1085" s="2">
        <v>0.15402178521267698</v>
      </c>
      <c r="M1085" s="24" t="str" cm="1">
        <f t="array" ref="M1085">_xlfn.IFS(B1085=standards!$G$1, standards!$H$1, B1085=standards!$G$2,standards!$H$2,B1085=standards!$G$3,standards!$H$3,B1085=standards!$G$4,standards!$H$4,B1085=standards!$G$5,standards!$H$5,B1085=standards!$G$6,standards!$H$6,B1085=standards!$G$8,standards!$H$8,B1085=standards!$G$9,standards!$H$9,B1085=standards!$G$10, standards!$H$10, TRUE,standards!$H$7)</f>
        <v>133, 64.5, 1</v>
      </c>
      <c r="N1085" t="str">
        <f>VLOOKUP($C1085, standards!$A$2:$D$17, 3, FALSE)</f>
        <v>carbonate, mixed siliciclastic</v>
      </c>
      <c r="O1085" t="str">
        <f>VLOOKUP($C1085, standards!$A$2:$D$17, 4, FALSE)</f>
        <v/>
      </c>
    </row>
    <row r="1086" spans="1:15" x14ac:dyDescent="0.2">
      <c r="A1086" s="21">
        <v>29310</v>
      </c>
      <c r="B1086" s="1" t="s">
        <v>52</v>
      </c>
      <c r="C1086" s="1" t="s">
        <v>40</v>
      </c>
      <c r="D1086" s="1" t="s">
        <v>2</v>
      </c>
      <c r="E1086" s="4">
        <v>272.5</v>
      </c>
      <c r="F1086" s="2"/>
      <c r="G1086" s="2"/>
      <c r="H1086" s="2">
        <v>-30.629000000000001</v>
      </c>
      <c r="I1086" s="2"/>
      <c r="J1086" s="2">
        <f t="shared" si="1"/>
        <v>88.475480237982481</v>
      </c>
      <c r="K1086" s="2">
        <v>10.55</v>
      </c>
      <c r="L1086" s="2">
        <v>0.97451976201751656</v>
      </c>
      <c r="M1086" s="24" t="str" cm="1">
        <f t="array" ref="M1086">_xlfn.IFS(B1086=standards!$G$1, standards!$H$1, B1086=standards!$G$2,standards!$H$2,B1086=standards!$G$3,standards!$H$3,B1086=standards!$G$4,standards!$H$4,B1086=standards!$G$5,standards!$H$5,B1086=standards!$G$6,standards!$H$6,B1086=standards!$G$8,standards!$H$8,B1086=standards!$G$9,standards!$H$9,B1086=standards!$G$10, standards!$H$10, TRUE,standards!$H$7)</f>
        <v>133, 64.5, 1</v>
      </c>
      <c r="N1086" t="str">
        <f>VLOOKUP($C1086, standards!$A$2:$D$17, 3, FALSE)</f>
        <v>carbonate, mixed siliciclastic</v>
      </c>
      <c r="O1086" t="str">
        <f>VLOOKUP($C1086, standards!$A$2:$D$17, 4, FALSE)</f>
        <v/>
      </c>
    </row>
    <row r="1087" spans="1:15" x14ac:dyDescent="0.2">
      <c r="A1087" s="21">
        <v>29311</v>
      </c>
      <c r="B1087" s="1" t="s">
        <v>52</v>
      </c>
      <c r="C1087" s="1" t="s">
        <v>40</v>
      </c>
      <c r="D1087" s="1" t="s">
        <v>2</v>
      </c>
      <c r="E1087" s="4" t="s">
        <v>49</v>
      </c>
      <c r="F1087" s="2">
        <v>-8.0150000000000006</v>
      </c>
      <c r="G1087" s="2">
        <v>-5.2930000000000001</v>
      </c>
      <c r="H1087" s="2">
        <v>-32.676000000000002</v>
      </c>
      <c r="I1087" s="2">
        <f>F1087-H1087</f>
        <v>24.661000000000001</v>
      </c>
      <c r="J1087" s="2">
        <f t="shared" si="1"/>
        <v>81.728193730735526</v>
      </c>
      <c r="K1087" s="2">
        <v>17.829999999999998</v>
      </c>
      <c r="L1087" s="2">
        <v>0.44180626926447908</v>
      </c>
      <c r="M1087" s="24" t="str" cm="1">
        <f t="array" ref="M1087">_xlfn.IFS(B1087=standards!$G$1, standards!$H$1, B1087=standards!$G$2,standards!$H$2,B1087=standards!$G$3,standards!$H$3,B1087=standards!$G$4,standards!$H$4,B1087=standards!$G$5,standards!$H$5,B1087=standards!$G$6,standards!$H$6,B1087=standards!$G$8,standards!$H$8,B1087=standards!$G$9,standards!$H$9,B1087=standards!$G$10, standards!$H$10, TRUE,standards!$H$7)</f>
        <v>133, 64.5, 1</v>
      </c>
      <c r="N1087" t="str">
        <f>VLOOKUP($C1087, standards!$A$2:$D$17, 3, FALSE)</f>
        <v>carbonate, mixed siliciclastic</v>
      </c>
      <c r="O1087" t="str">
        <f>VLOOKUP($C1087, standards!$A$2:$D$17, 4, FALSE)</f>
        <v/>
      </c>
    </row>
    <row r="1088" spans="1:15" x14ac:dyDescent="0.2">
      <c r="A1088" s="21">
        <v>29312</v>
      </c>
      <c r="B1088" s="1" t="s">
        <v>52</v>
      </c>
      <c r="C1088" s="1" t="s">
        <v>40</v>
      </c>
      <c r="D1088" s="1" t="s">
        <v>2</v>
      </c>
      <c r="E1088" s="4" t="s">
        <v>50</v>
      </c>
      <c r="F1088" s="2">
        <v>-7.6890000000000001</v>
      </c>
      <c r="G1088" s="2">
        <v>-5.7883147739999998</v>
      </c>
      <c r="H1088" s="2">
        <v>-26.673473300837976</v>
      </c>
      <c r="I1088" s="2">
        <v>18.984473300837976</v>
      </c>
      <c r="J1088" s="2">
        <f t="shared" si="1"/>
        <v>13.301519792414689</v>
      </c>
      <c r="K1088" s="2">
        <v>86.66</v>
      </c>
      <c r="L1088" s="2">
        <v>3.8480207585313453E-2</v>
      </c>
      <c r="M1088" s="24" t="str" cm="1">
        <f t="array" ref="M1088">_xlfn.IFS(B1088=standards!$G$1, standards!$H$1, B1088=standards!$G$2,standards!$H$2,B1088=standards!$G$3,standards!$H$3,B1088=standards!$G$4,standards!$H$4,B1088=standards!$G$5,standards!$H$5,B1088=standards!$G$6,standards!$H$6,B1088=standards!$G$8,standards!$H$8,B1088=standards!$G$9,standards!$H$9,B1088=standards!$G$10, standards!$H$10, TRUE,standards!$H$7)</f>
        <v>133, 64.5, 1</v>
      </c>
      <c r="N1088" t="str">
        <f>VLOOKUP($C1088, standards!$A$2:$D$17, 3, FALSE)</f>
        <v>carbonate, mixed siliciclastic</v>
      </c>
      <c r="O1088" t="str">
        <f>VLOOKUP($C1088, standards!$A$2:$D$17, 4, FALSE)</f>
        <v/>
      </c>
    </row>
    <row r="1089" spans="1:15" x14ac:dyDescent="0.2">
      <c r="A1089" s="21">
        <v>29313</v>
      </c>
      <c r="B1089" s="1" t="s">
        <v>52</v>
      </c>
      <c r="C1089" s="1" t="s">
        <v>40</v>
      </c>
      <c r="D1089" s="1" t="s">
        <v>2</v>
      </c>
      <c r="E1089" s="4">
        <v>275</v>
      </c>
      <c r="F1089" s="2">
        <v>-8.4949999999999992</v>
      </c>
      <c r="G1089" s="2">
        <v>-5.0199999999999996</v>
      </c>
      <c r="H1089" s="2"/>
      <c r="I1089" s="2"/>
      <c r="J1089" s="2"/>
      <c r="K1089" s="2"/>
      <c r="L1089" s="2"/>
      <c r="M1089" s="24" t="str" cm="1">
        <f t="array" ref="M1089">_xlfn.IFS(B1089=standards!$G$1, standards!$H$1, B1089=standards!$G$2,standards!$H$2,B1089=standards!$G$3,standards!$H$3,B1089=standards!$G$4,standards!$H$4,B1089=standards!$G$5,standards!$H$5,B1089=standards!$G$6,standards!$H$6,B1089=standards!$G$8,standards!$H$8,B1089=standards!$G$9,standards!$H$9,B1089=standards!$G$10, standards!$H$10, TRUE,standards!$H$7)</f>
        <v>133, 64.5, 1</v>
      </c>
      <c r="N1089" t="str">
        <f>VLOOKUP($C1089, standards!$A$2:$D$17, 3, FALSE)</f>
        <v>carbonate, mixed siliciclastic</v>
      </c>
      <c r="O1089" t="str">
        <f>VLOOKUP($C1089, standards!$A$2:$D$17, 4, FALSE)</f>
        <v/>
      </c>
    </row>
    <row r="1090" spans="1:15" x14ac:dyDescent="0.2">
      <c r="A1090" s="21">
        <v>29314</v>
      </c>
      <c r="B1090" s="1" t="s">
        <v>52</v>
      </c>
      <c r="C1090" s="1" t="s">
        <v>40</v>
      </c>
      <c r="D1090" s="1" t="s">
        <v>2</v>
      </c>
      <c r="E1090" s="4">
        <v>276</v>
      </c>
      <c r="F1090" s="2">
        <v>-8.7789999999999999</v>
      </c>
      <c r="G1090" s="2">
        <v>-4.8796288050000003</v>
      </c>
      <c r="H1090" s="2">
        <v>-32.643999999999998</v>
      </c>
      <c r="I1090" s="2">
        <f>F1090-H1090</f>
        <v>23.864999999999998</v>
      </c>
      <c r="J1090" s="2">
        <f>100-K1090-L1090</f>
        <v>79.067792353640726</v>
      </c>
      <c r="K1090" s="2">
        <v>20.82</v>
      </c>
      <c r="L1090" s="2">
        <v>0.11220764635927344</v>
      </c>
      <c r="M1090" s="24" t="str" cm="1">
        <f t="array" ref="M1090">_xlfn.IFS(B1090=standards!$G$1, standards!$H$1, B1090=standards!$G$2,standards!$H$2,B1090=standards!$G$3,standards!$H$3,B1090=standards!$G$4,standards!$H$4,B1090=standards!$G$5,standards!$H$5,B1090=standards!$G$6,standards!$H$6,B1090=standards!$G$8,standards!$H$8,B1090=standards!$G$9,standards!$H$9,B1090=standards!$G$10, standards!$H$10, TRUE,standards!$H$7)</f>
        <v>133, 64.5, 1</v>
      </c>
      <c r="N1090" t="str">
        <f>VLOOKUP($C1090, standards!$A$2:$D$17, 3, FALSE)</f>
        <v>carbonate, mixed siliciclastic</v>
      </c>
      <c r="O1090" t="str">
        <f>VLOOKUP($C1090, standards!$A$2:$D$17, 4, FALSE)</f>
        <v/>
      </c>
    </row>
    <row r="1091" spans="1:15" x14ac:dyDescent="0.2">
      <c r="A1091" s="21">
        <v>29315</v>
      </c>
      <c r="B1091" s="1" t="s">
        <v>52</v>
      </c>
      <c r="C1091" s="1" t="s">
        <v>40</v>
      </c>
      <c r="D1091" s="1" t="s">
        <v>2</v>
      </c>
      <c r="E1091" s="4">
        <v>276</v>
      </c>
      <c r="F1091" s="2">
        <v>-8.7789999999999999</v>
      </c>
      <c r="G1091" s="2">
        <v>-4.8796288050000003</v>
      </c>
      <c r="H1091" s="2">
        <v>-28.439814327267737</v>
      </c>
      <c r="I1091" s="2">
        <v>19.660814327267737</v>
      </c>
      <c r="J1091" s="2">
        <f>100-K1091-L1091</f>
        <v>9.3433236096552683</v>
      </c>
      <c r="K1091" s="2">
        <v>90.43</v>
      </c>
      <c r="L1091" s="2">
        <v>0.22667639034472573</v>
      </c>
      <c r="M1091" s="24" t="str" cm="1">
        <f t="array" ref="M1091">_xlfn.IFS(B1091=standards!$G$1, standards!$H$1, B1091=standards!$G$2,standards!$H$2,B1091=standards!$G$3,standards!$H$3,B1091=standards!$G$4,standards!$H$4,B1091=standards!$G$5,standards!$H$5,B1091=standards!$G$6,standards!$H$6,B1091=standards!$G$8,standards!$H$8,B1091=standards!$G$9,standards!$H$9,B1091=standards!$G$10, standards!$H$10, TRUE,standards!$H$7)</f>
        <v>133, 64.5, 1</v>
      </c>
      <c r="N1091" t="str">
        <f>VLOOKUP($C1091, standards!$A$2:$D$17, 3, FALSE)</f>
        <v>carbonate, mixed siliciclastic</v>
      </c>
      <c r="O1091" t="str">
        <f>VLOOKUP($C1091, standards!$A$2:$D$17, 4, FALSE)</f>
        <v/>
      </c>
    </row>
    <row r="1092" spans="1:15" x14ac:dyDescent="0.2">
      <c r="A1092" s="21">
        <v>29316</v>
      </c>
      <c r="B1092" s="1" t="s">
        <v>52</v>
      </c>
      <c r="C1092" s="1" t="s">
        <v>40</v>
      </c>
      <c r="D1092" s="1" t="s">
        <v>2</v>
      </c>
      <c r="E1092" s="4">
        <v>280</v>
      </c>
      <c r="F1092" s="2">
        <v>-7.577</v>
      </c>
      <c r="G1092" s="2">
        <v>-3.730408315</v>
      </c>
      <c r="H1092" s="2">
        <v>-24.632999999999999</v>
      </c>
      <c r="I1092" s="2">
        <v>17.055999999999997</v>
      </c>
      <c r="J1092" s="2">
        <f>100-K1092-L1092</f>
        <v>21.030713762132155</v>
      </c>
      <c r="K1092" s="2">
        <v>78.930000000000007</v>
      </c>
      <c r="L1092" s="2">
        <v>3.928623786783686E-2</v>
      </c>
      <c r="M1092" s="24" t="str" cm="1">
        <f t="array" ref="M1092">_xlfn.IFS(B1092=standards!$G$1, standards!$H$1, B1092=standards!$G$2,standards!$H$2,B1092=standards!$G$3,standards!$H$3,B1092=standards!$G$4,standards!$H$4,B1092=standards!$G$5,standards!$H$5,B1092=standards!$G$6,standards!$H$6,B1092=standards!$G$8,standards!$H$8,B1092=standards!$G$9,standards!$H$9,B1092=standards!$G$10, standards!$H$10, TRUE,standards!$H$7)</f>
        <v>133, 64.5, 1</v>
      </c>
      <c r="N1092" t="str">
        <f>VLOOKUP($C1092, standards!$A$2:$D$17, 3, FALSE)</f>
        <v>carbonate, mixed siliciclastic</v>
      </c>
      <c r="O1092" t="str">
        <f>VLOOKUP($C1092, standards!$A$2:$D$17, 4, FALSE)</f>
        <v/>
      </c>
    </row>
    <row r="1093" spans="1:15" x14ac:dyDescent="0.2">
      <c r="A1093" s="21">
        <v>29317</v>
      </c>
      <c r="B1093" s="1" t="s">
        <v>52</v>
      </c>
      <c r="C1093" s="1" t="s">
        <v>40</v>
      </c>
      <c r="D1093" s="1" t="s">
        <v>2</v>
      </c>
      <c r="E1093" s="4" t="s">
        <v>47</v>
      </c>
      <c r="F1093" s="2">
        <v>-8.7330000000000005</v>
      </c>
      <c r="G1093" s="2">
        <v>-5.718</v>
      </c>
      <c r="H1093" s="2"/>
      <c r="I1093" s="2"/>
      <c r="J1093" s="2"/>
      <c r="K1093" s="2"/>
      <c r="L1093" s="2"/>
      <c r="M1093" s="24" t="str" cm="1">
        <f t="array" ref="M1093">_xlfn.IFS(B1093=standards!$G$1, standards!$H$1, B1093=standards!$G$2,standards!$H$2,B1093=standards!$G$3,standards!$H$3,B1093=standards!$G$4,standards!$H$4,B1093=standards!$G$5,standards!$H$5,B1093=standards!$G$6,standards!$H$6,B1093=standards!$G$8,standards!$H$8,B1093=standards!$G$9,standards!$H$9,B1093=standards!$G$10, standards!$H$10, TRUE,standards!$H$7)</f>
        <v>133, 64.5, 1</v>
      </c>
      <c r="N1093" t="str">
        <f>VLOOKUP($C1093, standards!$A$2:$D$17, 3, FALSE)</f>
        <v>carbonate, mixed siliciclastic</v>
      </c>
      <c r="O1093" t="str">
        <f>VLOOKUP($C1093, standards!$A$2:$D$17, 4, FALSE)</f>
        <v/>
      </c>
    </row>
    <row r="1094" spans="1:15" x14ac:dyDescent="0.2">
      <c r="A1094" s="21">
        <v>29318</v>
      </c>
      <c r="B1094" s="1" t="s">
        <v>52</v>
      </c>
      <c r="C1094" s="1" t="s">
        <v>40</v>
      </c>
      <c r="D1094" s="1" t="s">
        <v>2</v>
      </c>
      <c r="E1094" s="4" t="s">
        <v>48</v>
      </c>
      <c r="F1094" s="2">
        <v>-9.02</v>
      </c>
      <c r="G1094" s="2">
        <v>-5.1894531060000002</v>
      </c>
      <c r="H1094" s="2"/>
      <c r="I1094" s="2"/>
      <c r="J1094" s="2"/>
      <c r="K1094" s="2"/>
      <c r="L1094" s="2"/>
      <c r="M1094" s="24" t="str" cm="1">
        <f t="array" ref="M1094">_xlfn.IFS(B1094=standards!$G$1, standards!$H$1, B1094=standards!$G$2,standards!$H$2,B1094=standards!$G$3,standards!$H$3,B1094=standards!$G$4,standards!$H$4,B1094=standards!$G$5,standards!$H$5,B1094=standards!$G$6,standards!$H$6,B1094=standards!$G$8,standards!$H$8,B1094=standards!$G$9,standards!$H$9,B1094=standards!$G$10, standards!$H$10, TRUE,standards!$H$7)</f>
        <v>133, 64.5, 1</v>
      </c>
      <c r="N1094" t="str">
        <f>VLOOKUP($C1094, standards!$A$2:$D$17, 3, FALSE)</f>
        <v>carbonate, mixed siliciclastic</v>
      </c>
      <c r="O1094" t="str">
        <f>VLOOKUP($C1094, standards!$A$2:$D$17, 4, FALSE)</f>
        <v/>
      </c>
    </row>
    <row r="1095" spans="1:15" x14ac:dyDescent="0.2">
      <c r="A1095" s="21">
        <v>29319</v>
      </c>
      <c r="B1095" s="1" t="s">
        <v>52</v>
      </c>
      <c r="C1095" s="1" t="s">
        <v>40</v>
      </c>
      <c r="D1095" s="1" t="s">
        <v>2</v>
      </c>
      <c r="E1095" s="4" t="s">
        <v>51</v>
      </c>
      <c r="F1095" s="2"/>
      <c r="G1095" s="2"/>
      <c r="H1095" s="2">
        <v>-31.19</v>
      </c>
      <c r="I1095" s="2"/>
      <c r="J1095" s="2">
        <v>85.64</v>
      </c>
      <c r="K1095" s="2">
        <v>14.22</v>
      </c>
      <c r="L1095" s="2">
        <v>0.14000000000000001</v>
      </c>
      <c r="M1095" s="24" t="str" cm="1">
        <f t="array" ref="M1095">_xlfn.IFS(B1095=standards!$G$1, standards!$H$1, B1095=standards!$G$2,standards!$H$2,B1095=standards!$G$3,standards!$H$3,B1095=standards!$G$4,standards!$H$4,B1095=standards!$G$5,standards!$H$5,B1095=standards!$G$6,standards!$H$6,B1095=standards!$G$8,standards!$H$8,B1095=standards!$G$9,standards!$H$9,B1095=standards!$G$10, standards!$H$10, TRUE,standards!$H$7)</f>
        <v>133, 64.5, 1</v>
      </c>
      <c r="N1095" t="str">
        <f>VLOOKUP($C1095, standards!$A$2:$D$17, 3, FALSE)</f>
        <v>carbonate, mixed siliciclastic</v>
      </c>
      <c r="O1095" t="str">
        <f>VLOOKUP($C1095, standards!$A$2:$D$17, 4, FALSE)</f>
        <v/>
      </c>
    </row>
    <row r="1096" spans="1:15" x14ac:dyDescent="0.2">
      <c r="A1096" s="21">
        <v>29320</v>
      </c>
      <c r="B1096" s="1" t="s">
        <v>52</v>
      </c>
      <c r="C1096" s="1" t="s">
        <v>40</v>
      </c>
      <c r="D1096" s="1" t="s">
        <v>2</v>
      </c>
      <c r="E1096" s="4">
        <v>283.5</v>
      </c>
      <c r="F1096" s="2">
        <v>-8.4209999999999994</v>
      </c>
      <c r="G1096" s="2">
        <v>-3.5363969310000001</v>
      </c>
      <c r="H1096" s="2">
        <v>-20.363</v>
      </c>
      <c r="I1096" s="2">
        <v>11.942</v>
      </c>
      <c r="J1096" s="2">
        <f>100-K1096-L1096</f>
        <v>15.043595534047856</v>
      </c>
      <c r="K1096" s="2">
        <v>84.91</v>
      </c>
      <c r="L1096" s="2">
        <v>4.6404465952146361E-2</v>
      </c>
      <c r="M1096" s="24" t="str" cm="1">
        <f t="array" ref="M1096">_xlfn.IFS(B1096=standards!$G$1, standards!$H$1, B1096=standards!$G$2,standards!$H$2,B1096=standards!$G$3,standards!$H$3,B1096=standards!$G$4,standards!$H$4,B1096=standards!$G$5,standards!$H$5,B1096=standards!$G$6,standards!$H$6,B1096=standards!$G$8,standards!$H$8,B1096=standards!$G$9,standards!$H$9,B1096=standards!$G$10, standards!$H$10, TRUE,standards!$H$7)</f>
        <v>133, 64.5, 1</v>
      </c>
      <c r="N1096" t="str">
        <f>VLOOKUP($C1096, standards!$A$2:$D$17, 3, FALSE)</f>
        <v>carbonate, mixed siliciclastic</v>
      </c>
      <c r="O1096" t="str">
        <f>VLOOKUP($C1096, standards!$A$2:$D$17, 4, FALSE)</f>
        <v/>
      </c>
    </row>
    <row r="1097" spans="1:15" x14ac:dyDescent="0.2">
      <c r="A1097" s="21">
        <v>29321</v>
      </c>
      <c r="B1097" s="1" t="s">
        <v>52</v>
      </c>
      <c r="C1097" s="1" t="s">
        <v>40</v>
      </c>
      <c r="D1097" s="1" t="s">
        <v>2</v>
      </c>
      <c r="E1097" s="4">
        <v>285</v>
      </c>
      <c r="F1097" s="2">
        <v>2.0150000000000001</v>
      </c>
      <c r="G1097" s="2">
        <v>4.0000000000000001E-3</v>
      </c>
      <c r="H1097" s="2"/>
      <c r="I1097" s="2"/>
      <c r="J1097" s="2"/>
      <c r="K1097" s="2"/>
      <c r="L1097" s="2"/>
      <c r="M1097" s="24" t="str" cm="1">
        <f t="array" ref="M1097">_xlfn.IFS(B1097=standards!$G$1, standards!$H$1, B1097=standards!$G$2,standards!$H$2,B1097=standards!$G$3,standards!$H$3,B1097=standards!$G$4,standards!$H$4,B1097=standards!$G$5,standards!$H$5,B1097=standards!$G$6,standards!$H$6,B1097=standards!$G$8,standards!$H$8,B1097=standards!$G$9,standards!$H$9,B1097=standards!$G$10, standards!$H$10, TRUE,standards!$H$7)</f>
        <v>133, 64.5, 1</v>
      </c>
      <c r="N1097" t="str">
        <f>VLOOKUP($C1097, standards!$A$2:$D$17, 3, FALSE)</f>
        <v>carbonate, mixed siliciclastic</v>
      </c>
      <c r="O1097" t="str">
        <f>VLOOKUP($C1097, standards!$A$2:$D$17, 4, FALSE)</f>
        <v/>
      </c>
    </row>
    <row r="1098" spans="1:15" x14ac:dyDescent="0.2">
      <c r="A1098" s="21">
        <v>29322</v>
      </c>
      <c r="B1098" s="1" t="s">
        <v>52</v>
      </c>
      <c r="C1098" s="1" t="s">
        <v>40</v>
      </c>
      <c r="D1098" s="1" t="s">
        <v>2</v>
      </c>
      <c r="E1098" s="4">
        <v>287</v>
      </c>
      <c r="F1098" s="2"/>
      <c r="G1098" s="2"/>
      <c r="H1098" s="2">
        <v>-35.450000000000003</v>
      </c>
      <c r="I1098" s="2"/>
      <c r="J1098" s="2">
        <v>90.03</v>
      </c>
      <c r="K1098" s="2">
        <v>9.44</v>
      </c>
      <c r="L1098" s="2">
        <v>0.53</v>
      </c>
      <c r="M1098" s="24" t="str" cm="1">
        <f t="array" ref="M1098">_xlfn.IFS(B1098=standards!$G$1, standards!$H$1, B1098=standards!$G$2,standards!$H$2,B1098=standards!$G$3,standards!$H$3,B1098=standards!$G$4,standards!$H$4,B1098=standards!$G$5,standards!$H$5,B1098=standards!$G$6,standards!$H$6,B1098=standards!$G$8,standards!$H$8,B1098=standards!$G$9,standards!$H$9,B1098=standards!$G$10, standards!$H$10, TRUE,standards!$H$7)</f>
        <v>133, 64.5, 1</v>
      </c>
      <c r="N1098" t="str">
        <f>VLOOKUP($C1098, standards!$A$2:$D$17, 3, FALSE)</f>
        <v>carbonate, mixed siliciclastic</v>
      </c>
      <c r="O1098" t="str">
        <f>VLOOKUP($C1098, standards!$A$2:$D$17, 4, FALSE)</f>
        <v/>
      </c>
    </row>
    <row r="1099" spans="1:15" x14ac:dyDescent="0.2">
      <c r="A1099" s="21">
        <v>29323</v>
      </c>
      <c r="B1099" s="1" t="s">
        <v>52</v>
      </c>
      <c r="C1099" s="1" t="s">
        <v>40</v>
      </c>
      <c r="D1099" s="1" t="s">
        <v>2</v>
      </c>
      <c r="E1099" s="4">
        <v>291</v>
      </c>
      <c r="F1099" s="2">
        <v>-8.5150000000000006</v>
      </c>
      <c r="G1099" s="2">
        <v>-5.9450000000000003</v>
      </c>
      <c r="H1099" s="2"/>
      <c r="I1099" s="2"/>
      <c r="J1099" s="2"/>
      <c r="K1099" s="2"/>
      <c r="L1099" s="2"/>
      <c r="M1099" s="24" t="str" cm="1">
        <f t="array" ref="M1099">_xlfn.IFS(B1099=standards!$G$1, standards!$H$1, B1099=standards!$G$2,standards!$H$2,B1099=standards!$G$3,standards!$H$3,B1099=standards!$G$4,standards!$H$4,B1099=standards!$G$5,standards!$H$5,B1099=standards!$G$6,standards!$H$6,B1099=standards!$G$8,standards!$H$8,B1099=standards!$G$9,standards!$H$9,B1099=standards!$G$10, standards!$H$10, TRUE,standards!$H$7)</f>
        <v>133, 64.5, 1</v>
      </c>
      <c r="N1099" t="str">
        <f>VLOOKUP($C1099, standards!$A$2:$D$17, 3, FALSE)</f>
        <v>carbonate, mixed siliciclastic</v>
      </c>
      <c r="O1099" t="str">
        <f>VLOOKUP($C1099, standards!$A$2:$D$17, 4, FALSE)</f>
        <v/>
      </c>
    </row>
    <row r="1100" spans="1:15" x14ac:dyDescent="0.2">
      <c r="A1100" s="21">
        <v>29324</v>
      </c>
      <c r="B1100" s="1" t="s">
        <v>52</v>
      </c>
      <c r="C1100" s="1" t="s">
        <v>40</v>
      </c>
      <c r="D1100" s="1" t="s">
        <v>2</v>
      </c>
      <c r="E1100" s="4">
        <v>298</v>
      </c>
      <c r="F1100" s="2" t="s">
        <v>16</v>
      </c>
      <c r="G1100" s="2" t="s">
        <v>16</v>
      </c>
      <c r="H1100" s="2">
        <v>-32.17</v>
      </c>
      <c r="I1100" s="2"/>
      <c r="J1100" s="2">
        <v>87.17</v>
      </c>
      <c r="K1100" s="2">
        <v>12.68</v>
      </c>
      <c r="L1100" s="2">
        <v>0.15</v>
      </c>
      <c r="M1100" s="24" t="str" cm="1">
        <f t="array" ref="M1100">_xlfn.IFS(B1100=standards!$G$1, standards!$H$1, B1100=standards!$G$2,standards!$H$2,B1100=standards!$G$3,standards!$H$3,B1100=standards!$G$4,standards!$H$4,B1100=standards!$G$5,standards!$H$5,B1100=standards!$G$6,standards!$H$6,B1100=standards!$G$8,standards!$H$8,B1100=standards!$G$9,standards!$H$9,B1100=standards!$G$10, standards!$H$10, TRUE,standards!$H$7)</f>
        <v>133, 64.5, 1</v>
      </c>
      <c r="N1100" t="str">
        <f>VLOOKUP($C1100, standards!$A$2:$D$17, 3, FALSE)</f>
        <v>carbonate, mixed siliciclastic</v>
      </c>
      <c r="O1100" t="str">
        <f>VLOOKUP($C1100, standards!$A$2:$D$17, 4, FALSE)</f>
        <v/>
      </c>
    </row>
    <row r="1101" spans="1:15" x14ac:dyDescent="0.2">
      <c r="A1101" s="21">
        <v>29325</v>
      </c>
      <c r="B1101" s="1" t="s">
        <v>52</v>
      </c>
      <c r="C1101" s="1" t="s">
        <v>40</v>
      </c>
      <c r="D1101" s="1" t="s">
        <v>2</v>
      </c>
      <c r="E1101" s="4">
        <v>301</v>
      </c>
      <c r="F1101" s="2">
        <v>-8.5649999999999995</v>
      </c>
      <c r="G1101" s="2">
        <v>-4.3719999999999999</v>
      </c>
      <c r="H1101" s="2"/>
      <c r="I1101" s="2"/>
      <c r="J1101" s="2"/>
      <c r="K1101" s="2"/>
      <c r="L1101" s="2"/>
      <c r="M1101" s="24" t="str" cm="1">
        <f t="array" ref="M1101">_xlfn.IFS(B1101=standards!$G$1, standards!$H$1, B1101=standards!$G$2,standards!$H$2,B1101=standards!$G$3,standards!$H$3,B1101=standards!$G$4,standards!$H$4,B1101=standards!$G$5,standards!$H$5,B1101=standards!$G$6,standards!$H$6,B1101=standards!$G$8,standards!$H$8,B1101=standards!$G$9,standards!$H$9,B1101=standards!$G$10, standards!$H$10, TRUE,standards!$H$7)</f>
        <v>133, 64.5, 1</v>
      </c>
      <c r="N1101" t="str">
        <f>VLOOKUP($C1101, standards!$A$2:$D$17, 3, FALSE)</f>
        <v>carbonate, mixed siliciclastic</v>
      </c>
      <c r="O1101" t="str">
        <f>VLOOKUP($C1101, standards!$A$2:$D$17, 4, FALSE)</f>
        <v/>
      </c>
    </row>
    <row r="1102" spans="1:15" x14ac:dyDescent="0.2">
      <c r="A1102" s="21">
        <v>29326</v>
      </c>
      <c r="B1102" s="1" t="s">
        <v>52</v>
      </c>
      <c r="C1102" s="1" t="s">
        <v>40</v>
      </c>
      <c r="D1102" s="1" t="s">
        <v>2</v>
      </c>
      <c r="E1102" s="4">
        <v>302.5</v>
      </c>
      <c r="F1102" s="2">
        <v>-7.7460000000000004</v>
      </c>
      <c r="G1102" s="2">
        <v>-5.3689999999999998</v>
      </c>
      <c r="H1102" s="2"/>
      <c r="I1102" s="2"/>
      <c r="J1102" s="2"/>
      <c r="K1102" s="2"/>
      <c r="L1102" s="2"/>
      <c r="M1102" s="24" t="str" cm="1">
        <f t="array" ref="M1102">_xlfn.IFS(B1102=standards!$G$1, standards!$H$1, B1102=standards!$G$2,standards!$H$2,B1102=standards!$G$3,standards!$H$3,B1102=standards!$G$4,standards!$H$4,B1102=standards!$G$5,standards!$H$5,B1102=standards!$G$6,standards!$H$6,B1102=standards!$G$8,standards!$H$8,B1102=standards!$G$9,standards!$H$9,B1102=standards!$G$10, standards!$H$10, TRUE,standards!$H$7)</f>
        <v>133, 64.5, 1</v>
      </c>
      <c r="N1102" t="str">
        <f>VLOOKUP($C1102, standards!$A$2:$D$17, 3, FALSE)</f>
        <v>carbonate, mixed siliciclastic</v>
      </c>
      <c r="O1102" t="str">
        <f>VLOOKUP($C1102, standards!$A$2:$D$17, 4, FALSE)</f>
        <v/>
      </c>
    </row>
    <row r="1103" spans="1:15" x14ac:dyDescent="0.2">
      <c r="A1103" s="21">
        <v>29327</v>
      </c>
      <c r="B1103" s="1" t="s">
        <v>52</v>
      </c>
      <c r="C1103" s="1" t="s">
        <v>40</v>
      </c>
      <c r="D1103" s="1" t="s">
        <v>2</v>
      </c>
      <c r="E1103" s="4">
        <v>309.5</v>
      </c>
      <c r="F1103" s="2"/>
      <c r="G1103" s="2"/>
      <c r="H1103" s="2">
        <v>-33.89</v>
      </c>
      <c r="I1103" s="2"/>
      <c r="J1103" s="2">
        <v>83.15</v>
      </c>
      <c r="K1103" s="2">
        <v>16.79</v>
      </c>
      <c r="L1103" s="2">
        <v>0.06</v>
      </c>
      <c r="M1103" s="24" t="str" cm="1">
        <f t="array" ref="M1103">_xlfn.IFS(B1103=standards!$G$1, standards!$H$1, B1103=standards!$G$2,standards!$H$2,B1103=standards!$G$3,standards!$H$3,B1103=standards!$G$4,standards!$H$4,B1103=standards!$G$5,standards!$H$5,B1103=standards!$G$6,standards!$H$6,B1103=standards!$G$8,standards!$H$8,B1103=standards!$G$9,standards!$H$9,B1103=standards!$G$10, standards!$H$10, TRUE,standards!$H$7)</f>
        <v>133, 64.5, 1</v>
      </c>
      <c r="N1103" t="str">
        <f>VLOOKUP($C1103, standards!$A$2:$D$17, 3, FALSE)</f>
        <v>carbonate, mixed siliciclastic</v>
      </c>
      <c r="O1103" t="str">
        <f>VLOOKUP($C1103, standards!$A$2:$D$17, 4, FALSE)</f>
        <v/>
      </c>
    </row>
    <row r="1104" spans="1:15" x14ac:dyDescent="0.2">
      <c r="A1104" s="21">
        <v>29328</v>
      </c>
      <c r="B1104" s="1" t="s">
        <v>52</v>
      </c>
      <c r="C1104" s="1" t="s">
        <v>40</v>
      </c>
      <c r="D1104" s="1" t="s">
        <v>2</v>
      </c>
      <c r="E1104" s="4">
        <v>311</v>
      </c>
      <c r="F1104" s="2"/>
      <c r="G1104" s="2"/>
      <c r="H1104" s="2">
        <v>-31.896999999999998</v>
      </c>
      <c r="I1104" s="2"/>
      <c r="J1104" s="2">
        <f>100-K1104-L1104</f>
        <v>86.498810744392713</v>
      </c>
      <c r="K1104" s="2">
        <v>13.43</v>
      </c>
      <c r="L1104" s="2">
        <v>7.1189255607285506E-2</v>
      </c>
      <c r="M1104" s="24" t="str" cm="1">
        <f t="array" ref="M1104">_xlfn.IFS(B1104=standards!$G$1, standards!$H$1, B1104=standards!$G$2,standards!$H$2,B1104=standards!$G$3,standards!$H$3,B1104=standards!$G$4,standards!$H$4,B1104=standards!$G$5,standards!$H$5,B1104=standards!$G$6,standards!$H$6,B1104=standards!$G$8,standards!$H$8,B1104=standards!$G$9,standards!$H$9,B1104=standards!$G$10, standards!$H$10, TRUE,standards!$H$7)</f>
        <v>133, 64.5, 1</v>
      </c>
      <c r="N1104" t="str">
        <f>VLOOKUP($C1104, standards!$A$2:$D$17, 3, FALSE)</f>
        <v>carbonate, mixed siliciclastic</v>
      </c>
      <c r="O1104" t="str">
        <f>VLOOKUP($C1104, standards!$A$2:$D$17, 4, FALSE)</f>
        <v/>
      </c>
    </row>
    <row r="1105" spans="1:15" x14ac:dyDescent="0.2">
      <c r="A1105" s="21">
        <v>29329</v>
      </c>
      <c r="B1105" s="1" t="s">
        <v>52</v>
      </c>
      <c r="C1105" s="1" t="s">
        <v>40</v>
      </c>
      <c r="D1105" s="1" t="s">
        <v>2</v>
      </c>
      <c r="E1105" s="4">
        <v>312</v>
      </c>
      <c r="F1105" s="2"/>
      <c r="G1105" s="2"/>
      <c r="H1105" s="2">
        <v>-29.298999999999999</v>
      </c>
      <c r="I1105" s="2"/>
      <c r="J1105" s="2">
        <f>100-K1105-L1105</f>
        <v>81.483744922450356</v>
      </c>
      <c r="K1105" s="2">
        <v>18.440000000000001</v>
      </c>
      <c r="L1105" s="2">
        <v>7.625507754965212E-2</v>
      </c>
      <c r="M1105" s="24" t="str" cm="1">
        <f t="array" ref="M1105">_xlfn.IFS(B1105=standards!$G$1, standards!$H$1, B1105=standards!$G$2,standards!$H$2,B1105=standards!$G$3,standards!$H$3,B1105=standards!$G$4,standards!$H$4,B1105=standards!$G$5,standards!$H$5,B1105=standards!$G$6,standards!$H$6,B1105=standards!$G$8,standards!$H$8,B1105=standards!$G$9,standards!$H$9,B1105=standards!$G$10, standards!$H$10, TRUE,standards!$H$7)</f>
        <v>133, 64.5, 1</v>
      </c>
      <c r="N1105" t="str">
        <f>VLOOKUP($C1105, standards!$A$2:$D$17, 3, FALSE)</f>
        <v>carbonate, mixed siliciclastic</v>
      </c>
      <c r="O1105" t="str">
        <f>VLOOKUP($C1105, standards!$A$2:$D$17, 4, FALSE)</f>
        <v/>
      </c>
    </row>
    <row r="1106" spans="1:15" x14ac:dyDescent="0.2">
      <c r="A1106" s="21">
        <v>29330</v>
      </c>
      <c r="B1106" s="1" t="s">
        <v>52</v>
      </c>
      <c r="C1106" s="1" t="s">
        <v>40</v>
      </c>
      <c r="D1106" s="1" t="s">
        <v>2</v>
      </c>
      <c r="E1106" s="4">
        <v>320.5</v>
      </c>
      <c r="F1106" s="2">
        <v>-7.8639999999999999</v>
      </c>
      <c r="G1106" s="2">
        <v>-6.9580000000000002</v>
      </c>
      <c r="H1106" s="2"/>
      <c r="I1106" s="2"/>
      <c r="J1106" s="2"/>
      <c r="K1106" s="2"/>
      <c r="L1106" s="2"/>
      <c r="M1106" s="24" t="str" cm="1">
        <f t="array" ref="M1106">_xlfn.IFS(B1106=standards!$G$1, standards!$H$1, B1106=standards!$G$2,standards!$H$2,B1106=standards!$G$3,standards!$H$3,B1106=standards!$G$4,standards!$H$4,B1106=standards!$G$5,standards!$H$5,B1106=standards!$G$6,standards!$H$6,B1106=standards!$G$8,standards!$H$8,B1106=standards!$G$9,standards!$H$9,B1106=standards!$G$10, standards!$H$10, TRUE,standards!$H$7)</f>
        <v>133, 64.5, 1</v>
      </c>
      <c r="N1106" t="str">
        <f>VLOOKUP($C1106, standards!$A$2:$D$17, 3, FALSE)</f>
        <v>carbonate, mixed siliciclastic</v>
      </c>
      <c r="O1106" t="str">
        <f>VLOOKUP($C1106, standards!$A$2:$D$17, 4, FALSE)</f>
        <v/>
      </c>
    </row>
    <row r="1107" spans="1:15" x14ac:dyDescent="0.2">
      <c r="A1107" s="21">
        <v>29331</v>
      </c>
      <c r="B1107" s="1" t="s">
        <v>52</v>
      </c>
      <c r="C1107" s="1" t="s">
        <v>40</v>
      </c>
      <c r="D1107" s="1" t="s">
        <v>2</v>
      </c>
      <c r="E1107" s="4">
        <v>332.5</v>
      </c>
      <c r="F1107" s="2"/>
      <c r="G1107" s="2"/>
      <c r="H1107" s="2">
        <v>-35.411000000000001</v>
      </c>
      <c r="I1107" s="2"/>
      <c r="J1107" s="2">
        <f>100-K1107-L1107</f>
        <v>89.536019573985897</v>
      </c>
      <c r="K1107" s="2">
        <v>10.32</v>
      </c>
      <c r="L1107" s="2">
        <v>0.14398042601411054</v>
      </c>
      <c r="M1107" s="24" t="str" cm="1">
        <f t="array" ref="M1107">_xlfn.IFS(B1107=standards!$G$1, standards!$H$1, B1107=standards!$G$2,standards!$H$2,B1107=standards!$G$3,standards!$H$3,B1107=standards!$G$4,standards!$H$4,B1107=standards!$G$5,standards!$H$5,B1107=standards!$G$6,standards!$H$6,B1107=standards!$G$8,standards!$H$8,B1107=standards!$G$9,standards!$H$9,B1107=standards!$G$10, standards!$H$10, TRUE,standards!$H$7)</f>
        <v>133, 64.5, 1</v>
      </c>
      <c r="N1107" t="str">
        <f>VLOOKUP($C1107, standards!$A$2:$D$17, 3, FALSE)</f>
        <v>carbonate, mixed siliciclastic</v>
      </c>
      <c r="O1107" t="str">
        <f>VLOOKUP($C1107, standards!$A$2:$D$17, 4, FALSE)</f>
        <v/>
      </c>
    </row>
    <row r="1108" spans="1:15" x14ac:dyDescent="0.2">
      <c r="A1108" s="21">
        <v>29332</v>
      </c>
      <c r="B1108" s="1" t="s">
        <v>52</v>
      </c>
      <c r="C1108" s="1" t="s">
        <v>40</v>
      </c>
      <c r="D1108" s="1" t="s">
        <v>2</v>
      </c>
      <c r="E1108" s="4">
        <v>334</v>
      </c>
      <c r="F1108" s="2">
        <v>-7.3559999999999999</v>
      </c>
      <c r="G1108" s="2">
        <v>-4.8099999999999996</v>
      </c>
      <c r="H1108" s="2"/>
      <c r="I1108" s="2"/>
      <c r="J1108" s="2"/>
      <c r="K1108" s="2"/>
      <c r="L1108" s="2"/>
      <c r="M1108" s="24" t="str" cm="1">
        <f t="array" ref="M1108">_xlfn.IFS(B1108=standards!$G$1, standards!$H$1, B1108=standards!$G$2,standards!$H$2,B1108=standards!$G$3,standards!$H$3,B1108=standards!$G$4,standards!$H$4,B1108=standards!$G$5,standards!$H$5,B1108=standards!$G$6,standards!$H$6,B1108=standards!$G$8,standards!$H$8,B1108=standards!$G$9,standards!$H$9,B1108=standards!$G$10, standards!$H$10, TRUE,standards!$H$7)</f>
        <v>133, 64.5, 1</v>
      </c>
      <c r="N1108" t="str">
        <f>VLOOKUP($C1108, standards!$A$2:$D$17, 3, FALSE)</f>
        <v>carbonate, mixed siliciclastic</v>
      </c>
      <c r="O1108" t="str">
        <f>VLOOKUP($C1108, standards!$A$2:$D$17, 4, FALSE)</f>
        <v/>
      </c>
    </row>
    <row r="1109" spans="1:15" x14ac:dyDescent="0.2">
      <c r="A1109" s="21">
        <v>29333</v>
      </c>
      <c r="B1109" s="1" t="s">
        <v>52</v>
      </c>
      <c r="C1109" s="1" t="s">
        <v>40</v>
      </c>
      <c r="D1109" s="1" t="s">
        <v>2</v>
      </c>
      <c r="E1109" s="4">
        <v>335</v>
      </c>
      <c r="F1109" s="2"/>
      <c r="G1109" s="2"/>
      <c r="H1109" s="2">
        <v>-33.107999999999997</v>
      </c>
      <c r="I1109" s="2"/>
      <c r="J1109" s="2">
        <f>100-K1109-L1109</f>
        <v>78.915448504800935</v>
      </c>
      <c r="K1109" s="2">
        <v>20.93</v>
      </c>
      <c r="L1109" s="2">
        <v>0.15455149519905328</v>
      </c>
      <c r="M1109" s="24" t="str" cm="1">
        <f t="array" ref="M1109">_xlfn.IFS(B1109=standards!$G$1, standards!$H$1, B1109=standards!$G$2,standards!$H$2,B1109=standards!$G$3,standards!$H$3,B1109=standards!$G$4,standards!$H$4,B1109=standards!$G$5,standards!$H$5,B1109=standards!$G$6,standards!$H$6,B1109=standards!$G$8,standards!$H$8,B1109=standards!$G$9,standards!$H$9,B1109=standards!$G$10, standards!$H$10, TRUE,standards!$H$7)</f>
        <v>133, 64.5, 1</v>
      </c>
      <c r="N1109" t="str">
        <f>VLOOKUP($C1109, standards!$A$2:$D$17, 3, FALSE)</f>
        <v>carbonate, mixed siliciclastic</v>
      </c>
      <c r="O1109" t="str">
        <f>VLOOKUP($C1109, standards!$A$2:$D$17, 4, FALSE)</f>
        <v/>
      </c>
    </row>
    <row r="1110" spans="1:15" x14ac:dyDescent="0.2">
      <c r="A1110" s="21">
        <v>29334</v>
      </c>
      <c r="B1110" s="1" t="s">
        <v>52</v>
      </c>
      <c r="C1110" s="1" t="s">
        <v>40</v>
      </c>
      <c r="D1110" s="1" t="s">
        <v>2</v>
      </c>
      <c r="E1110" s="4">
        <v>337</v>
      </c>
      <c r="F1110" s="2"/>
      <c r="G1110" s="2"/>
      <c r="H1110" s="2">
        <v>-32.581000000000003</v>
      </c>
      <c r="I1110" s="2"/>
      <c r="J1110" s="2">
        <f>100-K1110-L1110</f>
        <v>81.192351988431767</v>
      </c>
      <c r="K1110" s="2">
        <v>18.7</v>
      </c>
      <c r="L1110" s="2">
        <v>0.10764801156822948</v>
      </c>
      <c r="M1110" s="24" t="str" cm="1">
        <f t="array" ref="M1110">_xlfn.IFS(B1110=standards!$G$1, standards!$H$1, B1110=standards!$G$2,standards!$H$2,B1110=standards!$G$3,standards!$H$3,B1110=standards!$G$4,standards!$H$4,B1110=standards!$G$5,standards!$H$5,B1110=standards!$G$6,standards!$H$6,B1110=standards!$G$8,standards!$H$8,B1110=standards!$G$9,standards!$H$9,B1110=standards!$G$10, standards!$H$10, TRUE,standards!$H$7)</f>
        <v>133, 64.5, 1</v>
      </c>
      <c r="N1110" t="str">
        <f>VLOOKUP($C1110, standards!$A$2:$D$17, 3, FALSE)</f>
        <v>carbonate, mixed siliciclastic</v>
      </c>
      <c r="O1110" t="str">
        <f>VLOOKUP($C1110, standards!$A$2:$D$17, 4, FALSE)</f>
        <v/>
      </c>
    </row>
    <row r="1111" spans="1:15" x14ac:dyDescent="0.2">
      <c r="A1111" s="21">
        <v>29335</v>
      </c>
      <c r="B1111" s="1" t="s">
        <v>52</v>
      </c>
      <c r="C1111" s="1" t="s">
        <v>40</v>
      </c>
      <c r="D1111" s="1" t="s">
        <v>2</v>
      </c>
      <c r="E1111" s="4">
        <v>340</v>
      </c>
      <c r="F1111" s="2">
        <v>-2.7410000000000001</v>
      </c>
      <c r="G1111" s="2">
        <v>-6.4610000000000003</v>
      </c>
      <c r="H1111" s="2"/>
      <c r="I1111" s="2"/>
      <c r="J1111" s="2"/>
      <c r="K1111" s="2"/>
      <c r="L1111" s="2"/>
      <c r="M1111" s="24" t="str" cm="1">
        <f t="array" ref="M1111">_xlfn.IFS(B1111=standards!$G$1, standards!$H$1, B1111=standards!$G$2,standards!$H$2,B1111=standards!$G$3,standards!$H$3,B1111=standards!$G$4,standards!$H$4,B1111=standards!$G$5,standards!$H$5,B1111=standards!$G$6,standards!$H$6,B1111=standards!$G$8,standards!$H$8,B1111=standards!$G$9,standards!$H$9,B1111=standards!$G$10, standards!$H$10, TRUE,standards!$H$7)</f>
        <v>133, 64.5, 1</v>
      </c>
      <c r="N1111" t="str">
        <f>VLOOKUP($C1111, standards!$A$2:$D$17, 3, FALSE)</f>
        <v>carbonate, mixed siliciclastic</v>
      </c>
      <c r="O1111" t="str">
        <f>VLOOKUP($C1111, standards!$A$2:$D$17, 4, FALSE)</f>
        <v/>
      </c>
    </row>
    <row r="1112" spans="1:15" x14ac:dyDescent="0.2">
      <c r="A1112" s="21">
        <v>29336</v>
      </c>
      <c r="B1112" s="1" t="s">
        <v>52</v>
      </c>
      <c r="C1112" s="1" t="s">
        <v>43</v>
      </c>
      <c r="D1112" s="1" t="s">
        <v>2</v>
      </c>
      <c r="E1112" s="4">
        <v>344.8</v>
      </c>
      <c r="F1112" s="2"/>
      <c r="G1112" s="2"/>
      <c r="H1112" s="2">
        <v>-32.155999999999999</v>
      </c>
      <c r="I1112" s="2"/>
      <c r="J1112" s="2">
        <f>100-K1112-L1112</f>
        <v>86.155455340618701</v>
      </c>
      <c r="K1112" s="2">
        <v>13.76</v>
      </c>
      <c r="L1112" s="2">
        <v>8.454465938129993E-2</v>
      </c>
      <c r="M1112" s="24" t="str" cm="1">
        <f t="array" ref="M1112">_xlfn.IFS(B1112=standards!$G$1, standards!$H$1, B1112=standards!$G$2,standards!$H$2,B1112=standards!$G$3,standards!$H$3,B1112=standards!$G$4,standards!$H$4,B1112=standards!$G$5,standards!$H$5,B1112=standards!$G$6,standards!$H$6,B1112=standards!$G$8,standards!$H$8,B1112=standards!$G$9,standards!$H$9,B1112=standards!$G$10, standards!$H$10, TRUE,standards!$H$7)</f>
        <v>133, 64.5, 1</v>
      </c>
      <c r="N1112" t="str">
        <f>VLOOKUP($C1112, standards!$A$2:$D$17, 3, FALSE)</f>
        <v>dolomite</v>
      </c>
      <c r="O1112" t="str">
        <f>VLOOKUP($C1112, standards!$A$2:$D$17, 4, FALSE)</f>
        <v/>
      </c>
    </row>
    <row r="1113" spans="1:15" x14ac:dyDescent="0.2">
      <c r="A1113" s="21">
        <v>29337</v>
      </c>
      <c r="B1113" s="1" t="s">
        <v>52</v>
      </c>
      <c r="C1113" s="1" t="s">
        <v>43</v>
      </c>
      <c r="D1113" s="1" t="s">
        <v>2</v>
      </c>
      <c r="E1113" s="4">
        <v>344</v>
      </c>
      <c r="F1113" s="2">
        <v>-2.6850000000000001</v>
      </c>
      <c r="G1113" s="2">
        <v>-7.766</v>
      </c>
      <c r="H1113" s="2"/>
      <c r="I1113" s="2"/>
      <c r="J1113" s="2"/>
      <c r="K1113" s="2"/>
      <c r="L1113" s="2"/>
      <c r="M1113" s="24" t="str" cm="1">
        <f t="array" ref="M1113">_xlfn.IFS(B1113=standards!$G$1, standards!$H$1, B1113=standards!$G$2,standards!$H$2,B1113=standards!$G$3,standards!$H$3,B1113=standards!$G$4,standards!$H$4,B1113=standards!$G$5,standards!$H$5,B1113=standards!$G$6,standards!$H$6,B1113=standards!$G$8,standards!$H$8,B1113=standards!$G$9,standards!$H$9,B1113=standards!$G$10, standards!$H$10, TRUE,standards!$H$7)</f>
        <v>133, 64.5, 1</v>
      </c>
      <c r="N1113" t="str">
        <f>VLOOKUP($C1113, standards!$A$2:$D$17, 3, FALSE)</f>
        <v>dolomite</v>
      </c>
      <c r="O1113" t="str">
        <f>VLOOKUP($C1113, standards!$A$2:$D$17, 4, FALSE)</f>
        <v/>
      </c>
    </row>
    <row r="1114" spans="1:15" x14ac:dyDescent="0.2">
      <c r="A1114" s="21">
        <v>29338</v>
      </c>
      <c r="B1114" s="1" t="s">
        <v>52</v>
      </c>
      <c r="C1114" s="1" t="s">
        <v>43</v>
      </c>
      <c r="D1114" s="1" t="s">
        <v>2</v>
      </c>
      <c r="E1114" s="4">
        <v>345</v>
      </c>
      <c r="F1114" s="2">
        <v>-2.504</v>
      </c>
      <c r="G1114" s="2">
        <v>-7.5250000000000004</v>
      </c>
      <c r="H1114" s="2"/>
      <c r="I1114" s="2"/>
      <c r="J1114" s="2"/>
      <c r="K1114" s="2"/>
      <c r="L1114" s="2"/>
      <c r="M1114" s="24" t="str" cm="1">
        <f t="array" ref="M1114">_xlfn.IFS(B1114=standards!$G$1, standards!$H$1, B1114=standards!$G$2,standards!$H$2,B1114=standards!$G$3,standards!$H$3,B1114=standards!$G$4,standards!$H$4,B1114=standards!$G$5,standards!$H$5,B1114=standards!$G$6,standards!$H$6,B1114=standards!$G$8,standards!$H$8,B1114=standards!$G$9,standards!$H$9,B1114=standards!$G$10, standards!$H$10, TRUE,standards!$H$7)</f>
        <v>133, 64.5, 1</v>
      </c>
      <c r="N1114" t="str">
        <f>VLOOKUP($C1114, standards!$A$2:$D$17, 3, FALSE)</f>
        <v>dolomite</v>
      </c>
      <c r="O1114" t="str">
        <f>VLOOKUP($C1114, standards!$A$2:$D$17, 4, FALSE)</f>
        <v/>
      </c>
    </row>
    <row r="1115" spans="1:15" x14ac:dyDescent="0.2">
      <c r="A1115" s="21">
        <v>29339</v>
      </c>
      <c r="B1115" s="1" t="s">
        <v>52</v>
      </c>
      <c r="C1115" s="1" t="s">
        <v>43</v>
      </c>
      <c r="D1115" s="1" t="s">
        <v>2</v>
      </c>
      <c r="E1115" s="4">
        <v>346</v>
      </c>
      <c r="F1115" s="2">
        <v>-2.73</v>
      </c>
      <c r="G1115" s="2">
        <v>-7.5209999999999999</v>
      </c>
      <c r="H1115" s="2"/>
      <c r="I1115" s="2"/>
      <c r="J1115" s="2"/>
      <c r="K1115" s="2"/>
      <c r="L1115" s="2"/>
      <c r="M1115" s="24" t="str" cm="1">
        <f t="array" ref="M1115">_xlfn.IFS(B1115=standards!$G$1, standards!$H$1, B1115=standards!$G$2,standards!$H$2,B1115=standards!$G$3,standards!$H$3,B1115=standards!$G$4,standards!$H$4,B1115=standards!$G$5,standards!$H$5,B1115=standards!$G$6,standards!$H$6,B1115=standards!$G$8,standards!$H$8,B1115=standards!$G$9,standards!$H$9,B1115=standards!$G$10, standards!$H$10, TRUE,standards!$H$7)</f>
        <v>133, 64.5, 1</v>
      </c>
      <c r="N1115" t="str">
        <f>VLOOKUP($C1115, standards!$A$2:$D$17, 3, FALSE)</f>
        <v>dolomite</v>
      </c>
      <c r="O1115" t="str">
        <f>VLOOKUP($C1115, standards!$A$2:$D$17, 4, FALSE)</f>
        <v/>
      </c>
    </row>
    <row r="1116" spans="1:15" x14ac:dyDescent="0.2">
      <c r="A1116" s="21">
        <v>29340</v>
      </c>
      <c r="B1116" s="1" t="s">
        <v>52</v>
      </c>
      <c r="C1116" s="1" t="s">
        <v>43</v>
      </c>
      <c r="D1116" s="1" t="s">
        <v>2</v>
      </c>
      <c r="E1116" s="4">
        <v>347</v>
      </c>
      <c r="F1116" s="2">
        <v>-3.1150000000000002</v>
      </c>
      <c r="G1116" s="2">
        <v>-6.6669999999999998</v>
      </c>
      <c r="H1116" s="2"/>
      <c r="I1116" s="2"/>
      <c r="J1116" s="2"/>
      <c r="K1116" s="2"/>
      <c r="L1116" s="2"/>
      <c r="M1116" s="24" t="str" cm="1">
        <f t="array" ref="M1116">_xlfn.IFS(B1116=standards!$G$1, standards!$H$1, B1116=standards!$G$2,standards!$H$2,B1116=standards!$G$3,standards!$H$3,B1116=standards!$G$4,standards!$H$4,B1116=standards!$G$5,standards!$H$5,B1116=standards!$G$6,standards!$H$6,B1116=standards!$G$8,standards!$H$8,B1116=standards!$G$9,standards!$H$9,B1116=standards!$G$10, standards!$H$10, TRUE,standards!$H$7)</f>
        <v>133, 64.5, 1</v>
      </c>
      <c r="N1116" t="str">
        <f>VLOOKUP($C1116, standards!$A$2:$D$17, 3, FALSE)</f>
        <v>dolomite</v>
      </c>
      <c r="O1116" t="str">
        <f>VLOOKUP($C1116, standards!$A$2:$D$17, 4, FALSE)</f>
        <v/>
      </c>
    </row>
    <row r="1117" spans="1:15" x14ac:dyDescent="0.2">
      <c r="A1117" s="21">
        <v>29341</v>
      </c>
      <c r="B1117" s="1" t="s">
        <v>52</v>
      </c>
      <c r="C1117" s="1" t="s">
        <v>43</v>
      </c>
      <c r="D1117" s="1" t="s">
        <v>2</v>
      </c>
      <c r="E1117" s="4">
        <v>348</v>
      </c>
      <c r="F1117" s="2">
        <v>-2.2320000000000002</v>
      </c>
      <c r="G1117" s="2">
        <v>-7.43</v>
      </c>
      <c r="H1117" s="2"/>
      <c r="I1117" s="2"/>
      <c r="J1117" s="2"/>
      <c r="K1117" s="2"/>
      <c r="L1117" s="2"/>
      <c r="M1117" s="24" t="str" cm="1">
        <f t="array" ref="M1117">_xlfn.IFS(B1117=standards!$G$1, standards!$H$1, B1117=standards!$G$2,standards!$H$2,B1117=standards!$G$3,standards!$H$3,B1117=standards!$G$4,standards!$H$4,B1117=standards!$G$5,standards!$H$5,B1117=standards!$G$6,standards!$H$6,B1117=standards!$G$8,standards!$H$8,B1117=standards!$G$9,standards!$H$9,B1117=standards!$G$10, standards!$H$10, TRUE,standards!$H$7)</f>
        <v>133, 64.5, 1</v>
      </c>
      <c r="N1117" t="str">
        <f>VLOOKUP($C1117, standards!$A$2:$D$17, 3, FALSE)</f>
        <v>dolomite</v>
      </c>
      <c r="O1117" t="str">
        <f>VLOOKUP($C1117, standards!$A$2:$D$17, 4, FALSE)</f>
        <v/>
      </c>
    </row>
    <row r="1118" spans="1:15" x14ac:dyDescent="0.2">
      <c r="A1118" s="21">
        <v>29342</v>
      </c>
      <c r="B1118" s="1" t="s">
        <v>52</v>
      </c>
      <c r="C1118" s="1" t="s">
        <v>43</v>
      </c>
      <c r="D1118" s="1" t="s">
        <v>2</v>
      </c>
      <c r="E1118" s="4">
        <v>349</v>
      </c>
      <c r="F1118" s="2">
        <v>-2.4009999999999998</v>
      </c>
      <c r="G1118" s="2">
        <v>-7.6029999999999998</v>
      </c>
      <c r="H1118" s="2"/>
      <c r="I1118" s="2"/>
      <c r="J1118" s="2"/>
      <c r="K1118" s="2"/>
      <c r="L1118" s="2"/>
      <c r="M1118" s="24" t="str" cm="1">
        <f t="array" ref="M1118">_xlfn.IFS(B1118=standards!$G$1, standards!$H$1, B1118=standards!$G$2,standards!$H$2,B1118=standards!$G$3,standards!$H$3,B1118=standards!$G$4,standards!$H$4,B1118=standards!$G$5,standards!$H$5,B1118=standards!$G$6,standards!$H$6,B1118=standards!$G$8,standards!$H$8,B1118=standards!$G$9,standards!$H$9,B1118=standards!$G$10, standards!$H$10, TRUE,standards!$H$7)</f>
        <v>133, 64.5, 1</v>
      </c>
      <c r="N1118" t="str">
        <f>VLOOKUP($C1118, standards!$A$2:$D$17, 3, FALSE)</f>
        <v>dolomite</v>
      </c>
      <c r="O1118" t="str">
        <f>VLOOKUP($C1118, standards!$A$2:$D$17, 4, FALSE)</f>
        <v/>
      </c>
    </row>
    <row r="1119" spans="1:15" x14ac:dyDescent="0.2">
      <c r="A1119" s="21">
        <v>29343</v>
      </c>
      <c r="B1119" s="1" t="s">
        <v>52</v>
      </c>
      <c r="C1119" s="1" t="s">
        <v>43</v>
      </c>
      <c r="D1119" s="1" t="s">
        <v>2</v>
      </c>
      <c r="E1119" s="4">
        <v>350</v>
      </c>
      <c r="F1119" s="2">
        <v>-2.6960000000000002</v>
      </c>
      <c r="G1119" s="2">
        <v>-7.7290000000000001</v>
      </c>
      <c r="H1119" s="2"/>
      <c r="I1119" s="2"/>
      <c r="J1119" s="2"/>
      <c r="K1119" s="2"/>
      <c r="L1119" s="2"/>
      <c r="M1119" s="24" t="str" cm="1">
        <f t="array" ref="M1119">_xlfn.IFS(B1119=standards!$G$1, standards!$H$1, B1119=standards!$G$2,standards!$H$2,B1119=standards!$G$3,standards!$H$3,B1119=standards!$G$4,standards!$H$4,B1119=standards!$G$5,standards!$H$5,B1119=standards!$G$6,standards!$H$6,B1119=standards!$G$8,standards!$H$8,B1119=standards!$G$9,standards!$H$9,B1119=standards!$G$10, standards!$H$10, TRUE,standards!$H$7)</f>
        <v>133, 64.5, 1</v>
      </c>
      <c r="N1119" t="str">
        <f>VLOOKUP($C1119, standards!$A$2:$D$17, 3, FALSE)</f>
        <v>dolomite</v>
      </c>
      <c r="O1119" t="str">
        <f>VLOOKUP($C1119, standards!$A$2:$D$17, 4, FALSE)</f>
        <v/>
      </c>
    </row>
    <row r="1120" spans="1:15" x14ac:dyDescent="0.2">
      <c r="A1120" s="21">
        <v>29344</v>
      </c>
      <c r="B1120" s="1" t="s">
        <v>52</v>
      </c>
      <c r="C1120" s="1" t="s">
        <v>43</v>
      </c>
      <c r="D1120" s="1" t="s">
        <v>2</v>
      </c>
      <c r="E1120" s="4">
        <v>351</v>
      </c>
      <c r="F1120" s="2">
        <v>-2.1819999999999999</v>
      </c>
      <c r="G1120" s="2">
        <v>-7.7290000000000001</v>
      </c>
      <c r="H1120" s="2"/>
      <c r="I1120" s="2"/>
      <c r="J1120" s="2"/>
      <c r="K1120" s="2"/>
      <c r="L1120" s="2"/>
      <c r="M1120" s="24" t="str" cm="1">
        <f t="array" ref="M1120">_xlfn.IFS(B1120=standards!$G$1, standards!$H$1, B1120=standards!$G$2,standards!$H$2,B1120=standards!$G$3,standards!$H$3,B1120=standards!$G$4,standards!$H$4,B1120=standards!$G$5,standards!$H$5,B1120=standards!$G$6,standards!$H$6,B1120=standards!$G$8,standards!$H$8,B1120=standards!$G$9,standards!$H$9,B1120=standards!$G$10, standards!$H$10, TRUE,standards!$H$7)</f>
        <v>133, 64.5, 1</v>
      </c>
      <c r="N1120" t="str">
        <f>VLOOKUP($C1120, standards!$A$2:$D$17, 3, FALSE)</f>
        <v>dolomite</v>
      </c>
      <c r="O1120" t="str">
        <f>VLOOKUP($C1120, standards!$A$2:$D$17, 4, FALSE)</f>
        <v/>
      </c>
    </row>
    <row r="1121" spans="1:15" x14ac:dyDescent="0.2">
      <c r="A1121" s="21">
        <v>29345</v>
      </c>
      <c r="B1121" s="1" t="s">
        <v>52</v>
      </c>
      <c r="C1121" s="1" t="s">
        <v>43</v>
      </c>
      <c r="D1121" s="1" t="s">
        <v>2</v>
      </c>
      <c r="E1121" s="4">
        <v>353</v>
      </c>
      <c r="F1121" s="2">
        <v>-2.2490000000000001</v>
      </c>
      <c r="G1121" s="2">
        <v>-7.4779999999999998</v>
      </c>
      <c r="H1121" s="2"/>
      <c r="I1121" s="2"/>
      <c r="J1121" s="2"/>
      <c r="K1121" s="2"/>
      <c r="L1121" s="2"/>
      <c r="M1121" s="24" t="str" cm="1">
        <f t="array" ref="M1121">_xlfn.IFS(B1121=standards!$G$1, standards!$H$1, B1121=standards!$G$2,standards!$H$2,B1121=standards!$G$3,standards!$H$3,B1121=standards!$G$4,standards!$H$4,B1121=standards!$G$5,standards!$H$5,B1121=standards!$G$6,standards!$H$6,B1121=standards!$G$8,standards!$H$8,B1121=standards!$G$9,standards!$H$9,B1121=standards!$G$10, standards!$H$10, TRUE,standards!$H$7)</f>
        <v>133, 64.5, 1</v>
      </c>
      <c r="N1121" t="str">
        <f>VLOOKUP($C1121, standards!$A$2:$D$17, 3, FALSE)</f>
        <v>dolomite</v>
      </c>
      <c r="O1121" t="str">
        <f>VLOOKUP($C1121, standards!$A$2:$D$17, 4, FALSE)</f>
        <v/>
      </c>
    </row>
    <row r="1122" spans="1:15" x14ac:dyDescent="0.2">
      <c r="A1122" s="21">
        <v>29346</v>
      </c>
      <c r="B1122" s="1" t="s">
        <v>52</v>
      </c>
      <c r="C1122" s="1" t="s">
        <v>43</v>
      </c>
      <c r="D1122" s="1" t="s">
        <v>2</v>
      </c>
      <c r="E1122" s="4">
        <v>354</v>
      </c>
      <c r="F1122" s="2">
        <v>-3.0059999999999998</v>
      </c>
      <c r="G1122" s="2">
        <v>-6.383</v>
      </c>
      <c r="H1122" s="2"/>
      <c r="I1122" s="2"/>
      <c r="J1122" s="2"/>
      <c r="K1122" s="2"/>
      <c r="L1122" s="2"/>
      <c r="M1122" s="24" t="str" cm="1">
        <f t="array" ref="M1122">_xlfn.IFS(B1122=standards!$G$1, standards!$H$1, B1122=standards!$G$2,standards!$H$2,B1122=standards!$G$3,standards!$H$3,B1122=standards!$G$4,standards!$H$4,B1122=standards!$G$5,standards!$H$5,B1122=standards!$G$6,standards!$H$6,B1122=standards!$G$8,standards!$H$8,B1122=standards!$G$9,standards!$H$9,B1122=standards!$G$10, standards!$H$10, TRUE,standards!$H$7)</f>
        <v>133, 64.5, 1</v>
      </c>
      <c r="N1122" t="str">
        <f>VLOOKUP($C1122, standards!$A$2:$D$17, 3, FALSE)</f>
        <v>dolomite</v>
      </c>
      <c r="O1122" t="str">
        <f>VLOOKUP($C1122, standards!$A$2:$D$17, 4, FALSE)</f>
        <v/>
      </c>
    </row>
    <row r="1123" spans="1:15" x14ac:dyDescent="0.2">
      <c r="A1123" s="21">
        <v>29347</v>
      </c>
      <c r="B1123" s="1" t="s">
        <v>52</v>
      </c>
      <c r="C1123" s="1" t="s">
        <v>43</v>
      </c>
      <c r="D1123" s="1" t="s">
        <v>2</v>
      </c>
      <c r="E1123" s="4">
        <v>355</v>
      </c>
      <c r="F1123" s="2">
        <v>-2.9329999999999998</v>
      </c>
      <c r="G1123" s="2">
        <v>-6.5019999999999998</v>
      </c>
      <c r="H1123" s="2"/>
      <c r="I1123" s="2"/>
      <c r="J1123" s="2"/>
      <c r="K1123" s="2"/>
      <c r="L1123" s="2"/>
      <c r="M1123" s="24" t="str" cm="1">
        <f t="array" ref="M1123">_xlfn.IFS(B1123=standards!$G$1, standards!$H$1, B1123=standards!$G$2,standards!$H$2,B1123=standards!$G$3,standards!$H$3,B1123=standards!$G$4,standards!$H$4,B1123=standards!$G$5,standards!$H$5,B1123=standards!$G$6,standards!$H$6,B1123=standards!$G$8,standards!$H$8,B1123=standards!$G$9,standards!$H$9,B1123=standards!$G$10, standards!$H$10, TRUE,standards!$H$7)</f>
        <v>133, 64.5, 1</v>
      </c>
      <c r="N1123" t="str">
        <f>VLOOKUP($C1123, standards!$A$2:$D$17, 3, FALSE)</f>
        <v>dolomite</v>
      </c>
      <c r="O1123" t="str">
        <f>VLOOKUP($C1123, standards!$A$2:$D$17, 4, FALSE)</f>
        <v/>
      </c>
    </row>
    <row r="1124" spans="1:15" x14ac:dyDescent="0.2">
      <c r="A1124" s="21">
        <v>29348</v>
      </c>
      <c r="B1124" s="1" t="s">
        <v>52</v>
      </c>
      <c r="C1124" s="1" t="s">
        <v>43</v>
      </c>
      <c r="D1124" s="1" t="s">
        <v>2</v>
      </c>
      <c r="E1124" s="4">
        <v>356</v>
      </c>
      <c r="F1124" s="2">
        <v>-3.1760000000000002</v>
      </c>
      <c r="G1124" s="2">
        <v>-6.7249999999999996</v>
      </c>
      <c r="H1124" s="2"/>
      <c r="I1124" s="2"/>
      <c r="J1124" s="2"/>
      <c r="K1124" s="2"/>
      <c r="L1124" s="2"/>
      <c r="M1124" s="24" t="str" cm="1">
        <f t="array" ref="M1124">_xlfn.IFS(B1124=standards!$G$1, standards!$H$1, B1124=standards!$G$2,standards!$H$2,B1124=standards!$G$3,standards!$H$3,B1124=standards!$G$4,standards!$H$4,B1124=standards!$G$5,standards!$H$5,B1124=standards!$G$6,standards!$H$6,B1124=standards!$G$8,standards!$H$8,B1124=standards!$G$9,standards!$H$9,B1124=standards!$G$10, standards!$H$10, TRUE,standards!$H$7)</f>
        <v>133, 64.5, 1</v>
      </c>
      <c r="N1124" t="str">
        <f>VLOOKUP($C1124, standards!$A$2:$D$17, 3, FALSE)</f>
        <v>dolomite</v>
      </c>
      <c r="O1124" t="str">
        <f>VLOOKUP($C1124, standards!$A$2:$D$17, 4, FALSE)</f>
        <v/>
      </c>
    </row>
    <row r="1125" spans="1:15" x14ac:dyDescent="0.2">
      <c r="A1125" s="21">
        <v>29349</v>
      </c>
      <c r="B1125" s="1" t="s">
        <v>52</v>
      </c>
      <c r="C1125" s="1" t="s">
        <v>43</v>
      </c>
      <c r="D1125" s="1" t="s">
        <v>2</v>
      </c>
      <c r="E1125" s="4">
        <v>357</v>
      </c>
      <c r="F1125" s="2">
        <v>-3.3570000000000002</v>
      </c>
      <c r="G1125" s="2">
        <v>-7.1669999999999998</v>
      </c>
      <c r="H1125" s="2"/>
      <c r="I1125" s="2"/>
      <c r="J1125" s="2"/>
      <c r="K1125" s="2"/>
      <c r="L1125" s="2"/>
      <c r="M1125" s="24" t="str" cm="1">
        <f t="array" ref="M1125">_xlfn.IFS(B1125=standards!$G$1, standards!$H$1, B1125=standards!$G$2,standards!$H$2,B1125=standards!$G$3,standards!$H$3,B1125=standards!$G$4,standards!$H$4,B1125=standards!$G$5,standards!$H$5,B1125=standards!$G$6,standards!$H$6,B1125=standards!$G$8,standards!$H$8,B1125=standards!$G$9,standards!$H$9,B1125=standards!$G$10, standards!$H$10, TRUE,standards!$H$7)</f>
        <v>133, 64.5, 1</v>
      </c>
      <c r="N1125" t="str">
        <f>VLOOKUP($C1125, standards!$A$2:$D$17, 3, FALSE)</f>
        <v>dolomite</v>
      </c>
      <c r="O1125" t="str">
        <f>VLOOKUP($C1125, standards!$A$2:$D$17, 4, FALSE)</f>
        <v/>
      </c>
    </row>
    <row r="1126" spans="1:15" x14ac:dyDescent="0.2">
      <c r="A1126" s="21">
        <v>29350</v>
      </c>
      <c r="B1126" s="1" t="s">
        <v>52</v>
      </c>
      <c r="C1126" s="1" t="s">
        <v>43</v>
      </c>
      <c r="D1126" s="1" t="s">
        <v>2</v>
      </c>
      <c r="E1126" s="4">
        <v>358</v>
      </c>
      <c r="F1126" s="2">
        <v>-3.8980000000000001</v>
      </c>
      <c r="G1126" s="2">
        <v>-6.9459999999999997</v>
      </c>
      <c r="H1126" s="2"/>
      <c r="I1126" s="2"/>
      <c r="J1126" s="2"/>
      <c r="K1126" s="2"/>
      <c r="L1126" s="2"/>
      <c r="M1126" s="24" t="str" cm="1">
        <f t="array" ref="M1126">_xlfn.IFS(B1126=standards!$G$1, standards!$H$1, B1126=standards!$G$2,standards!$H$2,B1126=standards!$G$3,standards!$H$3,B1126=standards!$G$4,standards!$H$4,B1126=standards!$G$5,standards!$H$5,B1126=standards!$G$6,standards!$H$6,B1126=standards!$G$8,standards!$H$8,B1126=standards!$G$9,standards!$H$9,B1126=standards!$G$10, standards!$H$10, TRUE,standards!$H$7)</f>
        <v>133, 64.5, 1</v>
      </c>
      <c r="N1126" t="str">
        <f>VLOOKUP($C1126, standards!$A$2:$D$17, 3, FALSE)</f>
        <v>dolomite</v>
      </c>
      <c r="O1126" t="str">
        <f>VLOOKUP($C1126, standards!$A$2:$D$17, 4, FALSE)</f>
        <v/>
      </c>
    </row>
    <row r="1127" spans="1:15" x14ac:dyDescent="0.2">
      <c r="A1127" s="21">
        <v>29351</v>
      </c>
      <c r="B1127" s="1" t="s">
        <v>52</v>
      </c>
      <c r="C1127" s="1" t="s">
        <v>43</v>
      </c>
      <c r="D1127" s="1" t="s">
        <v>2</v>
      </c>
      <c r="E1127" s="4">
        <v>360</v>
      </c>
      <c r="F1127" s="2">
        <v>-3.4020000000000001</v>
      </c>
      <c r="G1127" s="2">
        <v>-6.5919999999999996</v>
      </c>
      <c r="H1127" s="2"/>
      <c r="I1127" s="2"/>
      <c r="J1127" s="2"/>
      <c r="K1127" s="2"/>
      <c r="L1127" s="2"/>
      <c r="M1127" s="24" t="str" cm="1">
        <f t="array" ref="M1127">_xlfn.IFS(B1127=standards!$G$1, standards!$H$1, B1127=standards!$G$2,standards!$H$2,B1127=standards!$G$3,standards!$H$3,B1127=standards!$G$4,standards!$H$4,B1127=standards!$G$5,standards!$H$5,B1127=standards!$G$6,standards!$H$6,B1127=standards!$G$8,standards!$H$8,B1127=standards!$G$9,standards!$H$9,B1127=standards!$G$10, standards!$H$10, TRUE,standards!$H$7)</f>
        <v>133, 64.5, 1</v>
      </c>
      <c r="N1127" t="str">
        <f>VLOOKUP($C1127, standards!$A$2:$D$17, 3, FALSE)</f>
        <v>dolomite</v>
      </c>
      <c r="O1127" t="str">
        <f>VLOOKUP($C1127, standards!$A$2:$D$17, 4, FALSE)</f>
        <v/>
      </c>
    </row>
    <row r="1128" spans="1:15" x14ac:dyDescent="0.2">
      <c r="A1128" s="21">
        <v>29352</v>
      </c>
      <c r="B1128" s="1" t="s">
        <v>52</v>
      </c>
      <c r="C1128" s="1" t="s">
        <v>43</v>
      </c>
      <c r="D1128" s="1" t="s">
        <v>2</v>
      </c>
      <c r="E1128" s="4">
        <v>361</v>
      </c>
      <c r="F1128" s="2">
        <v>-3.5110000000000001</v>
      </c>
      <c r="G1128" s="2">
        <v>-6.8479999999999999</v>
      </c>
      <c r="H1128" s="2"/>
      <c r="I1128" s="2"/>
      <c r="J1128" s="2"/>
      <c r="K1128" s="2"/>
      <c r="L1128" s="2"/>
      <c r="M1128" s="24" t="str" cm="1">
        <f t="array" ref="M1128">_xlfn.IFS(B1128=standards!$G$1, standards!$H$1, B1128=standards!$G$2,standards!$H$2,B1128=standards!$G$3,standards!$H$3,B1128=standards!$G$4,standards!$H$4,B1128=standards!$G$5,standards!$H$5,B1128=standards!$G$6,standards!$H$6,B1128=standards!$G$8,standards!$H$8,B1128=standards!$G$9,standards!$H$9,B1128=standards!$G$10, standards!$H$10, TRUE,standards!$H$7)</f>
        <v>133, 64.5, 1</v>
      </c>
      <c r="N1128" t="str">
        <f>VLOOKUP($C1128, standards!$A$2:$D$17, 3, FALSE)</f>
        <v>dolomite</v>
      </c>
      <c r="O1128" t="str">
        <f>VLOOKUP($C1128, standards!$A$2:$D$17, 4, FALSE)</f>
        <v/>
      </c>
    </row>
    <row r="1129" spans="1:15" x14ac:dyDescent="0.2">
      <c r="A1129" s="21">
        <v>29353</v>
      </c>
      <c r="B1129" s="1" t="s">
        <v>52</v>
      </c>
      <c r="C1129" s="1" t="s">
        <v>43</v>
      </c>
      <c r="D1129" s="1" t="s">
        <v>2</v>
      </c>
      <c r="E1129" s="4">
        <v>362</v>
      </c>
      <c r="F1129" s="2">
        <v>-3.9239999999999999</v>
      </c>
      <c r="G1129" s="2">
        <v>-6.4390000000000001</v>
      </c>
      <c r="H1129" s="2"/>
      <c r="I1129" s="2"/>
      <c r="J1129" s="2"/>
      <c r="K1129" s="2"/>
      <c r="L1129" s="2"/>
      <c r="M1129" s="24" t="str" cm="1">
        <f t="array" ref="M1129">_xlfn.IFS(B1129=standards!$G$1, standards!$H$1, B1129=standards!$G$2,standards!$H$2,B1129=standards!$G$3,standards!$H$3,B1129=standards!$G$4,standards!$H$4,B1129=standards!$G$5,standards!$H$5,B1129=standards!$G$6,standards!$H$6,B1129=standards!$G$8,standards!$H$8,B1129=standards!$G$9,standards!$H$9,B1129=standards!$G$10, standards!$H$10, TRUE,standards!$H$7)</f>
        <v>133, 64.5, 1</v>
      </c>
      <c r="N1129" t="str">
        <f>VLOOKUP($C1129, standards!$A$2:$D$17, 3, FALSE)</f>
        <v>dolomite</v>
      </c>
      <c r="O1129" t="str">
        <f>VLOOKUP($C1129, standards!$A$2:$D$17, 4, FALSE)</f>
        <v/>
      </c>
    </row>
    <row r="1130" spans="1:15" x14ac:dyDescent="0.2">
      <c r="A1130" s="21">
        <v>29354</v>
      </c>
      <c r="B1130" s="1" t="s">
        <v>52</v>
      </c>
      <c r="C1130" s="1" t="s">
        <v>43</v>
      </c>
      <c r="D1130" s="1" t="s">
        <v>2</v>
      </c>
      <c r="E1130" s="4">
        <v>363</v>
      </c>
      <c r="F1130" s="2">
        <v>-4.1219999999999999</v>
      </c>
      <c r="G1130" s="2">
        <v>-6.4390000000000001</v>
      </c>
      <c r="H1130" s="2"/>
      <c r="I1130" s="2"/>
      <c r="J1130" s="2"/>
      <c r="K1130" s="2"/>
      <c r="L1130" s="2"/>
      <c r="M1130" s="24" t="str" cm="1">
        <f t="array" ref="M1130">_xlfn.IFS(B1130=standards!$G$1, standards!$H$1, B1130=standards!$G$2,standards!$H$2,B1130=standards!$G$3,standards!$H$3,B1130=standards!$G$4,standards!$H$4,B1130=standards!$G$5,standards!$H$5,B1130=standards!$G$6,standards!$H$6,B1130=standards!$G$8,standards!$H$8,B1130=standards!$G$9,standards!$H$9,B1130=standards!$G$10, standards!$H$10, TRUE,standards!$H$7)</f>
        <v>133, 64.5, 1</v>
      </c>
      <c r="N1130" t="str">
        <f>VLOOKUP($C1130, standards!$A$2:$D$17, 3, FALSE)</f>
        <v>dolomite</v>
      </c>
      <c r="O1130" t="str">
        <f>VLOOKUP($C1130, standards!$A$2:$D$17, 4, FALSE)</f>
        <v/>
      </c>
    </row>
    <row r="1131" spans="1:15" x14ac:dyDescent="0.2">
      <c r="A1131" s="21">
        <v>29355</v>
      </c>
      <c r="B1131" s="1" t="s">
        <v>52</v>
      </c>
      <c r="C1131" s="1" t="s">
        <v>43</v>
      </c>
      <c r="D1131" s="1" t="s">
        <v>2</v>
      </c>
      <c r="E1131" s="4">
        <v>364</v>
      </c>
      <c r="F1131" s="2">
        <v>-3.552</v>
      </c>
      <c r="G1131" s="2">
        <v>-7.141</v>
      </c>
      <c r="H1131" s="2"/>
      <c r="I1131" s="2"/>
      <c r="J1131" s="2"/>
      <c r="K1131" s="2"/>
      <c r="L1131" s="2"/>
      <c r="M1131" s="24" t="str" cm="1">
        <f t="array" ref="M1131">_xlfn.IFS(B1131=standards!$G$1, standards!$H$1, B1131=standards!$G$2,standards!$H$2,B1131=standards!$G$3,standards!$H$3,B1131=standards!$G$4,standards!$H$4,B1131=standards!$G$5,standards!$H$5,B1131=standards!$G$6,standards!$H$6,B1131=standards!$G$8,standards!$H$8,B1131=standards!$G$9,standards!$H$9,B1131=standards!$G$10, standards!$H$10, TRUE,standards!$H$7)</f>
        <v>133, 64.5, 1</v>
      </c>
      <c r="N1131" t="str">
        <f>VLOOKUP($C1131, standards!$A$2:$D$17, 3, FALSE)</f>
        <v>dolomite</v>
      </c>
      <c r="O1131" t="str">
        <f>VLOOKUP($C1131, standards!$A$2:$D$17, 4, FALSE)</f>
        <v/>
      </c>
    </row>
    <row r="1132" spans="1:15" x14ac:dyDescent="0.2">
      <c r="A1132" s="21">
        <v>29356</v>
      </c>
      <c r="B1132" s="1" t="s">
        <v>52</v>
      </c>
      <c r="C1132" s="1" t="s">
        <v>43</v>
      </c>
      <c r="D1132" s="1" t="s">
        <v>2</v>
      </c>
      <c r="E1132" s="4">
        <v>365</v>
      </c>
      <c r="F1132" s="2">
        <v>-4.9749999999999996</v>
      </c>
      <c r="G1132" s="2">
        <v>-6.9889999999999999</v>
      </c>
      <c r="H1132" s="2"/>
      <c r="I1132" s="2"/>
      <c r="J1132" s="2"/>
      <c r="K1132" s="2"/>
      <c r="L1132" s="2"/>
      <c r="M1132" s="24" t="str" cm="1">
        <f t="array" ref="M1132">_xlfn.IFS(B1132=standards!$G$1, standards!$H$1, B1132=standards!$G$2,standards!$H$2,B1132=standards!$G$3,standards!$H$3,B1132=standards!$G$4,standards!$H$4,B1132=standards!$G$5,standards!$H$5,B1132=standards!$G$6,standards!$H$6,B1132=standards!$G$8,standards!$H$8,B1132=standards!$G$9,standards!$H$9,B1132=standards!$G$10, standards!$H$10, TRUE,standards!$H$7)</f>
        <v>133, 64.5, 1</v>
      </c>
      <c r="N1132" t="str">
        <f>VLOOKUP($C1132, standards!$A$2:$D$17, 3, FALSE)</f>
        <v>dolomite</v>
      </c>
      <c r="O1132" t="str">
        <f>VLOOKUP($C1132, standards!$A$2:$D$17, 4, FALSE)</f>
        <v/>
      </c>
    </row>
    <row r="1133" spans="1:15" x14ac:dyDescent="0.2">
      <c r="A1133" s="21">
        <v>29357</v>
      </c>
      <c r="B1133" s="1" t="s">
        <v>52</v>
      </c>
      <c r="C1133" s="1" t="s">
        <v>43</v>
      </c>
      <c r="D1133" s="1" t="s">
        <v>2</v>
      </c>
      <c r="E1133" s="4">
        <v>366</v>
      </c>
      <c r="F1133" s="2">
        <v>-5.4589999999999996</v>
      </c>
      <c r="G1133" s="2">
        <v>-6.5490000000000004</v>
      </c>
      <c r="H1133" s="2"/>
      <c r="I1133" s="2"/>
      <c r="J1133" s="2"/>
      <c r="K1133" s="2"/>
      <c r="L1133" s="2"/>
      <c r="M1133" s="24" t="str" cm="1">
        <f t="array" ref="M1133">_xlfn.IFS(B1133=standards!$G$1, standards!$H$1, B1133=standards!$G$2,standards!$H$2,B1133=standards!$G$3,standards!$H$3,B1133=standards!$G$4,standards!$H$4,B1133=standards!$G$5,standards!$H$5,B1133=standards!$G$6,standards!$H$6,B1133=standards!$G$8,standards!$H$8,B1133=standards!$G$9,standards!$H$9,B1133=standards!$G$10, standards!$H$10, TRUE,standards!$H$7)</f>
        <v>133, 64.5, 1</v>
      </c>
      <c r="N1133" t="str">
        <f>VLOOKUP($C1133, standards!$A$2:$D$17, 3, FALSE)</f>
        <v>dolomite</v>
      </c>
      <c r="O1133" t="str">
        <f>VLOOKUP($C1133, standards!$A$2:$D$17, 4, FALSE)</f>
        <v/>
      </c>
    </row>
    <row r="1134" spans="1:15" x14ac:dyDescent="0.2">
      <c r="A1134" s="21">
        <v>29358</v>
      </c>
      <c r="B1134" s="1" t="s">
        <v>52</v>
      </c>
      <c r="C1134" s="1" t="s">
        <v>43</v>
      </c>
      <c r="D1134" s="1" t="s">
        <v>2</v>
      </c>
      <c r="E1134" s="4">
        <v>367</v>
      </c>
      <c r="F1134" s="2">
        <v>-5.3559999999999999</v>
      </c>
      <c r="G1134" s="2">
        <v>-7.0720000000000001</v>
      </c>
      <c r="H1134" s="2"/>
      <c r="I1134" s="2"/>
      <c r="J1134" s="2"/>
      <c r="K1134" s="2"/>
      <c r="L1134" s="2"/>
      <c r="M1134" s="24" t="str" cm="1">
        <f t="array" ref="M1134">_xlfn.IFS(B1134=standards!$G$1, standards!$H$1, B1134=standards!$G$2,standards!$H$2,B1134=standards!$G$3,standards!$H$3,B1134=standards!$G$4,standards!$H$4,B1134=standards!$G$5,standards!$H$5,B1134=standards!$G$6,standards!$H$6,B1134=standards!$G$8,standards!$H$8,B1134=standards!$G$9,standards!$H$9,B1134=standards!$G$10, standards!$H$10, TRUE,standards!$H$7)</f>
        <v>133, 64.5, 1</v>
      </c>
      <c r="N1134" t="str">
        <f>VLOOKUP($C1134, standards!$A$2:$D$17, 3, FALSE)</f>
        <v>dolomite</v>
      </c>
      <c r="O1134" t="str">
        <f>VLOOKUP($C1134, standards!$A$2:$D$17, 4, FALSE)</f>
        <v/>
      </c>
    </row>
    <row r="1135" spans="1:15" x14ac:dyDescent="0.2">
      <c r="A1135" s="21">
        <v>29359</v>
      </c>
      <c r="B1135" s="1" t="s">
        <v>52</v>
      </c>
      <c r="C1135" s="1" t="s">
        <v>43</v>
      </c>
      <c r="D1135" s="1" t="s">
        <v>2</v>
      </c>
      <c r="E1135" s="4">
        <v>368</v>
      </c>
      <c r="F1135" s="2">
        <v>-4.327</v>
      </c>
      <c r="G1135" s="2">
        <v>-6.5570000000000004</v>
      </c>
      <c r="H1135" s="2"/>
      <c r="I1135" s="2"/>
      <c r="J1135" s="2"/>
      <c r="K1135" s="2"/>
      <c r="L1135" s="2"/>
      <c r="M1135" s="24" t="str" cm="1">
        <f t="array" ref="M1135">_xlfn.IFS(B1135=standards!$G$1, standards!$H$1, B1135=standards!$G$2,standards!$H$2,B1135=standards!$G$3,standards!$H$3,B1135=standards!$G$4,standards!$H$4,B1135=standards!$G$5,standards!$H$5,B1135=standards!$G$6,standards!$H$6,B1135=standards!$G$8,standards!$H$8,B1135=standards!$G$9,standards!$H$9,B1135=standards!$G$10, standards!$H$10, TRUE,standards!$H$7)</f>
        <v>133, 64.5, 1</v>
      </c>
      <c r="N1135" t="str">
        <f>VLOOKUP($C1135, standards!$A$2:$D$17, 3, FALSE)</f>
        <v>dolomite</v>
      </c>
      <c r="O1135" t="str">
        <f>VLOOKUP($C1135, standards!$A$2:$D$17, 4, FALSE)</f>
        <v/>
      </c>
    </row>
    <row r="1136" spans="1:15" x14ac:dyDescent="0.2">
      <c r="A1136" s="21">
        <v>29360</v>
      </c>
      <c r="B1136" s="1" t="s">
        <v>52</v>
      </c>
      <c r="C1136" s="1" t="s">
        <v>43</v>
      </c>
      <c r="D1136" s="1" t="s">
        <v>2</v>
      </c>
      <c r="E1136" s="4">
        <v>369</v>
      </c>
      <c r="F1136" s="2">
        <v>-4.7690000000000001</v>
      </c>
      <c r="G1136" s="2">
        <v>-6.9370000000000003</v>
      </c>
      <c r="H1136" s="2"/>
      <c r="I1136" s="2"/>
      <c r="J1136" s="2"/>
      <c r="K1136" s="2"/>
      <c r="L1136" s="2"/>
      <c r="M1136" s="24" t="str" cm="1">
        <f t="array" ref="M1136">_xlfn.IFS(B1136=standards!$G$1, standards!$H$1, B1136=standards!$G$2,standards!$H$2,B1136=standards!$G$3,standards!$H$3,B1136=standards!$G$4,standards!$H$4,B1136=standards!$G$5,standards!$H$5,B1136=standards!$G$6,standards!$H$6,B1136=standards!$G$8,standards!$H$8,B1136=standards!$G$9,standards!$H$9,B1136=standards!$G$10, standards!$H$10, TRUE,standards!$H$7)</f>
        <v>133, 64.5, 1</v>
      </c>
      <c r="N1136" t="str">
        <f>VLOOKUP($C1136, standards!$A$2:$D$17, 3, FALSE)</f>
        <v>dolomite</v>
      </c>
      <c r="O1136" t="str">
        <f>VLOOKUP($C1136, standards!$A$2:$D$17, 4, FALSE)</f>
        <v/>
      </c>
    </row>
    <row r="1137" spans="1:15" x14ac:dyDescent="0.2">
      <c r="A1137" s="21">
        <v>29361</v>
      </c>
      <c r="B1137" s="1" t="s">
        <v>52</v>
      </c>
      <c r="C1137" s="1" t="s">
        <v>43</v>
      </c>
      <c r="D1137" s="1" t="s">
        <v>2</v>
      </c>
      <c r="E1137" s="4">
        <v>370</v>
      </c>
      <c r="F1137" s="2">
        <v>-4.6959999999999997</v>
      </c>
      <c r="G1137" s="2">
        <v>-7.02</v>
      </c>
      <c r="H1137" s="2"/>
      <c r="I1137" s="2"/>
      <c r="J1137" s="2"/>
      <c r="K1137" s="2"/>
      <c r="L1137" s="2"/>
      <c r="M1137" s="24" t="str" cm="1">
        <f t="array" ref="M1137">_xlfn.IFS(B1137=standards!$G$1, standards!$H$1, B1137=standards!$G$2,standards!$H$2,B1137=standards!$G$3,standards!$H$3,B1137=standards!$G$4,standards!$H$4,B1137=standards!$G$5,standards!$H$5,B1137=standards!$G$6,standards!$H$6,B1137=standards!$G$8,standards!$H$8,B1137=standards!$G$9,standards!$H$9,B1137=standards!$G$10, standards!$H$10, TRUE,standards!$H$7)</f>
        <v>133, 64.5, 1</v>
      </c>
      <c r="N1137" t="str">
        <f>VLOOKUP($C1137, standards!$A$2:$D$17, 3, FALSE)</f>
        <v>dolomite</v>
      </c>
      <c r="O1137" t="str">
        <f>VLOOKUP($C1137, standards!$A$2:$D$17, 4, FALSE)</f>
        <v/>
      </c>
    </row>
    <row r="1138" spans="1:15" x14ac:dyDescent="0.2">
      <c r="A1138" s="21">
        <v>29362</v>
      </c>
      <c r="B1138" s="1" t="s">
        <v>52</v>
      </c>
      <c r="C1138" s="1" t="s">
        <v>43</v>
      </c>
      <c r="D1138" s="1" t="s">
        <v>2</v>
      </c>
      <c r="E1138" s="4">
        <v>371</v>
      </c>
      <c r="F1138" s="2">
        <v>-5.1459999999999999</v>
      </c>
      <c r="G1138" s="2">
        <v>-5.2729999999999997</v>
      </c>
      <c r="H1138" s="2"/>
      <c r="I1138" s="2"/>
      <c r="J1138" s="2"/>
      <c r="K1138" s="2"/>
      <c r="L1138" s="2"/>
      <c r="M1138" s="24" t="str" cm="1">
        <f t="array" ref="M1138">_xlfn.IFS(B1138=standards!$G$1, standards!$H$1, B1138=standards!$G$2,standards!$H$2,B1138=standards!$G$3,standards!$H$3,B1138=standards!$G$4,standards!$H$4,B1138=standards!$G$5,standards!$H$5,B1138=standards!$G$6,standards!$H$6,B1138=standards!$G$8,standards!$H$8,B1138=standards!$G$9,standards!$H$9,B1138=standards!$G$10, standards!$H$10, TRUE,standards!$H$7)</f>
        <v>133, 64.5, 1</v>
      </c>
      <c r="N1138" t="str">
        <f>VLOOKUP($C1138, standards!$A$2:$D$17, 3, FALSE)</f>
        <v>dolomite</v>
      </c>
      <c r="O1138" t="str">
        <f>VLOOKUP($C1138, standards!$A$2:$D$17, 4, FALSE)</f>
        <v/>
      </c>
    </row>
    <row r="1139" spans="1:15" x14ac:dyDescent="0.2">
      <c r="A1139" s="21">
        <v>29363</v>
      </c>
      <c r="B1139" s="1" t="s">
        <v>52</v>
      </c>
      <c r="C1139" s="1" t="s">
        <v>43</v>
      </c>
      <c r="D1139" s="1" t="s">
        <v>2</v>
      </c>
      <c r="E1139" s="4">
        <v>371</v>
      </c>
      <c r="F1139" s="2"/>
      <c r="G1139" s="2"/>
      <c r="H1139" s="2"/>
      <c r="I1139" s="2"/>
      <c r="J1139" s="2"/>
      <c r="K1139" s="2"/>
      <c r="L1139" s="2"/>
      <c r="M1139" s="24" t="str" cm="1">
        <f t="array" ref="M1139">_xlfn.IFS(B1139=standards!$G$1, standards!$H$1, B1139=standards!$G$2,standards!$H$2,B1139=standards!$G$3,standards!$H$3,B1139=standards!$G$4,standards!$H$4,B1139=standards!$G$5,standards!$H$5,B1139=standards!$G$6,standards!$H$6,B1139=standards!$G$8,standards!$H$8,B1139=standards!$G$9,standards!$H$9,B1139=standards!$G$10, standards!$H$10, TRUE,standards!$H$7)</f>
        <v>133, 64.5, 1</v>
      </c>
      <c r="N1139" t="str">
        <f>VLOOKUP($C1139, standards!$A$2:$D$17, 3, FALSE)</f>
        <v>dolomite</v>
      </c>
      <c r="O1139" t="str">
        <f>VLOOKUP($C1139, standards!$A$2:$D$17, 4, FALSE)</f>
        <v/>
      </c>
    </row>
    <row r="1140" spans="1:15" x14ac:dyDescent="0.2">
      <c r="A1140" s="21">
        <v>29364</v>
      </c>
      <c r="B1140" s="1" t="s">
        <v>52</v>
      </c>
      <c r="C1140" s="1" t="s">
        <v>43</v>
      </c>
      <c r="D1140" s="1" t="s">
        <v>2</v>
      </c>
      <c r="E1140" s="4">
        <v>372</v>
      </c>
      <c r="F1140" s="2">
        <v>-4.7569999999999997</v>
      </c>
      <c r="G1140" s="2">
        <v>-6.2320000000000002</v>
      </c>
      <c r="H1140" s="2"/>
      <c r="I1140" s="2"/>
      <c r="J1140" s="2"/>
      <c r="K1140" s="2"/>
      <c r="L1140" s="2"/>
      <c r="M1140" s="24" t="str" cm="1">
        <f t="array" ref="M1140">_xlfn.IFS(B1140=standards!$G$1, standards!$H$1, B1140=standards!$G$2,standards!$H$2,B1140=standards!$G$3,standards!$H$3,B1140=standards!$G$4,standards!$H$4,B1140=standards!$G$5,standards!$H$5,B1140=standards!$G$6,standards!$H$6,B1140=standards!$G$8,standards!$H$8,B1140=standards!$G$9,standards!$H$9,B1140=standards!$G$10, standards!$H$10, TRUE,standards!$H$7)</f>
        <v>133, 64.5, 1</v>
      </c>
      <c r="N1140" t="str">
        <f>VLOOKUP($C1140, standards!$A$2:$D$17, 3, FALSE)</f>
        <v>dolomite</v>
      </c>
      <c r="O1140" t="str">
        <f>VLOOKUP($C1140, standards!$A$2:$D$17, 4, FALSE)</f>
        <v/>
      </c>
    </row>
    <row r="1141" spans="1:15" x14ac:dyDescent="0.2">
      <c r="A1141" s="21">
        <v>29365</v>
      </c>
      <c r="B1141" s="1" t="s">
        <v>52</v>
      </c>
      <c r="C1141" s="1" t="s">
        <v>43</v>
      </c>
      <c r="D1141" s="1" t="s">
        <v>2</v>
      </c>
      <c r="E1141" s="4">
        <v>373</v>
      </c>
      <c r="F1141" s="2">
        <v>-4.9429999999999996</v>
      </c>
      <c r="G1141" s="2">
        <v>-7.1870000000000003</v>
      </c>
      <c r="H1141" s="2"/>
      <c r="I1141" s="2"/>
      <c r="J1141" s="2"/>
      <c r="K1141" s="2"/>
      <c r="L1141" s="2"/>
      <c r="M1141" s="24" t="str" cm="1">
        <f t="array" ref="M1141">_xlfn.IFS(B1141=standards!$G$1, standards!$H$1, B1141=standards!$G$2,standards!$H$2,B1141=standards!$G$3,standards!$H$3,B1141=standards!$G$4,standards!$H$4,B1141=standards!$G$5,standards!$H$5,B1141=standards!$G$6,standards!$H$6,B1141=standards!$G$8,standards!$H$8,B1141=standards!$G$9,standards!$H$9,B1141=standards!$G$10, standards!$H$10, TRUE,standards!$H$7)</f>
        <v>133, 64.5, 1</v>
      </c>
      <c r="N1141" t="str">
        <f>VLOOKUP($C1141, standards!$A$2:$D$17, 3, FALSE)</f>
        <v>dolomite</v>
      </c>
      <c r="O1141" t="str">
        <f>VLOOKUP($C1141, standards!$A$2:$D$17, 4, FALSE)</f>
        <v/>
      </c>
    </row>
    <row r="1142" spans="1:15" x14ac:dyDescent="0.2">
      <c r="A1142" s="21">
        <v>29366</v>
      </c>
      <c r="B1142" s="1" t="s">
        <v>52</v>
      </c>
      <c r="C1142" s="1" t="s">
        <v>43</v>
      </c>
      <c r="D1142" s="1" t="s">
        <v>2</v>
      </c>
      <c r="E1142" s="4">
        <v>374</v>
      </c>
      <c r="F1142" s="2">
        <v>-4.47</v>
      </c>
      <c r="G1142" s="2">
        <v>-7.093</v>
      </c>
      <c r="H1142" s="2"/>
      <c r="I1142" s="2"/>
      <c r="J1142" s="2"/>
      <c r="K1142" s="2"/>
      <c r="L1142" s="2"/>
      <c r="M1142" s="24" t="str" cm="1">
        <f t="array" ref="M1142">_xlfn.IFS(B1142=standards!$G$1, standards!$H$1, B1142=standards!$G$2,standards!$H$2,B1142=standards!$G$3,standards!$H$3,B1142=standards!$G$4,standards!$H$4,B1142=standards!$G$5,standards!$H$5,B1142=standards!$G$6,standards!$H$6,B1142=standards!$G$8,standards!$H$8,B1142=standards!$G$9,standards!$H$9,B1142=standards!$G$10, standards!$H$10, TRUE,standards!$H$7)</f>
        <v>133, 64.5, 1</v>
      </c>
      <c r="N1142" t="str">
        <f>VLOOKUP($C1142, standards!$A$2:$D$17, 3, FALSE)</f>
        <v>dolomite</v>
      </c>
      <c r="O1142" t="str">
        <f>VLOOKUP($C1142, standards!$A$2:$D$17, 4, FALSE)</f>
        <v/>
      </c>
    </row>
    <row r="1143" spans="1:15" x14ac:dyDescent="0.2">
      <c r="A1143" s="21">
        <v>29367</v>
      </c>
      <c r="B1143" s="1" t="s">
        <v>52</v>
      </c>
      <c r="C1143" s="1" t="s">
        <v>43</v>
      </c>
      <c r="D1143" s="1" t="s">
        <v>2</v>
      </c>
      <c r="E1143" s="4">
        <v>375</v>
      </c>
      <c r="F1143" s="2">
        <v>-6.3550000000000004</v>
      </c>
      <c r="G1143" s="2">
        <v>-6.9370000000000003</v>
      </c>
      <c r="H1143" s="2"/>
      <c r="I1143" s="2"/>
      <c r="J1143" s="2"/>
      <c r="K1143" s="2"/>
      <c r="L1143" s="2"/>
      <c r="M1143" s="24" t="str" cm="1">
        <f t="array" ref="M1143">_xlfn.IFS(B1143=standards!$G$1, standards!$H$1, B1143=standards!$G$2,standards!$H$2,B1143=standards!$G$3,standards!$H$3,B1143=standards!$G$4,standards!$H$4,B1143=standards!$G$5,standards!$H$5,B1143=standards!$G$6,standards!$H$6,B1143=standards!$G$8,standards!$H$8,B1143=standards!$G$9,standards!$H$9,B1143=standards!$G$10, standards!$H$10, TRUE,standards!$H$7)</f>
        <v>133, 64.5, 1</v>
      </c>
      <c r="N1143" t="str">
        <f>VLOOKUP($C1143, standards!$A$2:$D$17, 3, FALSE)</f>
        <v>dolomite</v>
      </c>
      <c r="O1143" t="str">
        <f>VLOOKUP($C1143, standards!$A$2:$D$17, 4, FALSE)</f>
        <v/>
      </c>
    </row>
    <row r="1144" spans="1:15" x14ac:dyDescent="0.2">
      <c r="A1144" s="21">
        <v>29368</v>
      </c>
      <c r="B1144" s="1" t="s">
        <v>52</v>
      </c>
      <c r="C1144" s="1" t="s">
        <v>43</v>
      </c>
      <c r="D1144" s="1" t="s">
        <v>2</v>
      </c>
      <c r="E1144" s="4">
        <v>378</v>
      </c>
      <c r="F1144" s="2">
        <v>-6.8650000000000002</v>
      </c>
      <c r="G1144" s="2">
        <v>-6.9580000000000002</v>
      </c>
      <c r="H1144" s="2"/>
      <c r="I1144" s="2"/>
      <c r="J1144" s="2"/>
      <c r="K1144" s="2"/>
      <c r="L1144" s="2"/>
      <c r="M1144" s="24" t="str" cm="1">
        <f t="array" ref="M1144">_xlfn.IFS(B1144=standards!$G$1, standards!$H$1, B1144=standards!$G$2,standards!$H$2,B1144=standards!$G$3,standards!$H$3,B1144=standards!$G$4,standards!$H$4,B1144=standards!$G$5,standards!$H$5,B1144=standards!$G$6,standards!$H$6,B1144=standards!$G$8,standards!$H$8,B1144=standards!$G$9,standards!$H$9,B1144=standards!$G$10, standards!$H$10, TRUE,standards!$H$7)</f>
        <v>133, 64.5, 1</v>
      </c>
      <c r="N1144" t="str">
        <f>VLOOKUP($C1144, standards!$A$2:$D$17, 3, FALSE)</f>
        <v>dolomite</v>
      </c>
      <c r="O1144" t="str">
        <f>VLOOKUP($C1144, standards!$A$2:$D$17, 4, FALSE)</f>
        <v/>
      </c>
    </row>
    <row r="1145" spans="1:15" x14ac:dyDescent="0.2">
      <c r="A1145" s="21">
        <v>29369</v>
      </c>
      <c r="B1145" s="1" t="s">
        <v>52</v>
      </c>
      <c r="C1145" s="1" t="s">
        <v>43</v>
      </c>
      <c r="D1145" s="1" t="s">
        <v>2</v>
      </c>
      <c r="E1145" s="4">
        <v>379</v>
      </c>
      <c r="F1145" s="2">
        <v>-6.5679999999999996</v>
      </c>
      <c r="G1145" s="2">
        <v>-7.3860000000000001</v>
      </c>
      <c r="H1145" s="2"/>
      <c r="I1145" s="2"/>
      <c r="J1145" s="2"/>
      <c r="K1145" s="2"/>
      <c r="L1145" s="2"/>
      <c r="M1145" s="24" t="str" cm="1">
        <f t="array" ref="M1145">_xlfn.IFS(B1145=standards!$G$1, standards!$H$1, B1145=standards!$G$2,standards!$H$2,B1145=standards!$G$3,standards!$H$3,B1145=standards!$G$4,standards!$H$4,B1145=standards!$G$5,standards!$H$5,B1145=standards!$G$6,standards!$H$6,B1145=standards!$G$8,standards!$H$8,B1145=standards!$G$9,standards!$H$9,B1145=standards!$G$10, standards!$H$10, TRUE,standards!$H$7)</f>
        <v>133, 64.5, 1</v>
      </c>
      <c r="N1145" t="str">
        <f>VLOOKUP($C1145, standards!$A$2:$D$17, 3, FALSE)</f>
        <v>dolomite</v>
      </c>
      <c r="O1145" t="str">
        <f>VLOOKUP($C1145, standards!$A$2:$D$17, 4, FALSE)</f>
        <v/>
      </c>
    </row>
    <row r="1146" spans="1:15" x14ac:dyDescent="0.2">
      <c r="A1146" s="21">
        <v>29370</v>
      </c>
      <c r="B1146" s="1" t="s">
        <v>52</v>
      </c>
      <c r="C1146" s="1" t="s">
        <v>67</v>
      </c>
      <c r="D1146" s="1" t="s">
        <v>2</v>
      </c>
      <c r="E1146" s="4">
        <v>388</v>
      </c>
      <c r="F1146" s="2"/>
      <c r="G1146" s="2"/>
      <c r="H1146" s="2">
        <v>-33.244999999999997</v>
      </c>
      <c r="I1146" s="2"/>
      <c r="J1146" s="2">
        <f>100-K1146-L1146</f>
        <v>78.225008775883182</v>
      </c>
      <c r="K1146" s="2">
        <v>21.65</v>
      </c>
      <c r="L1146" s="2">
        <v>0.12499122411680642</v>
      </c>
      <c r="M1146" s="24" t="str" cm="1">
        <f t="array" ref="M1146">_xlfn.IFS(B1146=standards!$G$1, standards!$H$1, B1146=standards!$G$2,standards!$H$2,B1146=standards!$G$3,standards!$H$3,B1146=standards!$G$4,standards!$H$4,B1146=standards!$G$5,standards!$H$5,B1146=standards!$G$6,standards!$H$6,B1146=standards!$G$8,standards!$H$8,B1146=standards!$G$9,standards!$H$9,B1146=standards!$G$10, standards!$H$10, TRUE,standards!$H$7)</f>
        <v>133, 64.5, 1</v>
      </c>
      <c r="N1146" t="str">
        <f>VLOOKUP($C1146, standards!$A$2:$D$17, 3, FALSE)</f>
        <v>sandstone, siltstone</v>
      </c>
      <c r="O1146" t="str">
        <f>VLOOKUP($C1146, standards!$A$2:$D$17, 4, FALSE)</f>
        <v/>
      </c>
    </row>
    <row r="1147" spans="1:15" x14ac:dyDescent="0.2">
      <c r="A1147" s="21">
        <v>29371</v>
      </c>
      <c r="B1147" s="1" t="s">
        <v>52</v>
      </c>
      <c r="C1147" s="1" t="s">
        <v>67</v>
      </c>
      <c r="D1147" s="1" t="s">
        <v>2</v>
      </c>
      <c r="E1147" s="4">
        <v>391</v>
      </c>
      <c r="F1147" s="2"/>
      <c r="G1147" s="2"/>
      <c r="H1147" s="2">
        <v>-31.957999999999998</v>
      </c>
      <c r="I1147" s="2"/>
      <c r="J1147" s="2">
        <f>100-K1147-L1147</f>
        <v>81.494789333477627</v>
      </c>
      <c r="K1147" s="2">
        <v>18.29</v>
      </c>
      <c r="L1147" s="2">
        <v>0.21521066652238127</v>
      </c>
      <c r="M1147" s="24" t="str" cm="1">
        <f t="array" ref="M1147">_xlfn.IFS(B1147=standards!$G$1, standards!$H$1, B1147=standards!$G$2,standards!$H$2,B1147=standards!$G$3,standards!$H$3,B1147=standards!$G$4,standards!$H$4,B1147=standards!$G$5,standards!$H$5,B1147=standards!$G$6,standards!$H$6,B1147=standards!$G$8,standards!$H$8,B1147=standards!$G$9,standards!$H$9,B1147=standards!$G$10, standards!$H$10, TRUE,standards!$H$7)</f>
        <v>133, 64.5, 1</v>
      </c>
      <c r="N1147" t="str">
        <f>VLOOKUP($C1147, standards!$A$2:$D$17, 3, FALSE)</f>
        <v>sandstone, siltstone</v>
      </c>
      <c r="O1147" t="str">
        <f>VLOOKUP($C1147, standards!$A$2:$D$17, 4, FALSE)</f>
        <v/>
      </c>
    </row>
    <row r="1148" spans="1:15" x14ac:dyDescent="0.2">
      <c r="A1148" s="21">
        <v>29372</v>
      </c>
      <c r="B1148" s="1" t="s">
        <v>52</v>
      </c>
      <c r="C1148" s="1" t="s">
        <v>67</v>
      </c>
      <c r="D1148" s="1" t="s">
        <v>2</v>
      </c>
      <c r="E1148" s="4">
        <v>393.5</v>
      </c>
      <c r="F1148" s="2"/>
      <c r="G1148" s="2"/>
      <c r="H1148" s="2">
        <v>-32.927999999999997</v>
      </c>
      <c r="I1148" s="2"/>
      <c r="J1148" s="2">
        <f>100-K1148-L1148</f>
        <v>89.442674411923548</v>
      </c>
      <c r="K1148" s="2">
        <v>10.43</v>
      </c>
      <c r="L1148" s="2">
        <v>0.12732558807644132</v>
      </c>
      <c r="M1148" s="24" t="str" cm="1">
        <f t="array" ref="M1148">_xlfn.IFS(B1148=standards!$G$1, standards!$H$1, B1148=standards!$G$2,standards!$H$2,B1148=standards!$G$3,standards!$H$3,B1148=standards!$G$4,standards!$H$4,B1148=standards!$G$5,standards!$H$5,B1148=standards!$G$6,standards!$H$6,B1148=standards!$G$8,standards!$H$8,B1148=standards!$G$9,standards!$H$9,B1148=standards!$G$10, standards!$H$10, TRUE,standards!$H$7)</f>
        <v>133, 64.5, 1</v>
      </c>
      <c r="N1148" t="str">
        <f>VLOOKUP($C1148, standards!$A$2:$D$17, 3, FALSE)</f>
        <v>sandstone, siltstone</v>
      </c>
      <c r="O1148" t="str">
        <f>VLOOKUP($C1148, standards!$A$2:$D$17, 4, FALSE)</f>
        <v/>
      </c>
    </row>
    <row r="1149" spans="1:15" x14ac:dyDescent="0.2">
      <c r="A1149" s="21">
        <v>29373</v>
      </c>
      <c r="B1149" s="1" t="s">
        <v>52</v>
      </c>
      <c r="C1149" s="1" t="s">
        <v>67</v>
      </c>
      <c r="D1149" s="1" t="s">
        <v>2</v>
      </c>
      <c r="E1149" s="4">
        <v>395</v>
      </c>
      <c r="F1149" s="2"/>
      <c r="G1149" s="2"/>
      <c r="H1149" s="2">
        <v>-32.085000000000001</v>
      </c>
      <c r="I1149" s="2"/>
      <c r="J1149" s="2">
        <f>100-K1149-L1149</f>
        <v>82.070754943865836</v>
      </c>
      <c r="K1149" s="2">
        <v>17.84</v>
      </c>
      <c r="L1149" s="2">
        <v>8.9245056134160117E-2</v>
      </c>
      <c r="M1149" s="24" t="str" cm="1">
        <f t="array" ref="M1149">_xlfn.IFS(B1149=standards!$G$1, standards!$H$1, B1149=standards!$G$2,standards!$H$2,B1149=standards!$G$3,standards!$H$3,B1149=standards!$G$4,standards!$H$4,B1149=standards!$G$5,standards!$H$5,B1149=standards!$G$6,standards!$H$6,B1149=standards!$G$8,standards!$H$8,B1149=standards!$G$9,standards!$H$9,B1149=standards!$G$10, standards!$H$10, TRUE,standards!$H$7)</f>
        <v>133, 64.5, 1</v>
      </c>
      <c r="N1149" t="str">
        <f>VLOOKUP($C1149, standards!$A$2:$D$17, 3, FALSE)</f>
        <v>sandstone, siltstone</v>
      </c>
      <c r="O1149" t="str">
        <f>VLOOKUP($C1149, standards!$A$2:$D$17, 4, FALSE)</f>
        <v/>
      </c>
    </row>
    <row r="1150" spans="1:15" x14ac:dyDescent="0.2">
      <c r="A1150" s="21">
        <v>29374</v>
      </c>
      <c r="B1150" s="1" t="s">
        <v>91</v>
      </c>
      <c r="C1150" s="1" t="s">
        <v>18</v>
      </c>
      <c r="D1150" s="1" t="s">
        <v>46</v>
      </c>
      <c r="E1150" s="4">
        <v>12.5</v>
      </c>
      <c r="F1150" s="2">
        <v>-5.5772499999999994</v>
      </c>
      <c r="G1150" s="2">
        <v>-7.0173174956693734</v>
      </c>
      <c r="H1150" s="2"/>
      <c r="I1150" s="2"/>
      <c r="J1150" s="2"/>
      <c r="K1150" s="2"/>
      <c r="L1150" s="2"/>
      <c r="M1150" s="24" t="str" cm="1">
        <f t="array" ref="M1150">_xlfn.IFS(B1150=standards!$G$1, standards!$H$1, B1150=standards!$G$2,standards!$H$2,B1150=standards!$G$3,standards!$H$3,B1150=standards!$G$4,standards!$H$4,B1150=standards!$G$5,standards!$H$5,B1150=standards!$G$6,standards!$H$6,B1150=standards!$G$8,standards!$H$8,B1150=standards!$G$9,standards!$H$9,B1150=standards!$G$10, standards!$H$10, TRUE,standards!$H$7)</f>
        <v>133, 64.5, 1</v>
      </c>
      <c r="N1150" t="str">
        <f>VLOOKUP($C1150, standards!$A$2:$D$17, 3, FALSE)</f>
        <v>dolostone (cap carbonate)</v>
      </c>
      <c r="O1150" t="str">
        <f>VLOOKUP($C1150, standards!$A$2:$D$17, 4, FALSE)</f>
        <v/>
      </c>
    </row>
    <row r="1151" spans="1:15" x14ac:dyDescent="0.2">
      <c r="A1151" s="21">
        <v>29375</v>
      </c>
      <c r="B1151" s="1" t="s">
        <v>91</v>
      </c>
      <c r="C1151" s="1" t="s">
        <v>18</v>
      </c>
      <c r="D1151" s="1" t="s">
        <v>46</v>
      </c>
      <c r="E1151" s="4">
        <v>13</v>
      </c>
      <c r="F1151" s="2">
        <v>-4.7592499999999998</v>
      </c>
      <c r="G1151" s="2">
        <v>-7.7201138332096084</v>
      </c>
      <c r="H1151" s="2"/>
      <c r="I1151" s="2"/>
      <c r="J1151" s="2"/>
      <c r="K1151" s="2"/>
      <c r="L1151" s="2"/>
      <c r="M1151" s="24" t="str" cm="1">
        <f t="array" ref="M1151">_xlfn.IFS(B1151=standards!$G$1, standards!$H$1, B1151=standards!$G$2,standards!$H$2,B1151=standards!$G$3,standards!$H$3,B1151=standards!$G$4,standards!$H$4,B1151=standards!$G$5,standards!$H$5,B1151=standards!$G$6,standards!$H$6,B1151=standards!$G$8,standards!$H$8,B1151=standards!$G$9,standards!$H$9,B1151=standards!$G$10, standards!$H$10, TRUE,standards!$H$7)</f>
        <v>133, 64.5, 1</v>
      </c>
      <c r="N1151" t="str">
        <f>VLOOKUP($C1151, standards!$A$2:$D$17, 3, FALSE)</f>
        <v>dolostone (cap carbonate)</v>
      </c>
      <c r="O1151" t="str">
        <f>VLOOKUP($C1151, standards!$A$2:$D$17, 4, FALSE)</f>
        <v/>
      </c>
    </row>
    <row r="1152" spans="1:15" x14ac:dyDescent="0.2">
      <c r="A1152" s="21">
        <v>29376</v>
      </c>
      <c r="B1152" s="1" t="s">
        <v>91</v>
      </c>
      <c r="C1152" s="1" t="s">
        <v>18</v>
      </c>
      <c r="D1152" s="1" t="s">
        <v>46</v>
      </c>
      <c r="E1152" s="4">
        <v>13.5</v>
      </c>
      <c r="F1152" s="2">
        <v>-5.1472499999999997</v>
      </c>
      <c r="G1152" s="2">
        <v>-7.8804701806483868</v>
      </c>
      <c r="H1152" s="2"/>
      <c r="I1152" s="2"/>
      <c r="J1152" s="2"/>
      <c r="K1152" s="2"/>
      <c r="L1152" s="2"/>
      <c r="M1152" s="24" t="str" cm="1">
        <f t="array" ref="M1152">_xlfn.IFS(B1152=standards!$G$1, standards!$H$1, B1152=standards!$G$2,standards!$H$2,B1152=standards!$G$3,standards!$H$3,B1152=standards!$G$4,standards!$H$4,B1152=standards!$G$5,standards!$H$5,B1152=standards!$G$6,standards!$H$6,B1152=standards!$G$8,standards!$H$8,B1152=standards!$G$9,standards!$H$9,B1152=standards!$G$10, standards!$H$10, TRUE,standards!$H$7)</f>
        <v>133, 64.5, 1</v>
      </c>
      <c r="N1152" t="str">
        <f>VLOOKUP($C1152, standards!$A$2:$D$17, 3, FALSE)</f>
        <v>dolostone (cap carbonate)</v>
      </c>
      <c r="O1152" t="str">
        <f>VLOOKUP($C1152, standards!$A$2:$D$17, 4, FALSE)</f>
        <v/>
      </c>
    </row>
    <row r="1153" spans="1:15" x14ac:dyDescent="0.2">
      <c r="A1153" s="21">
        <v>29377</v>
      </c>
      <c r="B1153" s="1" t="s">
        <v>91</v>
      </c>
      <c r="C1153" s="1" t="s">
        <v>18</v>
      </c>
      <c r="D1153" s="1" t="s">
        <v>46</v>
      </c>
      <c r="E1153" s="4">
        <v>14</v>
      </c>
      <c r="F1153" s="2">
        <v>-4.7882499999999997</v>
      </c>
      <c r="G1153" s="2">
        <v>-7.1984607770353355</v>
      </c>
      <c r="H1153" s="2"/>
      <c r="I1153" s="2"/>
      <c r="J1153" s="2"/>
      <c r="K1153" s="2"/>
      <c r="L1153" s="2"/>
      <c r="M1153" s="24" t="str" cm="1">
        <f t="array" ref="M1153">_xlfn.IFS(B1153=standards!$G$1, standards!$H$1, B1153=standards!$G$2,standards!$H$2,B1153=standards!$G$3,standards!$H$3,B1153=standards!$G$4,standards!$H$4,B1153=standards!$G$5,standards!$H$5,B1153=standards!$G$6,standards!$H$6,B1153=standards!$G$8,standards!$H$8,B1153=standards!$G$9,standards!$H$9,B1153=standards!$G$10, standards!$H$10, TRUE,standards!$H$7)</f>
        <v>133, 64.5, 1</v>
      </c>
      <c r="N1153" t="str">
        <f>VLOOKUP($C1153, standards!$A$2:$D$17, 3, FALSE)</f>
        <v>dolostone (cap carbonate)</v>
      </c>
      <c r="O1153" t="str">
        <f>VLOOKUP($C1153, standards!$A$2:$D$17, 4, FALSE)</f>
        <v/>
      </c>
    </row>
    <row r="1154" spans="1:15" x14ac:dyDescent="0.2">
      <c r="A1154" s="21">
        <v>29378</v>
      </c>
      <c r="B1154" s="1" t="s">
        <v>91</v>
      </c>
      <c r="C1154" s="1" t="s">
        <v>18</v>
      </c>
      <c r="D1154" s="1" t="s">
        <v>46</v>
      </c>
      <c r="E1154" s="4">
        <v>14.5</v>
      </c>
      <c r="F1154" s="2">
        <v>-5.3302499999999995</v>
      </c>
      <c r="G1154" s="2">
        <v>-7.8369166048008188</v>
      </c>
      <c r="H1154" s="2"/>
      <c r="I1154" s="2"/>
      <c r="J1154" s="2"/>
      <c r="K1154" s="2"/>
      <c r="L1154" s="2"/>
      <c r="M1154" s="24" t="str" cm="1">
        <f t="array" ref="M1154">_xlfn.IFS(B1154=standards!$G$1, standards!$H$1, B1154=standards!$G$2,standards!$H$2,B1154=standards!$G$3,standards!$H$3,B1154=standards!$G$4,standards!$H$4,B1154=standards!$G$5,standards!$H$5,B1154=standards!$G$6,standards!$H$6,B1154=standards!$G$8,standards!$H$8,B1154=standards!$G$9,standards!$H$9,B1154=standards!$G$10, standards!$H$10, TRUE,standards!$H$7)</f>
        <v>133, 64.5, 1</v>
      </c>
      <c r="N1154" t="str">
        <f>VLOOKUP($C1154, standards!$A$2:$D$17, 3, FALSE)</f>
        <v>dolostone (cap carbonate)</v>
      </c>
      <c r="O1154" t="str">
        <f>VLOOKUP($C1154, standards!$A$2:$D$17, 4, FALSE)</f>
        <v/>
      </c>
    </row>
    <row r="1155" spans="1:15" x14ac:dyDescent="0.2">
      <c r="A1155" s="21">
        <v>29379</v>
      </c>
      <c r="B1155" s="1" t="s">
        <v>91</v>
      </c>
      <c r="C1155" s="1" t="s">
        <v>18</v>
      </c>
      <c r="D1155" s="1" t="s">
        <v>46</v>
      </c>
      <c r="E1155" s="4">
        <v>15</v>
      </c>
      <c r="F1155" s="2">
        <v>-5.9842499999999994</v>
      </c>
      <c r="G1155" s="2">
        <v>-7.6191487255629786</v>
      </c>
      <c r="H1155" s="2"/>
      <c r="I1155" s="2"/>
      <c r="J1155" s="2"/>
      <c r="K1155" s="2"/>
      <c r="L1155" s="2"/>
      <c r="M1155" s="24" t="str" cm="1">
        <f t="array" ref="M1155">_xlfn.IFS(B1155=standards!$G$1, standards!$H$1, B1155=standards!$G$2,standards!$H$2,B1155=standards!$G$3,standards!$H$3,B1155=standards!$G$4,standards!$H$4,B1155=standards!$G$5,standards!$H$5,B1155=standards!$G$6,standards!$H$6,B1155=standards!$G$8,standards!$H$8,B1155=standards!$G$9,standards!$H$9,B1155=standards!$G$10, standards!$H$10, TRUE,standards!$H$7)</f>
        <v>133, 64.5, 1</v>
      </c>
      <c r="N1155" t="str">
        <f>VLOOKUP($C1155, standards!$A$2:$D$17, 3, FALSE)</f>
        <v>dolostone (cap carbonate)</v>
      </c>
      <c r="O1155" t="str">
        <f>VLOOKUP($C1155, standards!$A$2:$D$17, 4, FALSE)</f>
        <v/>
      </c>
    </row>
    <row r="1156" spans="1:15" x14ac:dyDescent="0.2">
      <c r="A1156" s="21">
        <v>29380</v>
      </c>
      <c r="B1156" s="1" t="s">
        <v>91</v>
      </c>
      <c r="C1156" s="1" t="s">
        <v>18</v>
      </c>
      <c r="D1156" s="1" t="s">
        <v>46</v>
      </c>
      <c r="E1156" s="4">
        <v>16</v>
      </c>
      <c r="F1156" s="2">
        <v>-5.5252499999999998</v>
      </c>
      <c r="G1156" s="2">
        <v>-7.9764860183122996</v>
      </c>
      <c r="H1156" s="2"/>
      <c r="I1156" s="2"/>
      <c r="J1156" s="2"/>
      <c r="K1156" s="2"/>
      <c r="L1156" s="2"/>
      <c r="M1156" s="24" t="str" cm="1">
        <f t="array" ref="M1156">_xlfn.IFS(B1156=standards!$G$1, standards!$H$1, B1156=standards!$G$2,standards!$H$2,B1156=standards!$G$3,standards!$H$3,B1156=standards!$G$4,standards!$H$4,B1156=standards!$G$5,standards!$H$5,B1156=standards!$G$6,standards!$H$6,B1156=standards!$G$8,standards!$H$8,B1156=standards!$G$9,standards!$H$9,B1156=standards!$G$10, standards!$H$10, TRUE,standards!$H$7)</f>
        <v>133, 64.5, 1</v>
      </c>
      <c r="N1156" t="str">
        <f>VLOOKUP($C1156, standards!$A$2:$D$17, 3, FALSE)</f>
        <v>dolostone (cap carbonate)</v>
      </c>
      <c r="O1156" t="str">
        <f>VLOOKUP($C1156, standards!$A$2:$D$17, 4, FALSE)</f>
        <v/>
      </c>
    </row>
    <row r="1157" spans="1:15" x14ac:dyDescent="0.2">
      <c r="A1157" s="21">
        <v>29381</v>
      </c>
      <c r="B1157" s="1" t="s">
        <v>91</v>
      </c>
      <c r="C1157" s="1" t="s">
        <v>18</v>
      </c>
      <c r="D1157" s="1" t="s">
        <v>46</v>
      </c>
      <c r="E1157" s="4">
        <v>17</v>
      </c>
      <c r="F1157" s="2">
        <v>-5.8202499999999997</v>
      </c>
      <c r="G1157" s="2">
        <v>-8.0517149220490296</v>
      </c>
      <c r="H1157" s="2"/>
      <c r="I1157" s="2"/>
      <c r="J1157" s="2"/>
      <c r="K1157" s="2"/>
      <c r="L1157" s="2"/>
      <c r="M1157" s="24" t="str" cm="1">
        <f t="array" ref="M1157">_xlfn.IFS(B1157=standards!$G$1, standards!$H$1, B1157=standards!$G$2,standards!$H$2,B1157=standards!$G$3,standards!$H$3,B1157=standards!$G$4,standards!$H$4,B1157=standards!$G$5,standards!$H$5,B1157=standards!$G$6,standards!$H$6,B1157=standards!$G$8,standards!$H$8,B1157=standards!$G$9,standards!$H$9,B1157=standards!$G$10, standards!$H$10, TRUE,standards!$H$7)</f>
        <v>133, 64.5, 1</v>
      </c>
      <c r="N1157" t="str">
        <f>VLOOKUP($C1157, standards!$A$2:$D$17, 3, FALSE)</f>
        <v>dolostone (cap carbonate)</v>
      </c>
      <c r="O1157" t="str">
        <f>VLOOKUP($C1157, standards!$A$2:$D$17, 4, FALSE)</f>
        <v/>
      </c>
    </row>
    <row r="1158" spans="1:15" x14ac:dyDescent="0.2">
      <c r="A1158" s="21">
        <v>29382</v>
      </c>
      <c r="B1158" s="1" t="s">
        <v>91</v>
      </c>
      <c r="C1158" s="1" t="s">
        <v>18</v>
      </c>
      <c r="D1158" s="1" t="s">
        <v>46</v>
      </c>
      <c r="E1158" s="4">
        <v>18</v>
      </c>
      <c r="F1158" s="2">
        <v>-6.14825</v>
      </c>
      <c r="G1158" s="2">
        <v>-8.0418163820837094</v>
      </c>
      <c r="H1158" s="2"/>
      <c r="I1158" s="2"/>
      <c r="J1158" s="2"/>
      <c r="K1158" s="2"/>
      <c r="L1158" s="2"/>
      <c r="M1158" s="24" t="str" cm="1">
        <f t="array" ref="M1158">_xlfn.IFS(B1158=standards!$G$1, standards!$H$1, B1158=standards!$G$2,standards!$H$2,B1158=standards!$G$3,standards!$H$3,B1158=standards!$G$4,standards!$H$4,B1158=standards!$G$5,standards!$H$5,B1158=standards!$G$6,standards!$H$6,B1158=standards!$G$8,standards!$H$8,B1158=standards!$G$9,standards!$H$9,B1158=standards!$G$10, standards!$H$10, TRUE,standards!$H$7)</f>
        <v>133, 64.5, 1</v>
      </c>
      <c r="N1158" t="str">
        <f>VLOOKUP($C1158, standards!$A$2:$D$17, 3, FALSE)</f>
        <v>dolostone (cap carbonate)</v>
      </c>
      <c r="O1158" t="str">
        <f>VLOOKUP($C1158, standards!$A$2:$D$17, 4, FALSE)</f>
        <v/>
      </c>
    </row>
    <row r="1159" spans="1:15" x14ac:dyDescent="0.2">
      <c r="A1159" s="21">
        <v>29383</v>
      </c>
      <c r="B1159" s="1" t="s">
        <v>91</v>
      </c>
      <c r="C1159" s="1" t="s">
        <v>18</v>
      </c>
      <c r="D1159" s="1" t="s">
        <v>46</v>
      </c>
      <c r="E1159" s="4">
        <v>19</v>
      </c>
      <c r="F1159" s="2">
        <v>-5.3312499999999998</v>
      </c>
      <c r="G1159" s="2">
        <v>-8.2358277654045082</v>
      </c>
      <c r="H1159" s="2"/>
      <c r="I1159" s="2"/>
      <c r="J1159" s="2"/>
      <c r="K1159" s="2"/>
      <c r="L1159" s="2"/>
      <c r="M1159" s="24" t="str" cm="1">
        <f t="array" ref="M1159">_xlfn.IFS(B1159=standards!$G$1, standards!$H$1, B1159=standards!$G$2,standards!$H$2,B1159=standards!$G$3,standards!$H$3,B1159=standards!$G$4,standards!$H$4,B1159=standards!$G$5,standards!$H$5,B1159=standards!$G$6,standards!$H$6,B1159=standards!$G$8,standards!$H$8,B1159=standards!$G$9,standards!$H$9,B1159=standards!$G$10, standards!$H$10, TRUE,standards!$H$7)</f>
        <v>133, 64.5, 1</v>
      </c>
      <c r="N1159" t="str">
        <f>VLOOKUP($C1159, standards!$A$2:$D$17, 3, FALSE)</f>
        <v>dolostone (cap carbonate)</v>
      </c>
      <c r="O1159" t="str">
        <f>VLOOKUP($C1159, standards!$A$2:$D$17, 4, FALSE)</f>
        <v/>
      </c>
    </row>
    <row r="1160" spans="1:15" x14ac:dyDescent="0.2">
      <c r="A1160" s="21">
        <v>29384</v>
      </c>
      <c r="B1160" s="1" t="s">
        <v>91</v>
      </c>
      <c r="C1160" s="1" t="s">
        <v>18</v>
      </c>
      <c r="D1160" s="1" t="s">
        <v>46</v>
      </c>
      <c r="E1160" s="4">
        <v>20</v>
      </c>
      <c r="F1160" s="2">
        <v>-4.5562500000000004</v>
      </c>
      <c r="G1160" s="2">
        <v>-8.329863895075448</v>
      </c>
      <c r="H1160" s="2"/>
      <c r="I1160" s="2"/>
      <c r="J1160" s="2"/>
      <c r="K1160" s="2"/>
      <c r="L1160" s="2"/>
      <c r="M1160" s="24" t="str" cm="1">
        <f t="array" ref="M1160">_xlfn.IFS(B1160=standards!$G$1, standards!$H$1, B1160=standards!$G$2,standards!$H$2,B1160=standards!$G$3,standards!$H$3,B1160=standards!$G$4,standards!$H$4,B1160=standards!$G$5,standards!$H$5,B1160=standards!$G$6,standards!$H$6,B1160=standards!$G$8,standards!$H$8,B1160=standards!$G$9,standards!$H$9,B1160=standards!$G$10, standards!$H$10, TRUE,standards!$H$7)</f>
        <v>133, 64.5, 1</v>
      </c>
      <c r="N1160" t="str">
        <f>VLOOKUP($C1160, standards!$A$2:$D$17, 3, FALSE)</f>
        <v>dolostone (cap carbonate)</v>
      </c>
      <c r="O1160" t="str">
        <f>VLOOKUP($C1160, standards!$A$2:$D$17, 4, FALSE)</f>
        <v/>
      </c>
    </row>
    <row r="1161" spans="1:15" x14ac:dyDescent="0.2">
      <c r="A1161" s="21">
        <v>29385</v>
      </c>
      <c r="B1161" s="1" t="s">
        <v>91</v>
      </c>
      <c r="C1161" s="1" t="s">
        <v>18</v>
      </c>
      <c r="D1161" s="1" t="s">
        <v>46</v>
      </c>
      <c r="E1161" s="4">
        <v>21</v>
      </c>
      <c r="F1161" s="2">
        <v>-4.7752499999999998</v>
      </c>
      <c r="G1161" s="2">
        <v>-8.0675525859934965</v>
      </c>
      <c r="H1161" s="2"/>
      <c r="I1161" s="2"/>
      <c r="J1161" s="2"/>
      <c r="K1161" s="2"/>
      <c r="L1161" s="2"/>
      <c r="M1161" s="24" t="str" cm="1">
        <f t="array" ref="M1161">_xlfn.IFS(B1161=standards!$G$1, standards!$H$1, B1161=standards!$G$2,standards!$H$2,B1161=standards!$G$3,standards!$H$3,B1161=standards!$G$4,standards!$H$4,B1161=standards!$G$5,standards!$H$5,B1161=standards!$G$6,standards!$H$6,B1161=standards!$G$8,standards!$H$8,B1161=standards!$G$9,standards!$H$9,B1161=standards!$G$10, standards!$H$10, TRUE,standards!$H$7)</f>
        <v>133, 64.5, 1</v>
      </c>
      <c r="N1161" t="str">
        <f>VLOOKUP($C1161, standards!$A$2:$D$17, 3, FALSE)</f>
        <v>dolostone (cap carbonate)</v>
      </c>
      <c r="O1161" t="str">
        <f>VLOOKUP($C1161, standards!$A$2:$D$17, 4, FALSE)</f>
        <v/>
      </c>
    </row>
    <row r="1162" spans="1:15" x14ac:dyDescent="0.2">
      <c r="A1162" s="21">
        <v>29386</v>
      </c>
      <c r="B1162" s="1" t="s">
        <v>91</v>
      </c>
      <c r="C1162" s="1" t="s">
        <v>18</v>
      </c>
      <c r="D1162" s="1" t="s">
        <v>46</v>
      </c>
      <c r="E1162" s="4">
        <v>22</v>
      </c>
      <c r="F1162" s="2">
        <v>-5.03125</v>
      </c>
      <c r="G1162" s="2">
        <v>-8.1972234595396571</v>
      </c>
      <c r="H1162" s="2"/>
      <c r="I1162" s="2"/>
      <c r="J1162" s="2"/>
      <c r="K1162" s="2"/>
      <c r="L1162" s="2"/>
      <c r="M1162" s="24" t="str" cm="1">
        <f t="array" ref="M1162">_xlfn.IFS(B1162=standards!$G$1, standards!$H$1, B1162=standards!$G$2,standards!$H$2,B1162=standards!$G$3,standards!$H$3,B1162=standards!$G$4,standards!$H$4,B1162=standards!$G$5,standards!$H$5,B1162=standards!$G$6,standards!$H$6,B1162=standards!$G$8,standards!$H$8,B1162=standards!$G$9,standards!$H$9,B1162=standards!$G$10, standards!$H$10, TRUE,standards!$H$7)</f>
        <v>133, 64.5, 1</v>
      </c>
      <c r="N1162" t="str">
        <f>VLOOKUP($C1162, standards!$A$2:$D$17, 3, FALSE)</f>
        <v>dolostone (cap carbonate)</v>
      </c>
      <c r="O1162" t="str">
        <f>VLOOKUP($C1162, standards!$A$2:$D$17, 4, FALSE)</f>
        <v/>
      </c>
    </row>
    <row r="1163" spans="1:15" x14ac:dyDescent="0.2">
      <c r="A1163" s="21">
        <v>29387</v>
      </c>
      <c r="B1163" s="1" t="s">
        <v>91</v>
      </c>
      <c r="C1163" s="1" t="s">
        <v>18</v>
      </c>
      <c r="D1163" s="1" t="s">
        <v>46</v>
      </c>
      <c r="E1163" s="4">
        <v>23</v>
      </c>
      <c r="F1163" s="2">
        <v>-4.7962499999999997</v>
      </c>
      <c r="G1163" s="2">
        <v>-7.682499381341187</v>
      </c>
      <c r="H1163" s="2"/>
      <c r="I1163" s="2"/>
      <c r="J1163" s="2"/>
      <c r="K1163" s="2"/>
      <c r="L1163" s="2"/>
      <c r="M1163" s="24" t="str" cm="1">
        <f t="array" ref="M1163">_xlfn.IFS(B1163=standards!$G$1, standards!$H$1, B1163=standards!$G$2,standards!$H$2,B1163=standards!$G$3,standards!$H$3,B1163=standards!$G$4,standards!$H$4,B1163=standards!$G$5,standards!$H$5,B1163=standards!$G$6,standards!$H$6,B1163=standards!$G$8,standards!$H$8,B1163=standards!$G$9,standards!$H$9,B1163=standards!$G$10, standards!$H$10, TRUE,standards!$H$7)</f>
        <v>133, 64.5, 1</v>
      </c>
      <c r="N1163" t="str">
        <f>VLOOKUP($C1163, standards!$A$2:$D$17, 3, FALSE)</f>
        <v>dolostone (cap carbonate)</v>
      </c>
      <c r="O1163" t="str">
        <f>VLOOKUP($C1163, standards!$A$2:$D$17, 4, FALSE)</f>
        <v/>
      </c>
    </row>
    <row r="1164" spans="1:15" x14ac:dyDescent="0.2">
      <c r="A1164" s="21">
        <v>29388</v>
      </c>
      <c r="B1164" s="1" t="s">
        <v>91</v>
      </c>
      <c r="C1164" s="1" t="s">
        <v>18</v>
      </c>
      <c r="D1164" s="1" t="s">
        <v>46</v>
      </c>
      <c r="E1164" s="4">
        <v>24</v>
      </c>
      <c r="F1164" s="2">
        <v>-4.7202500000000001</v>
      </c>
      <c r="G1164" s="2">
        <v>-8.4951695124969433</v>
      </c>
      <c r="H1164" s="2"/>
      <c r="I1164" s="2"/>
      <c r="J1164" s="2"/>
      <c r="K1164" s="2"/>
      <c r="L1164" s="2"/>
      <c r="M1164" s="24" t="str" cm="1">
        <f t="array" ref="M1164">_xlfn.IFS(B1164=standards!$G$1, standards!$H$1, B1164=standards!$G$2,standards!$H$2,B1164=standards!$G$3,standards!$H$3,B1164=standards!$G$4,standards!$H$4,B1164=standards!$G$5,standards!$H$5,B1164=standards!$G$6,standards!$H$6,B1164=standards!$G$8,standards!$H$8,B1164=standards!$G$9,standards!$H$9,B1164=standards!$G$10, standards!$H$10, TRUE,standards!$H$7)</f>
        <v>133, 64.5, 1</v>
      </c>
      <c r="N1164" t="str">
        <f>VLOOKUP($C1164, standards!$A$2:$D$17, 3, FALSE)</f>
        <v>dolostone (cap carbonate)</v>
      </c>
      <c r="O1164" t="str">
        <f>VLOOKUP($C1164, standards!$A$2:$D$17, 4, FALSE)</f>
        <v/>
      </c>
    </row>
    <row r="1165" spans="1:15" x14ac:dyDescent="0.2">
      <c r="A1165" s="21">
        <v>29389</v>
      </c>
      <c r="B1165" s="1" t="s">
        <v>91</v>
      </c>
      <c r="C1165" s="1" t="s">
        <v>18</v>
      </c>
      <c r="D1165" s="1" t="s">
        <v>46</v>
      </c>
      <c r="E1165" s="4">
        <v>25</v>
      </c>
      <c r="F1165" s="2">
        <v>-5.3242500000000001</v>
      </c>
      <c r="G1165" s="2">
        <v>-7.6231081415491522</v>
      </c>
      <c r="H1165" s="2"/>
      <c r="I1165" s="2"/>
      <c r="J1165" s="2"/>
      <c r="K1165" s="2"/>
      <c r="L1165" s="2"/>
      <c r="M1165" s="24" t="str" cm="1">
        <f t="array" ref="M1165">_xlfn.IFS(B1165=standards!$G$1, standards!$H$1, B1165=standards!$G$2,standards!$H$2,B1165=standards!$G$3,standards!$H$3,B1165=standards!$G$4,standards!$H$4,B1165=standards!$G$5,standards!$H$5,B1165=standards!$G$6,standards!$H$6,B1165=standards!$G$8,standards!$H$8,B1165=standards!$G$9,standards!$H$9,B1165=standards!$G$10, standards!$H$10, TRUE,standards!$H$7)</f>
        <v>133, 64.5, 1</v>
      </c>
      <c r="N1165" t="str">
        <f>VLOOKUP($C1165, standards!$A$2:$D$17, 3, FALSE)</f>
        <v>dolostone (cap carbonate)</v>
      </c>
      <c r="O1165" t="str">
        <f>VLOOKUP($C1165, standards!$A$2:$D$17, 4, FALSE)</f>
        <v/>
      </c>
    </row>
    <row r="1166" spans="1:15" x14ac:dyDescent="0.2">
      <c r="A1166" s="21">
        <v>29390</v>
      </c>
      <c r="B1166" s="1" t="s">
        <v>91</v>
      </c>
      <c r="C1166" s="1" t="s">
        <v>18</v>
      </c>
      <c r="D1166" s="1" t="s">
        <v>46</v>
      </c>
      <c r="E1166" s="4">
        <v>27</v>
      </c>
      <c r="F1166" s="2">
        <v>-5.4722499999999998</v>
      </c>
      <c r="G1166" s="2">
        <v>-9.9522345953971012</v>
      </c>
      <c r="H1166" s="2"/>
      <c r="I1166" s="2"/>
      <c r="J1166" s="2"/>
      <c r="K1166" s="2"/>
      <c r="L1166" s="2"/>
      <c r="M1166" s="24" t="str" cm="1">
        <f t="array" ref="M1166">_xlfn.IFS(B1166=standards!$G$1, standards!$H$1, B1166=standards!$G$2,standards!$H$2,B1166=standards!$G$3,standards!$H$3,B1166=standards!$G$4,standards!$H$4,B1166=standards!$G$5,standards!$H$5,B1166=standards!$G$6,standards!$H$6,B1166=standards!$G$8,standards!$H$8,B1166=standards!$G$9,standards!$H$9,B1166=standards!$G$10, standards!$H$10, TRUE,standards!$H$7)</f>
        <v>133, 64.5, 1</v>
      </c>
      <c r="N1166" t="str">
        <f>VLOOKUP($C1166, standards!$A$2:$D$17, 3, FALSE)</f>
        <v>dolostone (cap carbonate)</v>
      </c>
      <c r="O1166" t="str">
        <f>VLOOKUP($C1166, standards!$A$2:$D$17, 4, FALSE)</f>
        <v/>
      </c>
    </row>
    <row r="1167" spans="1:15" x14ac:dyDescent="0.2">
      <c r="A1167" s="21">
        <v>29391</v>
      </c>
      <c r="B1167" s="1" t="s">
        <v>91</v>
      </c>
      <c r="C1167" s="1" t="s">
        <v>18</v>
      </c>
      <c r="D1167" s="1" t="s">
        <v>46</v>
      </c>
      <c r="E1167" s="4">
        <v>28</v>
      </c>
      <c r="F1167" s="2">
        <v>-5.3792499999999999</v>
      </c>
      <c r="G1167" s="2">
        <v>-10.372922543924858</v>
      </c>
      <c r="H1167" s="2"/>
      <c r="I1167" s="2"/>
      <c r="J1167" s="2"/>
      <c r="K1167" s="2"/>
      <c r="L1167" s="2"/>
      <c r="M1167" s="24" t="str" cm="1">
        <f t="array" ref="M1167">_xlfn.IFS(B1167=standards!$G$1, standards!$H$1, B1167=standards!$G$2,standards!$H$2,B1167=standards!$G$3,standards!$H$3,B1167=standards!$G$4,standards!$H$4,B1167=standards!$G$5,standards!$H$5,B1167=standards!$G$6,standards!$H$6,B1167=standards!$G$8,standards!$H$8,B1167=standards!$G$9,standards!$H$9,B1167=standards!$G$10, standards!$H$10, TRUE,standards!$H$7)</f>
        <v>133, 64.5, 1</v>
      </c>
      <c r="N1167" t="str">
        <f>VLOOKUP($C1167, standards!$A$2:$D$17, 3, FALSE)</f>
        <v>dolostone (cap carbonate)</v>
      </c>
      <c r="O1167" t="str">
        <f>VLOOKUP($C1167, standards!$A$2:$D$17, 4, FALSE)</f>
        <v/>
      </c>
    </row>
    <row r="1168" spans="1:15" x14ac:dyDescent="0.2">
      <c r="A1168" s="21">
        <v>29392</v>
      </c>
      <c r="B1168" s="1" t="s">
        <v>91</v>
      </c>
      <c r="C1168" s="1" t="s">
        <v>24</v>
      </c>
      <c r="D1168" s="1" t="s">
        <v>46</v>
      </c>
      <c r="E1168" s="4">
        <v>30</v>
      </c>
      <c r="F1168" s="2">
        <v>-6.4092500000000001</v>
      </c>
      <c r="G1168" s="2">
        <v>-11.929962880475102</v>
      </c>
      <c r="H1168" s="2"/>
      <c r="I1168" s="2"/>
      <c r="J1168" s="2"/>
      <c r="K1168" s="2"/>
      <c r="L1168" s="2"/>
      <c r="M1168" s="24" t="str" cm="1">
        <f t="array" ref="M1168">_xlfn.IFS(B1168=standards!$G$1, standards!$H$1, B1168=standards!$G$2,standards!$H$2,B1168=standards!$G$3,standards!$H$3,B1168=standards!$G$4,standards!$H$4,B1168=standards!$G$5,standards!$H$5,B1168=standards!$G$6,standards!$H$6,B1168=standards!$G$8,standards!$H$8,B1168=standards!$G$9,standards!$H$9,B1168=standards!$G$10, standards!$H$10, TRUE,standards!$H$7)</f>
        <v>133, 64.5, 1</v>
      </c>
      <c r="N1168" t="str">
        <f>VLOOKUP($C1168, standards!$A$2:$D$17, 3, FALSE)</f>
        <v>limestone (cap carbonate)</v>
      </c>
      <c r="O1168" t="str">
        <f>VLOOKUP($C1168, standards!$A$2:$D$17, 4, FALSE)</f>
        <v/>
      </c>
    </row>
    <row r="1169" spans="1:15" x14ac:dyDescent="0.2">
      <c r="A1169" s="21">
        <v>29393</v>
      </c>
      <c r="B1169" s="1" t="s">
        <v>91</v>
      </c>
      <c r="C1169" s="1" t="s">
        <v>24</v>
      </c>
      <c r="D1169" s="1" t="s">
        <v>46</v>
      </c>
      <c r="E1169" s="4">
        <v>30.5</v>
      </c>
      <c r="F1169" s="2">
        <v>-6.7632500000000002</v>
      </c>
      <c r="G1169" s="2">
        <v>-12.341742143033855</v>
      </c>
      <c r="H1169" s="2"/>
      <c r="I1169" s="2"/>
      <c r="J1169" s="2"/>
      <c r="K1169" s="2"/>
      <c r="L1169" s="2"/>
      <c r="M1169" s="24" t="str" cm="1">
        <f t="array" ref="M1169">_xlfn.IFS(B1169=standards!$G$1, standards!$H$1, B1169=standards!$G$2,standards!$H$2,B1169=standards!$G$3,standards!$H$3,B1169=standards!$G$4,standards!$H$4,B1169=standards!$G$5,standards!$H$5,B1169=standards!$G$6,standards!$H$6,B1169=standards!$G$8,standards!$H$8,B1169=standards!$G$9,standards!$H$9,B1169=standards!$G$10, standards!$H$10, TRUE,standards!$H$7)</f>
        <v>133, 64.5, 1</v>
      </c>
      <c r="N1169" t="str">
        <f>VLOOKUP($C1169, standards!$A$2:$D$17, 3, FALSE)</f>
        <v>limestone (cap carbonate)</v>
      </c>
      <c r="O1169" t="str">
        <f>VLOOKUP($C1169, standards!$A$2:$D$17, 4, FALSE)</f>
        <v/>
      </c>
    </row>
    <row r="1170" spans="1:15" x14ac:dyDescent="0.2">
      <c r="A1170" s="21">
        <v>29394</v>
      </c>
      <c r="B1170" s="1" t="s">
        <v>91</v>
      </c>
      <c r="C1170" s="1" t="s">
        <v>24</v>
      </c>
      <c r="D1170" s="1" t="s">
        <v>46</v>
      </c>
      <c r="E1170" s="4">
        <v>31</v>
      </c>
      <c r="F1170" s="2">
        <v>-6.5922499999999999</v>
      </c>
      <c r="G1170" s="2">
        <v>-12.223949517446101</v>
      </c>
      <c r="H1170" s="2"/>
      <c r="I1170" s="2"/>
      <c r="J1170" s="2"/>
      <c r="K1170" s="2"/>
      <c r="L1170" s="2"/>
      <c r="M1170" s="24" t="str" cm="1">
        <f t="array" ref="M1170">_xlfn.IFS(B1170=standards!$G$1, standards!$H$1, B1170=standards!$G$2,standards!$H$2,B1170=standards!$G$3,standards!$H$3,B1170=standards!$G$4,standards!$H$4,B1170=standards!$G$5,standards!$H$5,B1170=standards!$G$6,standards!$H$6,B1170=standards!$G$8,standards!$H$8,B1170=standards!$G$9,standards!$H$9,B1170=standards!$G$10, standards!$H$10, TRUE,standards!$H$7)</f>
        <v>133, 64.5, 1</v>
      </c>
      <c r="N1170" t="str">
        <f>VLOOKUP($C1170, standards!$A$2:$D$17, 3, FALSE)</f>
        <v>limestone (cap carbonate)</v>
      </c>
      <c r="O1170" t="str">
        <f>VLOOKUP($C1170, standards!$A$2:$D$17, 4, FALSE)</f>
        <v/>
      </c>
    </row>
    <row r="1171" spans="1:15" x14ac:dyDescent="0.2">
      <c r="A1171" s="21">
        <v>29395</v>
      </c>
      <c r="B1171" s="1" t="s">
        <v>91</v>
      </c>
      <c r="C1171" s="1" t="s">
        <v>24</v>
      </c>
      <c r="D1171" s="1" t="s">
        <v>46</v>
      </c>
      <c r="E1171" s="4">
        <v>31.5</v>
      </c>
      <c r="F1171" s="2">
        <v>-4.9552499999999995</v>
      </c>
      <c r="G1171" s="2">
        <v>-8.8604256372184977</v>
      </c>
      <c r="H1171" s="2"/>
      <c r="I1171" s="2"/>
      <c r="J1171" s="2"/>
      <c r="K1171" s="2"/>
      <c r="L1171" s="2"/>
      <c r="M1171" s="24" t="str" cm="1">
        <f t="array" ref="M1171">_xlfn.IFS(B1171=standards!$G$1, standards!$H$1, B1171=standards!$G$2,standards!$H$2,B1171=standards!$G$3,standards!$H$3,B1171=standards!$G$4,standards!$H$4,B1171=standards!$G$5,standards!$H$5,B1171=standards!$G$6,standards!$H$6,B1171=standards!$G$8,standards!$H$8,B1171=standards!$G$9,standards!$H$9,B1171=standards!$G$10, standards!$H$10, TRUE,standards!$H$7)</f>
        <v>133, 64.5, 1</v>
      </c>
      <c r="N1171" t="str">
        <f>VLOOKUP($C1171, standards!$A$2:$D$17, 3, FALSE)</f>
        <v>limestone (cap carbonate)</v>
      </c>
      <c r="O1171" t="str">
        <f>VLOOKUP($C1171, standards!$A$2:$D$17, 4, FALSE)</f>
        <v/>
      </c>
    </row>
    <row r="1172" spans="1:15" x14ac:dyDescent="0.2">
      <c r="A1172" s="21">
        <v>29396</v>
      </c>
      <c r="B1172" s="1" t="s">
        <v>91</v>
      </c>
      <c r="C1172" s="1" t="s">
        <v>24</v>
      </c>
      <c r="D1172" s="1" t="s">
        <v>46</v>
      </c>
      <c r="E1172" s="4">
        <v>32</v>
      </c>
      <c r="F1172" s="2">
        <v>-5.23325</v>
      </c>
      <c r="G1172" s="2">
        <v>-9.5018510269734975</v>
      </c>
      <c r="H1172" s="2"/>
      <c r="I1172" s="2"/>
      <c r="J1172" s="2"/>
      <c r="K1172" s="2"/>
      <c r="L1172" s="2"/>
      <c r="M1172" s="24" t="str" cm="1">
        <f t="array" ref="M1172">_xlfn.IFS(B1172=standards!$G$1, standards!$H$1, B1172=standards!$G$2,standards!$H$2,B1172=standards!$G$3,standards!$H$3,B1172=standards!$G$4,standards!$H$4,B1172=standards!$G$5,standards!$H$5,B1172=standards!$G$6,standards!$H$6,B1172=standards!$G$8,standards!$H$8,B1172=standards!$G$9,standards!$H$9,B1172=standards!$G$10, standards!$H$10, TRUE,standards!$H$7)</f>
        <v>133, 64.5, 1</v>
      </c>
      <c r="N1172" t="str">
        <f>VLOOKUP($C1172, standards!$A$2:$D$17, 3, FALSE)</f>
        <v>limestone (cap carbonate)</v>
      </c>
      <c r="O1172" t="str">
        <f>VLOOKUP($C1172, standards!$A$2:$D$17, 4, FALSE)</f>
        <v/>
      </c>
    </row>
    <row r="1173" spans="1:15" x14ac:dyDescent="0.2">
      <c r="A1173" s="21">
        <v>29397</v>
      </c>
      <c r="B1173" s="1" t="s">
        <v>91</v>
      </c>
      <c r="C1173" s="1" t="s">
        <v>71</v>
      </c>
      <c r="D1173" s="1" t="s">
        <v>57</v>
      </c>
      <c r="E1173" s="4">
        <v>206</v>
      </c>
      <c r="F1173" s="2">
        <v>7.3049999999999997</v>
      </c>
      <c r="G1173" s="2">
        <v>-11.650604085897399</v>
      </c>
      <c r="H1173" s="2"/>
      <c r="I1173" s="2"/>
      <c r="J1173" s="2"/>
      <c r="K1173" s="2"/>
      <c r="L1173" s="2"/>
      <c r="M1173" s="24" t="str" cm="1">
        <f t="array" ref="M1173">_xlfn.IFS(B1173=standards!$G$1, standards!$H$1, B1173=standards!$G$2,standards!$H$2,B1173=standards!$G$3,standards!$H$3,B1173=standards!$G$4,standards!$H$4,B1173=standards!$G$5,standards!$H$5,B1173=standards!$G$6,standards!$H$6,B1173=standards!$G$8,standards!$H$8,B1173=standards!$G$9,standards!$H$9,B1173=standards!$G$10, standards!$H$10, TRUE,standards!$H$7)</f>
        <v>133, 64.5, 1</v>
      </c>
      <c r="N1173" t="str">
        <f>VLOOKUP($C1173, standards!$A$2:$D$17, 3, FALSE)</f>
        <v>carbonate, mixed siliciclastic</v>
      </c>
      <c r="O1173" t="str">
        <f>VLOOKUP($C1173, standards!$A$2:$D$17, 4, FALSE)</f>
        <v/>
      </c>
    </row>
    <row r="1174" spans="1:15" x14ac:dyDescent="0.2">
      <c r="A1174" s="21">
        <v>29398</v>
      </c>
      <c r="B1174" s="1" t="s">
        <v>91</v>
      </c>
      <c r="C1174" s="1" t="s">
        <v>71</v>
      </c>
      <c r="D1174" s="1" t="s">
        <v>57</v>
      </c>
      <c r="E1174" s="4">
        <v>207</v>
      </c>
      <c r="F1174" s="2">
        <v>7.0030000000000001</v>
      </c>
      <c r="G1174" s="2">
        <v>-11.768396711485153</v>
      </c>
      <c r="H1174" s="2"/>
      <c r="I1174" s="2"/>
      <c r="J1174" s="2"/>
      <c r="K1174" s="2"/>
      <c r="L1174" s="2"/>
      <c r="M1174" s="24" t="str" cm="1">
        <f t="array" ref="M1174">_xlfn.IFS(B1174=standards!$G$1, standards!$H$1, B1174=standards!$G$2,standards!$H$2,B1174=standards!$G$3,standards!$H$3,B1174=standards!$G$4,standards!$H$4,B1174=standards!$G$5,standards!$H$5,B1174=standards!$G$6,standards!$H$6,B1174=standards!$G$8,standards!$H$8,B1174=standards!$G$9,standards!$H$9,B1174=standards!$G$10, standards!$H$10, TRUE,standards!$H$7)</f>
        <v>133, 64.5, 1</v>
      </c>
      <c r="N1174" t="str">
        <f>VLOOKUP($C1174, standards!$A$2:$D$17, 3, FALSE)</f>
        <v>carbonate, mixed siliciclastic</v>
      </c>
      <c r="O1174" t="str">
        <f>VLOOKUP($C1174, standards!$A$2:$D$17, 4, FALSE)</f>
        <v/>
      </c>
    </row>
    <row r="1175" spans="1:15" x14ac:dyDescent="0.2">
      <c r="A1175" s="21">
        <v>29399</v>
      </c>
      <c r="B1175" s="1" t="s">
        <v>91</v>
      </c>
      <c r="C1175" s="1" t="s">
        <v>71</v>
      </c>
      <c r="D1175" s="1" t="s">
        <v>57</v>
      </c>
      <c r="E1175" s="4">
        <v>242</v>
      </c>
      <c r="F1175" s="2">
        <v>6.36</v>
      </c>
      <c r="G1175" s="2">
        <v>-11.78621408342282</v>
      </c>
      <c r="H1175" s="2"/>
      <c r="I1175" s="2"/>
      <c r="J1175" s="2"/>
      <c r="K1175" s="2"/>
      <c r="L1175" s="2"/>
      <c r="M1175" s="24" t="str" cm="1">
        <f t="array" ref="M1175">_xlfn.IFS(B1175=standards!$G$1, standards!$H$1, B1175=standards!$G$2,standards!$H$2,B1175=standards!$G$3,standards!$H$3,B1175=standards!$G$4,standards!$H$4,B1175=standards!$G$5,standards!$H$5,B1175=standards!$G$6,standards!$H$6,B1175=standards!$G$8,standards!$H$8,B1175=standards!$G$9,standards!$H$9,B1175=standards!$G$10, standards!$H$10, TRUE,standards!$H$7)</f>
        <v>133, 64.5, 1</v>
      </c>
      <c r="N1175" t="str">
        <f>VLOOKUP($C1175, standards!$A$2:$D$17, 3, FALSE)</f>
        <v>carbonate, mixed siliciclastic</v>
      </c>
      <c r="O1175" t="str">
        <f>VLOOKUP($C1175, standards!$A$2:$D$17, 4, FALSE)</f>
        <v/>
      </c>
    </row>
    <row r="1176" spans="1:15" x14ac:dyDescent="0.2">
      <c r="A1176" s="21">
        <v>29400</v>
      </c>
      <c r="B1176" s="1" t="s">
        <v>91</v>
      </c>
      <c r="C1176" s="1" t="s">
        <v>31</v>
      </c>
      <c r="D1176" s="1" t="s">
        <v>58</v>
      </c>
      <c r="E1176" s="4">
        <v>614</v>
      </c>
      <c r="F1176" s="2">
        <v>-2.5270000000000001</v>
      </c>
      <c r="G1176" s="2">
        <v>-6.8527817646897953</v>
      </c>
      <c r="H1176" s="2"/>
      <c r="I1176" s="2"/>
      <c r="J1176" s="2"/>
      <c r="K1176" s="2"/>
      <c r="L1176" s="2"/>
      <c r="M1176" s="24" t="str" cm="1">
        <f t="array" ref="M1176">_xlfn.IFS(B1176=standards!$G$1, standards!$H$1, B1176=standards!$G$2,standards!$H$2,B1176=standards!$G$3,standards!$H$3,B1176=standards!$G$4,standards!$H$4,B1176=standards!$G$5,standards!$H$5,B1176=standards!$G$6,standards!$H$6,B1176=standards!$G$8,standards!$H$8,B1176=standards!$G$9,standards!$H$9,B1176=standards!$G$10, standards!$H$10, TRUE,standards!$H$7)</f>
        <v>133, 64.5, 1</v>
      </c>
      <c r="N1176" t="str">
        <f>VLOOKUP($C1176, standards!$A$2:$D$17, 3, FALSE)</f>
        <v>carbonate, dolomite</v>
      </c>
      <c r="O1176" t="str">
        <f>VLOOKUP($C1176, standards!$A$2:$D$17, 4, FALSE)</f>
        <v/>
      </c>
    </row>
    <row r="1177" spans="1:15" x14ac:dyDescent="0.2">
      <c r="A1177" s="21">
        <v>29401</v>
      </c>
      <c r="B1177" s="1" t="s">
        <v>91</v>
      </c>
      <c r="C1177" s="1" t="s">
        <v>31</v>
      </c>
      <c r="D1177" s="1" t="s">
        <v>58</v>
      </c>
      <c r="E1177" s="4">
        <v>615.5</v>
      </c>
      <c r="F1177" s="2">
        <v>-5.6940000000000008</v>
      </c>
      <c r="G1177" s="2">
        <v>-6.0331826555583499</v>
      </c>
      <c r="H1177" s="2"/>
      <c r="I1177" s="2"/>
      <c r="J1177" s="2"/>
      <c r="K1177" s="2"/>
      <c r="L1177" s="2"/>
      <c r="M1177" s="24" t="str" cm="1">
        <f t="array" ref="M1177">_xlfn.IFS(B1177=standards!$G$1, standards!$H$1, B1177=standards!$G$2,standards!$H$2,B1177=standards!$G$3,standards!$H$3,B1177=standards!$G$4,standards!$H$4,B1177=standards!$G$5,standards!$H$5,B1177=standards!$G$6,standards!$H$6,B1177=standards!$G$8,standards!$H$8,B1177=standards!$G$9,standards!$H$9,B1177=standards!$G$10, standards!$H$10, TRUE,standards!$H$7)</f>
        <v>133, 64.5, 1</v>
      </c>
      <c r="N1177" t="str">
        <f>VLOOKUP($C1177, standards!$A$2:$D$17, 3, FALSE)</f>
        <v>carbonate, dolomite</v>
      </c>
      <c r="O1177" t="str">
        <f>VLOOKUP($C1177, standards!$A$2:$D$17, 4, FALSE)</f>
        <v/>
      </c>
    </row>
    <row r="1178" spans="1:15" x14ac:dyDescent="0.2">
      <c r="A1178" s="21">
        <v>29402</v>
      </c>
      <c r="B1178" s="1" t="s">
        <v>91</v>
      </c>
      <c r="C1178" s="1" t="s">
        <v>31</v>
      </c>
      <c r="D1178" s="1" t="s">
        <v>58</v>
      </c>
      <c r="E1178" s="4">
        <v>617</v>
      </c>
      <c r="F1178" s="2">
        <v>-4.8460000000000001</v>
      </c>
      <c r="G1178" s="2">
        <v>-5.5570628832248454</v>
      </c>
      <c r="H1178" s="2"/>
      <c r="I1178" s="2"/>
      <c r="J1178" s="2"/>
      <c r="K1178" s="2"/>
      <c r="L1178" s="2"/>
      <c r="M1178" s="24" t="str" cm="1">
        <f t="array" ref="M1178">_xlfn.IFS(B1178=standards!$G$1, standards!$H$1, B1178=standards!$G$2,standards!$H$2,B1178=standards!$G$3,standards!$H$3,B1178=standards!$G$4,standards!$H$4,B1178=standards!$G$5,standards!$H$5,B1178=standards!$G$6,standards!$H$6,B1178=standards!$G$8,standards!$H$8,B1178=standards!$G$9,standards!$H$9,B1178=standards!$G$10, standards!$H$10, TRUE,standards!$H$7)</f>
        <v>133, 64.5, 1</v>
      </c>
      <c r="N1178" t="str">
        <f>VLOOKUP($C1178, standards!$A$2:$D$17, 3, FALSE)</f>
        <v>carbonate, dolomite</v>
      </c>
      <c r="O1178" t="str">
        <f>VLOOKUP($C1178, standards!$A$2:$D$17, 4, FALSE)</f>
        <v/>
      </c>
    </row>
    <row r="1179" spans="1:15" x14ac:dyDescent="0.2">
      <c r="A1179" s="21">
        <v>29403</v>
      </c>
      <c r="B1179" s="1" t="s">
        <v>91</v>
      </c>
      <c r="C1179" s="1" t="s">
        <v>31</v>
      </c>
      <c r="D1179" s="1" t="s">
        <v>58</v>
      </c>
      <c r="E1179" s="4">
        <v>618.5</v>
      </c>
      <c r="F1179" s="2">
        <v>-6.6630000000000003</v>
      </c>
      <c r="G1179" s="2">
        <v>-6.9349396464022144</v>
      </c>
      <c r="H1179" s="2"/>
      <c r="I1179" s="2"/>
      <c r="J1179" s="2"/>
      <c r="K1179" s="2"/>
      <c r="L1179" s="2"/>
      <c r="M1179" s="24" t="str" cm="1">
        <f t="array" ref="M1179">_xlfn.IFS(B1179=standards!$G$1, standards!$H$1, B1179=standards!$G$2,standards!$H$2,B1179=standards!$G$3,standards!$H$3,B1179=standards!$G$4,standards!$H$4,B1179=standards!$G$5,standards!$H$5,B1179=standards!$G$6,standards!$H$6,B1179=standards!$G$8,standards!$H$8,B1179=standards!$G$9,standards!$H$9,B1179=standards!$G$10, standards!$H$10, TRUE,standards!$H$7)</f>
        <v>133, 64.5, 1</v>
      </c>
      <c r="N1179" t="str">
        <f>VLOOKUP($C1179, standards!$A$2:$D$17, 3, FALSE)</f>
        <v>carbonate, dolomite</v>
      </c>
      <c r="O1179" t="str">
        <f>VLOOKUP($C1179, standards!$A$2:$D$17, 4, FALSE)</f>
        <v/>
      </c>
    </row>
    <row r="1180" spans="1:15" x14ac:dyDescent="0.2">
      <c r="A1180" s="21">
        <v>29404</v>
      </c>
      <c r="B1180" s="1" t="s">
        <v>91</v>
      </c>
      <c r="C1180" s="1" t="s">
        <v>31</v>
      </c>
      <c r="D1180" s="1" t="s">
        <v>58</v>
      </c>
      <c r="E1180" s="4">
        <v>320</v>
      </c>
      <c r="F1180" s="2">
        <v>-8.0410000000000004</v>
      </c>
      <c r="G1180" s="2">
        <v>-7.3397899309851633</v>
      </c>
      <c r="H1180" s="2"/>
      <c r="I1180" s="2"/>
      <c r="J1180" s="2"/>
      <c r="K1180" s="2"/>
      <c r="L1180" s="2"/>
      <c r="M1180" s="24" t="str" cm="1">
        <f t="array" ref="M1180">_xlfn.IFS(B1180=standards!$G$1, standards!$H$1, B1180=standards!$G$2,standards!$H$2,B1180=standards!$G$3,standards!$H$3,B1180=standards!$G$4,standards!$H$4,B1180=standards!$G$5,standards!$H$5,B1180=standards!$G$6,standards!$H$6,B1180=standards!$G$8,standards!$H$8,B1180=standards!$G$9,standards!$H$9,B1180=standards!$G$10, standards!$H$10, TRUE,standards!$H$7)</f>
        <v>133, 64.5, 1</v>
      </c>
      <c r="N1180" t="str">
        <f>VLOOKUP($C1180, standards!$A$2:$D$17, 3, FALSE)</f>
        <v>carbonate, dolomite</v>
      </c>
      <c r="O1180" t="str">
        <f>VLOOKUP($C1180, standards!$A$2:$D$17, 4, FALSE)</f>
        <v/>
      </c>
    </row>
    <row r="1181" spans="1:15" x14ac:dyDescent="0.2">
      <c r="A1181" s="21">
        <v>29405</v>
      </c>
      <c r="B1181" s="1" t="s">
        <v>91</v>
      </c>
      <c r="C1181" s="1" t="s">
        <v>31</v>
      </c>
      <c r="D1181" s="1" t="s">
        <v>58</v>
      </c>
      <c r="E1181" s="4">
        <v>621.5</v>
      </c>
      <c r="F1181" s="2">
        <v>-6.947000000000001</v>
      </c>
      <c r="G1181" s="2">
        <v>-7.7921532074019675</v>
      </c>
      <c r="H1181" s="2"/>
      <c r="I1181" s="2"/>
      <c r="J1181" s="2"/>
      <c r="K1181" s="2"/>
      <c r="L1181" s="2"/>
      <c r="M1181" s="24" t="str" cm="1">
        <f t="array" ref="M1181">_xlfn.IFS(B1181=standards!$G$1, standards!$H$1, B1181=standards!$G$2,standards!$H$2,B1181=standards!$G$3,standards!$H$3,B1181=standards!$G$4,standards!$H$4,B1181=standards!$G$5,standards!$H$5,B1181=standards!$G$6,standards!$H$6,B1181=standards!$G$8,standards!$H$8,B1181=standards!$G$9,standards!$H$9,B1181=standards!$G$10, standards!$H$10, TRUE,standards!$H$7)</f>
        <v>133, 64.5, 1</v>
      </c>
      <c r="N1181" t="str">
        <f>VLOOKUP($C1181, standards!$A$2:$D$17, 3, FALSE)</f>
        <v>carbonate, dolomite</v>
      </c>
      <c r="O1181" t="str">
        <f>VLOOKUP($C1181, standards!$A$2:$D$17, 4, FALSE)</f>
        <v/>
      </c>
    </row>
    <row r="1182" spans="1:15" x14ac:dyDescent="0.2">
      <c r="A1182" s="21">
        <v>29406</v>
      </c>
      <c r="B1182" s="1" t="s">
        <v>91</v>
      </c>
      <c r="C1182" s="1" t="s">
        <v>31</v>
      </c>
      <c r="D1182" s="1" t="s">
        <v>58</v>
      </c>
      <c r="E1182" s="4">
        <v>623</v>
      </c>
      <c r="F1182" s="2">
        <v>-7.4079999999999995</v>
      </c>
      <c r="G1182" s="2">
        <v>-8.8354593197503988</v>
      </c>
      <c r="H1182" s="2"/>
      <c r="I1182" s="2"/>
      <c r="J1182" s="2"/>
      <c r="K1182" s="2"/>
      <c r="L1182" s="2"/>
      <c r="M1182" s="24" t="str" cm="1">
        <f t="array" ref="M1182">_xlfn.IFS(B1182=standards!$G$1, standards!$H$1, B1182=standards!$G$2,standards!$H$2,B1182=standards!$G$3,standards!$H$3,B1182=standards!$G$4,standards!$H$4,B1182=standards!$G$5,standards!$H$5,B1182=standards!$G$6,standards!$H$6,B1182=standards!$G$8,standards!$H$8,B1182=standards!$G$9,standards!$H$9,B1182=standards!$G$10, standards!$H$10, TRUE,standards!$H$7)</f>
        <v>133, 64.5, 1</v>
      </c>
      <c r="N1182" t="str">
        <f>VLOOKUP($C1182, standards!$A$2:$D$17, 3, FALSE)</f>
        <v>carbonate, dolomite</v>
      </c>
      <c r="O1182" t="str">
        <f>VLOOKUP($C1182, standards!$A$2:$D$17, 4, FALSE)</f>
        <v/>
      </c>
    </row>
    <row r="1183" spans="1:15" x14ac:dyDescent="0.2">
      <c r="A1183" s="21">
        <v>29407</v>
      </c>
      <c r="B1183" s="1" t="s">
        <v>91</v>
      </c>
      <c r="C1183" s="1" t="s">
        <v>31</v>
      </c>
      <c r="D1183" s="1" t="s">
        <v>58</v>
      </c>
      <c r="E1183" s="4">
        <v>624.5</v>
      </c>
      <c r="F1183" s="2">
        <v>-5.4109999999999996</v>
      </c>
      <c r="G1183" s="2">
        <v>-5.697622150732756</v>
      </c>
      <c r="H1183" s="2"/>
      <c r="I1183" s="2"/>
      <c r="J1183" s="2"/>
      <c r="K1183" s="2"/>
      <c r="L1183" s="2"/>
      <c r="M1183" s="24" t="str" cm="1">
        <f t="array" ref="M1183">_xlfn.IFS(B1183=standards!$G$1, standards!$H$1, B1183=standards!$G$2,standards!$H$2,B1183=standards!$G$3,standards!$H$3,B1183=standards!$G$4,standards!$H$4,B1183=standards!$G$5,standards!$H$5,B1183=standards!$G$6,standards!$H$6,B1183=standards!$G$8,standards!$H$8,B1183=standards!$G$9,standards!$H$9,B1183=standards!$G$10, standards!$H$10, TRUE,standards!$H$7)</f>
        <v>133, 64.5, 1</v>
      </c>
      <c r="N1183" t="str">
        <f>VLOOKUP($C1183, standards!$A$2:$D$17, 3, FALSE)</f>
        <v>carbonate, dolomite</v>
      </c>
      <c r="O1183" t="str">
        <f>VLOOKUP($C1183, standards!$A$2:$D$17, 4, FALSE)</f>
        <v/>
      </c>
    </row>
    <row r="1184" spans="1:15" x14ac:dyDescent="0.2">
      <c r="A1184" s="21">
        <v>29408</v>
      </c>
      <c r="B1184" s="1" t="s">
        <v>91</v>
      </c>
      <c r="C1184" s="1" t="s">
        <v>31</v>
      </c>
      <c r="D1184" s="1" t="s">
        <v>58</v>
      </c>
      <c r="E1184" s="4">
        <v>626</v>
      </c>
      <c r="F1184" s="2">
        <v>-4.8529999999999998</v>
      </c>
      <c r="G1184" s="2">
        <v>-5.8827248480848917</v>
      </c>
      <c r="H1184" s="2"/>
      <c r="I1184" s="2"/>
      <c r="J1184" s="2"/>
      <c r="K1184" s="2"/>
      <c r="L1184" s="2"/>
      <c r="M1184" s="24" t="str" cm="1">
        <f t="array" ref="M1184">_xlfn.IFS(B1184=standards!$G$1, standards!$H$1, B1184=standards!$G$2,standards!$H$2,B1184=standards!$G$3,standards!$H$3,B1184=standards!$G$4,standards!$H$4,B1184=standards!$G$5,standards!$H$5,B1184=standards!$G$6,standards!$H$6,B1184=standards!$G$8,standards!$H$8,B1184=standards!$G$9,standards!$H$9,B1184=standards!$G$10, standards!$H$10, TRUE,standards!$H$7)</f>
        <v>133, 64.5, 1</v>
      </c>
      <c r="N1184" t="str">
        <f>VLOOKUP($C1184, standards!$A$2:$D$17, 3, FALSE)</f>
        <v>carbonate, dolomite</v>
      </c>
      <c r="O1184" t="str">
        <f>VLOOKUP($C1184, standards!$A$2:$D$17, 4, FALSE)</f>
        <v/>
      </c>
    </row>
    <row r="1185" spans="1:15" x14ac:dyDescent="0.2">
      <c r="A1185" s="21">
        <v>29409</v>
      </c>
      <c r="B1185" s="1" t="s">
        <v>91</v>
      </c>
      <c r="C1185" s="1" t="s">
        <v>31</v>
      </c>
      <c r="D1185" s="1" t="s">
        <v>58</v>
      </c>
      <c r="E1185" s="4">
        <v>627.5</v>
      </c>
      <c r="F1185" s="2">
        <v>-4.6870000000000012</v>
      </c>
      <c r="G1185" s="2">
        <v>-5.8263031702823733</v>
      </c>
      <c r="H1185" s="2"/>
      <c r="I1185" s="2"/>
      <c r="J1185" s="2"/>
      <c r="K1185" s="2"/>
      <c r="L1185" s="2"/>
      <c r="M1185" s="24" t="str" cm="1">
        <f t="array" ref="M1185">_xlfn.IFS(B1185=standards!$G$1, standards!$H$1, B1185=standards!$G$2,standards!$H$2,B1185=standards!$G$3,standards!$H$3,B1185=standards!$G$4,standards!$H$4,B1185=standards!$G$5,standards!$H$5,B1185=standards!$G$6,standards!$H$6,B1185=standards!$G$8,standards!$H$8,B1185=standards!$G$9,standards!$H$9,B1185=standards!$G$10, standards!$H$10, TRUE,standards!$H$7)</f>
        <v>133, 64.5, 1</v>
      </c>
      <c r="N1185" t="str">
        <f>VLOOKUP($C1185, standards!$A$2:$D$17, 3, FALSE)</f>
        <v>carbonate, dolomite</v>
      </c>
      <c r="O1185" t="str">
        <f>VLOOKUP($C1185, standards!$A$2:$D$17, 4, FALSE)</f>
        <v/>
      </c>
    </row>
    <row r="1186" spans="1:15" x14ac:dyDescent="0.2">
      <c r="A1186" s="21">
        <v>29410</v>
      </c>
      <c r="B1186" s="1" t="s">
        <v>91</v>
      </c>
      <c r="C1186" s="1" t="s">
        <v>31</v>
      </c>
      <c r="D1186" s="1" t="s">
        <v>58</v>
      </c>
      <c r="E1186" s="4">
        <v>629</v>
      </c>
      <c r="F1186" s="2">
        <v>-4.9400000000000004</v>
      </c>
      <c r="G1186" s="2">
        <v>-5.3303863180181148</v>
      </c>
      <c r="H1186" s="2"/>
      <c r="I1186" s="2"/>
      <c r="J1186" s="2"/>
      <c r="K1186" s="2"/>
      <c r="L1186" s="2"/>
      <c r="M1186" s="24" t="str" cm="1">
        <f t="array" ref="M1186">_xlfn.IFS(B1186=standards!$G$1, standards!$H$1, B1186=standards!$G$2,standards!$H$2,B1186=standards!$G$3,standards!$H$3,B1186=standards!$G$4,standards!$H$4,B1186=standards!$G$5,standards!$H$5,B1186=standards!$G$6,standards!$H$6,B1186=standards!$G$8,standards!$H$8,B1186=standards!$G$9,standards!$H$9,B1186=standards!$G$10, standards!$H$10, TRUE,standards!$H$7)</f>
        <v>133, 64.5, 1</v>
      </c>
      <c r="N1186" t="str">
        <f>VLOOKUP($C1186, standards!$A$2:$D$17, 3, FALSE)</f>
        <v>carbonate, dolomite</v>
      </c>
      <c r="O1186" t="str">
        <f>VLOOKUP($C1186, standards!$A$2:$D$17, 4, FALSE)</f>
        <v/>
      </c>
    </row>
    <row r="1187" spans="1:15" x14ac:dyDescent="0.2">
      <c r="A1187" s="21">
        <v>29411</v>
      </c>
      <c r="B1187" s="1" t="s">
        <v>91</v>
      </c>
      <c r="C1187" s="1" t="s">
        <v>31</v>
      </c>
      <c r="D1187" s="1" t="s">
        <v>58</v>
      </c>
      <c r="E1187" s="4">
        <v>630.5</v>
      </c>
      <c r="F1187" s="2">
        <v>-4.6280000000000001</v>
      </c>
      <c r="G1187" s="2">
        <v>-6.9270208144298673</v>
      </c>
      <c r="H1187" s="2"/>
      <c r="I1187" s="2"/>
      <c r="J1187" s="2"/>
      <c r="K1187" s="2"/>
      <c r="L1187" s="2"/>
      <c r="M1187" s="24" t="str" cm="1">
        <f t="array" ref="M1187">_xlfn.IFS(B1187=standards!$G$1, standards!$H$1, B1187=standards!$G$2,standards!$H$2,B1187=standards!$G$3,standards!$H$3,B1187=standards!$G$4,standards!$H$4,B1187=standards!$G$5,standards!$H$5,B1187=standards!$G$6,standards!$H$6,B1187=standards!$G$8,standards!$H$8,B1187=standards!$G$9,standards!$H$9,B1187=standards!$G$10, standards!$H$10, TRUE,standards!$H$7)</f>
        <v>133, 64.5, 1</v>
      </c>
      <c r="N1187" t="str">
        <f>VLOOKUP($C1187, standards!$A$2:$D$17, 3, FALSE)</f>
        <v>carbonate, dolomite</v>
      </c>
      <c r="O1187" t="str">
        <f>VLOOKUP($C1187, standards!$A$2:$D$17, 4, FALSE)</f>
        <v/>
      </c>
    </row>
    <row r="1188" spans="1:15" x14ac:dyDescent="0.2">
      <c r="A1188" s="21">
        <v>29412</v>
      </c>
      <c r="B1188" s="1" t="s">
        <v>91</v>
      </c>
      <c r="C1188" s="1" t="s">
        <v>31</v>
      </c>
      <c r="D1188" s="1" t="s">
        <v>58</v>
      </c>
      <c r="E1188" s="4">
        <v>632</v>
      </c>
      <c r="F1188" s="2">
        <v>-4.1769999999999996</v>
      </c>
      <c r="G1188" s="2">
        <v>-6.4489213341032761</v>
      </c>
      <c r="H1188" s="2"/>
      <c r="I1188" s="2"/>
      <c r="J1188" s="2"/>
      <c r="K1188" s="2"/>
      <c r="L1188" s="2"/>
      <c r="M1188" s="24" t="str" cm="1">
        <f t="array" ref="M1188">_xlfn.IFS(B1188=standards!$G$1, standards!$H$1, B1188=standards!$G$2,standards!$H$2,B1188=standards!$G$3,standards!$H$3,B1188=standards!$G$4,standards!$H$4,B1188=standards!$G$5,standards!$H$5,B1188=standards!$G$6,standards!$H$6,B1188=standards!$G$8,standards!$H$8,B1188=standards!$G$9,standards!$H$9,B1188=standards!$G$10, standards!$H$10, TRUE,standards!$H$7)</f>
        <v>133, 64.5, 1</v>
      </c>
      <c r="N1188" t="str">
        <f>VLOOKUP($C1188, standards!$A$2:$D$17, 3, FALSE)</f>
        <v>carbonate, dolomite</v>
      </c>
      <c r="O1188" t="str">
        <f>VLOOKUP($C1188, standards!$A$2:$D$17, 4, FALSE)</f>
        <v/>
      </c>
    </row>
    <row r="1189" spans="1:15" x14ac:dyDescent="0.2">
      <c r="A1189" s="21">
        <v>29413</v>
      </c>
      <c r="B1189" s="1" t="s">
        <v>91</v>
      </c>
      <c r="C1189" s="1" t="s">
        <v>31</v>
      </c>
      <c r="D1189" s="1" t="s">
        <v>58</v>
      </c>
      <c r="E1189" s="4">
        <v>633.5</v>
      </c>
      <c r="F1189" s="2">
        <v>-4.3520000000000003</v>
      </c>
      <c r="G1189" s="2">
        <v>-6.8607005966620287</v>
      </c>
      <c r="H1189" s="2"/>
      <c r="I1189" s="2"/>
      <c r="J1189" s="2"/>
      <c r="K1189" s="2"/>
      <c r="L1189" s="2"/>
      <c r="M1189" s="24" t="str" cm="1">
        <f t="array" ref="M1189">_xlfn.IFS(B1189=standards!$G$1, standards!$H$1, B1189=standards!$G$2,standards!$H$2,B1189=standards!$G$3,standards!$H$3,B1189=standards!$G$4,standards!$H$4,B1189=standards!$G$5,standards!$H$5,B1189=standards!$G$6,standards!$H$6,B1189=standards!$G$8,standards!$H$8,B1189=standards!$G$9,standards!$H$9,B1189=standards!$G$10, standards!$H$10, TRUE,standards!$H$7)</f>
        <v>133, 64.5, 1</v>
      </c>
      <c r="N1189" t="str">
        <f>VLOOKUP($C1189, standards!$A$2:$D$17, 3, FALSE)</f>
        <v>carbonate, dolomite</v>
      </c>
      <c r="O1189" t="str">
        <f>VLOOKUP($C1189, standards!$A$2:$D$17, 4, FALSE)</f>
        <v/>
      </c>
    </row>
    <row r="1190" spans="1:15" x14ac:dyDescent="0.2">
      <c r="A1190" s="21">
        <v>29414</v>
      </c>
      <c r="B1190" s="1" t="s">
        <v>91</v>
      </c>
      <c r="C1190" s="1" t="s">
        <v>31</v>
      </c>
      <c r="D1190" s="1" t="s">
        <v>58</v>
      </c>
      <c r="E1190" s="4">
        <v>635</v>
      </c>
      <c r="F1190" s="2">
        <v>-4.016</v>
      </c>
      <c r="G1190" s="2">
        <v>-7.1843828535292156</v>
      </c>
      <c r="H1190" s="2"/>
      <c r="I1190" s="2"/>
      <c r="J1190" s="2"/>
      <c r="K1190" s="2"/>
      <c r="L1190" s="2"/>
      <c r="M1190" s="24" t="str" cm="1">
        <f t="array" ref="M1190">_xlfn.IFS(B1190=standards!$G$1, standards!$H$1, B1190=standards!$G$2,standards!$H$2,B1190=standards!$G$3,standards!$H$3,B1190=standards!$G$4,standards!$H$4,B1190=standards!$G$5,standards!$H$5,B1190=standards!$G$6,standards!$H$6,B1190=standards!$G$8,standards!$H$8,B1190=standards!$G$9,standards!$H$9,B1190=standards!$G$10, standards!$H$10, TRUE,standards!$H$7)</f>
        <v>133, 64.5, 1</v>
      </c>
      <c r="N1190" t="str">
        <f>VLOOKUP($C1190, standards!$A$2:$D$17, 3, FALSE)</f>
        <v>carbonate, dolomite</v>
      </c>
      <c r="O1190" t="str">
        <f>VLOOKUP($C1190, standards!$A$2:$D$17, 4, FALSE)</f>
        <v/>
      </c>
    </row>
    <row r="1191" spans="1:15" x14ac:dyDescent="0.2">
      <c r="A1191" s="21">
        <v>29415</v>
      </c>
      <c r="B1191" s="1" t="s">
        <v>91</v>
      </c>
      <c r="C1191" s="1" t="s">
        <v>31</v>
      </c>
      <c r="D1191" s="1" t="s">
        <v>58</v>
      </c>
      <c r="E1191" s="4">
        <v>636.5</v>
      </c>
      <c r="F1191" s="2">
        <v>-4.3740000000000006</v>
      </c>
      <c r="G1191" s="2">
        <v>-6.6627297973549426</v>
      </c>
      <c r="H1191" s="2"/>
      <c r="I1191" s="2"/>
      <c r="J1191" s="2"/>
      <c r="K1191" s="2"/>
      <c r="L1191" s="2"/>
      <c r="M1191" s="24" t="str" cm="1">
        <f t="array" ref="M1191">_xlfn.IFS(B1191=standards!$G$1, standards!$H$1, B1191=standards!$G$2,standards!$H$2,B1191=standards!$G$3,standards!$H$3,B1191=standards!$G$4,standards!$H$4,B1191=standards!$G$5,standards!$H$5,B1191=standards!$G$6,standards!$H$6,B1191=standards!$G$8,standards!$H$8,B1191=standards!$G$9,standards!$H$9,B1191=standards!$G$10, standards!$H$10, TRUE,standards!$H$7)</f>
        <v>133, 64.5, 1</v>
      </c>
      <c r="N1191" t="str">
        <f>VLOOKUP($C1191, standards!$A$2:$D$17, 3, FALSE)</f>
        <v>carbonate, dolomite</v>
      </c>
      <c r="O1191" t="str">
        <f>VLOOKUP($C1191, standards!$A$2:$D$17, 4, FALSE)</f>
        <v/>
      </c>
    </row>
    <row r="1192" spans="1:15" x14ac:dyDescent="0.2">
      <c r="A1192" s="21">
        <v>29416</v>
      </c>
      <c r="B1192" s="1" t="s">
        <v>91</v>
      </c>
      <c r="C1192" s="1" t="s">
        <v>31</v>
      </c>
      <c r="D1192" s="1" t="s">
        <v>58</v>
      </c>
      <c r="E1192" s="4">
        <v>638</v>
      </c>
      <c r="F1192" s="2">
        <v>-3.7349999999999999</v>
      </c>
      <c r="G1192" s="2">
        <v>-7.3843333608293884</v>
      </c>
      <c r="H1192" s="2"/>
      <c r="I1192" s="2"/>
      <c r="J1192" s="2"/>
      <c r="K1192" s="2"/>
      <c r="L1192" s="2"/>
      <c r="M1192" s="24" t="str" cm="1">
        <f t="array" ref="M1192">_xlfn.IFS(B1192=standards!$G$1, standards!$H$1, B1192=standards!$G$2,standards!$H$2,B1192=standards!$G$3,standards!$H$3,B1192=standards!$G$4,standards!$H$4,B1192=standards!$G$5,standards!$H$5,B1192=standards!$G$6,standards!$H$6,B1192=standards!$G$8,standards!$H$8,B1192=standards!$G$9,standards!$H$9,B1192=standards!$G$10, standards!$H$10, TRUE,standards!$H$7)</f>
        <v>133, 64.5, 1</v>
      </c>
      <c r="N1192" t="str">
        <f>VLOOKUP($C1192, standards!$A$2:$D$17, 3, FALSE)</f>
        <v>carbonate, dolomite</v>
      </c>
      <c r="O1192" t="str">
        <f>VLOOKUP($C1192, standards!$A$2:$D$17, 4, FALSE)</f>
        <v/>
      </c>
    </row>
    <row r="1193" spans="1:15" x14ac:dyDescent="0.2">
      <c r="A1193" s="21">
        <v>29417</v>
      </c>
      <c r="B1193" s="1" t="s">
        <v>91</v>
      </c>
      <c r="C1193" s="1" t="s">
        <v>31</v>
      </c>
      <c r="D1193" s="1" t="s">
        <v>58</v>
      </c>
      <c r="E1193" s="4">
        <v>639.5</v>
      </c>
      <c r="F1193" s="2">
        <v>-4.2059999999999995</v>
      </c>
      <c r="G1193" s="2">
        <v>-6.2984635266298179</v>
      </c>
      <c r="H1193" s="2"/>
      <c r="I1193" s="2"/>
      <c r="J1193" s="2"/>
      <c r="K1193" s="2"/>
      <c r="L1193" s="2"/>
      <c r="M1193" s="24" t="str" cm="1">
        <f t="array" ref="M1193">_xlfn.IFS(B1193=standards!$G$1, standards!$H$1, B1193=standards!$G$2,standards!$H$2,B1193=standards!$G$3,standards!$H$3,B1193=standards!$G$4,standards!$H$4,B1193=standards!$G$5,standards!$H$5,B1193=standards!$G$6,standards!$H$6,B1193=standards!$G$8,standards!$H$8,B1193=standards!$G$9,standards!$H$9,B1193=standards!$G$10, standards!$H$10, TRUE,standards!$H$7)</f>
        <v>133, 64.5, 1</v>
      </c>
      <c r="N1193" t="str">
        <f>VLOOKUP($C1193, standards!$A$2:$D$17, 3, FALSE)</f>
        <v>carbonate, dolomite</v>
      </c>
      <c r="O1193" t="str">
        <f>VLOOKUP($C1193, standards!$A$2:$D$17, 4, FALSE)</f>
        <v/>
      </c>
    </row>
    <row r="1194" spans="1:15" x14ac:dyDescent="0.2">
      <c r="A1194" s="21">
        <v>29418</v>
      </c>
      <c r="B1194" s="1" t="s">
        <v>91</v>
      </c>
      <c r="C1194" s="1" t="s">
        <v>31</v>
      </c>
      <c r="D1194" s="1" t="s">
        <v>58</v>
      </c>
      <c r="E1194" s="4">
        <v>641</v>
      </c>
      <c r="F1194" s="2">
        <v>-3.9240000000000004</v>
      </c>
      <c r="G1194" s="2">
        <v>-6.373692430366547</v>
      </c>
      <c r="H1194" s="2"/>
      <c r="I1194" s="2"/>
      <c r="J1194" s="2"/>
      <c r="K1194" s="2"/>
      <c r="L1194" s="2"/>
      <c r="M1194" s="24" t="str" cm="1">
        <f t="array" ref="M1194">_xlfn.IFS(B1194=standards!$G$1, standards!$H$1, B1194=standards!$G$2,standards!$H$2,B1194=standards!$G$3,standards!$H$3,B1194=standards!$G$4,standards!$H$4,B1194=standards!$G$5,standards!$H$5,B1194=standards!$G$6,standards!$H$6,B1194=standards!$G$8,standards!$H$8,B1194=standards!$G$9,standards!$H$9,B1194=standards!$G$10, standards!$H$10, TRUE,standards!$H$7)</f>
        <v>133, 64.5, 1</v>
      </c>
      <c r="N1194" t="str">
        <f>VLOOKUP($C1194, standards!$A$2:$D$17, 3, FALSE)</f>
        <v>carbonate, dolomite</v>
      </c>
      <c r="O1194" t="str">
        <f>VLOOKUP($C1194, standards!$A$2:$D$17, 4, FALSE)</f>
        <v/>
      </c>
    </row>
    <row r="1195" spans="1:15" x14ac:dyDescent="0.2">
      <c r="A1195" s="21">
        <v>29419</v>
      </c>
      <c r="B1195" s="1" t="s">
        <v>91</v>
      </c>
      <c r="C1195" s="1" t="s">
        <v>31</v>
      </c>
      <c r="D1195" s="1" t="s">
        <v>58</v>
      </c>
      <c r="E1195" s="4">
        <v>642.5</v>
      </c>
      <c r="F1195" s="2">
        <v>-3.3060000000000005</v>
      </c>
      <c r="G1195" s="2">
        <v>-5.912420467980966</v>
      </c>
      <c r="H1195" s="2"/>
      <c r="I1195" s="2"/>
      <c r="J1195" s="2"/>
      <c r="K1195" s="2"/>
      <c r="L1195" s="2"/>
      <c r="M1195" s="24" t="str" cm="1">
        <f t="array" ref="M1195">_xlfn.IFS(B1195=standards!$G$1, standards!$H$1, B1195=standards!$G$2,standards!$H$2,B1195=standards!$G$3,standards!$H$3,B1195=standards!$G$4,standards!$H$4,B1195=standards!$G$5,standards!$H$5,B1195=standards!$G$6,standards!$H$6,B1195=standards!$G$8,standards!$H$8,B1195=standards!$G$9,standards!$H$9,B1195=standards!$G$10, standards!$H$10, TRUE,standards!$H$7)</f>
        <v>133, 64.5, 1</v>
      </c>
      <c r="N1195" t="str">
        <f>VLOOKUP($C1195, standards!$A$2:$D$17, 3, FALSE)</f>
        <v>carbonate, dolomite</v>
      </c>
      <c r="O1195" t="str">
        <f>VLOOKUP($C1195, standards!$A$2:$D$17, 4, FALSE)</f>
        <v/>
      </c>
    </row>
    <row r="1196" spans="1:15" x14ac:dyDescent="0.2">
      <c r="A1196" s="21">
        <v>29420</v>
      </c>
      <c r="B1196" s="1" t="s">
        <v>91</v>
      </c>
      <c r="C1196" s="1" t="s">
        <v>31</v>
      </c>
      <c r="D1196" s="1" t="s">
        <v>58</v>
      </c>
      <c r="E1196" s="4">
        <v>644</v>
      </c>
      <c r="F1196" s="2">
        <v>-5.19</v>
      </c>
      <c r="G1196" s="2">
        <v>-8.8008144298716076</v>
      </c>
      <c r="H1196" s="2"/>
      <c r="I1196" s="2"/>
      <c r="J1196" s="2"/>
      <c r="K1196" s="2"/>
      <c r="L1196" s="2"/>
      <c r="M1196" s="24" t="str" cm="1">
        <f t="array" ref="M1196">_xlfn.IFS(B1196=standards!$G$1, standards!$H$1, B1196=standards!$G$2,standards!$H$2,B1196=standards!$G$3,standards!$H$3,B1196=standards!$G$4,standards!$H$4,B1196=standards!$G$5,standards!$H$5,B1196=standards!$G$6,standards!$H$6,B1196=standards!$G$8,standards!$H$8,B1196=standards!$G$9,standards!$H$9,B1196=standards!$G$10, standards!$H$10, TRUE,standards!$H$7)</f>
        <v>133, 64.5, 1</v>
      </c>
      <c r="N1196" t="str">
        <f>VLOOKUP($C1196, standards!$A$2:$D$17, 3, FALSE)</f>
        <v>carbonate, dolomite</v>
      </c>
      <c r="O1196" t="str">
        <f>VLOOKUP($C1196, standards!$A$2:$D$17, 4, FALSE)</f>
        <v/>
      </c>
    </row>
    <row r="1197" spans="1:15" x14ac:dyDescent="0.2">
      <c r="A1197" s="21">
        <v>29421</v>
      </c>
      <c r="B1197" s="1" t="s">
        <v>91</v>
      </c>
      <c r="C1197" s="1" t="s">
        <v>31</v>
      </c>
      <c r="D1197" s="1" t="s">
        <v>58</v>
      </c>
      <c r="E1197" s="4">
        <v>645.5</v>
      </c>
      <c r="F1197" s="2">
        <v>-6.984</v>
      </c>
      <c r="G1197" s="2">
        <v>-9.2452588743160646</v>
      </c>
      <c r="H1197" s="2"/>
      <c r="I1197" s="2"/>
      <c r="J1197" s="2"/>
      <c r="K1197" s="2"/>
      <c r="L1197" s="2"/>
      <c r="M1197" s="24" t="str" cm="1">
        <f t="array" ref="M1197">_xlfn.IFS(B1197=standards!$G$1, standards!$H$1, B1197=standards!$G$2,standards!$H$2,B1197=standards!$G$3,standards!$H$3,B1197=standards!$G$4,standards!$H$4,B1197=standards!$G$5,standards!$H$5,B1197=standards!$G$6,standards!$H$6,B1197=standards!$G$8,standards!$H$8,B1197=standards!$G$9,standards!$H$9,B1197=standards!$G$10, standards!$H$10, TRUE,standards!$H$7)</f>
        <v>133, 64.5, 1</v>
      </c>
      <c r="N1197" t="str">
        <f>VLOOKUP($C1197, standards!$A$2:$D$17, 3, FALSE)</f>
        <v>carbonate, dolomite</v>
      </c>
      <c r="O1197" t="str">
        <f>VLOOKUP($C1197, standards!$A$2:$D$17, 4, FALSE)</f>
        <v/>
      </c>
    </row>
    <row r="1198" spans="1:15" x14ac:dyDescent="0.2">
      <c r="A1198" s="21">
        <v>29422</v>
      </c>
      <c r="B1198" s="1" t="s">
        <v>91</v>
      </c>
      <c r="C1198" s="1" t="s">
        <v>31</v>
      </c>
      <c r="D1198" s="1" t="s">
        <v>58</v>
      </c>
      <c r="E1198" s="4">
        <v>647</v>
      </c>
      <c r="F1198" s="2">
        <v>-6.915</v>
      </c>
      <c r="G1198" s="2">
        <v>-7.812940141329265</v>
      </c>
      <c r="H1198" s="2"/>
      <c r="I1198" s="2"/>
      <c r="J1198" s="2"/>
      <c r="K1198" s="2"/>
      <c r="L1198" s="2"/>
      <c r="M1198" s="24" t="str" cm="1">
        <f t="array" ref="M1198">_xlfn.IFS(B1198=standards!$G$1, standards!$H$1, B1198=standards!$G$2,standards!$H$2,B1198=standards!$G$3,standards!$H$3,B1198=standards!$G$4,standards!$H$4,B1198=standards!$G$5,standards!$H$5,B1198=standards!$G$6,standards!$H$6,B1198=standards!$G$8,standards!$H$8,B1198=standards!$G$9,standards!$H$9,B1198=standards!$G$10, standards!$H$10, TRUE,standards!$H$7)</f>
        <v>133, 64.5, 1</v>
      </c>
      <c r="N1198" t="str">
        <f>VLOOKUP($C1198, standards!$A$2:$D$17, 3, FALSE)</f>
        <v>carbonate, dolomite</v>
      </c>
      <c r="O1198" t="str">
        <f>VLOOKUP($C1198, standards!$A$2:$D$17, 4, FALSE)</f>
        <v/>
      </c>
    </row>
    <row r="1199" spans="1:15" x14ac:dyDescent="0.2">
      <c r="A1199" s="21">
        <v>29423</v>
      </c>
      <c r="B1199" s="1" t="s">
        <v>91</v>
      </c>
      <c r="C1199" s="1" t="s">
        <v>31</v>
      </c>
      <c r="D1199" s="1" t="s">
        <v>58</v>
      </c>
      <c r="E1199" s="4">
        <v>648.5</v>
      </c>
      <c r="F1199" s="2">
        <v>-5.5760000000000005</v>
      </c>
      <c r="G1199" s="2">
        <v>-5.2719849322225096</v>
      </c>
      <c r="H1199" s="2"/>
      <c r="I1199" s="2"/>
      <c r="J1199" s="2"/>
      <c r="K1199" s="2"/>
      <c r="L1199" s="2"/>
      <c r="M1199" s="24" t="str" cm="1">
        <f t="array" ref="M1199">_xlfn.IFS(B1199=standards!$G$1, standards!$H$1, B1199=standards!$G$2,standards!$H$2,B1199=standards!$G$3,standards!$H$3,B1199=standards!$G$4,standards!$H$4,B1199=standards!$G$5,standards!$H$5,B1199=standards!$G$6,standards!$H$6,B1199=standards!$G$8,standards!$H$8,B1199=standards!$G$9,standards!$H$9,B1199=standards!$G$10, standards!$H$10, TRUE,standards!$H$7)</f>
        <v>133, 64.5, 1</v>
      </c>
      <c r="N1199" t="str">
        <f>VLOOKUP($C1199, standards!$A$2:$D$17, 3, FALSE)</f>
        <v>carbonate, dolomite</v>
      </c>
      <c r="O1199" t="str">
        <f>VLOOKUP($C1199, standards!$A$2:$D$17, 4, FALSE)</f>
        <v/>
      </c>
    </row>
    <row r="1200" spans="1:15" x14ac:dyDescent="0.2">
      <c r="A1200" s="21">
        <v>29424</v>
      </c>
      <c r="B1200" s="1" t="s">
        <v>91</v>
      </c>
      <c r="C1200" s="1" t="s">
        <v>31</v>
      </c>
      <c r="D1200" s="1" t="s">
        <v>58</v>
      </c>
      <c r="E1200" s="4">
        <v>650</v>
      </c>
      <c r="F1200" s="2">
        <v>-6.1579999999999995</v>
      </c>
      <c r="G1200" s="2">
        <v>-8.6622348703566701</v>
      </c>
      <c r="H1200" s="2"/>
      <c r="I1200" s="2"/>
      <c r="J1200" s="2"/>
      <c r="K1200" s="2"/>
      <c r="L1200" s="2"/>
      <c r="M1200" s="24" t="str" cm="1">
        <f t="array" ref="M1200">_xlfn.IFS(B1200=standards!$G$1, standards!$H$1, B1200=standards!$G$2,standards!$H$2,B1200=standards!$G$3,standards!$H$3,B1200=standards!$G$4,standards!$H$4,B1200=standards!$G$5,standards!$H$5,B1200=standards!$G$6,standards!$H$6,B1200=standards!$G$8,standards!$H$8,B1200=standards!$G$9,standards!$H$9,B1200=standards!$G$10, standards!$H$10, TRUE,standards!$H$7)</f>
        <v>133, 64.5, 1</v>
      </c>
      <c r="N1200" t="str">
        <f>VLOOKUP($C1200, standards!$A$2:$D$17, 3, FALSE)</f>
        <v>carbonate, dolomite</v>
      </c>
      <c r="O1200" t="str">
        <f>VLOOKUP($C1200, standards!$A$2:$D$17, 4, FALSE)</f>
        <v/>
      </c>
    </row>
    <row r="1201" spans="1:15" x14ac:dyDescent="0.2">
      <c r="A1201" s="21">
        <v>29425</v>
      </c>
      <c r="B1201" s="1" t="s">
        <v>91</v>
      </c>
      <c r="C1201" s="1" t="s">
        <v>31</v>
      </c>
      <c r="D1201" s="1" t="s">
        <v>58</v>
      </c>
      <c r="E1201" s="4">
        <v>651.5</v>
      </c>
      <c r="F1201" s="2">
        <v>-3.8010000000000002</v>
      </c>
      <c r="G1201" s="2">
        <v>-6.7438978250708184</v>
      </c>
      <c r="H1201" s="2"/>
      <c r="I1201" s="2"/>
      <c r="J1201" s="2"/>
      <c r="K1201" s="2"/>
      <c r="L1201" s="2"/>
      <c r="M1201" s="24" t="str" cm="1">
        <f t="array" ref="M1201">_xlfn.IFS(B1201=standards!$G$1, standards!$H$1, B1201=standards!$G$2,standards!$H$2,B1201=standards!$G$3,standards!$H$3,B1201=standards!$G$4,standards!$H$4,B1201=standards!$G$5,standards!$H$5,B1201=standards!$G$6,standards!$H$6,B1201=standards!$G$8,standards!$H$8,B1201=standards!$G$9,standards!$H$9,B1201=standards!$G$10, standards!$H$10, TRUE,standards!$H$7)</f>
        <v>133, 64.5, 1</v>
      </c>
      <c r="N1201" t="str">
        <f>VLOOKUP($C1201, standards!$A$2:$D$17, 3, FALSE)</f>
        <v>carbonate, dolomite</v>
      </c>
      <c r="O1201" t="str">
        <f>VLOOKUP($C1201, standards!$A$2:$D$17, 4, FALSE)</f>
        <v/>
      </c>
    </row>
    <row r="1202" spans="1:15" x14ac:dyDescent="0.2">
      <c r="A1202" s="21">
        <v>29426</v>
      </c>
      <c r="B1202" s="1" t="s">
        <v>91</v>
      </c>
      <c r="C1202" s="1" t="s">
        <v>31</v>
      </c>
      <c r="D1202" s="1" t="s">
        <v>58</v>
      </c>
      <c r="E1202" s="4">
        <v>653</v>
      </c>
      <c r="F1202" s="2">
        <v>-3.8680000000000003</v>
      </c>
      <c r="G1202" s="2">
        <v>-7.6387258379388792</v>
      </c>
      <c r="H1202" s="2"/>
      <c r="I1202" s="2"/>
      <c r="J1202" s="2"/>
      <c r="K1202" s="2"/>
      <c r="L1202" s="2"/>
      <c r="M1202" s="24" t="str" cm="1">
        <f t="array" ref="M1202">_xlfn.IFS(B1202=standards!$G$1, standards!$H$1, B1202=standards!$G$2,standards!$H$2,B1202=standards!$G$3,standards!$H$3,B1202=standards!$G$4,standards!$H$4,B1202=standards!$G$5,standards!$H$5,B1202=standards!$G$6,standards!$H$6,B1202=standards!$G$8,standards!$H$8,B1202=standards!$G$9,standards!$H$9,B1202=standards!$G$10, standards!$H$10, TRUE,standards!$H$7)</f>
        <v>133, 64.5, 1</v>
      </c>
      <c r="N1202" t="str">
        <f>VLOOKUP($C1202, standards!$A$2:$D$17, 3, FALSE)</f>
        <v>carbonate, dolomite</v>
      </c>
      <c r="O1202" t="str">
        <f>VLOOKUP($C1202, standards!$A$2:$D$17, 4, FALSE)</f>
        <v/>
      </c>
    </row>
    <row r="1203" spans="1:15" x14ac:dyDescent="0.2">
      <c r="A1203" s="21">
        <v>29427</v>
      </c>
      <c r="B1203" s="1" t="s">
        <v>91</v>
      </c>
      <c r="C1203" s="1" t="s">
        <v>31</v>
      </c>
      <c r="D1203" s="1" t="s">
        <v>58</v>
      </c>
      <c r="E1203" s="4">
        <v>654.5</v>
      </c>
      <c r="F1203" s="2">
        <v>-4.0750000000000002</v>
      </c>
      <c r="G1203" s="2">
        <v>-7.2259567213835831</v>
      </c>
      <c r="H1203" s="2"/>
      <c r="I1203" s="2"/>
      <c r="J1203" s="2"/>
      <c r="K1203" s="2"/>
      <c r="L1203" s="2"/>
      <c r="M1203" s="24" t="str" cm="1">
        <f t="array" ref="M1203">_xlfn.IFS(B1203=standards!$G$1, standards!$H$1, B1203=standards!$G$2,standards!$H$2,B1203=standards!$G$3,standards!$H$3,B1203=standards!$G$4,standards!$H$4,B1203=standards!$G$5,standards!$H$5,B1203=standards!$G$6,standards!$H$6,B1203=standards!$G$8,standards!$H$8,B1203=standards!$G$9,standards!$H$9,B1203=standards!$G$10, standards!$H$10, TRUE,standards!$H$7)</f>
        <v>133, 64.5, 1</v>
      </c>
      <c r="N1203" t="str">
        <f>VLOOKUP($C1203, standards!$A$2:$D$17, 3, FALSE)</f>
        <v>carbonate, dolomite</v>
      </c>
      <c r="O1203" t="str">
        <f>VLOOKUP($C1203, standards!$A$2:$D$17, 4, FALSE)</f>
        <v/>
      </c>
    </row>
    <row r="1204" spans="1:15" x14ac:dyDescent="0.2">
      <c r="A1204" s="21">
        <v>29428</v>
      </c>
      <c r="B1204" s="1" t="s">
        <v>91</v>
      </c>
      <c r="C1204" s="1" t="s">
        <v>31</v>
      </c>
      <c r="D1204" s="1" t="s">
        <v>58</v>
      </c>
      <c r="E1204" s="4">
        <v>656</v>
      </c>
      <c r="F1204" s="2">
        <v>-4.6029999999999998</v>
      </c>
      <c r="G1204" s="2">
        <v>-7.2982160631306821</v>
      </c>
      <c r="H1204" s="2"/>
      <c r="I1204" s="2"/>
      <c r="J1204" s="2"/>
      <c r="K1204" s="2"/>
      <c r="L1204" s="2"/>
      <c r="M1204" s="24" t="str" cm="1">
        <f t="array" ref="M1204">_xlfn.IFS(B1204=standards!$G$1, standards!$H$1, B1204=standards!$G$2,standards!$H$2,B1204=standards!$G$3,standards!$H$3,B1204=standards!$G$4,standards!$H$4,B1204=standards!$G$5,standards!$H$5,B1204=standards!$G$6,standards!$H$6,B1204=standards!$G$8,standards!$H$8,B1204=standards!$G$9,standards!$H$9,B1204=standards!$G$10, standards!$H$10, TRUE,standards!$H$7)</f>
        <v>133, 64.5, 1</v>
      </c>
      <c r="N1204" t="str">
        <f>VLOOKUP($C1204, standards!$A$2:$D$17, 3, FALSE)</f>
        <v>carbonate, dolomite</v>
      </c>
      <c r="O1204" t="str">
        <f>VLOOKUP($C1204, standards!$A$2:$D$17, 4, FALSE)</f>
        <v/>
      </c>
    </row>
    <row r="1205" spans="1:15" x14ac:dyDescent="0.2">
      <c r="A1205" s="21">
        <v>29429</v>
      </c>
      <c r="B1205" s="1" t="s">
        <v>91</v>
      </c>
      <c r="C1205" s="1" t="s">
        <v>31</v>
      </c>
      <c r="D1205" s="1" t="s">
        <v>58</v>
      </c>
      <c r="E1205" s="4">
        <v>657.5</v>
      </c>
      <c r="F1205" s="2">
        <v>-7.06</v>
      </c>
      <c r="G1205" s="2">
        <v>-7.5763650361572141</v>
      </c>
      <c r="H1205" s="2"/>
      <c r="I1205" s="2"/>
      <c r="J1205" s="2"/>
      <c r="K1205" s="2"/>
      <c r="L1205" s="2"/>
      <c r="M1205" s="24" t="str" cm="1">
        <f t="array" ref="M1205">_xlfn.IFS(B1205=standards!$G$1, standards!$H$1, B1205=standards!$G$2,standards!$H$2,B1205=standards!$G$3,standards!$H$3,B1205=standards!$G$4,standards!$H$4,B1205=standards!$G$5,standards!$H$5,B1205=standards!$G$6,standards!$H$6,B1205=standards!$G$8,standards!$H$8,B1205=standards!$G$9,standards!$H$9,B1205=standards!$G$10, standards!$H$10, TRUE,standards!$H$7)</f>
        <v>133, 64.5, 1</v>
      </c>
      <c r="N1205" t="str">
        <f>VLOOKUP($C1205, standards!$A$2:$D$17, 3, FALSE)</f>
        <v>carbonate, dolomite</v>
      </c>
      <c r="O1205" t="str">
        <f>VLOOKUP($C1205, standards!$A$2:$D$17, 4, FALSE)</f>
        <v/>
      </c>
    </row>
    <row r="1206" spans="1:15" x14ac:dyDescent="0.2">
      <c r="A1206" s="21">
        <v>29430</v>
      </c>
      <c r="B1206" s="1" t="s">
        <v>91</v>
      </c>
      <c r="C1206" s="1" t="s">
        <v>31</v>
      </c>
      <c r="D1206" s="1" t="s">
        <v>58</v>
      </c>
      <c r="E1206" s="4">
        <v>659</v>
      </c>
      <c r="F1206" s="2">
        <v>-4.9550000000000001</v>
      </c>
      <c r="G1206" s="2">
        <v>-6.5686936676840029</v>
      </c>
      <c r="H1206" s="2"/>
      <c r="I1206" s="2"/>
      <c r="J1206" s="2"/>
      <c r="K1206" s="2"/>
      <c r="L1206" s="2"/>
      <c r="M1206" s="24" t="str" cm="1">
        <f t="array" ref="M1206">_xlfn.IFS(B1206=standards!$G$1, standards!$H$1, B1206=standards!$G$2,standards!$H$2,B1206=standards!$G$3,standards!$H$3,B1206=standards!$G$4,standards!$H$4,B1206=standards!$G$5,standards!$H$5,B1206=standards!$G$6,standards!$H$6,B1206=standards!$G$8,standards!$H$8,B1206=standards!$G$9,standards!$H$9,B1206=standards!$G$10, standards!$H$10, TRUE,standards!$H$7)</f>
        <v>133, 64.5, 1</v>
      </c>
      <c r="N1206" t="str">
        <f>VLOOKUP($C1206, standards!$A$2:$D$17, 3, FALSE)</f>
        <v>carbonate, dolomite</v>
      </c>
      <c r="O1206" t="str">
        <f>VLOOKUP($C1206, standards!$A$2:$D$17, 4, FALSE)</f>
        <v/>
      </c>
    </row>
    <row r="1207" spans="1:15" x14ac:dyDescent="0.2">
      <c r="A1207" s="21">
        <v>29431</v>
      </c>
      <c r="B1207" s="1" t="s">
        <v>91</v>
      </c>
      <c r="C1207" s="1" t="s">
        <v>31</v>
      </c>
      <c r="D1207" s="1" t="s">
        <v>58</v>
      </c>
      <c r="E1207" s="4">
        <v>660.5</v>
      </c>
      <c r="F1207" s="2">
        <v>-5.202</v>
      </c>
      <c r="G1207" s="2">
        <v>-6.5637443977013996</v>
      </c>
      <c r="H1207" s="2"/>
      <c r="I1207" s="2"/>
      <c r="J1207" s="2"/>
      <c r="K1207" s="2"/>
      <c r="L1207" s="2"/>
      <c r="M1207" s="24" t="str" cm="1">
        <f t="array" ref="M1207">_xlfn.IFS(B1207=standards!$G$1, standards!$H$1, B1207=standards!$G$2,standards!$H$2,B1207=standards!$G$3,standards!$H$3,B1207=standards!$G$4,standards!$H$4,B1207=standards!$G$5,standards!$H$5,B1207=standards!$G$6,standards!$H$6,B1207=standards!$G$8,standards!$H$8,B1207=standards!$G$9,standards!$H$9,B1207=standards!$G$10, standards!$H$10, TRUE,standards!$H$7)</f>
        <v>133, 64.5, 1</v>
      </c>
      <c r="N1207" t="str">
        <f>VLOOKUP($C1207, standards!$A$2:$D$17, 3, FALSE)</f>
        <v>carbonate, dolomite</v>
      </c>
      <c r="O1207" t="str">
        <f>VLOOKUP($C1207, standards!$A$2:$D$17, 4, FALSE)</f>
        <v/>
      </c>
    </row>
    <row r="1208" spans="1:15" x14ac:dyDescent="0.2">
      <c r="A1208" s="21">
        <v>29432</v>
      </c>
      <c r="B1208" s="1" t="s">
        <v>91</v>
      </c>
      <c r="C1208" s="1" t="s">
        <v>31</v>
      </c>
      <c r="D1208" s="1" t="s">
        <v>58</v>
      </c>
      <c r="E1208" s="4">
        <v>662</v>
      </c>
      <c r="F1208" s="2">
        <v>-4.6330000000000009</v>
      </c>
      <c r="G1208" s="2">
        <v>-8.3731975033682744</v>
      </c>
      <c r="H1208" s="2"/>
      <c r="I1208" s="2"/>
      <c r="J1208" s="2"/>
      <c r="K1208" s="2"/>
      <c r="L1208" s="2"/>
      <c r="M1208" s="24" t="str" cm="1">
        <f t="array" ref="M1208">_xlfn.IFS(B1208=standards!$G$1, standards!$H$1, B1208=standards!$G$2,standards!$H$2,B1208=standards!$G$3,standards!$H$3,B1208=standards!$G$4,standards!$H$4,B1208=standards!$G$5,standards!$H$5,B1208=standards!$G$6,standards!$H$6,B1208=standards!$G$8,standards!$H$8,B1208=standards!$G$9,standards!$H$9,B1208=standards!$G$10, standards!$H$10, TRUE,standards!$H$7)</f>
        <v>133, 64.5, 1</v>
      </c>
      <c r="N1208" t="str">
        <f>VLOOKUP($C1208, standards!$A$2:$D$17, 3, FALSE)</f>
        <v>carbonate, dolomite</v>
      </c>
      <c r="O1208" t="str">
        <f>VLOOKUP($C1208, standards!$A$2:$D$17, 4, FALSE)</f>
        <v/>
      </c>
    </row>
    <row r="1209" spans="1:15" x14ac:dyDescent="0.2">
      <c r="A1209" s="21">
        <v>29433</v>
      </c>
      <c r="B1209" s="1" t="s">
        <v>91</v>
      </c>
      <c r="C1209" s="1" t="s">
        <v>31</v>
      </c>
      <c r="D1209" s="1" t="s">
        <v>58</v>
      </c>
      <c r="E1209" s="4">
        <v>663.5</v>
      </c>
      <c r="F1209" s="2">
        <v>-4.3735999999999997</v>
      </c>
      <c r="G1209" s="2">
        <v>-7.9562929967829685</v>
      </c>
      <c r="H1209" s="2"/>
      <c r="I1209" s="2"/>
      <c r="J1209" s="2"/>
      <c r="K1209" s="2"/>
      <c r="L1209" s="2"/>
      <c r="M1209" s="24" t="str" cm="1">
        <f t="array" ref="M1209">_xlfn.IFS(B1209=standards!$G$1, standards!$H$1, B1209=standards!$G$2,standards!$H$2,B1209=standards!$G$3,standards!$H$3,B1209=standards!$G$4,standards!$H$4,B1209=standards!$G$5,standards!$H$5,B1209=standards!$G$6,standards!$H$6,B1209=standards!$G$8,standards!$H$8,B1209=standards!$G$9,standards!$H$9,B1209=standards!$G$10, standards!$H$10, TRUE,standards!$H$7)</f>
        <v>133, 64.5, 1</v>
      </c>
      <c r="N1209" t="str">
        <f>VLOOKUP($C1209, standards!$A$2:$D$17, 3, FALSE)</f>
        <v>carbonate, dolomite</v>
      </c>
      <c r="O1209" t="str">
        <f>VLOOKUP($C1209, standards!$A$2:$D$17, 4, FALSE)</f>
        <v/>
      </c>
    </row>
    <row r="1210" spans="1:15" x14ac:dyDescent="0.2">
      <c r="A1210" s="21">
        <v>29434</v>
      </c>
      <c r="B1210" s="1" t="s">
        <v>91</v>
      </c>
      <c r="C1210" s="1" t="s">
        <v>31</v>
      </c>
      <c r="D1210" s="1" t="s">
        <v>58</v>
      </c>
      <c r="E1210" s="4">
        <v>665</v>
      </c>
      <c r="F1210" s="2">
        <v>-4.2276000000000007</v>
      </c>
      <c r="G1210" s="2">
        <v>-9.1094729027468073</v>
      </c>
      <c r="H1210" s="2"/>
      <c r="I1210" s="2"/>
      <c r="J1210" s="2"/>
      <c r="K1210" s="2"/>
      <c r="L1210" s="2"/>
      <c r="M1210" s="24" t="str" cm="1">
        <f t="array" ref="M1210">_xlfn.IFS(B1210=standards!$G$1, standards!$H$1, B1210=standards!$G$2,standards!$H$2,B1210=standards!$G$3,standards!$H$3,B1210=standards!$G$4,standards!$H$4,B1210=standards!$G$5,standards!$H$5,B1210=standards!$G$6,standards!$H$6,B1210=standards!$G$8,standards!$H$8,B1210=standards!$G$9,standards!$H$9,B1210=standards!$G$10, standards!$H$10, TRUE,standards!$H$7)</f>
        <v>133, 64.5, 1</v>
      </c>
      <c r="N1210" t="str">
        <f>VLOOKUP($C1210, standards!$A$2:$D$17, 3, FALSE)</f>
        <v>carbonate, dolomite</v>
      </c>
      <c r="O1210" t="str">
        <f>VLOOKUP($C1210, standards!$A$2:$D$17, 4, FALSE)</f>
        <v/>
      </c>
    </row>
    <row r="1211" spans="1:15" x14ac:dyDescent="0.2">
      <c r="A1211" s="21">
        <v>29435</v>
      </c>
      <c r="B1211" s="1" t="s">
        <v>91</v>
      </c>
      <c r="C1211" s="1" t="s">
        <v>31</v>
      </c>
      <c r="D1211" s="1" t="s">
        <v>58</v>
      </c>
      <c r="E1211" s="4">
        <v>666.5</v>
      </c>
      <c r="F1211" s="2">
        <v>-4.3436000000000003</v>
      </c>
      <c r="G1211" s="2">
        <v>-7.6880425637218703</v>
      </c>
      <c r="H1211" s="2"/>
      <c r="I1211" s="2"/>
      <c r="J1211" s="2"/>
      <c r="K1211" s="2"/>
      <c r="L1211" s="2"/>
      <c r="M1211" s="24" t="str" cm="1">
        <f t="array" ref="M1211">_xlfn.IFS(B1211=standards!$G$1, standards!$H$1, B1211=standards!$G$2,standards!$H$2,B1211=standards!$G$3,standards!$H$3,B1211=standards!$G$4,standards!$H$4,B1211=standards!$G$5,standards!$H$5,B1211=standards!$G$6,standards!$H$6,B1211=standards!$G$8,standards!$H$8,B1211=standards!$G$9,standards!$H$9,B1211=standards!$G$10, standards!$H$10, TRUE,standards!$H$7)</f>
        <v>133, 64.5, 1</v>
      </c>
      <c r="N1211" t="str">
        <f>VLOOKUP($C1211, standards!$A$2:$D$17, 3, FALSE)</f>
        <v>carbonate, dolomite</v>
      </c>
      <c r="O1211" t="str">
        <f>VLOOKUP($C1211, standards!$A$2:$D$17, 4, FALSE)</f>
        <v/>
      </c>
    </row>
    <row r="1212" spans="1:15" x14ac:dyDescent="0.2">
      <c r="A1212" s="21">
        <v>29436</v>
      </c>
      <c r="B1212" s="1" t="s">
        <v>91</v>
      </c>
      <c r="C1212" s="1" t="s">
        <v>31</v>
      </c>
      <c r="D1212" s="1" t="s">
        <v>58</v>
      </c>
      <c r="E1212" s="4">
        <v>668</v>
      </c>
      <c r="F1212" s="2">
        <v>-4.5386000000000006</v>
      </c>
      <c r="G1212" s="2">
        <v>-7.1406533036376967</v>
      </c>
      <c r="H1212" s="2"/>
      <c r="I1212" s="2"/>
      <c r="J1212" s="2"/>
      <c r="K1212" s="2"/>
      <c r="L1212" s="2"/>
      <c r="M1212" s="24" t="str" cm="1">
        <f t="array" ref="M1212">_xlfn.IFS(B1212=standards!$G$1, standards!$H$1, B1212=standards!$G$2,standards!$H$2,B1212=standards!$G$3,standards!$H$3,B1212=standards!$G$4,standards!$H$4,B1212=standards!$G$5,standards!$H$5,B1212=standards!$G$6,standards!$H$6,B1212=standards!$G$8,standards!$H$8,B1212=standards!$G$9,standards!$H$9,B1212=standards!$G$10, standards!$H$10, TRUE,standards!$H$7)</f>
        <v>133, 64.5, 1</v>
      </c>
      <c r="N1212" t="str">
        <f>VLOOKUP($C1212, standards!$A$2:$D$17, 3, FALSE)</f>
        <v>carbonate, dolomite</v>
      </c>
      <c r="O1212" t="str">
        <f>VLOOKUP($C1212, standards!$A$2:$D$17, 4, FALSE)</f>
        <v/>
      </c>
    </row>
    <row r="1213" spans="1:15" x14ac:dyDescent="0.2">
      <c r="A1213" s="21">
        <v>29437</v>
      </c>
      <c r="B1213" s="1" t="s">
        <v>91</v>
      </c>
      <c r="C1213" s="1" t="s">
        <v>31</v>
      </c>
      <c r="D1213" s="1" t="s">
        <v>58</v>
      </c>
      <c r="E1213" s="4">
        <v>669.5</v>
      </c>
      <c r="F1213" s="2">
        <v>-4.2675999999999998</v>
      </c>
      <c r="G1213" s="2">
        <v>-6.3151150705271046</v>
      </c>
      <c r="H1213" s="2"/>
      <c r="I1213" s="2"/>
      <c r="J1213" s="2"/>
      <c r="K1213" s="2"/>
      <c r="L1213" s="2"/>
      <c r="M1213" s="24" t="str" cm="1">
        <f t="array" ref="M1213">_xlfn.IFS(B1213=standards!$G$1, standards!$H$1, B1213=standards!$G$2,standards!$H$2,B1213=standards!$G$3,standards!$H$3,B1213=standards!$G$4,standards!$H$4,B1213=standards!$G$5,standards!$H$5,B1213=standards!$G$6,standards!$H$6,B1213=standards!$G$8,standards!$H$8,B1213=standards!$G$9,standards!$H$9,B1213=standards!$G$10, standards!$H$10, TRUE,standards!$H$7)</f>
        <v>133, 64.5, 1</v>
      </c>
      <c r="N1213" t="str">
        <f>VLOOKUP($C1213, standards!$A$2:$D$17, 3, FALSE)</f>
        <v>carbonate, dolomite</v>
      </c>
      <c r="O1213" t="str">
        <f>VLOOKUP($C1213, standards!$A$2:$D$17, 4, FALSE)</f>
        <v/>
      </c>
    </row>
    <row r="1214" spans="1:15" x14ac:dyDescent="0.2">
      <c r="A1214" s="21">
        <v>29438</v>
      </c>
      <c r="B1214" s="1" t="s">
        <v>91</v>
      </c>
      <c r="C1214" s="1" t="s">
        <v>31</v>
      </c>
      <c r="D1214" s="1" t="s">
        <v>58</v>
      </c>
      <c r="E1214" s="4">
        <v>671</v>
      </c>
      <c r="F1214" s="2">
        <v>-3.9396</v>
      </c>
      <c r="G1214" s="2">
        <v>-8.4937837169017083</v>
      </c>
      <c r="H1214" s="2"/>
      <c r="I1214" s="2"/>
      <c r="J1214" s="2"/>
      <c r="K1214" s="2"/>
      <c r="L1214" s="2"/>
      <c r="M1214" s="24" t="str" cm="1">
        <f t="array" ref="M1214">_xlfn.IFS(B1214=standards!$G$1, standards!$H$1, B1214=standards!$G$2,standards!$H$2,B1214=standards!$G$3,standards!$H$3,B1214=standards!$G$4,standards!$H$4,B1214=standards!$G$5,standards!$H$5,B1214=standards!$G$6,standards!$H$6,B1214=standards!$G$8,standards!$H$8,B1214=standards!$G$9,standards!$H$9,B1214=standards!$G$10, standards!$H$10, TRUE,standards!$H$7)</f>
        <v>133, 64.5, 1</v>
      </c>
      <c r="N1214" t="str">
        <f>VLOOKUP($C1214, standards!$A$2:$D$17, 3, FALSE)</f>
        <v>carbonate, dolomite</v>
      </c>
      <c r="O1214" t="str">
        <f>VLOOKUP($C1214, standards!$A$2:$D$17, 4, FALSE)</f>
        <v/>
      </c>
    </row>
    <row r="1215" spans="1:15" x14ac:dyDescent="0.2">
      <c r="A1215" s="21">
        <v>29439</v>
      </c>
      <c r="B1215" s="1" t="s">
        <v>91</v>
      </c>
      <c r="C1215" s="1" t="s">
        <v>31</v>
      </c>
      <c r="D1215" s="1" t="s">
        <v>58</v>
      </c>
      <c r="E1215" s="4">
        <v>674</v>
      </c>
      <c r="F1215" s="2">
        <v>-4.1015999999999995</v>
      </c>
      <c r="G1215" s="2">
        <v>-8.3146201435288329</v>
      </c>
      <c r="H1215" s="2"/>
      <c r="I1215" s="2"/>
      <c r="J1215" s="2"/>
      <c r="K1215" s="2"/>
      <c r="L1215" s="2"/>
      <c r="M1215" s="24" t="str" cm="1">
        <f t="array" ref="M1215">_xlfn.IFS(B1215=standards!$G$1, standards!$H$1, B1215=standards!$G$2,standards!$H$2,B1215=standards!$G$3,standards!$H$3,B1215=standards!$G$4,standards!$H$4,B1215=standards!$G$5,standards!$H$5,B1215=standards!$G$6,standards!$H$6,B1215=standards!$G$8,standards!$H$8,B1215=standards!$G$9,standards!$H$9,B1215=standards!$G$10, standards!$H$10, TRUE,standards!$H$7)</f>
        <v>133, 64.5, 1</v>
      </c>
      <c r="N1215" t="str">
        <f>VLOOKUP($C1215, standards!$A$2:$D$17, 3, FALSE)</f>
        <v>carbonate, dolomite</v>
      </c>
      <c r="O1215" t="str">
        <f>VLOOKUP($C1215, standards!$A$2:$D$17, 4, FALSE)</f>
        <v/>
      </c>
    </row>
    <row r="1216" spans="1:15" x14ac:dyDescent="0.2">
      <c r="A1216" s="21">
        <v>29440</v>
      </c>
      <c r="B1216" s="1" t="s">
        <v>91</v>
      </c>
      <c r="C1216" s="1" t="s">
        <v>31</v>
      </c>
      <c r="D1216" s="1" t="s">
        <v>58</v>
      </c>
      <c r="E1216" s="4">
        <v>675.5</v>
      </c>
      <c r="F1216" s="2">
        <v>-4.1346000000000007</v>
      </c>
      <c r="G1216" s="2">
        <v>-7.3415936649344129</v>
      </c>
      <c r="H1216" s="2"/>
      <c r="I1216" s="2"/>
      <c r="J1216" s="2"/>
      <c r="K1216" s="2"/>
      <c r="L1216" s="2"/>
      <c r="M1216" s="24" t="str" cm="1">
        <f t="array" ref="M1216">_xlfn.IFS(B1216=standards!$G$1, standards!$H$1, B1216=standards!$G$2,standards!$H$2,B1216=standards!$G$3,standards!$H$3,B1216=standards!$G$4,standards!$H$4,B1216=standards!$G$5,standards!$H$5,B1216=standards!$G$6,standards!$H$6,B1216=standards!$G$8,standards!$H$8,B1216=standards!$G$9,standards!$H$9,B1216=standards!$G$10, standards!$H$10, TRUE,standards!$H$7)</f>
        <v>133, 64.5, 1</v>
      </c>
      <c r="N1216" t="str">
        <f>VLOOKUP($C1216, standards!$A$2:$D$17, 3, FALSE)</f>
        <v>carbonate, dolomite</v>
      </c>
      <c r="O1216" t="str">
        <f>VLOOKUP($C1216, standards!$A$2:$D$17, 4, FALSE)</f>
        <v/>
      </c>
    </row>
    <row r="1217" spans="1:15" x14ac:dyDescent="0.2">
      <c r="A1217" s="21">
        <v>29441</v>
      </c>
      <c r="B1217" s="1" t="s">
        <v>91</v>
      </c>
      <c r="C1217" s="1" t="s">
        <v>31</v>
      </c>
      <c r="D1217" s="1" t="s">
        <v>58</v>
      </c>
      <c r="E1217" s="4">
        <v>677</v>
      </c>
      <c r="F1217" s="2">
        <v>-4.0296000000000003</v>
      </c>
      <c r="G1217" s="2">
        <v>-8.4828953229398447</v>
      </c>
      <c r="H1217" s="2"/>
      <c r="I1217" s="2"/>
      <c r="J1217" s="2"/>
      <c r="K1217" s="2"/>
      <c r="L1217" s="2"/>
      <c r="M1217" s="24" t="str" cm="1">
        <f t="array" ref="M1217">_xlfn.IFS(B1217=standards!$G$1, standards!$H$1, B1217=standards!$G$2,standards!$H$2,B1217=standards!$G$3,standards!$H$3,B1217=standards!$G$4,standards!$H$4,B1217=standards!$G$5,standards!$H$5,B1217=standards!$G$6,standards!$H$6,B1217=standards!$G$8,standards!$H$8,B1217=standards!$G$9,standards!$H$9,B1217=standards!$G$10, standards!$H$10, TRUE,standards!$H$7)</f>
        <v>133, 64.5, 1</v>
      </c>
      <c r="N1217" t="str">
        <f>VLOOKUP($C1217, standards!$A$2:$D$17, 3, FALSE)</f>
        <v>carbonate, dolomite</v>
      </c>
      <c r="O1217" t="str">
        <f>VLOOKUP($C1217, standards!$A$2:$D$17, 4, FALSE)</f>
        <v/>
      </c>
    </row>
    <row r="1218" spans="1:15" x14ac:dyDescent="0.2">
      <c r="A1218" s="21">
        <v>29442</v>
      </c>
      <c r="B1218" s="1" t="s">
        <v>91</v>
      </c>
      <c r="C1218" s="1" t="s">
        <v>31</v>
      </c>
      <c r="D1218" s="1" t="s">
        <v>58</v>
      </c>
      <c r="E1218" s="4">
        <v>677.5</v>
      </c>
      <c r="F1218" s="2">
        <v>-4.0546000000000006</v>
      </c>
      <c r="G1218" s="2">
        <v>-6.8506260826528713</v>
      </c>
      <c r="H1218" s="2"/>
      <c r="I1218" s="2"/>
      <c r="J1218" s="2"/>
      <c r="K1218" s="2"/>
      <c r="L1218" s="2"/>
      <c r="M1218" s="24" t="str" cm="1">
        <f t="array" ref="M1218">_xlfn.IFS(B1218=standards!$G$1, standards!$H$1, B1218=standards!$G$2,standards!$H$2,B1218=standards!$G$3,standards!$H$3,B1218=standards!$G$4,standards!$H$4,B1218=standards!$G$5,standards!$H$5,B1218=standards!$G$6,standards!$H$6,B1218=standards!$G$8,standards!$H$8,B1218=standards!$G$9,standards!$H$9,B1218=standards!$G$10, standards!$H$10, TRUE,standards!$H$7)</f>
        <v>133, 64.5, 1</v>
      </c>
      <c r="N1218" t="str">
        <f>VLOOKUP($C1218, standards!$A$2:$D$17, 3, FALSE)</f>
        <v>carbonate, dolomite</v>
      </c>
      <c r="O1218" t="str">
        <f>VLOOKUP($C1218, standards!$A$2:$D$17, 4, FALSE)</f>
        <v/>
      </c>
    </row>
    <row r="1219" spans="1:15" x14ac:dyDescent="0.2">
      <c r="A1219" s="21">
        <v>29443</v>
      </c>
      <c r="B1219" s="1" t="s">
        <v>91</v>
      </c>
      <c r="C1219" s="1" t="s">
        <v>31</v>
      </c>
      <c r="D1219" s="1" t="s">
        <v>58</v>
      </c>
      <c r="E1219" s="4">
        <v>678.5</v>
      </c>
      <c r="F1219" s="2">
        <v>-4.3095999999999997</v>
      </c>
      <c r="G1219" s="2">
        <v>-6.6130611234842771</v>
      </c>
      <c r="H1219" s="2"/>
      <c r="I1219" s="2"/>
      <c r="J1219" s="2"/>
      <c r="K1219" s="2"/>
      <c r="L1219" s="2"/>
      <c r="M1219" s="24" t="str" cm="1">
        <f t="array" ref="M1219">_xlfn.IFS(B1219=standards!$G$1, standards!$H$1, B1219=standards!$G$2,standards!$H$2,B1219=standards!$G$3,standards!$H$3,B1219=standards!$G$4,standards!$H$4,B1219=standards!$G$5,standards!$H$5,B1219=standards!$G$6,standards!$H$6,B1219=standards!$G$8,standards!$H$8,B1219=standards!$G$9,standards!$H$9,B1219=standards!$G$10, standards!$H$10, TRUE,standards!$H$7)</f>
        <v>133, 64.5, 1</v>
      </c>
      <c r="N1219" t="str">
        <f>VLOOKUP($C1219, standards!$A$2:$D$17, 3, FALSE)</f>
        <v>carbonate, dolomite</v>
      </c>
      <c r="O1219" t="str">
        <f>VLOOKUP($C1219, standards!$A$2:$D$17, 4, FALSE)</f>
        <v/>
      </c>
    </row>
    <row r="1220" spans="1:15" x14ac:dyDescent="0.2">
      <c r="A1220" s="21">
        <v>29444</v>
      </c>
      <c r="B1220" s="1" t="s">
        <v>91</v>
      </c>
      <c r="C1220" s="1" t="s">
        <v>31</v>
      </c>
      <c r="D1220" s="1" t="s">
        <v>58</v>
      </c>
      <c r="E1220" s="4">
        <v>680</v>
      </c>
      <c r="F1220" s="2">
        <v>-5.2455999999999996</v>
      </c>
      <c r="G1220" s="2">
        <v>-7.3188270230141423</v>
      </c>
      <c r="H1220" s="2"/>
      <c r="I1220" s="2"/>
      <c r="J1220" s="2"/>
      <c r="K1220" s="2"/>
      <c r="L1220" s="2"/>
      <c r="M1220" s="24" t="str" cm="1">
        <f t="array" ref="M1220">_xlfn.IFS(B1220=standards!$G$1, standards!$H$1, B1220=standards!$G$2,standards!$H$2,B1220=standards!$G$3,standards!$H$3,B1220=standards!$G$4,standards!$H$4,B1220=standards!$G$5,standards!$H$5,B1220=standards!$G$6,standards!$H$6,B1220=standards!$G$8,standards!$H$8,B1220=standards!$G$9,standards!$H$9,B1220=standards!$G$10, standards!$H$10, TRUE,standards!$H$7)</f>
        <v>133, 64.5, 1</v>
      </c>
      <c r="N1220" t="str">
        <f>VLOOKUP($C1220, standards!$A$2:$D$17, 3, FALSE)</f>
        <v>carbonate, dolomite</v>
      </c>
      <c r="O1220" t="str">
        <f>VLOOKUP($C1220, standards!$A$2:$D$17, 4, FALSE)</f>
        <v/>
      </c>
    </row>
    <row r="1221" spans="1:15" x14ac:dyDescent="0.2">
      <c r="A1221" s="21">
        <v>29445</v>
      </c>
      <c r="B1221" s="1" t="s">
        <v>91</v>
      </c>
      <c r="C1221" s="1" t="s">
        <v>31</v>
      </c>
      <c r="D1221" s="1" t="s">
        <v>58</v>
      </c>
      <c r="E1221" s="4">
        <v>681.5</v>
      </c>
      <c r="F1221" s="2">
        <v>-4.6796000000000006</v>
      </c>
      <c r="G1221" s="2">
        <v>-8.1196189062112634</v>
      </c>
      <c r="H1221" s="2"/>
      <c r="I1221" s="2"/>
      <c r="J1221" s="2"/>
      <c r="K1221" s="2"/>
      <c r="L1221" s="2"/>
      <c r="M1221" s="24" t="str" cm="1">
        <f t="array" ref="M1221">_xlfn.IFS(B1221=standards!$G$1, standards!$H$1, B1221=standards!$G$2,standards!$H$2,B1221=standards!$G$3,standards!$H$3,B1221=standards!$G$4,standards!$H$4,B1221=standards!$G$5,standards!$H$5,B1221=standards!$G$6,standards!$H$6,B1221=standards!$G$8,standards!$H$8,B1221=standards!$G$9,standards!$H$9,B1221=standards!$G$10, standards!$H$10, TRUE,standards!$H$7)</f>
        <v>133, 64.5, 1</v>
      </c>
      <c r="N1221" t="str">
        <f>VLOOKUP($C1221, standards!$A$2:$D$17, 3, FALSE)</f>
        <v>carbonate, dolomite</v>
      </c>
      <c r="O1221" t="str">
        <f>VLOOKUP($C1221, standards!$A$2:$D$17, 4, FALSE)</f>
        <v/>
      </c>
    </row>
    <row r="1222" spans="1:15" x14ac:dyDescent="0.2">
      <c r="A1222" s="21">
        <v>29446</v>
      </c>
      <c r="B1222" s="1" t="s">
        <v>91</v>
      </c>
      <c r="C1222" s="1" t="s">
        <v>31</v>
      </c>
      <c r="D1222" s="1" t="s">
        <v>58</v>
      </c>
      <c r="E1222" s="4">
        <v>683</v>
      </c>
      <c r="F1222" s="2">
        <v>-4.5055999999999994</v>
      </c>
      <c r="G1222" s="2">
        <v>-7.324766146993289</v>
      </c>
      <c r="H1222" s="2"/>
      <c r="I1222" s="2"/>
      <c r="J1222" s="2"/>
      <c r="K1222" s="2"/>
      <c r="L1222" s="2"/>
      <c r="M1222" s="24" t="str" cm="1">
        <f t="array" ref="M1222">_xlfn.IFS(B1222=standards!$G$1, standards!$H$1, B1222=standards!$G$2,standards!$H$2,B1222=standards!$G$3,standards!$H$3,B1222=standards!$G$4,standards!$H$4,B1222=standards!$G$5,standards!$H$5,B1222=standards!$G$6,standards!$H$6,B1222=standards!$G$8,standards!$H$8,B1222=standards!$G$9,standards!$H$9,B1222=standards!$G$10, standards!$H$10, TRUE,standards!$H$7)</f>
        <v>133, 64.5, 1</v>
      </c>
      <c r="N1222" t="str">
        <f>VLOOKUP($C1222, standards!$A$2:$D$17, 3, FALSE)</f>
        <v>carbonate, dolomite</v>
      </c>
      <c r="O1222" t="str">
        <f>VLOOKUP($C1222, standards!$A$2:$D$17, 4, FALSE)</f>
        <v/>
      </c>
    </row>
    <row r="1223" spans="1:15" x14ac:dyDescent="0.2">
      <c r="A1223" s="21">
        <v>29447</v>
      </c>
      <c r="B1223" s="1" t="s">
        <v>91</v>
      </c>
      <c r="C1223" s="1" t="s">
        <v>31</v>
      </c>
      <c r="D1223" s="1" t="s">
        <v>58</v>
      </c>
      <c r="E1223" s="4">
        <v>684.5</v>
      </c>
      <c r="F1223" s="2">
        <v>-4.4166000000000007</v>
      </c>
      <c r="G1223" s="2">
        <v>-7.2198416233604856</v>
      </c>
      <c r="H1223" s="2"/>
      <c r="I1223" s="2"/>
      <c r="J1223" s="2"/>
      <c r="K1223" s="2"/>
      <c r="L1223" s="2"/>
      <c r="M1223" s="24" t="str" cm="1">
        <f t="array" ref="M1223">_xlfn.IFS(B1223=standards!$G$1, standards!$H$1, B1223=standards!$G$2,standards!$H$2,B1223=standards!$G$3,standards!$H$3,B1223=standards!$G$4,standards!$H$4,B1223=standards!$G$5,standards!$H$5,B1223=standards!$G$6,standards!$H$6,B1223=standards!$G$8,standards!$H$8,B1223=standards!$G$9,standards!$H$9,B1223=standards!$G$10, standards!$H$10, TRUE,standards!$H$7)</f>
        <v>133, 64.5, 1</v>
      </c>
      <c r="N1223" t="str">
        <f>VLOOKUP($C1223, standards!$A$2:$D$17, 3, FALSE)</f>
        <v>carbonate, dolomite</v>
      </c>
      <c r="O1223" t="str">
        <f>VLOOKUP($C1223, standards!$A$2:$D$17, 4, FALSE)</f>
        <v/>
      </c>
    </row>
    <row r="1224" spans="1:15" x14ac:dyDescent="0.2">
      <c r="A1224" s="21">
        <v>29448</v>
      </c>
      <c r="B1224" s="1" t="s">
        <v>91</v>
      </c>
      <c r="C1224" s="1" t="s">
        <v>31</v>
      </c>
      <c r="D1224" s="1" t="s">
        <v>58</v>
      </c>
      <c r="E1224" s="4">
        <v>686</v>
      </c>
      <c r="F1224" s="2">
        <v>-3.9186000000000001</v>
      </c>
      <c r="G1224" s="2">
        <v>-7.2881415491215247</v>
      </c>
      <c r="H1224" s="2"/>
      <c r="I1224" s="2"/>
      <c r="J1224" s="2"/>
      <c r="K1224" s="2"/>
      <c r="L1224" s="2"/>
      <c r="M1224" s="24" t="str" cm="1">
        <f t="array" ref="M1224">_xlfn.IFS(B1224=standards!$G$1, standards!$H$1, B1224=standards!$G$2,standards!$H$2,B1224=standards!$G$3,standards!$H$3,B1224=standards!$G$4,standards!$H$4,B1224=standards!$G$5,standards!$H$5,B1224=standards!$G$6,standards!$H$6,B1224=standards!$G$8,standards!$H$8,B1224=standards!$G$9,standards!$H$9,B1224=standards!$G$10, standards!$H$10, TRUE,standards!$H$7)</f>
        <v>133, 64.5, 1</v>
      </c>
      <c r="N1224" t="str">
        <f>VLOOKUP($C1224, standards!$A$2:$D$17, 3, FALSE)</f>
        <v>carbonate, dolomite</v>
      </c>
      <c r="O1224" t="str">
        <f>VLOOKUP($C1224, standards!$A$2:$D$17, 4, FALSE)</f>
        <v/>
      </c>
    </row>
    <row r="1225" spans="1:15" x14ac:dyDescent="0.2">
      <c r="A1225" s="21">
        <v>29449</v>
      </c>
      <c r="B1225" s="1" t="s">
        <v>91</v>
      </c>
      <c r="C1225" s="1" t="s">
        <v>71</v>
      </c>
      <c r="D1225" s="1" t="s">
        <v>59</v>
      </c>
      <c r="E1225" s="4">
        <v>190</v>
      </c>
      <c r="F1225" s="2">
        <v>7.7113999999999994</v>
      </c>
      <c r="G1225" s="2">
        <v>-10.754610244988845</v>
      </c>
      <c r="H1225" s="2"/>
      <c r="I1225" s="2"/>
      <c r="J1225" s="2"/>
      <c r="K1225" s="2"/>
      <c r="L1225" s="2"/>
      <c r="M1225" s="24" t="str" cm="1">
        <f t="array" ref="M1225">_xlfn.IFS(B1225=standards!$G$1, standards!$H$1, B1225=standards!$G$2,standards!$H$2,B1225=standards!$G$3,standards!$H$3,B1225=standards!$G$4,standards!$H$4,B1225=standards!$G$5,standards!$H$5,B1225=standards!$G$6,standards!$H$6,B1225=standards!$G$8,standards!$H$8,B1225=standards!$G$9,standards!$H$9,B1225=standards!$G$10, standards!$H$10, TRUE,standards!$H$7)</f>
        <v>133, 64.5, 1</v>
      </c>
      <c r="N1225" t="str">
        <f>VLOOKUP($C1225, standards!$A$2:$D$17, 3, FALSE)</f>
        <v>carbonate, mixed siliciclastic</v>
      </c>
      <c r="O1225" t="str">
        <f>VLOOKUP($C1225, standards!$A$2:$D$17, 4, FALSE)</f>
        <v/>
      </c>
    </row>
    <row r="1226" spans="1:15" x14ac:dyDescent="0.2">
      <c r="A1226" s="21">
        <v>29450</v>
      </c>
      <c r="B1226" s="1" t="s">
        <v>91</v>
      </c>
      <c r="C1226" s="1" t="s">
        <v>71</v>
      </c>
      <c r="D1226" s="1" t="s">
        <v>59</v>
      </c>
      <c r="E1226" s="4">
        <v>191</v>
      </c>
      <c r="F1226" s="2">
        <v>7.4474</v>
      </c>
      <c r="G1226" s="2">
        <v>-9.5558970551843512</v>
      </c>
      <c r="H1226" s="2"/>
      <c r="I1226" s="2"/>
      <c r="J1226" s="2"/>
      <c r="K1226" s="2"/>
      <c r="L1226" s="2"/>
      <c r="M1226" s="24" t="str" cm="1">
        <f t="array" ref="M1226">_xlfn.IFS(B1226=standards!$G$1, standards!$H$1, B1226=standards!$G$2,standards!$H$2,B1226=standards!$G$3,standards!$H$3,B1226=standards!$G$4,standards!$H$4,B1226=standards!$G$5,standards!$H$5,B1226=standards!$G$6,standards!$H$6,B1226=standards!$G$8,standards!$H$8,B1226=standards!$G$9,standards!$H$9,B1226=standards!$G$10, standards!$H$10, TRUE,standards!$H$7)</f>
        <v>133, 64.5, 1</v>
      </c>
      <c r="N1226" t="str">
        <f>VLOOKUP($C1226, standards!$A$2:$D$17, 3, FALSE)</f>
        <v>carbonate, mixed siliciclastic</v>
      </c>
      <c r="O1226" t="str">
        <f>VLOOKUP($C1226, standards!$A$2:$D$17, 4, FALSE)</f>
        <v/>
      </c>
    </row>
    <row r="1227" spans="1:15" x14ac:dyDescent="0.2">
      <c r="A1227" s="21">
        <v>29451</v>
      </c>
      <c r="B1227" s="1" t="s">
        <v>91</v>
      </c>
      <c r="C1227" s="1" t="s">
        <v>71</v>
      </c>
      <c r="D1227" s="1" t="s">
        <v>59</v>
      </c>
      <c r="E1227" s="4">
        <v>192</v>
      </c>
      <c r="F1227" s="2">
        <v>9.3553999999999995</v>
      </c>
      <c r="G1227" s="2">
        <v>-8.346295471417994</v>
      </c>
      <c r="H1227" s="2"/>
      <c r="I1227" s="2"/>
      <c r="J1227" s="2"/>
      <c r="K1227" s="2"/>
      <c r="L1227" s="2"/>
      <c r="M1227" s="24" t="str" cm="1">
        <f t="array" ref="M1227">_xlfn.IFS(B1227=standards!$G$1, standards!$H$1, B1227=standards!$G$2,standards!$H$2,B1227=standards!$G$3,standards!$H$3,B1227=standards!$G$4,standards!$H$4,B1227=standards!$G$5,standards!$H$5,B1227=standards!$G$6,standards!$H$6,B1227=standards!$G$8,standards!$H$8,B1227=standards!$G$9,standards!$H$9,B1227=standards!$G$10, standards!$H$10, TRUE,standards!$H$7)</f>
        <v>133, 64.5, 1</v>
      </c>
      <c r="N1227" t="str">
        <f>VLOOKUP($C1227, standards!$A$2:$D$17, 3, FALSE)</f>
        <v>carbonate, mixed siliciclastic</v>
      </c>
      <c r="O1227" t="str">
        <f>VLOOKUP($C1227, standards!$A$2:$D$17, 4, FALSE)</f>
        <v/>
      </c>
    </row>
    <row r="1228" spans="1:15" x14ac:dyDescent="0.2">
      <c r="A1228" s="21">
        <v>29452</v>
      </c>
      <c r="B1228" s="1" t="s">
        <v>91</v>
      </c>
      <c r="C1228" s="1" t="s">
        <v>71</v>
      </c>
      <c r="D1228" s="1" t="s">
        <v>59</v>
      </c>
      <c r="E1228" s="4">
        <v>193</v>
      </c>
      <c r="F1228" s="2">
        <v>7.997399999999999</v>
      </c>
      <c r="G1228" s="2">
        <v>-10.68532046523149</v>
      </c>
      <c r="H1228" s="2"/>
      <c r="I1228" s="2"/>
      <c r="J1228" s="2"/>
      <c r="K1228" s="2"/>
      <c r="L1228" s="2"/>
      <c r="M1228" s="24" t="str" cm="1">
        <f t="array" ref="M1228">_xlfn.IFS(B1228=standards!$G$1, standards!$H$1, B1228=standards!$G$2,standards!$H$2,B1228=standards!$G$3,standards!$H$3,B1228=standards!$G$4,standards!$H$4,B1228=standards!$G$5,standards!$H$5,B1228=standards!$G$6,standards!$H$6,B1228=standards!$G$8,standards!$H$8,B1228=standards!$G$9,standards!$H$9,B1228=standards!$G$10, standards!$H$10, TRUE,standards!$H$7)</f>
        <v>133, 64.5, 1</v>
      </c>
      <c r="N1228" t="str">
        <f>VLOOKUP($C1228, standards!$A$2:$D$17, 3, FALSE)</f>
        <v>carbonate, mixed siliciclastic</v>
      </c>
      <c r="O1228" t="str">
        <f>VLOOKUP($C1228, standards!$A$2:$D$17, 4, FALSE)</f>
        <v/>
      </c>
    </row>
    <row r="1229" spans="1:15" x14ac:dyDescent="0.2">
      <c r="A1229" s="21">
        <v>29453</v>
      </c>
      <c r="B1229" s="1" t="s">
        <v>91</v>
      </c>
      <c r="C1229" s="1" t="s">
        <v>71</v>
      </c>
      <c r="D1229" s="1" t="s">
        <v>59</v>
      </c>
      <c r="E1229" s="4">
        <v>194</v>
      </c>
      <c r="F1229" s="2">
        <v>10.368399999999999</v>
      </c>
      <c r="G1229" s="2">
        <v>-8.1879188319723024</v>
      </c>
      <c r="H1229" s="2"/>
      <c r="I1229" s="2"/>
      <c r="J1229" s="2"/>
      <c r="K1229" s="2"/>
      <c r="L1229" s="2"/>
      <c r="M1229" s="24" t="str" cm="1">
        <f t="array" ref="M1229">_xlfn.IFS(B1229=standards!$G$1, standards!$H$1, B1229=standards!$G$2,standards!$H$2,B1229=standards!$G$3,standards!$H$3,B1229=standards!$G$4,standards!$H$4,B1229=standards!$G$5,standards!$H$5,B1229=standards!$G$6,standards!$H$6,B1229=standards!$G$8,standards!$H$8,B1229=standards!$G$9,standards!$H$9,B1229=standards!$G$10, standards!$H$10, TRUE,standards!$H$7)</f>
        <v>133, 64.5, 1</v>
      </c>
      <c r="N1229" t="str">
        <f>VLOOKUP($C1229, standards!$A$2:$D$17, 3, FALSE)</f>
        <v>carbonate, mixed siliciclastic</v>
      </c>
      <c r="O1229" t="str">
        <f>VLOOKUP($C1229, standards!$A$2:$D$17, 4, FALSE)</f>
        <v/>
      </c>
    </row>
    <row r="1230" spans="1:15" x14ac:dyDescent="0.2">
      <c r="A1230" s="21">
        <v>29454</v>
      </c>
      <c r="B1230" s="1" t="s">
        <v>91</v>
      </c>
      <c r="C1230" s="1" t="s">
        <v>71</v>
      </c>
      <c r="D1230" s="1" t="s">
        <v>59</v>
      </c>
      <c r="E1230" s="4">
        <v>195</v>
      </c>
      <c r="F1230" s="2">
        <v>9.0754000000000001</v>
      </c>
      <c r="G1230" s="2">
        <v>-9.9805444196981679</v>
      </c>
      <c r="H1230" s="2"/>
      <c r="I1230" s="2"/>
      <c r="J1230" s="2"/>
      <c r="K1230" s="2"/>
      <c r="L1230" s="2"/>
      <c r="M1230" s="24" t="str" cm="1">
        <f t="array" ref="M1230">_xlfn.IFS(B1230=standards!$G$1, standards!$H$1, B1230=standards!$G$2,standards!$H$2,B1230=standards!$G$3,standards!$H$3,B1230=standards!$G$4,standards!$H$4,B1230=standards!$G$5,standards!$H$5,B1230=standards!$G$6,standards!$H$6,B1230=standards!$G$8,standards!$H$8,B1230=standards!$G$9,standards!$H$9,B1230=standards!$G$10, standards!$H$10, TRUE,standards!$H$7)</f>
        <v>133, 64.5, 1</v>
      </c>
      <c r="N1230" t="str">
        <f>VLOOKUP($C1230, standards!$A$2:$D$17, 3, FALSE)</f>
        <v>carbonate, mixed siliciclastic</v>
      </c>
      <c r="O1230" t="str">
        <f>VLOOKUP($C1230, standards!$A$2:$D$17, 4, FALSE)</f>
        <v/>
      </c>
    </row>
    <row r="1231" spans="1:15" x14ac:dyDescent="0.2">
      <c r="A1231" s="21">
        <v>29455</v>
      </c>
      <c r="B1231" s="1" t="s">
        <v>91</v>
      </c>
      <c r="C1231" s="1" t="s">
        <v>71</v>
      </c>
      <c r="D1231" s="1" t="s">
        <v>59</v>
      </c>
      <c r="E1231" s="4">
        <v>196</v>
      </c>
      <c r="F1231" s="2">
        <v>9.0323999999999991</v>
      </c>
      <c r="G1231" s="2">
        <v>-10.334912150457859</v>
      </c>
      <c r="H1231" s="2"/>
      <c r="I1231" s="2"/>
      <c r="J1231" s="2"/>
      <c r="K1231" s="2"/>
      <c r="L1231" s="2"/>
      <c r="M1231" s="24" t="str" cm="1">
        <f t="array" ref="M1231">_xlfn.IFS(B1231=standards!$G$1, standards!$H$1, B1231=standards!$G$2,standards!$H$2,B1231=standards!$G$3,standards!$H$3,B1231=standards!$G$4,standards!$H$4,B1231=standards!$G$5,standards!$H$5,B1231=standards!$G$6,standards!$H$6,B1231=standards!$G$8,standards!$H$8,B1231=standards!$G$9,standards!$H$9,B1231=standards!$G$10, standards!$H$10, TRUE,standards!$H$7)</f>
        <v>133, 64.5, 1</v>
      </c>
      <c r="N1231" t="str">
        <f>VLOOKUP($C1231, standards!$A$2:$D$17, 3, FALSE)</f>
        <v>carbonate, mixed siliciclastic</v>
      </c>
      <c r="O1231" t="str">
        <f>VLOOKUP($C1231, standards!$A$2:$D$17, 4, FALSE)</f>
        <v/>
      </c>
    </row>
    <row r="1232" spans="1:15" x14ac:dyDescent="0.2">
      <c r="A1232" s="21">
        <v>29456</v>
      </c>
      <c r="B1232" s="1" t="s">
        <v>91</v>
      </c>
      <c r="C1232" s="1" t="s">
        <v>71</v>
      </c>
      <c r="D1232" s="1" t="s">
        <v>59</v>
      </c>
      <c r="E1232" s="4">
        <v>197</v>
      </c>
      <c r="F1232" s="2">
        <v>8.7904</v>
      </c>
      <c r="G1232" s="2">
        <v>-9.4925463994061428</v>
      </c>
      <c r="H1232" s="2"/>
      <c r="I1232" s="2"/>
      <c r="J1232" s="2"/>
      <c r="K1232" s="2"/>
      <c r="L1232" s="2"/>
      <c r="M1232" s="24" t="str" cm="1">
        <f t="array" ref="M1232">_xlfn.IFS(B1232=standards!$G$1, standards!$H$1, B1232=standards!$G$2,standards!$H$2,B1232=standards!$G$3,standards!$H$3,B1232=standards!$G$4,standards!$H$4,B1232=standards!$G$5,standards!$H$5,B1232=standards!$G$6,standards!$H$6,B1232=standards!$G$8,standards!$H$8,B1232=standards!$G$9,standards!$H$9,B1232=standards!$G$10, standards!$H$10, TRUE,standards!$H$7)</f>
        <v>133, 64.5, 1</v>
      </c>
      <c r="N1232" t="str">
        <f>VLOOKUP($C1232, standards!$A$2:$D$17, 3, FALSE)</f>
        <v>carbonate, mixed siliciclastic</v>
      </c>
      <c r="O1232" t="str">
        <f>VLOOKUP($C1232, standards!$A$2:$D$17, 4, FALSE)</f>
        <v/>
      </c>
    </row>
    <row r="1233" spans="1:15" x14ac:dyDescent="0.2">
      <c r="A1233" s="21">
        <v>29457</v>
      </c>
      <c r="B1233" s="1" t="s">
        <v>91</v>
      </c>
      <c r="C1233" s="1" t="s">
        <v>71</v>
      </c>
      <c r="D1233" s="1" t="s">
        <v>59</v>
      </c>
      <c r="E1233" s="4">
        <v>198</v>
      </c>
      <c r="F1233" s="2">
        <v>8.4824000000000002</v>
      </c>
      <c r="G1233" s="2">
        <v>-10.521004701806538</v>
      </c>
      <c r="H1233" s="2"/>
      <c r="I1233" s="2"/>
      <c r="J1233" s="2"/>
      <c r="K1233" s="2"/>
      <c r="L1233" s="2"/>
      <c r="M1233" s="24" t="str" cm="1">
        <f t="array" ref="M1233">_xlfn.IFS(B1233=standards!$G$1, standards!$H$1, B1233=standards!$G$2,standards!$H$2,B1233=standards!$G$3,standards!$H$3,B1233=standards!$G$4,standards!$H$4,B1233=standards!$G$5,standards!$H$5,B1233=standards!$G$6,standards!$H$6,B1233=standards!$G$8,standards!$H$8,B1233=standards!$G$9,standards!$H$9,B1233=standards!$G$10, standards!$H$10, TRUE,standards!$H$7)</f>
        <v>133, 64.5, 1</v>
      </c>
      <c r="N1233" t="str">
        <f>VLOOKUP($C1233, standards!$A$2:$D$17, 3, FALSE)</f>
        <v>carbonate, mixed siliciclastic</v>
      </c>
      <c r="O1233" t="str">
        <f>VLOOKUP($C1233, standards!$A$2:$D$17, 4, FALSE)</f>
        <v/>
      </c>
    </row>
    <row r="1234" spans="1:15" x14ac:dyDescent="0.2">
      <c r="A1234" s="21">
        <v>29458</v>
      </c>
      <c r="B1234" s="1" t="s">
        <v>91</v>
      </c>
      <c r="C1234" s="1" t="s">
        <v>71</v>
      </c>
      <c r="D1234" s="1" t="s">
        <v>59</v>
      </c>
      <c r="E1234" s="4">
        <v>199</v>
      </c>
      <c r="F1234" s="2">
        <v>9.1554000000000002</v>
      </c>
      <c r="G1234" s="2">
        <v>-10.300267260579067</v>
      </c>
      <c r="H1234" s="2"/>
      <c r="I1234" s="2"/>
      <c r="J1234" s="2"/>
      <c r="K1234" s="2"/>
      <c r="L1234" s="2"/>
      <c r="M1234" s="24" t="str" cm="1">
        <f t="array" ref="M1234">_xlfn.IFS(B1234=standards!$G$1, standards!$H$1, B1234=standards!$G$2,standards!$H$2,B1234=standards!$G$3,standards!$H$3,B1234=standards!$G$4,standards!$H$4,B1234=standards!$G$5,standards!$H$5,B1234=standards!$G$6,standards!$H$6,B1234=standards!$G$8,standards!$H$8,B1234=standards!$G$9,standards!$H$9,B1234=standards!$G$10, standards!$H$10, TRUE,standards!$H$7)</f>
        <v>133, 64.5, 1</v>
      </c>
      <c r="N1234" t="str">
        <f>VLOOKUP($C1234, standards!$A$2:$D$17, 3, FALSE)</f>
        <v>carbonate, mixed siliciclastic</v>
      </c>
      <c r="O1234" t="str">
        <f>VLOOKUP($C1234, standards!$A$2:$D$17, 4, FALSE)</f>
        <v/>
      </c>
    </row>
    <row r="1235" spans="1:15" x14ac:dyDescent="0.2">
      <c r="A1235" s="21">
        <v>29459</v>
      </c>
      <c r="B1235" s="1" t="s">
        <v>91</v>
      </c>
      <c r="C1235" s="1" t="s">
        <v>71</v>
      </c>
      <c r="D1235" s="1" t="s">
        <v>59</v>
      </c>
      <c r="E1235" s="4">
        <v>200</v>
      </c>
      <c r="F1235" s="2">
        <v>9.8523999999999994</v>
      </c>
      <c r="G1235" s="2">
        <v>-9.6212274189557601</v>
      </c>
      <c r="H1235" s="2"/>
      <c r="I1235" s="2"/>
      <c r="J1235" s="2"/>
      <c r="K1235" s="2"/>
      <c r="L1235" s="2"/>
      <c r="M1235" s="24" t="str" cm="1">
        <f t="array" ref="M1235">_xlfn.IFS(B1235=standards!$G$1, standards!$H$1, B1235=standards!$G$2,standards!$H$2,B1235=standards!$G$3,standards!$H$3,B1235=standards!$G$4,standards!$H$4,B1235=standards!$G$5,standards!$H$5,B1235=standards!$G$6,standards!$H$6,B1235=standards!$G$8,standards!$H$8,B1235=standards!$G$9,standards!$H$9,B1235=standards!$G$10, standards!$H$10, TRUE,standards!$H$7)</f>
        <v>133, 64.5, 1</v>
      </c>
      <c r="N1235" t="str">
        <f>VLOOKUP($C1235, standards!$A$2:$D$17, 3, FALSE)</f>
        <v>carbonate, mixed siliciclastic</v>
      </c>
      <c r="O1235" t="str">
        <f>VLOOKUP($C1235, standards!$A$2:$D$17, 4, FALSE)</f>
        <v/>
      </c>
    </row>
    <row r="1236" spans="1:15" x14ac:dyDescent="0.2">
      <c r="A1236" s="21">
        <v>29460</v>
      </c>
      <c r="B1236" s="1" t="s">
        <v>91</v>
      </c>
      <c r="C1236" s="1" t="s">
        <v>71</v>
      </c>
      <c r="D1236" s="1" t="s">
        <v>59</v>
      </c>
      <c r="E1236" s="4">
        <v>204</v>
      </c>
      <c r="F1236" s="2">
        <v>8.8473999999999986</v>
      </c>
      <c r="G1236" s="2">
        <v>-9.9508487998019799</v>
      </c>
      <c r="H1236" s="2"/>
      <c r="I1236" s="2"/>
      <c r="J1236" s="2"/>
      <c r="K1236" s="2"/>
      <c r="L1236" s="2"/>
      <c r="M1236" s="24" t="str" cm="1">
        <f t="array" ref="M1236">_xlfn.IFS(B1236=standards!$G$1, standards!$H$1, B1236=standards!$G$2,standards!$H$2,B1236=standards!$G$3,standards!$H$3,B1236=standards!$G$4,standards!$H$4,B1236=standards!$G$5,standards!$H$5,B1236=standards!$G$6,standards!$H$6,B1236=standards!$G$8,standards!$H$8,B1236=standards!$G$9,standards!$H$9,B1236=standards!$G$10, standards!$H$10, TRUE,standards!$H$7)</f>
        <v>133, 64.5, 1</v>
      </c>
      <c r="N1236" t="str">
        <f>VLOOKUP($C1236, standards!$A$2:$D$17, 3, FALSE)</f>
        <v>carbonate, mixed siliciclastic</v>
      </c>
      <c r="O1236" t="str">
        <f>VLOOKUP($C1236, standards!$A$2:$D$17, 4, FALSE)</f>
        <v/>
      </c>
    </row>
    <row r="1237" spans="1:15" x14ac:dyDescent="0.2">
      <c r="A1237" s="21">
        <v>29461</v>
      </c>
      <c r="B1237" s="1" t="s">
        <v>91</v>
      </c>
      <c r="C1237" s="1" t="s">
        <v>71</v>
      </c>
      <c r="D1237" s="1" t="s">
        <v>59</v>
      </c>
      <c r="E1237" s="4">
        <v>223.5</v>
      </c>
      <c r="F1237" s="2">
        <v>8.4423999999999992</v>
      </c>
      <c r="G1237" s="2">
        <v>-10.80311309081913</v>
      </c>
      <c r="H1237" s="2"/>
      <c r="I1237" s="2"/>
      <c r="J1237" s="2"/>
      <c r="K1237" s="2"/>
      <c r="L1237" s="2"/>
      <c r="M1237" s="24" t="str" cm="1">
        <f t="array" ref="M1237">_xlfn.IFS(B1237=standards!$G$1, standards!$H$1, B1237=standards!$G$2,standards!$H$2,B1237=standards!$G$3,standards!$H$3,B1237=standards!$G$4,standards!$H$4,B1237=standards!$G$5,standards!$H$5,B1237=standards!$G$6,standards!$H$6,B1237=standards!$G$8,standards!$H$8,B1237=standards!$G$9,standards!$H$9,B1237=standards!$G$10, standards!$H$10, TRUE,standards!$H$7)</f>
        <v>133, 64.5, 1</v>
      </c>
      <c r="N1237" t="str">
        <f>VLOOKUP($C1237, standards!$A$2:$D$17, 3, FALSE)</f>
        <v>carbonate, mixed siliciclastic</v>
      </c>
      <c r="O1237" t="str">
        <f>VLOOKUP($C1237, standards!$A$2:$D$17, 4, FALSE)</f>
        <v/>
      </c>
    </row>
    <row r="1238" spans="1:15" x14ac:dyDescent="0.2">
      <c r="A1238" s="21">
        <v>29462</v>
      </c>
      <c r="B1238" s="1" t="s">
        <v>91</v>
      </c>
      <c r="C1238" s="1" t="s">
        <v>71</v>
      </c>
      <c r="D1238" s="1" t="s">
        <v>59</v>
      </c>
      <c r="E1238" s="4">
        <v>224.5</v>
      </c>
      <c r="F1238" s="2">
        <v>9.1554000000000002</v>
      </c>
      <c r="G1238" s="2">
        <v>-10.008260331601042</v>
      </c>
      <c r="H1238" s="2"/>
      <c r="I1238" s="2"/>
      <c r="J1238" s="2"/>
      <c r="K1238" s="2"/>
      <c r="L1238" s="2"/>
      <c r="M1238" s="24" t="str" cm="1">
        <f t="array" ref="M1238">_xlfn.IFS(B1238=standards!$G$1, standards!$H$1, B1238=standards!$G$2,standards!$H$2,B1238=standards!$G$3,standards!$H$3,B1238=standards!$G$4,standards!$H$4,B1238=standards!$G$5,standards!$H$5,B1238=standards!$G$6,standards!$H$6,B1238=standards!$G$8,standards!$H$8,B1238=standards!$G$9,standards!$H$9,B1238=standards!$G$10, standards!$H$10, TRUE,standards!$H$7)</f>
        <v>133, 64.5, 1</v>
      </c>
      <c r="N1238" t="str">
        <f>VLOOKUP($C1238, standards!$A$2:$D$17, 3, FALSE)</f>
        <v>carbonate, mixed siliciclastic</v>
      </c>
      <c r="O1238" t="str">
        <f>VLOOKUP($C1238, standards!$A$2:$D$17, 4, FALSE)</f>
        <v/>
      </c>
    </row>
    <row r="1239" spans="1:15" x14ac:dyDescent="0.2">
      <c r="A1239" s="21">
        <v>29463</v>
      </c>
      <c r="B1239" s="1" t="s">
        <v>91</v>
      </c>
      <c r="C1239" s="1" t="s">
        <v>71</v>
      </c>
      <c r="D1239" s="1" t="s">
        <v>59</v>
      </c>
      <c r="E1239" s="4">
        <v>225</v>
      </c>
      <c r="F1239" s="2">
        <v>9.8023999999999987</v>
      </c>
      <c r="G1239" s="2">
        <v>-10.787275426874549</v>
      </c>
      <c r="H1239" s="2"/>
      <c r="I1239" s="2"/>
      <c r="J1239" s="2"/>
      <c r="K1239" s="2"/>
      <c r="L1239" s="2"/>
      <c r="M1239" s="24" t="str" cm="1">
        <f t="array" ref="M1239">_xlfn.IFS(B1239=standards!$G$1, standards!$H$1, B1239=standards!$G$2,standards!$H$2,B1239=standards!$G$3,standards!$H$3,B1239=standards!$G$4,standards!$H$4,B1239=standards!$G$5,standards!$H$5,B1239=standards!$G$6,standards!$H$6,B1239=standards!$G$8,standards!$H$8,B1239=standards!$G$9,standards!$H$9,B1239=standards!$G$10, standards!$H$10, TRUE,standards!$H$7)</f>
        <v>133, 64.5, 1</v>
      </c>
      <c r="N1239" t="str">
        <f>VLOOKUP($C1239, standards!$A$2:$D$17, 3, FALSE)</f>
        <v>carbonate, mixed siliciclastic</v>
      </c>
      <c r="O1239" t="str">
        <f>VLOOKUP($C1239, standards!$A$2:$D$17, 4, FALSE)</f>
        <v/>
      </c>
    </row>
    <row r="1240" spans="1:15" x14ac:dyDescent="0.2">
      <c r="A1240" s="21">
        <v>29464</v>
      </c>
      <c r="B1240" s="1" t="s">
        <v>91</v>
      </c>
      <c r="C1240" s="1" t="s">
        <v>71</v>
      </c>
      <c r="D1240" s="1" t="s">
        <v>59</v>
      </c>
      <c r="E1240" s="4">
        <v>226.5</v>
      </c>
      <c r="F1240" s="2">
        <v>10.102399999999999</v>
      </c>
      <c r="G1240" s="2">
        <v>-10.450725068052412</v>
      </c>
      <c r="H1240" s="2"/>
      <c r="I1240" s="2"/>
      <c r="J1240" s="2"/>
      <c r="K1240" s="2"/>
      <c r="L1240" s="2"/>
      <c r="M1240" s="24" t="str" cm="1">
        <f t="array" ref="M1240">_xlfn.IFS(B1240=standards!$G$1, standards!$H$1, B1240=standards!$G$2,standards!$H$2,B1240=standards!$G$3,standards!$H$3,B1240=standards!$G$4,standards!$H$4,B1240=standards!$G$5,standards!$H$5,B1240=standards!$G$6,standards!$H$6,B1240=standards!$G$8,standards!$H$8,B1240=standards!$G$9,standards!$H$9,B1240=standards!$G$10, standards!$H$10, TRUE,standards!$H$7)</f>
        <v>133, 64.5, 1</v>
      </c>
      <c r="N1240" t="str">
        <f>VLOOKUP($C1240, standards!$A$2:$D$17, 3, FALSE)</f>
        <v>carbonate, mixed siliciclastic</v>
      </c>
      <c r="O1240" t="str">
        <f>VLOOKUP($C1240, standards!$A$2:$D$17, 4, FALSE)</f>
        <v/>
      </c>
    </row>
    <row r="1241" spans="1:15" x14ac:dyDescent="0.2">
      <c r="A1241" s="21">
        <v>29465</v>
      </c>
      <c r="B1241" s="1" t="s">
        <v>91</v>
      </c>
      <c r="C1241" s="1" t="s">
        <v>71</v>
      </c>
      <c r="D1241" s="1" t="s">
        <v>59</v>
      </c>
      <c r="E1241" s="4">
        <v>262</v>
      </c>
      <c r="F1241" s="2">
        <v>5.4873999999999992</v>
      </c>
      <c r="G1241" s="2">
        <v>-10.874382578569685</v>
      </c>
      <c r="H1241" s="2"/>
      <c r="I1241" s="2"/>
      <c r="J1241" s="2"/>
      <c r="K1241" s="2"/>
      <c r="L1241" s="2"/>
      <c r="M1241" s="24" t="str" cm="1">
        <f t="array" ref="M1241">_xlfn.IFS(B1241=standards!$G$1, standards!$H$1, B1241=standards!$G$2,standards!$H$2,B1241=standards!$G$3,standards!$H$3,B1241=standards!$G$4,standards!$H$4,B1241=standards!$G$5,standards!$H$5,B1241=standards!$G$6,standards!$H$6,B1241=standards!$G$8,standards!$H$8,B1241=standards!$G$9,standards!$H$9,B1241=standards!$G$10, standards!$H$10, TRUE,standards!$H$7)</f>
        <v>133, 64.5, 1</v>
      </c>
      <c r="N1241" t="str">
        <f>VLOOKUP($C1241, standards!$A$2:$D$17, 3, FALSE)</f>
        <v>carbonate, mixed siliciclastic</v>
      </c>
      <c r="O1241" t="str">
        <f>VLOOKUP($C1241, standards!$A$2:$D$17, 4, FALSE)</f>
        <v/>
      </c>
    </row>
    <row r="1242" spans="1:15" x14ac:dyDescent="0.2">
      <c r="A1242" s="21">
        <v>29466</v>
      </c>
      <c r="B1242" s="1" t="s">
        <v>91</v>
      </c>
      <c r="C1242" s="1" t="s">
        <v>71</v>
      </c>
      <c r="D1242" s="1" t="s">
        <v>59</v>
      </c>
      <c r="E1242" s="4">
        <v>268</v>
      </c>
      <c r="F1242" s="2">
        <v>5.7113999999999994</v>
      </c>
      <c r="G1242" s="2">
        <v>-10.93278396436529</v>
      </c>
      <c r="H1242" s="2"/>
      <c r="I1242" s="2"/>
      <c r="J1242" s="2"/>
      <c r="K1242" s="2"/>
      <c r="L1242" s="2"/>
      <c r="M1242" s="24" t="str" cm="1">
        <f t="array" ref="M1242">_xlfn.IFS(B1242=standards!$G$1, standards!$H$1, B1242=standards!$G$2,standards!$H$2,B1242=standards!$G$3,standards!$H$3,B1242=standards!$G$4,standards!$H$4,B1242=standards!$G$5,standards!$H$5,B1242=standards!$G$6,standards!$H$6,B1242=standards!$G$8,standards!$H$8,B1242=standards!$G$9,standards!$H$9,B1242=standards!$G$10, standards!$H$10, TRUE,standards!$H$7)</f>
        <v>133, 64.5, 1</v>
      </c>
      <c r="N1242" t="str">
        <f>VLOOKUP($C1242, standards!$A$2:$D$17, 3, FALSE)</f>
        <v>carbonate, mixed siliciclastic</v>
      </c>
      <c r="O1242" t="str">
        <f>VLOOKUP($C1242, standards!$A$2:$D$17, 4, FALSE)</f>
        <v/>
      </c>
    </row>
    <row r="1243" spans="1:15" x14ac:dyDescent="0.2">
      <c r="A1243" s="21">
        <v>29467</v>
      </c>
      <c r="B1243" s="1" t="s">
        <v>91</v>
      </c>
      <c r="C1243" s="1" t="s">
        <v>71</v>
      </c>
      <c r="D1243" s="1" t="s">
        <v>59</v>
      </c>
      <c r="E1243" s="4">
        <v>269</v>
      </c>
      <c r="F1243" s="2">
        <v>5.5844000000000005</v>
      </c>
      <c r="G1243" s="2">
        <v>-11.105018559762476</v>
      </c>
      <c r="H1243" s="2"/>
      <c r="I1243" s="2"/>
      <c r="J1243" s="2"/>
      <c r="K1243" s="2"/>
      <c r="L1243" s="2"/>
      <c r="M1243" s="24" t="str" cm="1">
        <f t="array" ref="M1243">_xlfn.IFS(B1243=standards!$G$1, standards!$H$1, B1243=standards!$G$2,standards!$H$2,B1243=standards!$G$3,standards!$H$3,B1243=standards!$G$4,standards!$H$4,B1243=standards!$G$5,standards!$H$5,B1243=standards!$G$6,standards!$H$6,B1243=standards!$G$8,standards!$H$8,B1243=standards!$G$9,standards!$H$9,B1243=standards!$G$10, standards!$H$10, TRUE,standards!$H$7)</f>
        <v>133, 64.5, 1</v>
      </c>
      <c r="N1243" t="str">
        <f>VLOOKUP($C1243, standards!$A$2:$D$17, 3, FALSE)</f>
        <v>carbonate, mixed siliciclastic</v>
      </c>
      <c r="O1243" t="str">
        <f>VLOOKUP($C1243, standards!$A$2:$D$17, 4, FALSE)</f>
        <v/>
      </c>
    </row>
    <row r="1244" spans="1:15" x14ac:dyDescent="0.2">
      <c r="A1244" s="21">
        <v>29468</v>
      </c>
      <c r="B1244" s="1" t="s">
        <v>91</v>
      </c>
      <c r="C1244" s="1" t="s">
        <v>71</v>
      </c>
      <c r="D1244" s="1" t="s">
        <v>59</v>
      </c>
      <c r="E1244" s="4">
        <v>270</v>
      </c>
      <c r="F1244" s="2">
        <v>6.0053999999999998</v>
      </c>
      <c r="G1244" s="2">
        <v>-10.859534768621648</v>
      </c>
      <c r="H1244" s="2"/>
      <c r="I1244" s="2"/>
      <c r="J1244" s="2"/>
      <c r="K1244" s="2"/>
      <c r="L1244" s="2"/>
      <c r="M1244" s="24" t="str" cm="1">
        <f t="array" ref="M1244">_xlfn.IFS(B1244=standards!$G$1, standards!$H$1, B1244=standards!$G$2,standards!$H$2,B1244=standards!$G$3,standards!$H$3,B1244=standards!$G$4,standards!$H$4,B1244=standards!$G$5,standards!$H$5,B1244=standards!$G$6,standards!$H$6,B1244=standards!$G$8,standards!$H$8,B1244=standards!$G$9,standards!$H$9,B1244=standards!$G$10, standards!$H$10, TRUE,standards!$H$7)</f>
        <v>133, 64.5, 1</v>
      </c>
      <c r="N1244" t="str">
        <f>VLOOKUP($C1244, standards!$A$2:$D$17, 3, FALSE)</f>
        <v>carbonate, mixed siliciclastic</v>
      </c>
      <c r="O1244" t="str">
        <f>VLOOKUP($C1244, standards!$A$2:$D$17, 4, FALSE)</f>
        <v/>
      </c>
    </row>
    <row r="1245" spans="1:15" x14ac:dyDescent="0.2">
      <c r="A1245" s="21">
        <v>29469</v>
      </c>
      <c r="B1245" s="1" t="s">
        <v>91</v>
      </c>
      <c r="C1245" s="1" t="s">
        <v>71</v>
      </c>
      <c r="D1245" s="1" t="s">
        <v>59</v>
      </c>
      <c r="E1245" s="4">
        <v>271.5</v>
      </c>
      <c r="F1245" s="2">
        <v>6.2544000000000004</v>
      </c>
      <c r="G1245" s="2">
        <v>-8.0087552585993134</v>
      </c>
      <c r="H1245" s="2"/>
      <c r="I1245" s="2"/>
      <c r="J1245" s="2"/>
      <c r="K1245" s="2"/>
      <c r="L1245" s="2"/>
      <c r="M1245" s="24" t="str" cm="1">
        <f t="array" ref="M1245">_xlfn.IFS(B1245=standards!$G$1, standards!$H$1, B1245=standards!$G$2,standards!$H$2,B1245=standards!$G$3,standards!$H$3,B1245=standards!$G$4,standards!$H$4,B1245=standards!$G$5,standards!$H$5,B1245=standards!$G$6,standards!$H$6,B1245=standards!$G$8,standards!$H$8,B1245=standards!$G$9,standards!$H$9,B1245=standards!$G$10, standards!$H$10, TRUE,standards!$H$7)</f>
        <v>133, 64.5, 1</v>
      </c>
      <c r="N1245" t="str">
        <f>VLOOKUP($C1245, standards!$A$2:$D$17, 3, FALSE)</f>
        <v>carbonate, mixed siliciclastic</v>
      </c>
      <c r="O1245" t="str">
        <f>VLOOKUP($C1245, standards!$A$2:$D$17, 4, FALSE)</f>
        <v/>
      </c>
    </row>
    <row r="1246" spans="1:15" x14ac:dyDescent="0.2">
      <c r="A1246" s="21">
        <v>29470</v>
      </c>
      <c r="B1246" s="1" t="s">
        <v>91</v>
      </c>
      <c r="C1246" s="1" t="s">
        <v>71</v>
      </c>
      <c r="D1246" s="1" t="s">
        <v>59</v>
      </c>
      <c r="E1246" s="4">
        <v>273</v>
      </c>
      <c r="F1246" s="2">
        <v>6.7083999999999993</v>
      </c>
      <c r="G1246" s="2">
        <v>-6.321054194506365</v>
      </c>
      <c r="H1246" s="2"/>
      <c r="I1246" s="2"/>
      <c r="J1246" s="2"/>
      <c r="K1246" s="2"/>
      <c r="L1246" s="2"/>
      <c r="M1246" s="24" t="str" cm="1">
        <f t="array" ref="M1246">_xlfn.IFS(B1246=standards!$G$1, standards!$H$1, B1246=standards!$G$2,standards!$H$2,B1246=standards!$G$3,standards!$H$3,B1246=standards!$G$4,standards!$H$4,B1246=standards!$G$5,standards!$H$5,B1246=standards!$G$6,standards!$H$6,B1246=standards!$G$8,standards!$H$8,B1246=standards!$G$9,standards!$H$9,B1246=standards!$G$10, standards!$H$10, TRUE,standards!$H$7)</f>
        <v>133, 64.5, 1</v>
      </c>
      <c r="N1246" t="str">
        <f>VLOOKUP($C1246, standards!$A$2:$D$17, 3, FALSE)</f>
        <v>carbonate, mixed siliciclastic</v>
      </c>
      <c r="O1246" t="str">
        <f>VLOOKUP($C1246, standards!$A$2:$D$17, 4, FALSE)</f>
        <v/>
      </c>
    </row>
    <row r="1247" spans="1:15" x14ac:dyDescent="0.2">
      <c r="A1247" s="21">
        <v>29471</v>
      </c>
      <c r="B1247" s="1" t="s">
        <v>91</v>
      </c>
      <c r="C1247" s="1" t="s">
        <v>71</v>
      </c>
      <c r="D1247" s="1" t="s">
        <v>59</v>
      </c>
      <c r="E1247" s="4">
        <v>281.5</v>
      </c>
      <c r="F1247" s="2">
        <v>6.4133999999999993</v>
      </c>
      <c r="G1247" s="2">
        <v>-11.060475129918251</v>
      </c>
      <c r="H1247" s="2"/>
      <c r="I1247" s="2"/>
      <c r="J1247" s="2"/>
      <c r="K1247" s="2"/>
      <c r="L1247" s="2"/>
      <c r="M1247" s="24" t="str" cm="1">
        <f t="array" ref="M1247">_xlfn.IFS(B1247=standards!$G$1, standards!$H$1, B1247=standards!$G$2,standards!$H$2,B1247=standards!$G$3,standards!$H$3,B1247=standards!$G$4,standards!$H$4,B1247=standards!$G$5,standards!$H$5,B1247=standards!$G$6,standards!$H$6,B1247=standards!$G$8,standards!$H$8,B1247=standards!$G$9,standards!$H$9,B1247=standards!$G$10, standards!$H$10, TRUE,standards!$H$7)</f>
        <v>133, 64.5, 1</v>
      </c>
      <c r="N1247" t="str">
        <f>VLOOKUP($C1247, standards!$A$2:$D$17, 3, FALSE)</f>
        <v>carbonate, mixed siliciclastic</v>
      </c>
      <c r="O1247" t="str">
        <f>VLOOKUP($C1247, standards!$A$2:$D$17, 4, FALSE)</f>
        <v/>
      </c>
    </row>
    <row r="1248" spans="1:15" x14ac:dyDescent="0.2">
      <c r="A1248" s="21">
        <v>29472</v>
      </c>
      <c r="B1248" s="1" t="s">
        <v>91</v>
      </c>
      <c r="C1248" s="1" t="s">
        <v>71</v>
      </c>
      <c r="D1248" s="1" t="s">
        <v>59</v>
      </c>
      <c r="E1248" s="4">
        <v>287</v>
      </c>
      <c r="F1248" s="2">
        <v>5.2433999999999994</v>
      </c>
      <c r="G1248" s="2">
        <v>-11.24260826528087</v>
      </c>
      <c r="H1248" s="2"/>
      <c r="I1248" s="2"/>
      <c r="J1248" s="2"/>
      <c r="K1248" s="2"/>
      <c r="L1248" s="2"/>
      <c r="M1248" s="24" t="str" cm="1">
        <f t="array" ref="M1248">_xlfn.IFS(B1248=standards!$G$1, standards!$H$1, B1248=standards!$G$2,standards!$H$2,B1248=standards!$G$3,standards!$H$3,B1248=standards!$G$4,standards!$H$4,B1248=standards!$G$5,standards!$H$5,B1248=standards!$G$6,standards!$H$6,B1248=standards!$G$8,standards!$H$8,B1248=standards!$G$9,standards!$H$9,B1248=standards!$G$10, standards!$H$10, TRUE,standards!$H$7)</f>
        <v>133, 64.5, 1</v>
      </c>
      <c r="N1248" t="str">
        <f>VLOOKUP($C1248, standards!$A$2:$D$17, 3, FALSE)</f>
        <v>carbonate, mixed siliciclastic</v>
      </c>
      <c r="O1248" t="str">
        <f>VLOOKUP($C1248, standards!$A$2:$D$17, 4, FALSE)</f>
        <v/>
      </c>
    </row>
    <row r="1249" spans="1:15" x14ac:dyDescent="0.2">
      <c r="A1249" s="21">
        <v>29473</v>
      </c>
      <c r="B1249" s="1" t="s">
        <v>91</v>
      </c>
      <c r="C1249" s="1" t="s">
        <v>71</v>
      </c>
      <c r="D1249" s="1" t="s">
        <v>59</v>
      </c>
      <c r="E1249" s="4">
        <v>288.5</v>
      </c>
      <c r="F1249" s="2">
        <v>5.5053999999999998</v>
      </c>
      <c r="G1249" s="2">
        <v>-8.4195446671616363</v>
      </c>
      <c r="H1249" s="2"/>
      <c r="I1249" s="2"/>
      <c r="J1249" s="2"/>
      <c r="K1249" s="2"/>
      <c r="L1249" s="2"/>
      <c r="M1249" s="24" t="str" cm="1">
        <f t="array" ref="M1249">_xlfn.IFS(B1249=standards!$G$1, standards!$H$1, B1249=standards!$G$2,standards!$H$2,B1249=standards!$G$3,standards!$H$3,B1249=standards!$G$4,standards!$H$4,B1249=standards!$G$5,standards!$H$5,B1249=standards!$G$6,standards!$H$6,B1249=standards!$G$8,standards!$H$8,B1249=standards!$G$9,standards!$H$9,B1249=standards!$G$10, standards!$H$10, TRUE,standards!$H$7)</f>
        <v>133, 64.5, 1</v>
      </c>
      <c r="N1249" t="str">
        <f>VLOOKUP($C1249, standards!$A$2:$D$17, 3, FALSE)</f>
        <v>carbonate, mixed siliciclastic</v>
      </c>
      <c r="O1249" t="str">
        <f>VLOOKUP($C1249, standards!$A$2:$D$17, 4, FALSE)</f>
        <v/>
      </c>
    </row>
    <row r="1250" spans="1:15" x14ac:dyDescent="0.2">
      <c r="A1250" s="21">
        <v>29474</v>
      </c>
      <c r="B1250" s="1" t="s">
        <v>91</v>
      </c>
      <c r="C1250" s="1" t="s">
        <v>71</v>
      </c>
      <c r="D1250" s="1" t="s">
        <v>59</v>
      </c>
      <c r="E1250" s="4">
        <v>291.5</v>
      </c>
      <c r="F1250" s="2">
        <v>3.9403999999999999</v>
      </c>
      <c r="G1250" s="2">
        <v>-11.544513734224216</v>
      </c>
      <c r="H1250" s="2"/>
      <c r="I1250" s="2"/>
      <c r="J1250" s="2"/>
      <c r="K1250" s="2"/>
      <c r="L1250" s="2"/>
      <c r="M1250" s="24" t="str" cm="1">
        <f t="array" ref="M1250">_xlfn.IFS(B1250=standards!$G$1, standards!$H$1, B1250=standards!$G$2,standards!$H$2,B1250=standards!$G$3,standards!$H$3,B1250=standards!$G$4,standards!$H$4,B1250=standards!$G$5,standards!$H$5,B1250=standards!$G$6,standards!$H$6,B1250=standards!$G$8,standards!$H$8,B1250=standards!$G$9,standards!$H$9,B1250=standards!$G$10, standards!$H$10, TRUE,standards!$H$7)</f>
        <v>133, 64.5, 1</v>
      </c>
      <c r="N1250" t="str">
        <f>VLOOKUP($C1250, standards!$A$2:$D$17, 3, FALSE)</f>
        <v>carbonate, mixed siliciclastic</v>
      </c>
      <c r="O1250" t="str">
        <f>VLOOKUP($C1250, standards!$A$2:$D$17, 4, FALSE)</f>
        <v/>
      </c>
    </row>
    <row r="1251" spans="1:15" x14ac:dyDescent="0.2">
      <c r="A1251" s="21">
        <v>29475</v>
      </c>
      <c r="B1251" s="1" t="s">
        <v>91</v>
      </c>
      <c r="C1251" s="1" t="s">
        <v>40</v>
      </c>
      <c r="D1251" s="1" t="s">
        <v>60</v>
      </c>
      <c r="E1251" s="4">
        <v>11</v>
      </c>
      <c r="F1251" s="2">
        <v>-3.3069999999999995</v>
      </c>
      <c r="G1251" s="2">
        <v>-6.5821116885259974</v>
      </c>
      <c r="H1251" s="2"/>
      <c r="I1251" s="2"/>
      <c r="J1251" s="2"/>
      <c r="K1251" s="2"/>
      <c r="L1251" s="2"/>
      <c r="M1251" s="24" t="str" cm="1">
        <f t="array" ref="M1251">_xlfn.IFS(B1251=standards!$G$1, standards!$H$1, B1251=standards!$G$2,standards!$H$2,B1251=standards!$G$3,standards!$H$3,B1251=standards!$G$4,standards!$H$4,B1251=standards!$G$5,standards!$H$5,B1251=standards!$G$6,standards!$H$6,B1251=standards!$G$8,standards!$H$8,B1251=standards!$G$9,standards!$H$9,B1251=standards!$G$10, standards!$H$10, TRUE,standards!$H$7)</f>
        <v>133, 64.5, 1</v>
      </c>
      <c r="N1251" t="str">
        <f>VLOOKUP($C1251, standards!$A$2:$D$17, 3, FALSE)</f>
        <v>carbonate, mixed siliciclastic</v>
      </c>
      <c r="O1251" t="str">
        <f>VLOOKUP($C1251, standards!$A$2:$D$17, 4, FALSE)</f>
        <v/>
      </c>
    </row>
    <row r="1252" spans="1:15" x14ac:dyDescent="0.2">
      <c r="A1252" s="21">
        <v>29476</v>
      </c>
      <c r="B1252" s="1" t="s">
        <v>91</v>
      </c>
      <c r="C1252" s="1" t="s">
        <v>40</v>
      </c>
      <c r="D1252" s="1" t="s">
        <v>60</v>
      </c>
      <c r="E1252" s="4">
        <v>13</v>
      </c>
      <c r="F1252" s="2">
        <v>-3.2739999999999996</v>
      </c>
      <c r="G1252" s="2">
        <v>-8.3737474222552066</v>
      </c>
      <c r="H1252" s="2"/>
      <c r="I1252" s="2"/>
      <c r="J1252" s="2"/>
      <c r="K1252" s="2"/>
      <c r="L1252" s="2"/>
      <c r="M1252" s="24" t="str" cm="1">
        <f t="array" ref="M1252">_xlfn.IFS(B1252=standards!$G$1, standards!$H$1, B1252=standards!$G$2,standards!$H$2,B1252=standards!$G$3,standards!$H$3,B1252=standards!$G$4,standards!$H$4,B1252=standards!$G$5,standards!$H$5,B1252=standards!$G$6,standards!$H$6,B1252=standards!$G$8,standards!$H$8,B1252=standards!$G$9,standards!$H$9,B1252=standards!$G$10, standards!$H$10, TRUE,standards!$H$7)</f>
        <v>133, 64.5, 1</v>
      </c>
      <c r="N1252" t="str">
        <f>VLOOKUP($C1252, standards!$A$2:$D$17, 3, FALSE)</f>
        <v>carbonate, mixed siliciclastic</v>
      </c>
      <c r="O1252" t="str">
        <f>VLOOKUP($C1252, standards!$A$2:$D$17, 4, FALSE)</f>
        <v/>
      </c>
    </row>
    <row r="1253" spans="1:15" x14ac:dyDescent="0.2">
      <c r="A1253" s="21">
        <v>29477</v>
      </c>
      <c r="B1253" s="1" t="s">
        <v>91</v>
      </c>
      <c r="C1253" s="1" t="s">
        <v>40</v>
      </c>
      <c r="D1253" s="1" t="s">
        <v>60</v>
      </c>
      <c r="E1253" s="4">
        <v>15</v>
      </c>
      <c r="F1253" s="2">
        <v>-2.8519999999999994</v>
      </c>
      <c r="G1253" s="2">
        <v>-7.2373950342324909</v>
      </c>
      <c r="H1253" s="2"/>
      <c r="I1253" s="2"/>
      <c r="J1253" s="2"/>
      <c r="K1253" s="2"/>
      <c r="L1253" s="2"/>
      <c r="M1253" s="24" t="str" cm="1">
        <f t="array" ref="M1253">_xlfn.IFS(B1253=standards!$G$1, standards!$H$1, B1253=standards!$G$2,standards!$H$2,B1253=standards!$G$3,standards!$H$3,B1253=standards!$G$4,standards!$H$4,B1253=standards!$G$5,standards!$H$5,B1253=standards!$G$6,standards!$H$6,B1253=standards!$G$8,standards!$H$8,B1253=standards!$G$9,standards!$H$9,B1253=standards!$G$10, standards!$H$10, TRUE,standards!$H$7)</f>
        <v>133, 64.5, 1</v>
      </c>
      <c r="N1253" t="str">
        <f>VLOOKUP($C1253, standards!$A$2:$D$17, 3, FALSE)</f>
        <v>carbonate, mixed siliciclastic</v>
      </c>
      <c r="O1253" t="str">
        <f>VLOOKUP($C1253, standards!$A$2:$D$17, 4, FALSE)</f>
        <v/>
      </c>
    </row>
    <row r="1254" spans="1:15" x14ac:dyDescent="0.2">
      <c r="A1254" s="21">
        <v>29478</v>
      </c>
      <c r="B1254" s="1" t="s">
        <v>91</v>
      </c>
      <c r="C1254" s="1" t="s">
        <v>40</v>
      </c>
      <c r="D1254" s="1" t="s">
        <v>60</v>
      </c>
      <c r="E1254" s="4">
        <v>16</v>
      </c>
      <c r="F1254" s="2">
        <v>-2.9209999999999998</v>
      </c>
      <c r="G1254" s="2">
        <v>-6.5019335148065514</v>
      </c>
      <c r="H1254" s="2"/>
      <c r="I1254" s="2"/>
      <c r="J1254" s="2"/>
      <c r="K1254" s="2"/>
      <c r="L1254" s="2"/>
      <c r="M1254" s="24" t="str" cm="1">
        <f t="array" ref="M1254">_xlfn.IFS(B1254=standards!$G$1, standards!$H$1, B1254=standards!$G$2,standards!$H$2,B1254=standards!$G$3,standards!$H$3,B1254=standards!$G$4,standards!$H$4,B1254=standards!$G$5,standards!$H$5,B1254=standards!$G$6,standards!$H$6,B1254=standards!$G$8,standards!$H$8,B1254=standards!$G$9,standards!$H$9,B1254=standards!$G$10, standards!$H$10, TRUE,standards!$H$7)</f>
        <v>133, 64.5, 1</v>
      </c>
      <c r="N1254" t="str">
        <f>VLOOKUP($C1254, standards!$A$2:$D$17, 3, FALSE)</f>
        <v>carbonate, mixed siliciclastic</v>
      </c>
      <c r="O1254" t="str">
        <f>VLOOKUP($C1254, standards!$A$2:$D$17, 4, FALSE)</f>
        <v/>
      </c>
    </row>
    <row r="1255" spans="1:15" x14ac:dyDescent="0.2">
      <c r="A1255" s="21">
        <v>29479</v>
      </c>
      <c r="B1255" s="1" t="s">
        <v>91</v>
      </c>
      <c r="C1255" s="1" t="s">
        <v>40</v>
      </c>
      <c r="D1255" s="1" t="s">
        <v>60</v>
      </c>
      <c r="E1255" s="4">
        <v>17</v>
      </c>
      <c r="F1255" s="2">
        <v>-2.6079999999999997</v>
      </c>
      <c r="G1255" s="2">
        <v>-7.688768456652638</v>
      </c>
      <c r="H1255" s="2"/>
      <c r="I1255" s="2"/>
      <c r="J1255" s="2"/>
      <c r="K1255" s="2"/>
      <c r="L1255" s="2"/>
      <c r="M1255" s="24" t="str" cm="1">
        <f t="array" ref="M1255">_xlfn.IFS(B1255=standards!$G$1, standards!$H$1, B1255=standards!$G$2,standards!$H$2,B1255=standards!$G$3,standards!$H$3,B1255=standards!$G$4,standards!$H$4,B1255=standards!$G$5,standards!$H$5,B1255=standards!$G$6,standards!$H$6,B1255=standards!$G$8,standards!$H$8,B1255=standards!$G$9,standards!$H$9,B1255=standards!$G$10, standards!$H$10, TRUE,standards!$H$7)</f>
        <v>133, 64.5, 1</v>
      </c>
      <c r="N1255" t="str">
        <f>VLOOKUP($C1255, standards!$A$2:$D$17, 3, FALSE)</f>
        <v>carbonate, mixed siliciclastic</v>
      </c>
      <c r="O1255" t="str">
        <f>VLOOKUP($C1255, standards!$A$2:$D$17, 4, FALSE)</f>
        <v/>
      </c>
    </row>
    <row r="1256" spans="1:15" x14ac:dyDescent="0.2">
      <c r="A1256" s="21">
        <v>29480</v>
      </c>
      <c r="B1256" s="1" t="s">
        <v>91</v>
      </c>
      <c r="C1256" s="1" t="s">
        <v>40</v>
      </c>
      <c r="D1256" s="1" t="s">
        <v>60</v>
      </c>
      <c r="E1256" s="4">
        <v>18</v>
      </c>
      <c r="F1256" s="2">
        <v>-0.90299999999999958</v>
      </c>
      <c r="G1256" s="2">
        <v>-7.5323715252000332</v>
      </c>
      <c r="H1256" s="2"/>
      <c r="I1256" s="2"/>
      <c r="J1256" s="2"/>
      <c r="K1256" s="2"/>
      <c r="L1256" s="2"/>
      <c r="M1256" s="24" t="str" cm="1">
        <f t="array" ref="M1256">_xlfn.IFS(B1256=standards!$G$1, standards!$H$1, B1256=standards!$G$2,standards!$H$2,B1256=standards!$G$3,standards!$H$3,B1256=standards!$G$4,standards!$H$4,B1256=standards!$G$5,standards!$H$5,B1256=standards!$G$6,standards!$H$6,B1256=standards!$G$8,standards!$H$8,B1256=standards!$G$9,standards!$H$9,B1256=standards!$G$10, standards!$H$10, TRUE,standards!$H$7)</f>
        <v>133, 64.5, 1</v>
      </c>
      <c r="N1256" t="str">
        <f>VLOOKUP($C1256, standards!$A$2:$D$17, 3, FALSE)</f>
        <v>carbonate, mixed siliciclastic</v>
      </c>
      <c r="O1256" t="str">
        <f>VLOOKUP($C1256, standards!$A$2:$D$17, 4, FALSE)</f>
        <v/>
      </c>
    </row>
    <row r="1257" spans="1:15" x14ac:dyDescent="0.2">
      <c r="A1257" s="21">
        <v>29481</v>
      </c>
      <c r="B1257" s="1" t="s">
        <v>91</v>
      </c>
      <c r="C1257" s="1" t="s">
        <v>40</v>
      </c>
      <c r="D1257" s="1" t="s">
        <v>60</v>
      </c>
      <c r="E1257" s="4">
        <v>19</v>
      </c>
      <c r="F1257" s="2">
        <v>-2.98</v>
      </c>
      <c r="G1257" s="2">
        <v>-7.4789194093870313</v>
      </c>
      <c r="H1257" s="2"/>
      <c r="I1257" s="2"/>
      <c r="J1257" s="2"/>
      <c r="K1257" s="2"/>
      <c r="L1257" s="2"/>
      <c r="M1257" s="24" t="str" cm="1">
        <f t="array" ref="M1257">_xlfn.IFS(B1257=standards!$G$1, standards!$H$1, B1257=standards!$G$2,standards!$H$2,B1257=standards!$G$3,standards!$H$3,B1257=standards!$G$4,standards!$H$4,B1257=standards!$G$5,standards!$H$5,B1257=standards!$G$6,standards!$H$6,B1257=standards!$G$8,standards!$H$8,B1257=standards!$G$9,standards!$H$9,B1257=standards!$G$10, standards!$H$10, TRUE,standards!$H$7)</f>
        <v>133, 64.5, 1</v>
      </c>
      <c r="N1257" t="str">
        <f>VLOOKUP($C1257, standards!$A$2:$D$17, 3, FALSE)</f>
        <v>carbonate, mixed siliciclastic</v>
      </c>
      <c r="O1257" t="str">
        <f>VLOOKUP($C1257, standards!$A$2:$D$17, 4, FALSE)</f>
        <v/>
      </c>
    </row>
    <row r="1258" spans="1:15" x14ac:dyDescent="0.2">
      <c r="A1258" s="21">
        <v>29482</v>
      </c>
      <c r="B1258" s="1" t="s">
        <v>91</v>
      </c>
      <c r="C1258" s="1" t="s">
        <v>40</v>
      </c>
      <c r="D1258" s="1" t="s">
        <v>60</v>
      </c>
      <c r="E1258" s="4">
        <v>20</v>
      </c>
      <c r="F1258" s="2">
        <v>-3.11</v>
      </c>
      <c r="G1258" s="2">
        <v>-8.8686744205229218</v>
      </c>
      <c r="H1258" s="2"/>
      <c r="I1258" s="2"/>
      <c r="J1258" s="2"/>
      <c r="K1258" s="2"/>
      <c r="L1258" s="2"/>
      <c r="M1258" s="24" t="str" cm="1">
        <f t="array" ref="M1258">_xlfn.IFS(B1258=standards!$G$1, standards!$H$1, B1258=standards!$G$2,standards!$H$2,B1258=standards!$G$3,standards!$H$3,B1258=standards!$G$4,standards!$H$4,B1258=standards!$G$5,standards!$H$5,B1258=standards!$G$6,standards!$H$6,B1258=standards!$G$8,standards!$H$8,B1258=standards!$G$9,standards!$H$9,B1258=standards!$G$10, standards!$H$10, TRUE,standards!$H$7)</f>
        <v>133, 64.5, 1</v>
      </c>
      <c r="N1258" t="str">
        <f>VLOOKUP($C1258, standards!$A$2:$D$17, 3, FALSE)</f>
        <v>carbonate, mixed siliciclastic</v>
      </c>
      <c r="O1258" t="str">
        <f>VLOOKUP($C1258, standards!$A$2:$D$17, 4, FALSE)</f>
        <v/>
      </c>
    </row>
    <row r="1259" spans="1:15" x14ac:dyDescent="0.2">
      <c r="A1259" s="21">
        <v>29483</v>
      </c>
      <c r="B1259" s="1" t="s">
        <v>91</v>
      </c>
      <c r="C1259" s="1" t="s">
        <v>40</v>
      </c>
      <c r="D1259" s="1" t="s">
        <v>60</v>
      </c>
      <c r="E1259" s="4">
        <v>21</v>
      </c>
      <c r="F1259" s="2">
        <v>-0.83799999999999963</v>
      </c>
      <c r="G1259" s="2">
        <v>-8.4311589540542684</v>
      </c>
      <c r="H1259" s="2"/>
      <c r="I1259" s="2"/>
      <c r="J1259" s="2"/>
      <c r="K1259" s="2"/>
      <c r="L1259" s="2"/>
      <c r="M1259" s="24" t="str" cm="1">
        <f t="array" ref="M1259">_xlfn.IFS(B1259=standards!$G$1, standards!$H$1, B1259=standards!$G$2,standards!$H$2,B1259=standards!$G$3,standards!$H$3,B1259=standards!$G$4,standards!$H$4,B1259=standards!$G$5,standards!$H$5,B1259=standards!$G$6,standards!$H$6,B1259=standards!$G$8,standards!$H$8,B1259=standards!$G$9,standards!$H$9,B1259=standards!$G$10, standards!$H$10, TRUE,standards!$H$7)</f>
        <v>133, 64.5, 1</v>
      </c>
      <c r="N1259" t="str">
        <f>VLOOKUP($C1259, standards!$A$2:$D$17, 3, FALSE)</f>
        <v>carbonate, mixed siliciclastic</v>
      </c>
      <c r="O1259" t="str">
        <f>VLOOKUP($C1259, standards!$A$2:$D$17, 4, FALSE)</f>
        <v/>
      </c>
    </row>
    <row r="1260" spans="1:15" x14ac:dyDescent="0.2">
      <c r="A1260" s="21">
        <v>29484</v>
      </c>
      <c r="B1260" s="1" t="s">
        <v>91</v>
      </c>
      <c r="C1260" s="1" t="s">
        <v>40</v>
      </c>
      <c r="D1260" s="1" t="s">
        <v>60</v>
      </c>
      <c r="E1260" s="4">
        <v>22</v>
      </c>
      <c r="F1260" s="2">
        <v>-1.6619999999999997</v>
      </c>
      <c r="G1260" s="2">
        <v>-8.0431361874123297</v>
      </c>
      <c r="H1260" s="2"/>
      <c r="I1260" s="2"/>
      <c r="J1260" s="2"/>
      <c r="K1260" s="2"/>
      <c r="L1260" s="2"/>
      <c r="M1260" s="24" t="str" cm="1">
        <f t="array" ref="M1260">_xlfn.IFS(B1260=standards!$G$1, standards!$H$1, B1260=standards!$G$2,standards!$H$2,B1260=standards!$G$3,standards!$H$3,B1260=standards!$G$4,standards!$H$4,B1260=standards!$G$5,standards!$H$5,B1260=standards!$G$6,standards!$H$6,B1260=standards!$G$8,standards!$H$8,B1260=standards!$G$9,standards!$H$9,B1260=standards!$G$10, standards!$H$10, TRUE,standards!$H$7)</f>
        <v>133, 64.5, 1</v>
      </c>
      <c r="N1260" t="str">
        <f>VLOOKUP($C1260, standards!$A$2:$D$17, 3, FALSE)</f>
        <v>carbonate, mixed siliciclastic</v>
      </c>
      <c r="O1260" t="str">
        <f>VLOOKUP($C1260, standards!$A$2:$D$17, 4, FALSE)</f>
        <v/>
      </c>
    </row>
    <row r="1261" spans="1:15" x14ac:dyDescent="0.2">
      <c r="A1261" s="21">
        <v>29485</v>
      </c>
      <c r="B1261" s="1" t="s">
        <v>91</v>
      </c>
      <c r="C1261" s="1" t="s">
        <v>40</v>
      </c>
      <c r="D1261" s="1" t="s">
        <v>60</v>
      </c>
      <c r="E1261" s="4">
        <v>23</v>
      </c>
      <c r="F1261" s="2">
        <v>-1.5229999999999997</v>
      </c>
      <c r="G1261" s="2">
        <v>-8.4628342819434295</v>
      </c>
      <c r="H1261" s="2"/>
      <c r="I1261" s="2"/>
      <c r="J1261" s="2"/>
      <c r="K1261" s="2"/>
      <c r="L1261" s="2"/>
      <c r="M1261" s="24" t="str" cm="1">
        <f t="array" ref="M1261">_xlfn.IFS(B1261=standards!$G$1, standards!$H$1, B1261=standards!$G$2,standards!$H$2,B1261=standards!$G$3,standards!$H$3,B1261=standards!$G$4,standards!$H$4,B1261=standards!$G$5,standards!$H$5,B1261=standards!$G$6,standards!$H$6,B1261=standards!$G$8,standards!$H$8,B1261=standards!$G$9,standards!$H$9,B1261=standards!$G$10, standards!$H$10, TRUE,standards!$H$7)</f>
        <v>133, 64.5, 1</v>
      </c>
      <c r="N1261" t="str">
        <f>VLOOKUP($C1261, standards!$A$2:$D$17, 3, FALSE)</f>
        <v>carbonate, mixed siliciclastic</v>
      </c>
      <c r="O1261" t="str">
        <f>VLOOKUP($C1261, standards!$A$2:$D$17, 4, FALSE)</f>
        <v/>
      </c>
    </row>
    <row r="1262" spans="1:15" x14ac:dyDescent="0.2">
      <c r="A1262" s="21">
        <v>29486</v>
      </c>
      <c r="B1262" s="1" t="s">
        <v>91</v>
      </c>
      <c r="C1262" s="1" t="s">
        <v>40</v>
      </c>
      <c r="D1262" s="1" t="s">
        <v>60</v>
      </c>
      <c r="E1262" s="4">
        <v>24</v>
      </c>
      <c r="F1262" s="2">
        <v>-1.2709999999999997</v>
      </c>
      <c r="G1262" s="2">
        <v>-8.2856504165635272</v>
      </c>
      <c r="H1262" s="2"/>
      <c r="I1262" s="2"/>
      <c r="J1262" s="2"/>
      <c r="K1262" s="2"/>
      <c r="L1262" s="2"/>
      <c r="M1262" s="24" t="str" cm="1">
        <f t="array" ref="M1262">_xlfn.IFS(B1262=standards!$G$1, standards!$H$1, B1262=standards!$G$2,standards!$H$2,B1262=standards!$G$3,standards!$H$3,B1262=standards!$G$4,standards!$H$4,B1262=standards!$G$5,standards!$H$5,B1262=standards!$G$6,standards!$H$6,B1262=standards!$G$8,standards!$H$8,B1262=standards!$G$9,standards!$H$9,B1262=standards!$G$10, standards!$H$10, TRUE,standards!$H$7)</f>
        <v>133, 64.5, 1</v>
      </c>
      <c r="N1262" t="str">
        <f>VLOOKUP($C1262, standards!$A$2:$D$17, 3, FALSE)</f>
        <v>carbonate, mixed siliciclastic</v>
      </c>
      <c r="O1262" t="str">
        <f>VLOOKUP($C1262, standards!$A$2:$D$17, 4, FALSE)</f>
        <v/>
      </c>
    </row>
    <row r="1263" spans="1:15" x14ac:dyDescent="0.2">
      <c r="A1263" s="21">
        <v>29487</v>
      </c>
      <c r="B1263" s="1" t="s">
        <v>91</v>
      </c>
      <c r="C1263" s="1" t="s">
        <v>40</v>
      </c>
      <c r="D1263" s="1" t="s">
        <v>60</v>
      </c>
      <c r="E1263" s="4">
        <v>25</v>
      </c>
      <c r="F1263" s="2">
        <v>-1.05</v>
      </c>
      <c r="G1263" s="2">
        <v>-8.2213099067886617</v>
      </c>
      <c r="H1263" s="2"/>
      <c r="I1263" s="2"/>
      <c r="J1263" s="2"/>
      <c r="K1263" s="2"/>
      <c r="L1263" s="2"/>
      <c r="M1263" s="24" t="str" cm="1">
        <f t="array" ref="M1263">_xlfn.IFS(B1263=standards!$G$1, standards!$H$1, B1263=standards!$G$2,standards!$H$2,B1263=standards!$G$3,standards!$H$3,B1263=standards!$G$4,standards!$H$4,B1263=standards!$G$5,standards!$H$5,B1263=standards!$G$6,standards!$H$6,B1263=standards!$G$8,standards!$H$8,B1263=standards!$G$9,standards!$H$9,B1263=standards!$G$10, standards!$H$10, TRUE,standards!$H$7)</f>
        <v>133, 64.5, 1</v>
      </c>
      <c r="N1263" t="str">
        <f>VLOOKUP($C1263, standards!$A$2:$D$17, 3, FALSE)</f>
        <v>carbonate, mixed siliciclastic</v>
      </c>
      <c r="O1263" t="str">
        <f>VLOOKUP($C1263, standards!$A$2:$D$17, 4, FALSE)</f>
        <v/>
      </c>
    </row>
    <row r="1264" spans="1:15" x14ac:dyDescent="0.2">
      <c r="A1264" s="21">
        <v>29488</v>
      </c>
      <c r="B1264" s="1" t="s">
        <v>91</v>
      </c>
      <c r="C1264" s="1" t="s">
        <v>40</v>
      </c>
      <c r="D1264" s="1" t="s">
        <v>60</v>
      </c>
      <c r="E1264" s="4">
        <v>26</v>
      </c>
      <c r="F1264" s="2">
        <v>-3.6</v>
      </c>
      <c r="G1264" s="2">
        <v>-8.7063383650911703</v>
      </c>
      <c r="H1264" s="2"/>
      <c r="I1264" s="2"/>
      <c r="J1264" s="2"/>
      <c r="K1264" s="2"/>
      <c r="L1264" s="2"/>
      <c r="M1264" s="24" t="str" cm="1">
        <f t="array" ref="M1264">_xlfn.IFS(B1264=standards!$G$1, standards!$H$1, B1264=standards!$G$2,standards!$H$2,B1264=standards!$G$3,standards!$H$3,B1264=standards!$G$4,standards!$H$4,B1264=standards!$G$5,standards!$H$5,B1264=standards!$G$6,standards!$H$6,B1264=standards!$G$8,standards!$H$8,B1264=standards!$G$9,standards!$H$9,B1264=standards!$G$10, standards!$H$10, TRUE,standards!$H$7)</f>
        <v>133, 64.5, 1</v>
      </c>
      <c r="N1264" t="str">
        <f>VLOOKUP($C1264, standards!$A$2:$D$17, 3, FALSE)</f>
        <v>carbonate, mixed siliciclastic</v>
      </c>
      <c r="O1264" t="str">
        <f>VLOOKUP($C1264, standards!$A$2:$D$17, 4, FALSE)</f>
        <v/>
      </c>
    </row>
    <row r="1265" spans="1:15" x14ac:dyDescent="0.2">
      <c r="A1265" s="21">
        <v>29489</v>
      </c>
      <c r="B1265" s="1" t="s">
        <v>91</v>
      </c>
      <c r="C1265" s="1" t="s">
        <v>40</v>
      </c>
      <c r="D1265" s="1" t="s">
        <v>60</v>
      </c>
      <c r="E1265" s="4">
        <v>27</v>
      </c>
      <c r="F1265" s="2">
        <v>-0.93899999999999961</v>
      </c>
      <c r="G1265" s="2">
        <v>-8.3272242844181221</v>
      </c>
      <c r="H1265" s="2"/>
      <c r="I1265" s="2"/>
      <c r="J1265" s="2"/>
      <c r="K1265" s="2"/>
      <c r="L1265" s="2"/>
      <c r="M1265" s="24" t="str" cm="1">
        <f t="array" ref="M1265">_xlfn.IFS(B1265=standards!$G$1, standards!$H$1, B1265=standards!$G$2,standards!$H$2,B1265=standards!$G$3,standards!$H$3,B1265=standards!$G$4,standards!$H$4,B1265=standards!$G$5,standards!$H$5,B1265=standards!$G$6,standards!$H$6,B1265=standards!$G$8,standards!$H$8,B1265=standards!$G$9,standards!$H$9,B1265=standards!$G$10, standards!$H$10, TRUE,standards!$H$7)</f>
        <v>133, 64.5, 1</v>
      </c>
      <c r="N1265" t="str">
        <f>VLOOKUP($C1265, standards!$A$2:$D$17, 3, FALSE)</f>
        <v>carbonate, mixed siliciclastic</v>
      </c>
      <c r="O1265" t="str">
        <f>VLOOKUP($C1265, standards!$A$2:$D$17, 4, FALSE)</f>
        <v/>
      </c>
    </row>
    <row r="1266" spans="1:15" x14ac:dyDescent="0.2">
      <c r="A1266" s="21">
        <v>29490</v>
      </c>
      <c r="B1266" s="1" t="s">
        <v>91</v>
      </c>
      <c r="C1266" s="1" t="s">
        <v>40</v>
      </c>
      <c r="D1266" s="1" t="s">
        <v>60</v>
      </c>
      <c r="E1266" s="4">
        <v>28</v>
      </c>
      <c r="F1266" s="2">
        <v>-2.1150000000000002</v>
      </c>
      <c r="G1266" s="2">
        <v>-8.8666947125299487</v>
      </c>
      <c r="H1266" s="2"/>
      <c r="I1266" s="2"/>
      <c r="J1266" s="2"/>
      <c r="K1266" s="2"/>
      <c r="L1266" s="2"/>
      <c r="M1266" s="24" t="str" cm="1">
        <f t="array" ref="M1266">_xlfn.IFS(B1266=standards!$G$1, standards!$H$1, B1266=standards!$G$2,standards!$H$2,B1266=standards!$G$3,standards!$H$3,B1266=standards!$G$4,standards!$H$4,B1266=standards!$G$5,standards!$H$5,B1266=standards!$G$6,standards!$H$6,B1266=standards!$G$8,standards!$H$8,B1266=standards!$G$9,standards!$H$9,B1266=standards!$G$10, standards!$H$10, TRUE,standards!$H$7)</f>
        <v>133, 64.5, 1</v>
      </c>
      <c r="N1266" t="str">
        <f>VLOOKUP($C1266, standards!$A$2:$D$17, 3, FALSE)</f>
        <v>carbonate, mixed siliciclastic</v>
      </c>
      <c r="O1266" t="str">
        <f>VLOOKUP($C1266, standards!$A$2:$D$17, 4, FALSE)</f>
        <v/>
      </c>
    </row>
    <row r="1267" spans="1:15" x14ac:dyDescent="0.2">
      <c r="A1267" s="21">
        <v>29491</v>
      </c>
      <c r="B1267" s="1" t="s">
        <v>91</v>
      </c>
      <c r="C1267" s="1" t="s">
        <v>40</v>
      </c>
      <c r="D1267" s="1" t="s">
        <v>60</v>
      </c>
      <c r="E1267" s="4">
        <v>29</v>
      </c>
      <c r="F1267" s="2">
        <v>-1.7689999999999997</v>
      </c>
      <c r="G1267" s="2">
        <v>-7.7837944403200074</v>
      </c>
      <c r="H1267" s="2"/>
      <c r="I1267" s="2"/>
      <c r="J1267" s="2"/>
      <c r="K1267" s="2"/>
      <c r="L1267" s="2"/>
      <c r="M1267" s="24" t="str" cm="1">
        <f t="array" ref="M1267">_xlfn.IFS(B1267=standards!$G$1, standards!$H$1, B1267=standards!$G$2,standards!$H$2,B1267=standards!$G$3,standards!$H$3,B1267=standards!$G$4,standards!$H$4,B1267=standards!$G$5,standards!$H$5,B1267=standards!$G$6,standards!$H$6,B1267=standards!$G$8,standards!$H$8,B1267=standards!$G$9,standards!$H$9,B1267=standards!$G$10, standards!$H$10, TRUE,standards!$H$7)</f>
        <v>133, 64.5, 1</v>
      </c>
      <c r="N1267" t="str">
        <f>VLOOKUP($C1267, standards!$A$2:$D$17, 3, FALSE)</f>
        <v>carbonate, mixed siliciclastic</v>
      </c>
      <c r="O1267" t="str">
        <f>VLOOKUP($C1267, standards!$A$2:$D$17, 4, FALSE)</f>
        <v/>
      </c>
    </row>
    <row r="1268" spans="1:15" x14ac:dyDescent="0.2">
      <c r="A1268" s="21">
        <v>29492</v>
      </c>
      <c r="B1268" s="1" t="s">
        <v>91</v>
      </c>
      <c r="C1268" s="1" t="s">
        <v>40</v>
      </c>
      <c r="D1268" s="1" t="s">
        <v>60</v>
      </c>
      <c r="E1268" s="4">
        <v>30</v>
      </c>
      <c r="F1268" s="2">
        <v>-2.1959999999999997</v>
      </c>
      <c r="G1268" s="2">
        <v>-7.172064670461082</v>
      </c>
      <c r="H1268" s="2"/>
      <c r="I1268" s="2"/>
      <c r="J1268" s="2"/>
      <c r="K1268" s="2"/>
      <c r="L1268" s="2"/>
      <c r="M1268" s="24" t="str" cm="1">
        <f t="array" ref="M1268">_xlfn.IFS(B1268=standards!$G$1, standards!$H$1, B1268=standards!$G$2,standards!$H$2,B1268=standards!$G$3,standards!$H$3,B1268=standards!$G$4,standards!$H$4,B1268=standards!$G$5,standards!$H$5,B1268=standards!$G$6,standards!$H$6,B1268=standards!$G$8,standards!$H$8,B1268=standards!$G$9,standards!$H$9,B1268=standards!$G$10, standards!$H$10, TRUE,standards!$H$7)</f>
        <v>133, 64.5, 1</v>
      </c>
      <c r="N1268" t="str">
        <f>VLOOKUP($C1268, standards!$A$2:$D$17, 3, FALSE)</f>
        <v>carbonate, mixed siliciclastic</v>
      </c>
      <c r="O1268" t="str">
        <f>VLOOKUP($C1268, standards!$A$2:$D$17, 4, FALSE)</f>
        <v/>
      </c>
    </row>
    <row r="1269" spans="1:15" x14ac:dyDescent="0.2">
      <c r="A1269" s="21">
        <v>29493</v>
      </c>
      <c r="B1269" s="1" t="s">
        <v>91</v>
      </c>
      <c r="C1269" s="1" t="s">
        <v>40</v>
      </c>
      <c r="D1269" s="1" t="s">
        <v>60</v>
      </c>
      <c r="E1269" s="4">
        <v>41</v>
      </c>
      <c r="F1269" s="2">
        <v>-2.1279999999999997</v>
      </c>
      <c r="G1269" s="2">
        <v>-7.1295009486100573</v>
      </c>
      <c r="H1269" s="2"/>
      <c r="I1269" s="2"/>
      <c r="J1269" s="2"/>
      <c r="K1269" s="2"/>
      <c r="L1269" s="2"/>
      <c r="M1269" s="24" t="str" cm="1">
        <f t="array" ref="M1269">_xlfn.IFS(B1269=standards!$G$1, standards!$H$1, B1269=standards!$G$2,standards!$H$2,B1269=standards!$G$3,standards!$H$3,B1269=standards!$G$4,standards!$H$4,B1269=standards!$G$5,standards!$H$5,B1269=standards!$G$6,standards!$H$6,B1269=standards!$G$8,standards!$H$8,B1269=standards!$G$9,standards!$H$9,B1269=standards!$G$10, standards!$H$10, TRUE,standards!$H$7)</f>
        <v>133, 64.5, 1</v>
      </c>
      <c r="N1269" t="str">
        <f>VLOOKUP($C1269, standards!$A$2:$D$17, 3, FALSE)</f>
        <v>carbonate, mixed siliciclastic</v>
      </c>
      <c r="O1269" t="str">
        <f>VLOOKUP($C1269, standards!$A$2:$D$17, 4, FALSE)</f>
        <v/>
      </c>
    </row>
    <row r="1270" spans="1:15" x14ac:dyDescent="0.2">
      <c r="A1270" s="21">
        <v>29494</v>
      </c>
      <c r="B1270" s="1" t="s">
        <v>91</v>
      </c>
      <c r="C1270" s="1" t="s">
        <v>40</v>
      </c>
      <c r="D1270" s="1" t="s">
        <v>60</v>
      </c>
      <c r="E1270" s="4">
        <v>48</v>
      </c>
      <c r="F1270" s="2">
        <v>-2.0529999999999999</v>
      </c>
      <c r="G1270" s="2">
        <v>-6.7503868679368955</v>
      </c>
      <c r="H1270" s="2"/>
      <c r="I1270" s="2"/>
      <c r="J1270" s="2"/>
      <c r="K1270" s="2"/>
      <c r="L1270" s="2"/>
      <c r="M1270" s="24" t="str" cm="1">
        <f t="array" ref="M1270">_xlfn.IFS(B1270=standards!$G$1, standards!$H$1, B1270=standards!$G$2,standards!$H$2,B1270=standards!$G$3,standards!$H$3,B1270=standards!$G$4,standards!$H$4,B1270=standards!$G$5,standards!$H$5,B1270=standards!$G$6,standards!$H$6,B1270=standards!$G$8,standards!$H$8,B1270=standards!$G$9,standards!$H$9,B1270=standards!$G$10, standards!$H$10, TRUE,standards!$H$7)</f>
        <v>133, 64.5, 1</v>
      </c>
      <c r="N1270" t="str">
        <f>VLOOKUP($C1270, standards!$A$2:$D$17, 3, FALSE)</f>
        <v>carbonate, mixed siliciclastic</v>
      </c>
      <c r="O1270" t="str">
        <f>VLOOKUP($C1270, standards!$A$2:$D$17, 4, FALSE)</f>
        <v/>
      </c>
    </row>
    <row r="1271" spans="1:15" x14ac:dyDescent="0.2">
      <c r="A1271" s="21">
        <v>29495</v>
      </c>
      <c r="B1271" s="1" t="s">
        <v>91</v>
      </c>
      <c r="C1271" s="1" t="s">
        <v>40</v>
      </c>
      <c r="D1271" s="1" t="s">
        <v>60</v>
      </c>
      <c r="E1271" s="4">
        <v>72</v>
      </c>
      <c r="F1271" s="2">
        <v>-2.0939999999999994</v>
      </c>
      <c r="G1271" s="2">
        <v>-6.643482636311119</v>
      </c>
      <c r="H1271" s="2"/>
      <c r="I1271" s="2"/>
      <c r="J1271" s="2"/>
      <c r="K1271" s="2"/>
      <c r="L1271" s="2"/>
      <c r="M1271" s="24" t="str" cm="1">
        <f t="array" ref="M1271">_xlfn.IFS(B1271=standards!$G$1, standards!$H$1, B1271=standards!$G$2,standards!$H$2,B1271=standards!$G$3,standards!$H$3,B1271=standards!$G$4,standards!$H$4,B1271=standards!$G$5,standards!$H$5,B1271=standards!$G$6,standards!$H$6,B1271=standards!$G$8,standards!$H$8,B1271=standards!$G$9,standards!$H$9,B1271=standards!$G$10, standards!$H$10, TRUE,standards!$H$7)</f>
        <v>133, 64.5, 1</v>
      </c>
      <c r="N1271" t="str">
        <f>VLOOKUP($C1271, standards!$A$2:$D$17, 3, FALSE)</f>
        <v>carbonate, mixed siliciclastic</v>
      </c>
      <c r="O1271" t="str">
        <f>VLOOKUP($C1271, standards!$A$2:$D$17, 4, FALSE)</f>
        <v/>
      </c>
    </row>
    <row r="1272" spans="1:15" x14ac:dyDescent="0.2">
      <c r="A1272" s="21">
        <v>29496</v>
      </c>
      <c r="B1272" s="1" t="s">
        <v>91</v>
      </c>
      <c r="C1272" s="1" t="s">
        <v>40</v>
      </c>
      <c r="D1272" s="1" t="s">
        <v>60</v>
      </c>
      <c r="E1272" s="4">
        <v>99</v>
      </c>
      <c r="F1272" s="2">
        <v>-7.4740000000000002</v>
      </c>
      <c r="G1272" s="2">
        <v>-5.6892633836509097</v>
      </c>
      <c r="H1272" s="2"/>
      <c r="I1272" s="2"/>
      <c r="J1272" s="2"/>
      <c r="K1272" s="2"/>
      <c r="L1272" s="2"/>
      <c r="M1272" s="24" t="str" cm="1">
        <f t="array" ref="M1272">_xlfn.IFS(B1272=standards!$G$1, standards!$H$1, B1272=standards!$G$2,standards!$H$2,B1272=standards!$G$3,standards!$H$3,B1272=standards!$G$4,standards!$H$4,B1272=standards!$G$5,standards!$H$5,B1272=standards!$G$6,standards!$H$6,B1272=standards!$G$8,standards!$H$8,B1272=standards!$G$9,standards!$H$9,B1272=standards!$G$10, standards!$H$10, TRUE,standards!$H$7)</f>
        <v>133, 64.5, 1</v>
      </c>
      <c r="N1272" t="str">
        <f>VLOOKUP($C1272, standards!$A$2:$D$17, 3, FALSE)</f>
        <v>carbonate, mixed siliciclastic</v>
      </c>
      <c r="O1272" t="str">
        <f>VLOOKUP($C1272, standards!$A$2:$D$17, 4, FALSE)</f>
        <v/>
      </c>
    </row>
    <row r="1273" spans="1:15" x14ac:dyDescent="0.2">
      <c r="A1273" s="21">
        <v>29497</v>
      </c>
      <c r="B1273" s="1" t="s">
        <v>91</v>
      </c>
      <c r="C1273" s="1" t="s">
        <v>40</v>
      </c>
      <c r="D1273" s="1" t="s">
        <v>60</v>
      </c>
      <c r="E1273" s="4">
        <v>104</v>
      </c>
      <c r="F1273" s="2">
        <v>-4.9290000000000003</v>
      </c>
      <c r="G1273" s="2">
        <v>-5.2903522230471074</v>
      </c>
      <c r="H1273" s="2"/>
      <c r="I1273" s="2"/>
      <c r="J1273" s="2"/>
      <c r="K1273" s="2"/>
      <c r="L1273" s="2"/>
      <c r="M1273" s="24" t="str" cm="1">
        <f t="array" ref="M1273">_xlfn.IFS(B1273=standards!$G$1, standards!$H$1, B1273=standards!$G$2,standards!$H$2,B1273=standards!$G$3,standards!$H$3,B1273=standards!$G$4,standards!$H$4,B1273=standards!$G$5,standards!$H$5,B1273=standards!$G$6,standards!$H$6,B1273=standards!$G$8,standards!$H$8,B1273=standards!$G$9,standards!$H$9,B1273=standards!$G$10, standards!$H$10, TRUE,standards!$H$7)</f>
        <v>133, 64.5, 1</v>
      </c>
      <c r="N1273" t="str">
        <f>VLOOKUP($C1273, standards!$A$2:$D$17, 3, FALSE)</f>
        <v>carbonate, mixed siliciclastic</v>
      </c>
      <c r="O1273" t="str">
        <f>VLOOKUP($C1273, standards!$A$2:$D$17, 4, FALSE)</f>
        <v/>
      </c>
    </row>
    <row r="1274" spans="1:15" x14ac:dyDescent="0.2">
      <c r="A1274" s="21">
        <v>29498</v>
      </c>
      <c r="B1274" s="1" t="s">
        <v>91</v>
      </c>
      <c r="C1274" s="1" t="s">
        <v>40</v>
      </c>
      <c r="D1274" s="1" t="s">
        <v>60</v>
      </c>
      <c r="E1274" s="4">
        <v>105.2</v>
      </c>
      <c r="F1274" s="2">
        <v>-8.3929999999999989</v>
      </c>
      <c r="G1274" s="2">
        <v>-8.5489515796420221</v>
      </c>
      <c r="H1274" s="2"/>
      <c r="I1274" s="2"/>
      <c r="J1274" s="2"/>
      <c r="K1274" s="2"/>
      <c r="L1274" s="2"/>
      <c r="M1274" s="24" t="str" cm="1">
        <f t="array" ref="M1274">_xlfn.IFS(B1274=standards!$G$1, standards!$H$1, B1274=standards!$G$2,standards!$H$2,B1274=standards!$G$3,standards!$H$3,B1274=standards!$G$4,standards!$H$4,B1274=standards!$G$5,standards!$H$5,B1274=standards!$G$6,standards!$H$6,B1274=standards!$G$8,standards!$H$8,B1274=standards!$G$9,standards!$H$9,B1274=standards!$G$10, standards!$H$10, TRUE,standards!$H$7)</f>
        <v>133, 64.5, 1</v>
      </c>
      <c r="N1274" t="str">
        <f>VLOOKUP($C1274, standards!$A$2:$D$17, 3, FALSE)</f>
        <v>carbonate, mixed siliciclastic</v>
      </c>
      <c r="O1274" t="str">
        <f>VLOOKUP($C1274, standards!$A$2:$D$17, 4, FALSE)</f>
        <v/>
      </c>
    </row>
    <row r="1275" spans="1:15" x14ac:dyDescent="0.2">
      <c r="A1275" s="21">
        <v>29499</v>
      </c>
      <c r="B1275" s="1" t="s">
        <v>91</v>
      </c>
      <c r="C1275" s="1" t="s">
        <v>40</v>
      </c>
      <c r="D1275" s="1" t="s">
        <v>60</v>
      </c>
      <c r="E1275" s="4">
        <v>108</v>
      </c>
      <c r="F1275" s="2">
        <v>-8.0919999999999987</v>
      </c>
      <c r="G1275" s="2">
        <v>-8.2193301987956886</v>
      </c>
      <c r="H1275" s="2"/>
      <c r="I1275" s="2"/>
      <c r="J1275" s="2"/>
      <c r="K1275" s="2"/>
      <c r="L1275" s="2"/>
      <c r="M1275" s="24" t="str" cm="1">
        <f t="array" ref="M1275">_xlfn.IFS(B1275=standards!$G$1, standards!$H$1, B1275=standards!$G$2,standards!$H$2,B1275=standards!$G$3,standards!$H$3,B1275=standards!$G$4,standards!$H$4,B1275=standards!$G$5,standards!$H$5,B1275=standards!$G$6,standards!$H$6,B1275=standards!$G$8,standards!$H$8,B1275=standards!$G$9,standards!$H$9,B1275=standards!$G$10, standards!$H$10, TRUE,standards!$H$7)</f>
        <v>133, 64.5, 1</v>
      </c>
      <c r="N1275" t="str">
        <f>VLOOKUP($C1275, standards!$A$2:$D$17, 3, FALSE)</f>
        <v>carbonate, mixed siliciclastic</v>
      </c>
      <c r="O1275" t="str">
        <f>VLOOKUP($C1275, standards!$A$2:$D$17, 4, FALSE)</f>
        <v/>
      </c>
    </row>
    <row r="1276" spans="1:15" x14ac:dyDescent="0.2">
      <c r="A1276" s="21">
        <v>29500</v>
      </c>
      <c r="B1276" s="1" t="s">
        <v>91</v>
      </c>
      <c r="C1276" s="1" t="s">
        <v>40</v>
      </c>
      <c r="D1276" s="1" t="s">
        <v>60</v>
      </c>
      <c r="E1276" s="4">
        <v>109.5</v>
      </c>
      <c r="F1276" s="2">
        <v>-8.8229999999999986</v>
      </c>
      <c r="G1276" s="2">
        <v>-4.9181671203497492</v>
      </c>
      <c r="H1276" s="2"/>
      <c r="I1276" s="2"/>
      <c r="J1276" s="2"/>
      <c r="K1276" s="2"/>
      <c r="L1276" s="2"/>
      <c r="M1276" s="24" t="str" cm="1">
        <f t="array" ref="M1276">_xlfn.IFS(B1276=standards!$G$1, standards!$H$1, B1276=standards!$G$2,standards!$H$2,B1276=standards!$G$3,standards!$H$3,B1276=standards!$G$4,standards!$H$4,B1276=standards!$G$5,standards!$H$5,B1276=standards!$G$6,standards!$H$6,B1276=standards!$G$8,standards!$H$8,B1276=standards!$G$9,standards!$H$9,B1276=standards!$G$10, standards!$H$10, TRUE,standards!$H$7)</f>
        <v>133, 64.5, 1</v>
      </c>
      <c r="N1276" t="str">
        <f>VLOOKUP($C1276, standards!$A$2:$D$17, 3, FALSE)</f>
        <v>carbonate, mixed siliciclastic</v>
      </c>
      <c r="O1276" t="str">
        <f>VLOOKUP($C1276, standards!$A$2:$D$17, 4, FALSE)</f>
        <v/>
      </c>
    </row>
    <row r="1277" spans="1:15" x14ac:dyDescent="0.2">
      <c r="A1277" s="21">
        <v>29501</v>
      </c>
      <c r="B1277" s="1" t="s">
        <v>91</v>
      </c>
      <c r="C1277" s="1" t="s">
        <v>40</v>
      </c>
      <c r="D1277" s="1" t="s">
        <v>60</v>
      </c>
      <c r="E1277" s="4">
        <v>117</v>
      </c>
      <c r="F1277" s="2">
        <v>-10.286</v>
      </c>
      <c r="G1277" s="2">
        <v>-4.5667689515795749</v>
      </c>
      <c r="H1277" s="2"/>
      <c r="I1277" s="2"/>
      <c r="J1277" s="2"/>
      <c r="K1277" s="2"/>
      <c r="L1277" s="2"/>
      <c r="M1277" s="24" t="str" cm="1">
        <f t="array" ref="M1277">_xlfn.IFS(B1277=standards!$G$1, standards!$H$1, B1277=standards!$G$2,standards!$H$2,B1277=standards!$G$3,standards!$H$3,B1277=standards!$G$4,standards!$H$4,B1277=standards!$G$5,standards!$H$5,B1277=standards!$G$6,standards!$H$6,B1277=standards!$G$8,standards!$H$8,B1277=standards!$G$9,standards!$H$9,B1277=standards!$G$10, standards!$H$10, TRUE,standards!$H$7)</f>
        <v>133, 64.5, 1</v>
      </c>
      <c r="N1277" t="str">
        <f>VLOOKUP($C1277, standards!$A$2:$D$17, 3, FALSE)</f>
        <v>carbonate, mixed siliciclastic</v>
      </c>
      <c r="O1277" t="str">
        <f>VLOOKUP($C1277, standards!$A$2:$D$17, 4, FALSE)</f>
        <v/>
      </c>
    </row>
    <row r="1278" spans="1:15" x14ac:dyDescent="0.2">
      <c r="A1278" s="21">
        <v>29502</v>
      </c>
      <c r="B1278" s="1" t="s">
        <v>91</v>
      </c>
      <c r="C1278" s="1" t="s">
        <v>40</v>
      </c>
      <c r="D1278" s="1" t="s">
        <v>60</v>
      </c>
      <c r="E1278" s="4">
        <v>121</v>
      </c>
      <c r="F1278" s="2">
        <v>-3.9029999999999996</v>
      </c>
      <c r="G1278" s="2">
        <v>-1.840711045120911</v>
      </c>
      <c r="H1278" s="2"/>
      <c r="I1278" s="2"/>
      <c r="J1278" s="2"/>
      <c r="K1278" s="2"/>
      <c r="L1278" s="2"/>
      <c r="M1278" s="24" t="str" cm="1">
        <f t="array" ref="M1278">_xlfn.IFS(B1278=standards!$G$1, standards!$H$1, B1278=standards!$G$2,standards!$H$2,B1278=standards!$G$3,standards!$H$3,B1278=standards!$G$4,standards!$H$4,B1278=standards!$G$5,standards!$H$5,B1278=standards!$G$6,standards!$H$6,B1278=standards!$G$8,standards!$H$8,B1278=standards!$G$9,standards!$H$9,B1278=standards!$G$10, standards!$H$10, TRUE,standards!$H$7)</f>
        <v>133, 64.5, 1</v>
      </c>
      <c r="N1278" t="str">
        <f>VLOOKUP($C1278, standards!$A$2:$D$17, 3, FALSE)</f>
        <v>carbonate, mixed siliciclastic</v>
      </c>
      <c r="O1278" t="str">
        <f>VLOOKUP($C1278, standards!$A$2:$D$17, 4, FALSE)</f>
        <v/>
      </c>
    </row>
    <row r="1279" spans="1:15" x14ac:dyDescent="0.2">
      <c r="A1279" s="21">
        <v>29503</v>
      </c>
      <c r="B1279" s="1" t="s">
        <v>91</v>
      </c>
      <c r="C1279" s="1" t="s">
        <v>40</v>
      </c>
      <c r="D1279" s="1" t="s">
        <v>60</v>
      </c>
      <c r="E1279" s="4">
        <v>122</v>
      </c>
      <c r="F1279" s="2">
        <v>2.4550000000000001</v>
      </c>
      <c r="G1279" s="2">
        <v>-1.4041854326486873</v>
      </c>
      <c r="H1279" s="2"/>
      <c r="I1279" s="2"/>
      <c r="J1279" s="2"/>
      <c r="K1279" s="2"/>
      <c r="L1279" s="2"/>
      <c r="M1279" s="24" t="str" cm="1">
        <f t="array" ref="M1279">_xlfn.IFS(B1279=standards!$G$1, standards!$H$1, B1279=standards!$G$2,standards!$H$2,B1279=standards!$G$3,standards!$H$3,B1279=standards!$G$4,standards!$H$4,B1279=standards!$G$5,standards!$H$5,B1279=standards!$G$6,standards!$H$6,B1279=standards!$G$8,standards!$H$8,B1279=standards!$G$9,standards!$H$9,B1279=standards!$G$10, standards!$H$10, TRUE,standards!$H$7)</f>
        <v>133, 64.5, 1</v>
      </c>
      <c r="N1279" t="str">
        <f>VLOOKUP($C1279, standards!$A$2:$D$17, 3, FALSE)</f>
        <v>carbonate, mixed siliciclastic</v>
      </c>
      <c r="O1279" t="str">
        <f>VLOOKUP($C1279, standards!$A$2:$D$17, 4, FALSE)</f>
        <v/>
      </c>
    </row>
    <row r="1280" spans="1:15" x14ac:dyDescent="0.2">
      <c r="A1280" s="21">
        <v>29504</v>
      </c>
      <c r="B1280" s="1" t="s">
        <v>91</v>
      </c>
      <c r="C1280" s="1" t="s">
        <v>40</v>
      </c>
      <c r="D1280" s="1" t="s">
        <v>60</v>
      </c>
      <c r="E1280" s="4">
        <v>125.5</v>
      </c>
      <c r="F1280" s="2">
        <v>-2.82</v>
      </c>
      <c r="G1280" s="2">
        <v>-7.9728565536583167</v>
      </c>
      <c r="H1280" s="2"/>
      <c r="I1280" s="2"/>
      <c r="J1280" s="2"/>
      <c r="K1280" s="2"/>
      <c r="L1280" s="2"/>
      <c r="M1280" s="24" t="str" cm="1">
        <f t="array" ref="M1280">_xlfn.IFS(B1280=standards!$G$1, standards!$H$1, B1280=standards!$G$2,standards!$H$2,B1280=standards!$G$3,standards!$H$3,B1280=standards!$G$4,standards!$H$4,B1280=standards!$G$5,standards!$H$5,B1280=standards!$G$6,standards!$H$6,B1280=standards!$G$8,standards!$H$8,B1280=standards!$G$9,standards!$H$9,B1280=standards!$G$10, standards!$H$10, TRUE,standards!$H$7)</f>
        <v>133, 64.5, 1</v>
      </c>
      <c r="N1280" t="str">
        <f>VLOOKUP($C1280, standards!$A$2:$D$17, 3, FALSE)</f>
        <v>carbonate, mixed siliciclastic</v>
      </c>
      <c r="O1280" t="str">
        <f>VLOOKUP($C1280, standards!$A$2:$D$17, 4, FALSE)</f>
        <v/>
      </c>
    </row>
    <row r="1281" spans="1:15" x14ac:dyDescent="0.2">
      <c r="A1281" s="21">
        <v>29505</v>
      </c>
      <c r="B1281" s="1" t="s">
        <v>91</v>
      </c>
      <c r="C1281" s="1" t="s">
        <v>40</v>
      </c>
      <c r="D1281" s="1" t="s">
        <v>60</v>
      </c>
      <c r="E1281" s="4">
        <v>149</v>
      </c>
      <c r="F1281" s="2">
        <v>-13.056999999999999</v>
      </c>
      <c r="G1281" s="2">
        <v>-4.249025818691762</v>
      </c>
      <c r="H1281" s="2"/>
      <c r="I1281" s="2"/>
      <c r="J1281" s="2"/>
      <c r="K1281" s="2"/>
      <c r="L1281" s="2"/>
      <c r="M1281" s="24" t="str" cm="1">
        <f t="array" ref="M1281">_xlfn.IFS(B1281=standards!$G$1, standards!$H$1, B1281=standards!$G$2,standards!$H$2,B1281=standards!$G$3,standards!$H$3,B1281=standards!$G$4,standards!$H$4,B1281=standards!$G$5,standards!$H$5,B1281=standards!$G$6,standards!$H$6,B1281=standards!$G$8,standards!$H$8,B1281=standards!$G$9,standards!$H$9,B1281=standards!$G$10, standards!$H$10, TRUE,standards!$H$7)</f>
        <v>133, 64.5, 1</v>
      </c>
      <c r="N1281" t="str">
        <f>VLOOKUP($C1281, standards!$A$2:$D$17, 3, FALSE)</f>
        <v>carbonate, mixed siliciclastic</v>
      </c>
      <c r="O1281" t="str">
        <f>VLOOKUP($C1281, standards!$A$2:$D$17, 4, FALSE)</f>
        <v/>
      </c>
    </row>
    <row r="1282" spans="1:15" x14ac:dyDescent="0.2">
      <c r="A1282" s="21">
        <v>29506</v>
      </c>
      <c r="B1282" s="1" t="s">
        <v>91</v>
      </c>
      <c r="C1282" s="1" t="s">
        <v>40</v>
      </c>
      <c r="D1282" s="1" t="s">
        <v>60</v>
      </c>
      <c r="E1282" s="4">
        <v>150</v>
      </c>
      <c r="F1282" s="2">
        <v>-13.02</v>
      </c>
      <c r="G1282" s="2">
        <v>-4.6271500453682668</v>
      </c>
      <c r="H1282" s="2"/>
      <c r="I1282" s="2"/>
      <c r="J1282" s="2"/>
      <c r="K1282" s="2"/>
      <c r="L1282" s="2"/>
      <c r="M1282" s="24" t="str" cm="1">
        <f t="array" ref="M1282">_xlfn.IFS(B1282=standards!$G$1, standards!$H$1, B1282=standards!$G$2,standards!$H$2,B1282=standards!$G$3,standards!$H$3,B1282=standards!$G$4,standards!$H$4,B1282=standards!$G$5,standards!$H$5,B1282=standards!$G$6,standards!$H$6,B1282=standards!$G$8,standards!$H$8,B1282=standards!$G$9,standards!$H$9,B1282=standards!$G$10, standards!$H$10, TRUE,standards!$H$7)</f>
        <v>133, 64.5, 1</v>
      </c>
      <c r="N1282" t="str">
        <f>VLOOKUP($C1282, standards!$A$2:$D$17, 3, FALSE)</f>
        <v>carbonate, mixed siliciclastic</v>
      </c>
      <c r="O1282" t="str">
        <f>VLOOKUP($C1282, standards!$A$2:$D$17, 4, FALSE)</f>
        <v/>
      </c>
    </row>
    <row r="1283" spans="1:15" x14ac:dyDescent="0.2">
      <c r="A1283" s="21">
        <v>29507</v>
      </c>
      <c r="B1283" s="1" t="s">
        <v>91</v>
      </c>
      <c r="C1283" s="1" t="s">
        <v>40</v>
      </c>
      <c r="D1283" s="1" t="s">
        <v>60</v>
      </c>
      <c r="E1283" s="4">
        <v>155</v>
      </c>
      <c r="F1283" s="2">
        <v>-12.058999999999999</v>
      </c>
      <c r="G1283" s="2">
        <v>-7.6125496989193655</v>
      </c>
      <c r="H1283" s="2"/>
      <c r="I1283" s="2"/>
      <c r="J1283" s="2"/>
      <c r="K1283" s="2"/>
      <c r="L1283" s="2"/>
      <c r="M1283" s="24" t="str" cm="1">
        <f t="array" ref="M1283">_xlfn.IFS(B1283=standards!$G$1, standards!$H$1, B1283=standards!$G$2,standards!$H$2,B1283=standards!$G$3,standards!$H$3,B1283=standards!$G$4,standards!$H$4,B1283=standards!$G$5,standards!$H$5,B1283=standards!$G$6,standards!$H$6,B1283=standards!$G$8,standards!$H$8,B1283=standards!$G$9,standards!$H$9,B1283=standards!$G$10, standards!$H$10, TRUE,standards!$H$7)</f>
        <v>133, 64.5, 1</v>
      </c>
      <c r="N1283" t="str">
        <f>VLOOKUP($C1283, standards!$A$2:$D$17, 3, FALSE)</f>
        <v>carbonate, mixed siliciclastic</v>
      </c>
      <c r="O1283" t="str">
        <f>VLOOKUP($C1283, standards!$A$2:$D$17, 4, FALSE)</f>
        <v/>
      </c>
    </row>
    <row r="1284" spans="1:15" x14ac:dyDescent="0.2">
      <c r="A1284" s="21">
        <v>29508</v>
      </c>
      <c r="B1284" s="1" t="s">
        <v>91</v>
      </c>
      <c r="C1284" s="1" t="s">
        <v>43</v>
      </c>
      <c r="D1284" s="1" t="s">
        <v>60</v>
      </c>
      <c r="E1284" s="4">
        <v>230</v>
      </c>
      <c r="F1284" s="2">
        <v>-2.19</v>
      </c>
      <c r="G1284" s="2">
        <v>-7.8709015920152572</v>
      </c>
      <c r="H1284" s="2"/>
      <c r="I1284" s="2"/>
      <c r="J1284" s="2"/>
      <c r="K1284" s="2"/>
      <c r="L1284" s="2"/>
      <c r="M1284" s="24" t="str" cm="1">
        <f t="array" ref="M1284">_xlfn.IFS(B1284=standards!$G$1, standards!$H$1, B1284=standards!$G$2,standards!$H$2,B1284=standards!$G$3,standards!$H$3,B1284=standards!$G$4,standards!$H$4,B1284=standards!$G$5,standards!$H$5,B1284=standards!$G$6,standards!$H$6,B1284=standards!$G$8,standards!$H$8,B1284=standards!$G$9,standards!$H$9,B1284=standards!$G$10, standards!$H$10, TRUE,standards!$H$7)</f>
        <v>133, 64.5, 1</v>
      </c>
      <c r="N1284" t="str">
        <f>VLOOKUP($C1284, standards!$A$2:$D$17, 3, FALSE)</f>
        <v>dolomite</v>
      </c>
      <c r="O1284" t="str">
        <f>VLOOKUP($C1284, standards!$A$2:$D$17, 4, FALSE)</f>
        <v/>
      </c>
    </row>
    <row r="1285" spans="1:15" x14ac:dyDescent="0.2">
      <c r="A1285" s="21">
        <v>29509</v>
      </c>
      <c r="B1285" s="1" t="s">
        <v>91</v>
      </c>
      <c r="C1285" s="1" t="s">
        <v>43</v>
      </c>
      <c r="D1285" s="1" t="s">
        <v>60</v>
      </c>
      <c r="E1285" s="4">
        <v>231</v>
      </c>
      <c r="F1285" s="2">
        <v>-1.9129999999999996</v>
      </c>
      <c r="G1285" s="2">
        <v>-7.8679320300255133</v>
      </c>
      <c r="H1285" s="2"/>
      <c r="I1285" s="2"/>
      <c r="J1285" s="2"/>
      <c r="K1285" s="2"/>
      <c r="L1285" s="2"/>
      <c r="M1285" s="24" t="str" cm="1">
        <f t="array" ref="M1285">_xlfn.IFS(B1285=standards!$G$1, standards!$H$1, B1285=standards!$G$2,standards!$H$2,B1285=standards!$G$3,standards!$H$3,B1285=standards!$G$4,standards!$H$4,B1285=standards!$G$5,standards!$H$5,B1285=standards!$G$6,standards!$H$6,B1285=standards!$G$8,standards!$H$8,B1285=standards!$G$9,standards!$H$9,B1285=standards!$G$10, standards!$H$10, TRUE,standards!$H$7)</f>
        <v>133, 64.5, 1</v>
      </c>
      <c r="N1285" t="str">
        <f>VLOOKUP($C1285, standards!$A$2:$D$17, 3, FALSE)</f>
        <v>dolomite</v>
      </c>
      <c r="O1285" t="str">
        <f>VLOOKUP($C1285, standards!$A$2:$D$17, 4, FALSE)</f>
        <v/>
      </c>
    </row>
    <row r="1286" spans="1:15" x14ac:dyDescent="0.2">
      <c r="A1286" s="21">
        <v>29510</v>
      </c>
      <c r="B1286" s="1" t="s">
        <v>91</v>
      </c>
      <c r="C1286" s="1" t="s">
        <v>43</v>
      </c>
      <c r="D1286" s="1" t="s">
        <v>60</v>
      </c>
      <c r="E1286" s="4">
        <v>232.5</v>
      </c>
      <c r="F1286" s="2">
        <v>-2.8679999999999994</v>
      </c>
      <c r="G1286" s="2">
        <v>-8.2787214385877235</v>
      </c>
      <c r="H1286" s="2"/>
      <c r="I1286" s="2"/>
      <c r="J1286" s="2"/>
      <c r="K1286" s="2"/>
      <c r="L1286" s="2"/>
      <c r="M1286" s="24" t="str" cm="1">
        <f t="array" ref="M1286">_xlfn.IFS(B1286=standards!$G$1, standards!$H$1, B1286=standards!$G$2,standards!$H$2,B1286=standards!$G$3,standards!$H$3,B1286=standards!$G$4,standards!$H$4,B1286=standards!$G$5,standards!$H$5,B1286=standards!$G$6,standards!$H$6,B1286=standards!$G$8,standards!$H$8,B1286=standards!$G$9,standards!$H$9,B1286=standards!$G$10, standards!$H$10, TRUE,standards!$H$7)</f>
        <v>133, 64.5, 1</v>
      </c>
      <c r="N1286" t="str">
        <f>VLOOKUP($C1286, standards!$A$2:$D$17, 3, FALSE)</f>
        <v>dolomite</v>
      </c>
      <c r="O1286" t="str">
        <f>VLOOKUP($C1286, standards!$A$2:$D$17, 4, FALSE)</f>
        <v/>
      </c>
    </row>
    <row r="1287" spans="1:15" x14ac:dyDescent="0.2">
      <c r="A1287" s="21">
        <v>29511</v>
      </c>
      <c r="B1287" s="1" t="s">
        <v>91</v>
      </c>
      <c r="C1287" s="1" t="s">
        <v>43</v>
      </c>
      <c r="D1287" s="1" t="s">
        <v>60</v>
      </c>
      <c r="E1287" s="4">
        <v>233</v>
      </c>
      <c r="F1287" s="2">
        <v>-2.8629999999999995</v>
      </c>
      <c r="G1287" s="2">
        <v>-7.7085655365833921</v>
      </c>
      <c r="H1287" s="2"/>
      <c r="I1287" s="2"/>
      <c r="J1287" s="2"/>
      <c r="K1287" s="2"/>
      <c r="L1287" s="2"/>
      <c r="M1287" s="24" t="str" cm="1">
        <f t="array" ref="M1287">_xlfn.IFS(B1287=standards!$G$1, standards!$H$1, B1287=standards!$G$2,standards!$H$2,B1287=standards!$G$3,standards!$H$3,B1287=standards!$G$4,standards!$H$4,B1287=standards!$G$5,standards!$H$5,B1287=standards!$G$6,standards!$H$6,B1287=standards!$G$8,standards!$H$8,B1287=standards!$G$9,standards!$H$9,B1287=standards!$G$10, standards!$H$10, TRUE,standards!$H$7)</f>
        <v>133, 64.5, 1</v>
      </c>
      <c r="N1287" t="str">
        <f>VLOOKUP($C1287, standards!$A$2:$D$17, 3, FALSE)</f>
        <v>dolomite</v>
      </c>
      <c r="O1287" t="str">
        <f>VLOOKUP($C1287, standards!$A$2:$D$17, 4, FALSE)</f>
        <v/>
      </c>
    </row>
    <row r="1288" spans="1:15" x14ac:dyDescent="0.2">
      <c r="A1288" s="21">
        <v>29512</v>
      </c>
      <c r="B1288" s="1" t="s">
        <v>91</v>
      </c>
      <c r="C1288" s="1" t="s">
        <v>43</v>
      </c>
      <c r="D1288" s="1" t="s">
        <v>60</v>
      </c>
      <c r="E1288" s="4">
        <v>234</v>
      </c>
      <c r="F1288" s="2">
        <v>-2.9439999999999995</v>
      </c>
      <c r="G1288" s="2">
        <v>-7.5214831312380559</v>
      </c>
      <c r="H1288" s="2"/>
      <c r="I1288" s="2"/>
      <c r="J1288" s="2"/>
      <c r="K1288" s="2"/>
      <c r="L1288" s="2"/>
      <c r="M1288" s="24" t="str" cm="1">
        <f t="array" ref="M1288">_xlfn.IFS(B1288=standards!$G$1, standards!$H$1, B1288=standards!$G$2,standards!$H$2,B1288=standards!$G$3,standards!$H$3,B1288=standards!$G$4,standards!$H$4,B1288=standards!$G$5,standards!$H$5,B1288=standards!$G$6,standards!$H$6,B1288=standards!$G$8,standards!$H$8,B1288=standards!$G$9,standards!$H$9,B1288=standards!$G$10, standards!$H$10, TRUE,standards!$H$7)</f>
        <v>133, 64.5, 1</v>
      </c>
      <c r="N1288" t="str">
        <f>VLOOKUP($C1288, standards!$A$2:$D$17, 3, FALSE)</f>
        <v>dolomite</v>
      </c>
      <c r="O1288" t="str">
        <f>VLOOKUP($C1288, standards!$A$2:$D$17, 4, FALSE)</f>
        <v/>
      </c>
    </row>
    <row r="1289" spans="1:15" x14ac:dyDescent="0.2">
      <c r="A1289" s="21">
        <v>29513</v>
      </c>
      <c r="B1289" s="1" t="s">
        <v>91</v>
      </c>
      <c r="C1289" s="1" t="s">
        <v>43</v>
      </c>
      <c r="D1289" s="1" t="s">
        <v>60</v>
      </c>
      <c r="E1289" s="4">
        <v>236.5</v>
      </c>
      <c r="F1289" s="2">
        <v>-2.6789999999999998</v>
      </c>
      <c r="G1289" s="2">
        <v>-7.2779790480904287</v>
      </c>
      <c r="H1289" s="2"/>
      <c r="I1289" s="2"/>
      <c r="J1289" s="2"/>
      <c r="K1289" s="2"/>
      <c r="L1289" s="2"/>
      <c r="M1289" s="24" t="str" cm="1">
        <f t="array" ref="M1289">_xlfn.IFS(B1289=standards!$G$1, standards!$H$1, B1289=standards!$G$2,standards!$H$2,B1289=standards!$G$3,standards!$H$3,B1289=standards!$G$4,standards!$H$4,B1289=standards!$G$5,standards!$H$5,B1289=standards!$G$6,standards!$H$6,B1289=standards!$G$8,standards!$H$8,B1289=standards!$G$9,standards!$H$9,B1289=standards!$G$10, standards!$H$10, TRUE,standards!$H$7)</f>
        <v>133, 64.5, 1</v>
      </c>
      <c r="N1289" t="str">
        <f>VLOOKUP($C1289, standards!$A$2:$D$17, 3, FALSE)</f>
        <v>dolomite</v>
      </c>
      <c r="O1289" t="str">
        <f>VLOOKUP($C1289, standards!$A$2:$D$17, 4, FALSE)</f>
        <v/>
      </c>
    </row>
    <row r="1290" spans="1:15" x14ac:dyDescent="0.2">
      <c r="A1290" s="21">
        <v>29514</v>
      </c>
      <c r="B1290" s="1" t="s">
        <v>91</v>
      </c>
      <c r="C1290" s="1" t="s">
        <v>43</v>
      </c>
      <c r="D1290" s="1" t="s">
        <v>60</v>
      </c>
      <c r="E1290" s="4">
        <v>237.5</v>
      </c>
      <c r="F1290" s="2">
        <v>-2.4289999999999998</v>
      </c>
      <c r="G1290" s="2">
        <v>-5.8139849872144671</v>
      </c>
      <c r="H1290" s="2"/>
      <c r="I1290" s="2"/>
      <c r="J1290" s="2"/>
      <c r="K1290" s="2"/>
      <c r="L1290" s="2"/>
      <c r="M1290" s="24" t="str" cm="1">
        <f t="array" ref="M1290">_xlfn.IFS(B1290=standards!$G$1, standards!$H$1, B1290=standards!$G$2,standards!$H$2,B1290=standards!$G$3,standards!$H$3,B1290=standards!$G$4,standards!$H$4,B1290=standards!$G$5,standards!$H$5,B1290=standards!$G$6,standards!$H$6,B1290=standards!$G$8,standards!$H$8,B1290=standards!$G$9,standards!$H$9,B1290=standards!$G$10, standards!$H$10, TRUE,standards!$H$7)</f>
        <v>133, 64.5, 1</v>
      </c>
      <c r="N1290" t="str">
        <f>VLOOKUP($C1290, standards!$A$2:$D$17, 3, FALSE)</f>
        <v>dolomite</v>
      </c>
      <c r="O1290" t="str">
        <f>VLOOKUP($C1290, standards!$A$2:$D$17, 4, FALSE)</f>
        <v/>
      </c>
    </row>
    <row r="1291" spans="1:15" x14ac:dyDescent="0.2">
      <c r="A1291" s="21">
        <v>29515</v>
      </c>
      <c r="B1291" s="1" t="s">
        <v>91</v>
      </c>
      <c r="C1291" s="1" t="s">
        <v>43</v>
      </c>
      <c r="D1291" s="1" t="s">
        <v>60</v>
      </c>
      <c r="E1291" s="4">
        <v>240</v>
      </c>
      <c r="F1291" s="2">
        <v>-2.7069999999999999</v>
      </c>
      <c r="G1291" s="2">
        <v>-6.119849872143873</v>
      </c>
      <c r="H1291" s="2"/>
      <c r="I1291" s="2"/>
      <c r="J1291" s="2"/>
      <c r="K1291" s="2"/>
      <c r="L1291" s="2"/>
      <c r="M1291" s="24" t="str" cm="1">
        <f t="array" ref="M1291">_xlfn.IFS(B1291=standards!$G$1, standards!$H$1, B1291=standards!$G$2,standards!$H$2,B1291=standards!$G$3,standards!$H$3,B1291=standards!$G$4,standards!$H$4,B1291=standards!$G$5,standards!$H$5,B1291=standards!$G$6,standards!$H$6,B1291=standards!$G$8,standards!$H$8,B1291=standards!$G$9,standards!$H$9,B1291=standards!$G$10, standards!$H$10, TRUE,standards!$H$7)</f>
        <v>133, 64.5, 1</v>
      </c>
      <c r="N1291" t="str">
        <f>VLOOKUP($C1291, standards!$A$2:$D$17, 3, FALSE)</f>
        <v>dolomite</v>
      </c>
      <c r="O1291" t="str">
        <f>VLOOKUP($C1291, standards!$A$2:$D$17, 4, FALSE)</f>
        <v/>
      </c>
    </row>
    <row r="1292" spans="1:15" x14ac:dyDescent="0.2">
      <c r="A1292" s="21">
        <v>29516</v>
      </c>
      <c r="B1292" s="1" t="s">
        <v>91</v>
      </c>
      <c r="C1292" s="1" t="s">
        <v>43</v>
      </c>
      <c r="D1292" s="1" t="s">
        <v>60</v>
      </c>
      <c r="E1292" s="4">
        <v>241.5</v>
      </c>
      <c r="F1292" s="2">
        <v>-2.6739999999999995</v>
      </c>
      <c r="G1292" s="2">
        <v>-5.9159399488575266</v>
      </c>
      <c r="H1292" s="2"/>
      <c r="I1292" s="2"/>
      <c r="J1292" s="2"/>
      <c r="K1292" s="2"/>
      <c r="L1292" s="2"/>
      <c r="M1292" s="24" t="str" cm="1">
        <f t="array" ref="M1292">_xlfn.IFS(B1292=standards!$G$1, standards!$H$1, B1292=standards!$G$2,standards!$H$2,B1292=standards!$G$3,standards!$H$3,B1292=standards!$G$4,standards!$H$4,B1292=standards!$G$5,standards!$H$5,B1292=standards!$G$6,standards!$H$6,B1292=standards!$G$8,standards!$H$8,B1292=standards!$G$9,standards!$H$9,B1292=standards!$G$10, standards!$H$10, TRUE,standards!$H$7)</f>
        <v>133, 64.5, 1</v>
      </c>
      <c r="N1292" t="str">
        <f>VLOOKUP($C1292, standards!$A$2:$D$17, 3, FALSE)</f>
        <v>dolomite</v>
      </c>
      <c r="O1292" t="str">
        <f>VLOOKUP($C1292, standards!$A$2:$D$17, 4, FALSE)</f>
        <v/>
      </c>
    </row>
    <row r="1293" spans="1:15" x14ac:dyDescent="0.2">
      <c r="A1293" s="21">
        <v>29517</v>
      </c>
      <c r="B1293" s="1" t="s">
        <v>91</v>
      </c>
      <c r="C1293" s="1" t="s">
        <v>43</v>
      </c>
      <c r="D1293" s="1" t="s">
        <v>60</v>
      </c>
      <c r="E1293" s="4">
        <v>242.5</v>
      </c>
      <c r="F1293" s="2">
        <v>-2.6579999999999995</v>
      </c>
      <c r="G1293" s="2">
        <v>-5.7239082735297009</v>
      </c>
      <c r="H1293" s="2"/>
      <c r="I1293" s="2"/>
      <c r="J1293" s="2"/>
      <c r="K1293" s="2"/>
      <c r="L1293" s="2"/>
      <c r="M1293" s="24" t="str" cm="1">
        <f t="array" ref="M1293">_xlfn.IFS(B1293=standards!$G$1, standards!$H$1, B1293=standards!$G$2,standards!$H$2,B1293=standards!$G$3,standards!$H$3,B1293=standards!$G$4,standards!$H$4,B1293=standards!$G$5,standards!$H$5,B1293=standards!$G$6,standards!$H$6,B1293=standards!$G$8,standards!$H$8,B1293=standards!$G$9,standards!$H$9,B1293=standards!$G$10, standards!$H$10, TRUE,standards!$H$7)</f>
        <v>133, 64.5, 1</v>
      </c>
      <c r="N1293" t="str">
        <f>VLOOKUP($C1293, standards!$A$2:$D$17, 3, FALSE)</f>
        <v>dolomite</v>
      </c>
      <c r="O1293" t="str">
        <f>VLOOKUP($C1293, standards!$A$2:$D$17, 4, FALSE)</f>
        <v/>
      </c>
    </row>
    <row r="1294" spans="1:15" x14ac:dyDescent="0.2">
      <c r="A1294" s="21">
        <v>29518</v>
      </c>
      <c r="B1294" s="1" t="s">
        <v>91</v>
      </c>
      <c r="C1294" s="1" t="s">
        <v>43</v>
      </c>
      <c r="D1294" s="1" t="s">
        <v>60</v>
      </c>
      <c r="E1294" s="4">
        <v>244</v>
      </c>
      <c r="F1294" s="2">
        <v>-2.5509999999999997</v>
      </c>
      <c r="G1294" s="2">
        <v>-6.6662492782315033</v>
      </c>
      <c r="H1294" s="2"/>
      <c r="I1294" s="2"/>
      <c r="J1294" s="2"/>
      <c r="K1294" s="2"/>
      <c r="L1294" s="2"/>
      <c r="M1294" s="24" t="str" cm="1">
        <f t="array" ref="M1294">_xlfn.IFS(B1294=standards!$G$1, standards!$H$1, B1294=standards!$G$2,standards!$H$2,B1294=standards!$G$3,standards!$H$3,B1294=standards!$G$4,standards!$H$4,B1294=standards!$G$5,standards!$H$5,B1294=standards!$G$6,standards!$H$6,B1294=standards!$G$8,standards!$H$8,B1294=standards!$G$9,standards!$H$9,B1294=standards!$G$10, standards!$H$10, TRUE,standards!$H$7)</f>
        <v>133, 64.5, 1</v>
      </c>
      <c r="N1294" t="str">
        <f>VLOOKUP($C1294, standards!$A$2:$D$17, 3, FALSE)</f>
        <v>dolomite</v>
      </c>
      <c r="O1294" t="str">
        <f>VLOOKUP($C1294, standards!$A$2:$D$17, 4, FALSE)</f>
        <v/>
      </c>
    </row>
    <row r="1295" spans="1:15" x14ac:dyDescent="0.2">
      <c r="A1295" s="21">
        <v>29519</v>
      </c>
      <c r="B1295" s="1" t="s">
        <v>91</v>
      </c>
      <c r="C1295" s="1" t="s">
        <v>43</v>
      </c>
      <c r="D1295" s="1" t="s">
        <v>60</v>
      </c>
      <c r="E1295" s="4">
        <v>245</v>
      </c>
      <c r="F1295" s="2">
        <v>-2.2069999999999999</v>
      </c>
      <c r="G1295" s="2">
        <v>-7.3373702878825773</v>
      </c>
      <c r="H1295" s="2"/>
      <c r="I1295" s="2"/>
      <c r="J1295" s="2"/>
      <c r="K1295" s="2"/>
      <c r="L1295" s="2"/>
      <c r="M1295" s="24" t="str" cm="1">
        <f t="array" ref="M1295">_xlfn.IFS(B1295=standards!$G$1, standards!$H$1, B1295=standards!$G$2,standards!$H$2,B1295=standards!$G$3,standards!$H$3,B1295=standards!$G$4,standards!$H$4,B1295=standards!$G$5,standards!$H$5,B1295=standards!$G$6,standards!$H$6,B1295=standards!$G$8,standards!$H$8,B1295=standards!$G$9,standards!$H$9,B1295=standards!$G$10, standards!$H$10, TRUE,standards!$H$7)</f>
        <v>133, 64.5, 1</v>
      </c>
      <c r="N1295" t="str">
        <f>VLOOKUP($C1295, standards!$A$2:$D$17, 3, FALSE)</f>
        <v>dolomite</v>
      </c>
      <c r="O1295" t="str">
        <f>VLOOKUP($C1295, standards!$A$2:$D$17, 4, FALSE)</f>
        <v/>
      </c>
    </row>
    <row r="1296" spans="1:15" x14ac:dyDescent="0.2">
      <c r="A1296" s="21">
        <v>29520</v>
      </c>
      <c r="B1296" s="1" t="s">
        <v>91</v>
      </c>
      <c r="C1296" s="1" t="s">
        <v>43</v>
      </c>
      <c r="D1296" s="1" t="s">
        <v>60</v>
      </c>
      <c r="E1296" s="4">
        <v>246</v>
      </c>
      <c r="F1296" s="2">
        <v>-2.4209999999999998</v>
      </c>
      <c r="G1296" s="2">
        <v>-7.3551876598201309</v>
      </c>
      <c r="H1296" s="2"/>
      <c r="I1296" s="2"/>
      <c r="J1296" s="2"/>
      <c r="K1296" s="2"/>
      <c r="L1296" s="2"/>
      <c r="M1296" s="24" t="str" cm="1">
        <f t="array" ref="M1296">_xlfn.IFS(B1296=standards!$G$1, standards!$H$1, B1296=standards!$G$2,standards!$H$2,B1296=standards!$G$3,standards!$H$3,B1296=standards!$G$4,standards!$H$4,B1296=standards!$G$5,standards!$H$5,B1296=standards!$G$6,standards!$H$6,B1296=standards!$G$8,standards!$H$8,B1296=standards!$G$9,standards!$H$9,B1296=standards!$G$10, standards!$H$10, TRUE,standards!$H$7)</f>
        <v>133, 64.5, 1</v>
      </c>
      <c r="N1296" t="str">
        <f>VLOOKUP($C1296, standards!$A$2:$D$17, 3, FALSE)</f>
        <v>dolomite</v>
      </c>
      <c r="O1296" t="str">
        <f>VLOOKUP($C1296, standards!$A$2:$D$17, 4, FALSE)</f>
        <v/>
      </c>
    </row>
    <row r="1297" spans="1:15" x14ac:dyDescent="0.2">
      <c r="A1297" s="21">
        <v>29521</v>
      </c>
      <c r="B1297" s="1" t="s">
        <v>91</v>
      </c>
      <c r="C1297" s="1" t="s">
        <v>43</v>
      </c>
      <c r="D1297" s="1" t="s">
        <v>60</v>
      </c>
      <c r="E1297" s="4">
        <v>247</v>
      </c>
      <c r="F1297" s="2">
        <v>-2.74</v>
      </c>
      <c r="G1297" s="2">
        <v>-7.1393994885753775</v>
      </c>
      <c r="H1297" s="2"/>
      <c r="I1297" s="2"/>
      <c r="J1297" s="2"/>
      <c r="K1297" s="2"/>
      <c r="L1297" s="2"/>
      <c r="M1297" s="24" t="str" cm="1">
        <f t="array" ref="M1297">_xlfn.IFS(B1297=standards!$G$1, standards!$H$1, B1297=standards!$G$2,standards!$H$2,B1297=standards!$G$3,standards!$H$3,B1297=standards!$G$4,standards!$H$4,B1297=standards!$G$5,standards!$H$5,B1297=standards!$G$6,standards!$H$6,B1297=standards!$G$8,standards!$H$8,B1297=standards!$G$9,standards!$H$9,B1297=standards!$G$10, standards!$H$10, TRUE,standards!$H$7)</f>
        <v>133, 64.5, 1</v>
      </c>
      <c r="N1297" t="str">
        <f>VLOOKUP($C1297, standards!$A$2:$D$17, 3, FALSE)</f>
        <v>dolomite</v>
      </c>
      <c r="O1297" t="str">
        <f>VLOOKUP($C1297, standards!$A$2:$D$17, 4, FALSE)</f>
        <v/>
      </c>
    </row>
    <row r="1298" spans="1:15" x14ac:dyDescent="0.2">
      <c r="A1298" s="21">
        <v>29522</v>
      </c>
      <c r="B1298" s="1" t="s">
        <v>91</v>
      </c>
      <c r="C1298" s="1" t="s">
        <v>43</v>
      </c>
      <c r="D1298" s="1" t="s">
        <v>60</v>
      </c>
      <c r="E1298" s="4">
        <v>248</v>
      </c>
      <c r="F1298" s="2">
        <v>-2.9959999999999996</v>
      </c>
      <c r="G1298" s="2">
        <v>-7.3829035717231184</v>
      </c>
      <c r="H1298" s="2"/>
      <c r="I1298" s="2"/>
      <c r="J1298" s="2"/>
      <c r="K1298" s="2"/>
      <c r="L1298" s="2"/>
      <c r="M1298" s="24" t="str" cm="1">
        <f t="array" ref="M1298">_xlfn.IFS(B1298=standards!$G$1, standards!$H$1, B1298=standards!$G$2,standards!$H$2,B1298=standards!$G$3,standards!$H$3,B1298=standards!$G$4,standards!$H$4,B1298=standards!$G$5,standards!$H$5,B1298=standards!$G$6,standards!$H$6,B1298=standards!$G$8,standards!$H$8,B1298=standards!$G$9,standards!$H$9,B1298=standards!$G$10, standards!$H$10, TRUE,standards!$H$7)</f>
        <v>133, 64.5, 1</v>
      </c>
      <c r="N1298" t="str">
        <f>VLOOKUP($C1298, standards!$A$2:$D$17, 3, FALSE)</f>
        <v>dolomite</v>
      </c>
      <c r="O1298" t="str">
        <f>VLOOKUP($C1298, standards!$A$2:$D$17, 4, FALSE)</f>
        <v/>
      </c>
    </row>
    <row r="1299" spans="1:15" x14ac:dyDescent="0.2">
      <c r="A1299" s="21">
        <v>29523</v>
      </c>
      <c r="B1299" s="1" t="s">
        <v>91</v>
      </c>
      <c r="C1299" s="1" t="s">
        <v>43</v>
      </c>
      <c r="D1299" s="1" t="s">
        <v>60</v>
      </c>
      <c r="E1299" s="4">
        <v>249</v>
      </c>
      <c r="F1299" s="2">
        <v>-3.3419999999999996</v>
      </c>
      <c r="G1299" s="2">
        <v>-6.6761478181968235</v>
      </c>
      <c r="H1299" s="2"/>
      <c r="I1299" s="2"/>
      <c r="J1299" s="2"/>
      <c r="K1299" s="2"/>
      <c r="L1299" s="2"/>
      <c r="M1299" s="24" t="str" cm="1">
        <f t="array" ref="M1299">_xlfn.IFS(B1299=standards!$G$1, standards!$H$1, B1299=standards!$G$2,standards!$H$2,B1299=standards!$G$3,standards!$H$3,B1299=standards!$G$4,standards!$H$4,B1299=standards!$G$5,standards!$H$5,B1299=standards!$G$6,standards!$H$6,B1299=standards!$G$8,standards!$H$8,B1299=standards!$G$9,standards!$H$9,B1299=standards!$G$10, standards!$H$10, TRUE,standards!$H$7)</f>
        <v>133, 64.5, 1</v>
      </c>
      <c r="N1299" t="str">
        <f>VLOOKUP($C1299, standards!$A$2:$D$17, 3, FALSE)</f>
        <v>dolomite</v>
      </c>
      <c r="O1299" t="str">
        <f>VLOOKUP($C1299, standards!$A$2:$D$17, 4, FALSE)</f>
        <v/>
      </c>
    </row>
    <row r="1300" spans="1:15" x14ac:dyDescent="0.2">
      <c r="A1300" s="21">
        <v>29524</v>
      </c>
      <c r="B1300" s="1" t="s">
        <v>91</v>
      </c>
      <c r="C1300" s="1" t="s">
        <v>43</v>
      </c>
      <c r="D1300" s="1" t="s">
        <v>60</v>
      </c>
      <c r="E1300" s="4">
        <v>249</v>
      </c>
      <c r="F1300" s="2">
        <v>-3.3509999999999995</v>
      </c>
      <c r="G1300" s="2">
        <v>-6.8800577414831698</v>
      </c>
      <c r="H1300" s="2"/>
      <c r="I1300" s="2"/>
      <c r="J1300" s="2"/>
      <c r="K1300" s="2"/>
      <c r="L1300" s="2"/>
      <c r="M1300" s="24" t="str" cm="1">
        <f t="array" ref="M1300">_xlfn.IFS(B1300=standards!$G$1, standards!$H$1, B1300=standards!$G$2,standards!$H$2,B1300=standards!$G$3,standards!$H$3,B1300=standards!$G$4,standards!$H$4,B1300=standards!$G$5,standards!$H$5,B1300=standards!$G$6,standards!$H$6,B1300=standards!$G$8,standards!$H$8,B1300=standards!$G$9,standards!$H$9,B1300=standards!$G$10, standards!$H$10, TRUE,standards!$H$7)</f>
        <v>133, 64.5, 1</v>
      </c>
      <c r="N1300" t="str">
        <f>VLOOKUP($C1300, standards!$A$2:$D$17, 3, FALSE)</f>
        <v>dolomite</v>
      </c>
      <c r="O1300" t="str">
        <f>VLOOKUP($C1300, standards!$A$2:$D$17, 4, FALSE)</f>
        <v/>
      </c>
    </row>
    <row r="1301" spans="1:15" x14ac:dyDescent="0.2">
      <c r="A1301" s="21">
        <v>29525</v>
      </c>
      <c r="B1301" s="1" t="s">
        <v>91</v>
      </c>
      <c r="C1301" s="1" t="s">
        <v>43</v>
      </c>
      <c r="D1301" s="1" t="s">
        <v>60</v>
      </c>
      <c r="E1301" s="4">
        <v>250</v>
      </c>
      <c r="F1301" s="2">
        <v>-3.4029999999999996</v>
      </c>
      <c r="G1301" s="2">
        <v>-6.7850317578158004</v>
      </c>
      <c r="H1301" s="2"/>
      <c r="I1301" s="2"/>
      <c r="J1301" s="2"/>
      <c r="K1301" s="2"/>
      <c r="L1301" s="2"/>
      <c r="M1301" s="24" t="str" cm="1">
        <f t="array" ref="M1301">_xlfn.IFS(B1301=standards!$G$1, standards!$H$1, B1301=standards!$G$2,standards!$H$2,B1301=standards!$G$3,standards!$H$3,B1301=standards!$G$4,standards!$H$4,B1301=standards!$G$5,standards!$H$5,B1301=standards!$G$6,standards!$H$6,B1301=standards!$G$8,standards!$H$8,B1301=standards!$G$9,standards!$H$9,B1301=standards!$G$10, standards!$H$10, TRUE,standards!$H$7)</f>
        <v>133, 64.5, 1</v>
      </c>
      <c r="N1301" t="str">
        <f>VLOOKUP($C1301, standards!$A$2:$D$17, 3, FALSE)</f>
        <v>dolomite</v>
      </c>
      <c r="O1301" t="str">
        <f>VLOOKUP($C1301, standards!$A$2:$D$17, 4, FALSE)</f>
        <v/>
      </c>
    </row>
    <row r="1302" spans="1:15" x14ac:dyDescent="0.2">
      <c r="A1302" s="21">
        <v>29526</v>
      </c>
      <c r="B1302" s="1" t="s">
        <v>91</v>
      </c>
      <c r="C1302" s="1" t="s">
        <v>43</v>
      </c>
      <c r="D1302" s="1" t="s">
        <v>60</v>
      </c>
      <c r="E1302" s="4">
        <v>251</v>
      </c>
      <c r="F1302" s="2">
        <v>-3.4689999999999994</v>
      </c>
      <c r="G1302" s="2">
        <v>-6.7939404437844635</v>
      </c>
      <c r="H1302" s="2"/>
      <c r="I1302" s="2"/>
      <c r="J1302" s="2"/>
      <c r="K1302" s="2"/>
      <c r="L1302" s="2"/>
      <c r="M1302" s="24" t="str" cm="1">
        <f t="array" ref="M1302">_xlfn.IFS(B1302=standards!$G$1, standards!$H$1, B1302=standards!$G$2,standards!$H$2,B1302=standards!$G$3,standards!$H$3,B1302=standards!$G$4,standards!$H$4,B1302=standards!$G$5,standards!$H$5,B1302=standards!$G$6,standards!$H$6,B1302=standards!$G$8,standards!$H$8,B1302=standards!$G$9,standards!$H$9,B1302=standards!$G$10, standards!$H$10, TRUE,standards!$H$7)</f>
        <v>133, 64.5, 1</v>
      </c>
      <c r="N1302" t="str">
        <f>VLOOKUP($C1302, standards!$A$2:$D$17, 3, FALSE)</f>
        <v>dolomite</v>
      </c>
      <c r="O1302" t="str">
        <f>VLOOKUP($C1302, standards!$A$2:$D$17, 4, FALSE)</f>
        <v/>
      </c>
    </row>
    <row r="1303" spans="1:15" x14ac:dyDescent="0.2">
      <c r="A1303" s="21">
        <v>29527</v>
      </c>
      <c r="B1303" s="1" t="s">
        <v>91</v>
      </c>
      <c r="C1303" s="1" t="s">
        <v>43</v>
      </c>
      <c r="D1303" s="1" t="s">
        <v>60</v>
      </c>
      <c r="E1303" s="4">
        <v>252</v>
      </c>
      <c r="F1303" s="2">
        <v>-3.4279999999999995</v>
      </c>
      <c r="G1303" s="2">
        <v>-6.9305402953064279</v>
      </c>
      <c r="H1303" s="2"/>
      <c r="I1303" s="2"/>
      <c r="J1303" s="2"/>
      <c r="K1303" s="2"/>
      <c r="L1303" s="2"/>
      <c r="M1303" s="24" t="str" cm="1">
        <f t="array" ref="M1303">_xlfn.IFS(B1303=standards!$G$1, standards!$H$1, B1303=standards!$G$2,standards!$H$2,B1303=standards!$G$3,standards!$H$3,B1303=standards!$G$4,standards!$H$4,B1303=standards!$G$5,standards!$H$5,B1303=standards!$G$6,standards!$H$6,B1303=standards!$G$8,standards!$H$8,B1303=standards!$G$9,standards!$H$9,B1303=standards!$G$10, standards!$H$10, TRUE,standards!$H$7)</f>
        <v>133, 64.5, 1</v>
      </c>
      <c r="N1303" t="str">
        <f>VLOOKUP($C1303, standards!$A$2:$D$17, 3, FALSE)</f>
        <v>dolomite</v>
      </c>
      <c r="O1303" t="str">
        <f>VLOOKUP($C1303, standards!$A$2:$D$17, 4, FALSE)</f>
        <v/>
      </c>
    </row>
    <row r="1304" spans="1:15" x14ac:dyDescent="0.2">
      <c r="A1304" s="21">
        <v>29528</v>
      </c>
      <c r="B1304" s="1" t="s">
        <v>91</v>
      </c>
      <c r="C1304" s="1" t="s">
        <v>43</v>
      </c>
      <c r="D1304" s="1" t="s">
        <v>60</v>
      </c>
      <c r="E1304" s="4">
        <v>253</v>
      </c>
      <c r="F1304" s="2">
        <v>-3.5186000000000002</v>
      </c>
      <c r="G1304" s="2">
        <v>-7.1087800049492493</v>
      </c>
      <c r="H1304" s="2"/>
      <c r="I1304" s="2"/>
      <c r="J1304" s="2"/>
      <c r="K1304" s="2"/>
      <c r="L1304" s="2"/>
      <c r="M1304" s="24" t="str" cm="1">
        <f t="array" ref="M1304">_xlfn.IFS(B1304=standards!$G$1, standards!$H$1, B1304=standards!$G$2,standards!$H$2,B1304=standards!$G$3,standards!$H$3,B1304=standards!$G$4,standards!$H$4,B1304=standards!$G$5,standards!$H$5,B1304=standards!$G$6,standards!$H$6,B1304=standards!$G$8,standards!$H$8,B1304=standards!$G$9,standards!$H$9,B1304=standards!$G$10, standards!$H$10, TRUE,standards!$H$7)</f>
        <v>133, 64.5, 1</v>
      </c>
      <c r="N1304" t="str">
        <f>VLOOKUP($C1304, standards!$A$2:$D$17, 3, FALSE)</f>
        <v>dolomite</v>
      </c>
      <c r="O1304" t="str">
        <f>VLOOKUP($C1304, standards!$A$2:$D$17, 4, FALSE)</f>
        <v/>
      </c>
    </row>
    <row r="1305" spans="1:15" x14ac:dyDescent="0.2">
      <c r="A1305" s="21">
        <v>29529</v>
      </c>
      <c r="B1305" s="1" t="s">
        <v>91</v>
      </c>
      <c r="C1305" s="1" t="s">
        <v>43</v>
      </c>
      <c r="D1305" s="1" t="s">
        <v>60</v>
      </c>
      <c r="E1305" s="4">
        <v>256</v>
      </c>
      <c r="F1305" s="2">
        <v>-3.6796000000000002</v>
      </c>
      <c r="G1305" s="2">
        <v>-6.8761643157633721</v>
      </c>
      <c r="H1305" s="2"/>
      <c r="I1305" s="2"/>
      <c r="J1305" s="2"/>
      <c r="K1305" s="2"/>
      <c r="L1305" s="2"/>
      <c r="M1305" s="24" t="str" cm="1">
        <f t="array" ref="M1305">_xlfn.IFS(B1305=standards!$G$1, standards!$H$1, B1305=standards!$G$2,standards!$H$2,B1305=standards!$G$3,standards!$H$3,B1305=standards!$G$4,standards!$H$4,B1305=standards!$G$5,standards!$H$5,B1305=standards!$G$6,standards!$H$6,B1305=standards!$G$8,standards!$H$8,B1305=standards!$G$9,standards!$H$9,B1305=standards!$G$10, standards!$H$10, TRUE,standards!$H$7)</f>
        <v>133, 64.5, 1</v>
      </c>
      <c r="N1305" t="str">
        <f>VLOOKUP($C1305, standards!$A$2:$D$17, 3, FALSE)</f>
        <v>dolomite</v>
      </c>
      <c r="O1305" t="str">
        <f>VLOOKUP($C1305, standards!$A$2:$D$17, 4, FALSE)</f>
        <v/>
      </c>
    </row>
    <row r="1306" spans="1:15" x14ac:dyDescent="0.2">
      <c r="A1306" s="21">
        <v>29530</v>
      </c>
      <c r="B1306" s="1" t="s">
        <v>91</v>
      </c>
      <c r="C1306" s="1" t="s">
        <v>43</v>
      </c>
      <c r="D1306" s="1" t="s">
        <v>60</v>
      </c>
      <c r="E1306" s="4">
        <v>257</v>
      </c>
      <c r="F1306" s="2">
        <v>-3.7976000000000001</v>
      </c>
      <c r="G1306" s="2">
        <v>-6.4228111853501382</v>
      </c>
      <c r="H1306" s="2"/>
      <c r="I1306" s="2"/>
      <c r="J1306" s="2"/>
      <c r="K1306" s="2"/>
      <c r="L1306" s="2"/>
      <c r="M1306" s="24" t="str" cm="1">
        <f t="array" ref="M1306">_xlfn.IFS(B1306=standards!$G$1, standards!$H$1, B1306=standards!$G$2,standards!$H$2,B1306=standards!$G$3,standards!$H$3,B1306=standards!$G$4,standards!$H$4,B1306=standards!$G$5,standards!$H$5,B1306=standards!$G$6,standards!$H$6,B1306=standards!$G$8,standards!$H$8,B1306=standards!$G$9,standards!$H$9,B1306=standards!$G$10, standards!$H$10, TRUE,standards!$H$7)</f>
        <v>133, 64.5, 1</v>
      </c>
      <c r="N1306" t="str">
        <f>VLOOKUP($C1306, standards!$A$2:$D$17, 3, FALSE)</f>
        <v>dolomite</v>
      </c>
      <c r="O1306" t="str">
        <f>VLOOKUP($C1306, standards!$A$2:$D$17, 4, FALSE)</f>
        <v/>
      </c>
    </row>
    <row r="1307" spans="1:15" x14ac:dyDescent="0.2">
      <c r="A1307" s="21">
        <v>29531</v>
      </c>
      <c r="B1307" s="1" t="s">
        <v>91</v>
      </c>
      <c r="C1307" s="1" t="s">
        <v>43</v>
      </c>
      <c r="D1307" s="1" t="s">
        <v>60</v>
      </c>
      <c r="E1307" s="4">
        <v>258</v>
      </c>
      <c r="F1307" s="2">
        <v>-3.6536000000000004</v>
      </c>
      <c r="G1307" s="2">
        <v>-7.0810640930462618</v>
      </c>
      <c r="H1307" s="2"/>
      <c r="I1307" s="2"/>
      <c r="J1307" s="2"/>
      <c r="K1307" s="2"/>
      <c r="L1307" s="2"/>
      <c r="M1307" s="24" t="str" cm="1">
        <f t="array" ref="M1307">_xlfn.IFS(B1307=standards!$G$1, standards!$H$1, B1307=standards!$G$2,standards!$H$2,B1307=standards!$G$3,standards!$H$3,B1307=standards!$G$4,standards!$H$4,B1307=standards!$G$5,standards!$H$5,B1307=standards!$G$6,standards!$H$6,B1307=standards!$G$8,standards!$H$8,B1307=standards!$G$9,standards!$H$9,B1307=standards!$G$10, standards!$H$10, TRUE,standards!$H$7)</f>
        <v>133, 64.5, 1</v>
      </c>
      <c r="N1307" t="str">
        <f>VLOOKUP($C1307, standards!$A$2:$D$17, 3, FALSE)</f>
        <v>dolomite</v>
      </c>
      <c r="O1307" t="str">
        <f>VLOOKUP($C1307, standards!$A$2:$D$17, 4, FALSE)</f>
        <v/>
      </c>
    </row>
    <row r="1308" spans="1:15" x14ac:dyDescent="0.2">
      <c r="A1308" s="21">
        <v>29532</v>
      </c>
      <c r="B1308" s="1" t="s">
        <v>91</v>
      </c>
      <c r="C1308" s="1" t="s">
        <v>43</v>
      </c>
      <c r="D1308" s="1" t="s">
        <v>60</v>
      </c>
      <c r="E1308" s="4">
        <v>259</v>
      </c>
      <c r="F1308" s="2">
        <v>-3.7656000000000001</v>
      </c>
      <c r="G1308" s="2">
        <v>-7.2671566443948272</v>
      </c>
      <c r="H1308" s="2"/>
      <c r="I1308" s="2"/>
      <c r="J1308" s="2"/>
      <c r="K1308" s="2"/>
      <c r="L1308" s="2"/>
      <c r="M1308" s="24" t="str" cm="1">
        <f t="array" ref="M1308">_xlfn.IFS(B1308=standards!$G$1, standards!$H$1, B1308=standards!$G$2,standards!$H$2,B1308=standards!$G$3,standards!$H$3,B1308=standards!$G$4,standards!$H$4,B1308=standards!$G$5,standards!$H$5,B1308=standards!$G$6,standards!$H$6,B1308=standards!$G$8,standards!$H$8,B1308=standards!$G$9,standards!$H$9,B1308=standards!$G$10, standards!$H$10, TRUE,standards!$H$7)</f>
        <v>133, 64.5, 1</v>
      </c>
      <c r="N1308" t="str">
        <f>VLOOKUP($C1308, standards!$A$2:$D$17, 3, FALSE)</f>
        <v>dolomite</v>
      </c>
      <c r="O1308" t="str">
        <f>VLOOKUP($C1308, standards!$A$2:$D$17, 4, FALSE)</f>
        <v/>
      </c>
    </row>
    <row r="1309" spans="1:15" x14ac:dyDescent="0.2">
      <c r="A1309" s="21">
        <v>29533</v>
      </c>
      <c r="B1309" s="1" t="s">
        <v>91</v>
      </c>
      <c r="C1309" s="1" t="s">
        <v>43</v>
      </c>
      <c r="D1309" s="1" t="s">
        <v>60</v>
      </c>
      <c r="E1309" s="4">
        <v>260</v>
      </c>
      <c r="F1309" s="2">
        <v>-3.7656000000000001</v>
      </c>
      <c r="G1309" s="2">
        <v>-7.1958871566442717</v>
      </c>
      <c r="H1309" s="2"/>
      <c r="I1309" s="2"/>
      <c r="J1309" s="2"/>
      <c r="K1309" s="2"/>
      <c r="L1309" s="2"/>
      <c r="M1309" s="24" t="str" cm="1">
        <f t="array" ref="M1309">_xlfn.IFS(B1309=standards!$G$1, standards!$H$1, B1309=standards!$G$2,standards!$H$2,B1309=standards!$G$3,standards!$H$3,B1309=standards!$G$4,standards!$H$4,B1309=standards!$G$5,standards!$H$5,B1309=standards!$G$6,standards!$H$6,B1309=standards!$G$8,standards!$H$8,B1309=standards!$G$9,standards!$H$9,B1309=standards!$G$10, standards!$H$10, TRUE,standards!$H$7)</f>
        <v>133, 64.5, 1</v>
      </c>
      <c r="N1309" t="str">
        <f>VLOOKUP($C1309, standards!$A$2:$D$17, 3, FALSE)</f>
        <v>dolomite</v>
      </c>
      <c r="O1309" t="str">
        <f>VLOOKUP($C1309, standards!$A$2:$D$17, 4, FALSE)</f>
        <v/>
      </c>
    </row>
    <row r="1310" spans="1:15" x14ac:dyDescent="0.2">
      <c r="A1310" s="21">
        <v>29534</v>
      </c>
      <c r="B1310" s="1" t="s">
        <v>91</v>
      </c>
      <c r="C1310" s="1" t="s">
        <v>43</v>
      </c>
      <c r="D1310" s="1" t="s">
        <v>60</v>
      </c>
      <c r="E1310" s="4">
        <v>261</v>
      </c>
      <c r="F1310" s="2">
        <v>-4.0926000000000009</v>
      </c>
      <c r="G1310" s="2">
        <v>-7.8392922543924719</v>
      </c>
      <c r="H1310" s="2"/>
      <c r="I1310" s="2"/>
      <c r="J1310" s="2"/>
      <c r="K1310" s="2"/>
      <c r="L1310" s="2"/>
      <c r="M1310" s="24" t="str" cm="1">
        <f t="array" ref="M1310">_xlfn.IFS(B1310=standards!$G$1, standards!$H$1, B1310=standards!$G$2,standards!$H$2,B1310=standards!$G$3,standards!$H$3,B1310=standards!$G$4,standards!$H$4,B1310=standards!$G$5,standards!$H$5,B1310=standards!$G$6,standards!$H$6,B1310=standards!$G$8,standards!$H$8,B1310=standards!$G$9,standards!$H$9,B1310=standards!$G$10, standards!$H$10, TRUE,standards!$H$7)</f>
        <v>133, 64.5, 1</v>
      </c>
      <c r="N1310" t="str">
        <f>VLOOKUP($C1310, standards!$A$2:$D$17, 3, FALSE)</f>
        <v>dolomite</v>
      </c>
      <c r="O1310" t="str">
        <f>VLOOKUP($C1310, standards!$A$2:$D$17, 4, FALSE)</f>
        <v/>
      </c>
    </row>
    <row r="1311" spans="1:15" x14ac:dyDescent="0.2">
      <c r="A1311" s="21">
        <v>29535</v>
      </c>
      <c r="B1311" s="1" t="s">
        <v>91</v>
      </c>
      <c r="C1311" s="1" t="s">
        <v>43</v>
      </c>
      <c r="D1311" s="1" t="s">
        <v>60</v>
      </c>
      <c r="E1311" s="4">
        <v>263</v>
      </c>
      <c r="F1311" s="2">
        <v>-4.3916000000000004</v>
      </c>
      <c r="G1311" s="2">
        <v>-8.2530512249443113</v>
      </c>
      <c r="H1311" s="2"/>
      <c r="I1311" s="2"/>
      <c r="J1311" s="2"/>
      <c r="K1311" s="2"/>
      <c r="L1311" s="2"/>
      <c r="M1311" s="24" t="str" cm="1">
        <f t="array" ref="M1311">_xlfn.IFS(B1311=standards!$G$1, standards!$H$1, B1311=standards!$G$2,standards!$H$2,B1311=standards!$G$3,standards!$H$3,B1311=standards!$G$4,standards!$H$4,B1311=standards!$G$5,standards!$H$5,B1311=standards!$G$6,standards!$H$6,B1311=standards!$G$8,standards!$H$8,B1311=standards!$G$9,standards!$H$9,B1311=standards!$G$10, standards!$H$10, TRUE,standards!$H$7)</f>
        <v>133, 64.5, 1</v>
      </c>
      <c r="N1311" t="str">
        <f>VLOOKUP($C1311, standards!$A$2:$D$17, 3, FALSE)</f>
        <v>dolomite</v>
      </c>
      <c r="O1311" t="str">
        <f>VLOOKUP($C1311, standards!$A$2:$D$17, 4, FALSE)</f>
        <v/>
      </c>
    </row>
    <row r="1312" spans="1:15" x14ac:dyDescent="0.2">
      <c r="A1312" s="21">
        <v>29536</v>
      </c>
      <c r="B1312" s="1" t="s">
        <v>91</v>
      </c>
      <c r="C1312" s="1" t="s">
        <v>43</v>
      </c>
      <c r="D1312" s="1" t="s">
        <v>60</v>
      </c>
      <c r="E1312" s="4">
        <v>264</v>
      </c>
      <c r="F1312" s="2">
        <v>-4.345600000000001</v>
      </c>
      <c r="G1312" s="2">
        <v>-8.6103885176936323</v>
      </c>
      <c r="H1312" s="2"/>
      <c r="I1312" s="2"/>
      <c r="J1312" s="2"/>
      <c r="K1312" s="2"/>
      <c r="L1312" s="2"/>
      <c r="M1312" s="24" t="str" cm="1">
        <f t="array" ref="M1312">_xlfn.IFS(B1312=standards!$G$1, standards!$H$1, B1312=standards!$G$2,standards!$H$2,B1312=standards!$G$3,standards!$H$3,B1312=standards!$G$4,standards!$H$4,B1312=standards!$G$5,standards!$H$5,B1312=standards!$G$6,standards!$H$6,B1312=standards!$G$8,standards!$H$8,B1312=standards!$G$9,standards!$H$9,B1312=standards!$G$10, standards!$H$10, TRUE,standards!$H$7)</f>
        <v>133, 64.5, 1</v>
      </c>
      <c r="N1312" t="str">
        <f>VLOOKUP($C1312, standards!$A$2:$D$17, 3, FALSE)</f>
        <v>dolomite</v>
      </c>
      <c r="O1312" t="str">
        <f>VLOOKUP($C1312, standards!$A$2:$D$17, 4, FALSE)</f>
        <v/>
      </c>
    </row>
    <row r="1313" spans="1:15" x14ac:dyDescent="0.2">
      <c r="A1313" s="21">
        <v>29537</v>
      </c>
      <c r="B1313" s="1" t="s">
        <v>91</v>
      </c>
      <c r="C1313" s="1" t="s">
        <v>43</v>
      </c>
      <c r="D1313" s="1" t="s">
        <v>60</v>
      </c>
      <c r="E1313" s="4">
        <v>265</v>
      </c>
      <c r="F1313" s="2">
        <v>-4.9725999999999999</v>
      </c>
      <c r="G1313" s="2">
        <v>-9.0795793120514467</v>
      </c>
      <c r="H1313" s="2"/>
      <c r="I1313" s="2"/>
      <c r="J1313" s="2"/>
      <c r="K1313" s="2"/>
      <c r="L1313" s="2"/>
      <c r="M1313" s="24" t="str" cm="1">
        <f t="array" ref="M1313">_xlfn.IFS(B1313=standards!$G$1, standards!$H$1, B1313=standards!$G$2,standards!$H$2,B1313=standards!$G$3,standards!$H$3,B1313=standards!$G$4,standards!$H$4,B1313=standards!$G$5,standards!$H$5,B1313=standards!$G$6,standards!$H$6,B1313=standards!$G$8,standards!$H$8,B1313=standards!$G$9,standards!$H$9,B1313=standards!$G$10, standards!$H$10, TRUE,standards!$H$7)</f>
        <v>133, 64.5, 1</v>
      </c>
      <c r="N1313" t="str">
        <f>VLOOKUP($C1313, standards!$A$2:$D$17, 3, FALSE)</f>
        <v>dolomite</v>
      </c>
      <c r="O1313" t="str">
        <f>VLOOKUP($C1313, standards!$A$2:$D$17, 4, FALSE)</f>
        <v/>
      </c>
    </row>
    <row r="1314" spans="1:15" x14ac:dyDescent="0.2">
      <c r="A1314" s="21">
        <v>29538</v>
      </c>
      <c r="B1314" s="1" t="s">
        <v>91</v>
      </c>
      <c r="C1314" s="1" t="s">
        <v>43</v>
      </c>
      <c r="D1314" s="1" t="s">
        <v>60</v>
      </c>
      <c r="E1314" s="4">
        <v>266</v>
      </c>
      <c r="F1314" s="2">
        <v>-4.7265999999999995</v>
      </c>
      <c r="G1314" s="2">
        <v>-8.517342242019236</v>
      </c>
      <c r="H1314" s="2"/>
      <c r="I1314" s="2"/>
      <c r="J1314" s="2"/>
      <c r="K1314" s="2"/>
      <c r="L1314" s="2"/>
      <c r="M1314" s="24" t="str" cm="1">
        <f t="array" ref="M1314">_xlfn.IFS(B1314=standards!$G$1, standards!$H$1, B1314=standards!$G$2,standards!$H$2,B1314=standards!$G$3,standards!$H$3,B1314=standards!$G$4,standards!$H$4,B1314=standards!$G$5,standards!$H$5,B1314=standards!$G$6,standards!$H$6,B1314=standards!$G$8,standards!$H$8,B1314=standards!$G$9,standards!$H$9,B1314=standards!$G$10, standards!$H$10, TRUE,standards!$H$7)</f>
        <v>133, 64.5, 1</v>
      </c>
      <c r="N1314" t="str">
        <f>VLOOKUP($C1314, standards!$A$2:$D$17, 3, FALSE)</f>
        <v>dolomite</v>
      </c>
      <c r="O1314" t="str">
        <f>VLOOKUP($C1314, standards!$A$2:$D$17, 4, FALSE)</f>
        <v/>
      </c>
    </row>
    <row r="1315" spans="1:15" x14ac:dyDescent="0.2">
      <c r="A1315" s="21">
        <v>29539</v>
      </c>
      <c r="B1315" s="1" t="s">
        <v>91</v>
      </c>
      <c r="C1315" s="1" t="s">
        <v>43</v>
      </c>
      <c r="D1315" s="1" t="s">
        <v>60</v>
      </c>
      <c r="E1315" s="4">
        <v>267</v>
      </c>
      <c r="F1315" s="2">
        <v>-4.9185999999999996</v>
      </c>
      <c r="G1315" s="2">
        <v>-7.8402821083890153</v>
      </c>
      <c r="H1315" s="2"/>
      <c r="I1315" s="2"/>
      <c r="J1315" s="2"/>
      <c r="K1315" s="2"/>
      <c r="L1315" s="2"/>
      <c r="M1315" s="24" t="str" cm="1">
        <f t="array" ref="M1315">_xlfn.IFS(B1315=standards!$G$1, standards!$H$1, B1315=standards!$G$2,standards!$H$2,B1315=standards!$G$3,standards!$H$3,B1315=standards!$G$4,standards!$H$4,B1315=standards!$G$5,standards!$H$5,B1315=standards!$G$6,standards!$H$6,B1315=standards!$G$8,standards!$H$8,B1315=standards!$G$9,standards!$H$9,B1315=standards!$G$10, standards!$H$10, TRUE,standards!$H$7)</f>
        <v>133, 64.5, 1</v>
      </c>
      <c r="N1315" t="str">
        <f>VLOOKUP($C1315, standards!$A$2:$D$17, 3, FALSE)</f>
        <v>dolomite</v>
      </c>
      <c r="O1315" t="str">
        <f>VLOOKUP($C1315, standards!$A$2:$D$17, 4, FALSE)</f>
        <v/>
      </c>
    </row>
    <row r="1316" spans="1:15" x14ac:dyDescent="0.2">
      <c r="A1316" s="21">
        <v>29540</v>
      </c>
      <c r="B1316" s="1" t="s">
        <v>91</v>
      </c>
      <c r="C1316" s="1" t="s">
        <v>43</v>
      </c>
      <c r="D1316" s="1" t="s">
        <v>60</v>
      </c>
      <c r="E1316" s="4">
        <v>268</v>
      </c>
      <c r="F1316" s="2">
        <v>-4.7385999999999999</v>
      </c>
      <c r="G1316" s="2">
        <v>-7.9184805741152609</v>
      </c>
      <c r="H1316" s="2"/>
      <c r="I1316" s="2"/>
      <c r="J1316" s="2"/>
      <c r="K1316" s="2"/>
      <c r="L1316" s="2"/>
      <c r="M1316" s="24" t="str" cm="1">
        <f t="array" ref="M1316">_xlfn.IFS(B1316=standards!$G$1, standards!$H$1, B1316=standards!$G$2,standards!$H$2,B1316=standards!$G$3,standards!$H$3,B1316=standards!$G$4,standards!$H$4,B1316=standards!$G$5,standards!$H$5,B1316=standards!$G$6,standards!$H$6,B1316=standards!$G$8,standards!$H$8,B1316=standards!$G$9,standards!$H$9,B1316=standards!$G$10, standards!$H$10, TRUE,standards!$H$7)</f>
        <v>133, 64.5, 1</v>
      </c>
      <c r="N1316" t="str">
        <f>VLOOKUP($C1316, standards!$A$2:$D$17, 3, FALSE)</f>
        <v>dolomite</v>
      </c>
      <c r="O1316" t="str">
        <f>VLOOKUP($C1316, standards!$A$2:$D$17, 4, FALSE)</f>
        <v/>
      </c>
    </row>
    <row r="1317" spans="1:15" x14ac:dyDescent="0.2">
      <c r="A1317" s="21">
        <v>29541</v>
      </c>
      <c r="B1317" s="1" t="s">
        <v>91</v>
      </c>
      <c r="C1317" s="1" t="s">
        <v>43</v>
      </c>
      <c r="D1317" s="1" t="s">
        <v>60</v>
      </c>
      <c r="E1317" s="4">
        <v>269</v>
      </c>
      <c r="F1317" s="2">
        <v>-4.8445999999999998</v>
      </c>
      <c r="G1317" s="2">
        <v>-8.2669091808956914</v>
      </c>
      <c r="H1317" s="2"/>
      <c r="I1317" s="2"/>
      <c r="J1317" s="2"/>
      <c r="K1317" s="2"/>
      <c r="L1317" s="2"/>
      <c r="M1317" s="24" t="str" cm="1">
        <f t="array" ref="M1317">_xlfn.IFS(B1317=standards!$G$1, standards!$H$1, B1317=standards!$G$2,standards!$H$2,B1317=standards!$G$3,standards!$H$3,B1317=standards!$G$4,standards!$H$4,B1317=standards!$G$5,standards!$H$5,B1317=standards!$G$6,standards!$H$6,B1317=standards!$G$8,standards!$H$8,B1317=standards!$G$9,standards!$H$9,B1317=standards!$G$10, standards!$H$10, TRUE,standards!$H$7)</f>
        <v>133, 64.5, 1</v>
      </c>
      <c r="N1317" t="str">
        <f>VLOOKUP($C1317, standards!$A$2:$D$17, 3, FALSE)</f>
        <v>dolomite</v>
      </c>
      <c r="O1317" t="str">
        <f>VLOOKUP($C1317, standards!$A$2:$D$17, 4, FALSE)</f>
        <v/>
      </c>
    </row>
    <row r="1318" spans="1:15" x14ac:dyDescent="0.2">
      <c r="A1318" s="21">
        <v>29542</v>
      </c>
      <c r="B1318" s="1" t="s">
        <v>91</v>
      </c>
      <c r="C1318" s="1" t="s">
        <v>43</v>
      </c>
      <c r="D1318" s="1" t="s">
        <v>60</v>
      </c>
      <c r="E1318" s="4">
        <v>270</v>
      </c>
      <c r="F1318" s="2">
        <v>-4.6756000000000011</v>
      </c>
      <c r="G1318" s="2">
        <v>-8.099623855481223</v>
      </c>
      <c r="H1318" s="2"/>
      <c r="I1318" s="2"/>
      <c r="J1318" s="2"/>
      <c r="K1318" s="2"/>
      <c r="L1318" s="2"/>
      <c r="M1318" s="24" t="str" cm="1">
        <f t="array" ref="M1318">_xlfn.IFS(B1318=standards!$G$1, standards!$H$1, B1318=standards!$G$2,standards!$H$2,B1318=standards!$G$3,standards!$H$3,B1318=standards!$G$4,standards!$H$4,B1318=standards!$G$5,standards!$H$5,B1318=standards!$G$6,standards!$H$6,B1318=standards!$G$8,standards!$H$8,B1318=standards!$G$9,standards!$H$9,B1318=standards!$G$10, standards!$H$10, TRUE,standards!$H$7)</f>
        <v>133, 64.5, 1</v>
      </c>
      <c r="N1318" t="str">
        <f>VLOOKUP($C1318, standards!$A$2:$D$17, 3, FALSE)</f>
        <v>dolomite</v>
      </c>
      <c r="O1318" t="str">
        <f>VLOOKUP($C1318, standards!$A$2:$D$17, 4, FALSE)</f>
        <v/>
      </c>
    </row>
    <row r="1319" spans="1:15" x14ac:dyDescent="0.2">
      <c r="A1319" s="21">
        <v>29543</v>
      </c>
      <c r="B1319" s="1" t="s">
        <v>91</v>
      </c>
      <c r="C1319" s="1" t="s">
        <v>43</v>
      </c>
      <c r="D1319" s="1" t="s">
        <v>60</v>
      </c>
      <c r="E1319" s="4">
        <v>271</v>
      </c>
      <c r="F1319" s="2">
        <v>-4.1465999999999994</v>
      </c>
      <c r="G1319" s="2">
        <v>-7.1008611729769022</v>
      </c>
      <c r="H1319" s="2"/>
      <c r="I1319" s="2"/>
      <c r="J1319" s="2"/>
      <c r="K1319" s="2"/>
      <c r="L1319" s="2"/>
      <c r="M1319" s="24" t="str" cm="1">
        <f t="array" ref="M1319">_xlfn.IFS(B1319=standards!$G$1, standards!$H$1, B1319=standards!$G$2,standards!$H$2,B1319=standards!$G$3,standards!$H$3,B1319=standards!$G$4,standards!$H$4,B1319=standards!$G$5,standards!$H$5,B1319=standards!$G$6,standards!$H$6,B1319=standards!$G$8,standards!$H$8,B1319=standards!$G$9,standards!$H$9,B1319=standards!$G$10, standards!$H$10, TRUE,standards!$H$7)</f>
        <v>133, 64.5, 1</v>
      </c>
      <c r="N1319" t="str">
        <f>VLOOKUP($C1319, standards!$A$2:$D$17, 3, FALSE)</f>
        <v>dolomite</v>
      </c>
      <c r="O1319" t="str">
        <f>VLOOKUP($C1319, standards!$A$2:$D$17, 4, FALSE)</f>
        <v/>
      </c>
    </row>
    <row r="1320" spans="1:15" x14ac:dyDescent="0.2">
      <c r="A1320" s="21">
        <v>29544</v>
      </c>
      <c r="B1320" s="1" t="s">
        <v>91</v>
      </c>
      <c r="C1320" s="1" t="s">
        <v>43</v>
      </c>
      <c r="D1320" s="1" t="s">
        <v>60</v>
      </c>
      <c r="E1320" s="4">
        <v>272</v>
      </c>
      <c r="F1320" s="2">
        <v>-4.0256000000000007</v>
      </c>
      <c r="G1320" s="2">
        <v>-7.0949220489977556</v>
      </c>
      <c r="H1320" s="2"/>
      <c r="I1320" s="2"/>
      <c r="J1320" s="2"/>
      <c r="K1320" s="2"/>
      <c r="L1320" s="2"/>
      <c r="M1320" s="24" t="str" cm="1">
        <f t="array" ref="M1320">_xlfn.IFS(B1320=standards!$G$1, standards!$H$1, B1320=standards!$G$2,standards!$H$2,B1320=standards!$G$3,standards!$H$3,B1320=standards!$G$4,standards!$H$4,B1320=standards!$G$5,standards!$H$5,B1320=standards!$G$6,standards!$H$6,B1320=standards!$G$8,standards!$H$8,B1320=standards!$G$9,standards!$H$9,B1320=standards!$G$10, standards!$H$10, TRUE,standards!$H$7)</f>
        <v>133, 64.5, 1</v>
      </c>
      <c r="N1320" t="str">
        <f>VLOOKUP($C1320, standards!$A$2:$D$17, 3, FALSE)</f>
        <v>dolomite</v>
      </c>
      <c r="O1320" t="str">
        <f>VLOOKUP($C1320, standards!$A$2:$D$17, 4, FALSE)</f>
        <v/>
      </c>
    </row>
    <row r="1321" spans="1:15" x14ac:dyDescent="0.2">
      <c r="A1321" s="21">
        <v>29545</v>
      </c>
      <c r="B1321" s="1" t="s">
        <v>91</v>
      </c>
      <c r="C1321" s="1" t="s">
        <v>43</v>
      </c>
      <c r="D1321" s="1" t="s">
        <v>60</v>
      </c>
      <c r="E1321" s="4">
        <v>274</v>
      </c>
      <c r="F1321" s="2">
        <v>-4.5755999999999997</v>
      </c>
      <c r="G1321" s="2">
        <v>-7.8402821083890153</v>
      </c>
      <c r="H1321" s="2"/>
      <c r="I1321" s="2"/>
      <c r="J1321" s="2"/>
      <c r="K1321" s="2"/>
      <c r="L1321" s="2"/>
      <c r="M1321" s="24" t="str" cm="1">
        <f t="array" ref="M1321">_xlfn.IFS(B1321=standards!$G$1, standards!$H$1, B1321=standards!$G$2,standards!$H$2,B1321=standards!$G$3,standards!$H$3,B1321=standards!$G$4,standards!$H$4,B1321=standards!$G$5,standards!$H$5,B1321=standards!$G$6,standards!$H$6,B1321=standards!$G$8,standards!$H$8,B1321=standards!$G$9,standards!$H$9,B1321=standards!$G$10, standards!$H$10, TRUE,standards!$H$7)</f>
        <v>133, 64.5, 1</v>
      </c>
      <c r="N1321" t="str">
        <f>VLOOKUP($C1321, standards!$A$2:$D$17, 3, FALSE)</f>
        <v>dolomite</v>
      </c>
      <c r="O1321" t="str">
        <f>VLOOKUP($C1321, standards!$A$2:$D$17, 4, FALSE)</f>
        <v/>
      </c>
    </row>
    <row r="1322" spans="1:15" x14ac:dyDescent="0.2">
      <c r="A1322" s="21">
        <v>29546</v>
      </c>
      <c r="B1322" s="1" t="s">
        <v>91</v>
      </c>
      <c r="C1322" s="1" t="s">
        <v>43</v>
      </c>
      <c r="D1322" s="1" t="s">
        <v>60</v>
      </c>
      <c r="E1322" s="4">
        <v>275</v>
      </c>
      <c r="F1322" s="2">
        <v>-4.5036000000000005</v>
      </c>
      <c r="G1322" s="2">
        <v>-6.8078643900024467</v>
      </c>
      <c r="H1322" s="2"/>
      <c r="I1322" s="2"/>
      <c r="J1322" s="2"/>
      <c r="K1322" s="2"/>
      <c r="L1322" s="2"/>
      <c r="M1322" s="24" t="str" cm="1">
        <f t="array" ref="M1322">_xlfn.IFS(B1322=standards!$G$1, standards!$H$1, B1322=standards!$G$2,standards!$H$2,B1322=standards!$G$3,standards!$H$3,B1322=standards!$G$4,standards!$H$4,B1322=standards!$G$5,standards!$H$5,B1322=standards!$G$6,standards!$H$6,B1322=standards!$G$8,standards!$H$8,B1322=standards!$G$9,standards!$H$9,B1322=standards!$G$10, standards!$H$10, TRUE,standards!$H$7)</f>
        <v>133, 64.5, 1</v>
      </c>
      <c r="N1322" t="str">
        <f>VLOOKUP($C1322, standards!$A$2:$D$17, 3, FALSE)</f>
        <v>dolomite</v>
      </c>
      <c r="O1322" t="str">
        <f>VLOOKUP($C1322, standards!$A$2:$D$17, 4, FALSE)</f>
        <v/>
      </c>
    </row>
    <row r="1323" spans="1:15" x14ac:dyDescent="0.2">
      <c r="A1323" s="21">
        <v>29547</v>
      </c>
      <c r="B1323" s="1" t="s">
        <v>91</v>
      </c>
      <c r="C1323" s="1" t="s">
        <v>43</v>
      </c>
      <c r="D1323" s="1" t="s">
        <v>60</v>
      </c>
      <c r="E1323" s="4">
        <v>278</v>
      </c>
      <c r="F1323" s="2">
        <v>-4.8496000000000006</v>
      </c>
      <c r="G1323" s="2">
        <v>-8.1105122494432003</v>
      </c>
      <c r="H1323" s="2"/>
      <c r="I1323" s="2"/>
      <c r="J1323" s="2"/>
      <c r="K1323" s="2"/>
      <c r="L1323" s="2"/>
      <c r="M1323" s="24" t="str" cm="1">
        <f t="array" ref="M1323">_xlfn.IFS(B1323=standards!$G$1, standards!$H$1, B1323=standards!$G$2,standards!$H$2,B1323=standards!$G$3,standards!$H$3,B1323=standards!$G$4,standards!$H$4,B1323=standards!$G$5,standards!$H$5,B1323=standards!$G$6,standards!$H$6,B1323=standards!$G$8,standards!$H$8,B1323=standards!$G$9,standards!$H$9,B1323=standards!$G$10, standards!$H$10, TRUE,standards!$H$7)</f>
        <v>133, 64.5, 1</v>
      </c>
      <c r="N1323" t="str">
        <f>VLOOKUP($C1323, standards!$A$2:$D$17, 3, FALSE)</f>
        <v>dolomite</v>
      </c>
      <c r="O1323" t="str">
        <f>VLOOKUP($C1323, standards!$A$2:$D$17, 4, FALSE)</f>
        <v/>
      </c>
    </row>
    <row r="1324" spans="1:15" x14ac:dyDescent="0.2">
      <c r="A1324" s="21">
        <v>29548</v>
      </c>
      <c r="B1324" s="1" t="s">
        <v>91</v>
      </c>
      <c r="C1324" s="1" t="s">
        <v>43</v>
      </c>
      <c r="D1324" s="1" t="s">
        <v>60</v>
      </c>
      <c r="E1324" s="4">
        <v>279</v>
      </c>
      <c r="F1324" s="2">
        <v>-5.4786000000000001</v>
      </c>
      <c r="G1324" s="2">
        <v>-8.8776490967581871</v>
      </c>
      <c r="H1324" s="2"/>
      <c r="I1324" s="2"/>
      <c r="J1324" s="2"/>
      <c r="K1324" s="2"/>
      <c r="L1324" s="2"/>
      <c r="M1324" s="24" t="str" cm="1">
        <f t="array" ref="M1324">_xlfn.IFS(B1324=standards!$G$1, standards!$H$1, B1324=standards!$G$2,standards!$H$2,B1324=standards!$G$3,standards!$H$3,B1324=standards!$G$4,standards!$H$4,B1324=standards!$G$5,standards!$H$5,B1324=standards!$G$6,standards!$H$6,B1324=standards!$G$8,standards!$H$8,B1324=standards!$G$9,standards!$H$9,B1324=standards!$G$10, standards!$H$10, TRUE,standards!$H$7)</f>
        <v>133, 64.5, 1</v>
      </c>
      <c r="N1324" t="str">
        <f>VLOOKUP($C1324, standards!$A$2:$D$17, 3, FALSE)</f>
        <v>dolomite</v>
      </c>
      <c r="O1324" t="str">
        <f>VLOOKUP($C1324, standards!$A$2:$D$17, 4, FALSE)</f>
        <v/>
      </c>
    </row>
    <row r="1325" spans="1:15" x14ac:dyDescent="0.2">
      <c r="A1325" s="21">
        <v>29549</v>
      </c>
      <c r="B1325" s="1" t="s">
        <v>91</v>
      </c>
      <c r="C1325" s="1" t="s">
        <v>43</v>
      </c>
      <c r="D1325" s="1" t="s">
        <v>60</v>
      </c>
      <c r="E1325" s="4">
        <v>280</v>
      </c>
      <c r="F1325" s="2">
        <v>-4.5386000000000006</v>
      </c>
      <c r="G1325" s="2">
        <v>-9.1112546399406078</v>
      </c>
      <c r="H1325" s="2"/>
      <c r="I1325" s="2"/>
      <c r="J1325" s="2"/>
      <c r="K1325" s="2"/>
      <c r="L1325" s="2"/>
      <c r="M1325" s="24" t="str" cm="1">
        <f t="array" ref="M1325">_xlfn.IFS(B1325=standards!$G$1, standards!$H$1, B1325=standards!$G$2,standards!$H$2,B1325=standards!$G$3,standards!$H$3,B1325=standards!$G$4,standards!$H$4,B1325=standards!$G$5,standards!$H$5,B1325=standards!$G$6,standards!$H$6,B1325=standards!$G$8,standards!$H$8,B1325=standards!$G$9,standards!$H$9,B1325=standards!$G$10, standards!$H$10, TRUE,standards!$H$7)</f>
        <v>133, 64.5, 1</v>
      </c>
      <c r="N1325" t="str">
        <f>VLOOKUP($C1325, standards!$A$2:$D$17, 3, FALSE)</f>
        <v>dolomite</v>
      </c>
      <c r="O1325" t="str">
        <f>VLOOKUP($C1325, standards!$A$2:$D$17, 4, FALSE)</f>
        <v/>
      </c>
    </row>
    <row r="1326" spans="1:15" x14ac:dyDescent="0.2">
      <c r="A1326" s="21">
        <v>29550</v>
      </c>
      <c r="B1326" s="1" t="s">
        <v>91</v>
      </c>
      <c r="C1326" s="1" t="s">
        <v>43</v>
      </c>
      <c r="D1326" s="1" t="s">
        <v>60</v>
      </c>
      <c r="E1326" s="4">
        <v>281</v>
      </c>
      <c r="F1326" s="2">
        <v>-4.7706</v>
      </c>
      <c r="G1326" s="2">
        <v>-8.6658203414996073</v>
      </c>
      <c r="H1326" s="2"/>
      <c r="I1326" s="2"/>
      <c r="J1326" s="2"/>
      <c r="K1326" s="2"/>
      <c r="L1326" s="2"/>
      <c r="M1326" s="24" t="str" cm="1">
        <f t="array" ref="M1326">_xlfn.IFS(B1326=standards!$G$1, standards!$H$1, B1326=standards!$G$2,standards!$H$2,B1326=standards!$G$3,standards!$H$3,B1326=standards!$G$4,standards!$H$4,B1326=standards!$G$5,standards!$H$5,B1326=standards!$G$6,standards!$H$6,B1326=standards!$G$8,standards!$H$8,B1326=standards!$G$9,standards!$H$9,B1326=standards!$G$10, standards!$H$10, TRUE,standards!$H$7)</f>
        <v>133, 64.5, 1</v>
      </c>
      <c r="N1326" t="str">
        <f>VLOOKUP($C1326, standards!$A$2:$D$17, 3, FALSE)</f>
        <v>dolomite</v>
      </c>
      <c r="O1326" t="str">
        <f>VLOOKUP($C1326, standards!$A$2:$D$17, 4, FALSE)</f>
        <v/>
      </c>
    </row>
    <row r="1327" spans="1:15" x14ac:dyDescent="0.2">
      <c r="A1327" s="21">
        <v>29551</v>
      </c>
      <c r="B1327" s="1" t="s">
        <v>91</v>
      </c>
      <c r="C1327" s="1" t="s">
        <v>43</v>
      </c>
      <c r="D1327" s="1" t="s">
        <v>60</v>
      </c>
      <c r="E1327" s="4">
        <v>282.5</v>
      </c>
      <c r="F1327" s="2">
        <v>-5.1905999999999999</v>
      </c>
      <c r="G1327" s="2">
        <v>-9.8190002474635598</v>
      </c>
      <c r="H1327" s="2"/>
      <c r="I1327" s="2"/>
      <c r="J1327" s="2"/>
      <c r="K1327" s="2"/>
      <c r="L1327" s="2"/>
      <c r="M1327" s="24" t="str" cm="1">
        <f t="array" ref="M1327">_xlfn.IFS(B1327=standards!$G$1, standards!$H$1, B1327=standards!$G$2,standards!$H$2,B1327=standards!$G$3,standards!$H$3,B1327=standards!$G$4,standards!$H$4,B1327=standards!$G$5,standards!$H$5,B1327=standards!$G$6,standards!$H$6,B1327=standards!$G$8,standards!$H$8,B1327=standards!$G$9,standards!$H$9,B1327=standards!$G$10, standards!$H$10, TRUE,standards!$H$7)</f>
        <v>133, 64.5, 1</v>
      </c>
      <c r="N1327" t="str">
        <f>VLOOKUP($C1327, standards!$A$2:$D$17, 3, FALSE)</f>
        <v>dolomite</v>
      </c>
      <c r="O1327" t="str">
        <f>VLOOKUP($C1327, standards!$A$2:$D$17, 4, FALSE)</f>
        <v/>
      </c>
    </row>
    <row r="1328" spans="1:15" x14ac:dyDescent="0.2">
      <c r="A1328" s="21">
        <v>29552</v>
      </c>
      <c r="B1328" s="1" t="s">
        <v>91</v>
      </c>
      <c r="C1328" s="1" t="s">
        <v>43</v>
      </c>
      <c r="D1328" s="1" t="s">
        <v>60</v>
      </c>
      <c r="E1328" s="4">
        <v>285</v>
      </c>
      <c r="F1328" s="2">
        <v>-4.9795999999999996</v>
      </c>
      <c r="G1328" s="2">
        <v>-8.6727493194754111</v>
      </c>
      <c r="H1328" s="2"/>
      <c r="I1328" s="2"/>
      <c r="J1328" s="2"/>
      <c r="K1328" s="2"/>
      <c r="L1328" s="2"/>
      <c r="M1328" s="24" t="str" cm="1">
        <f t="array" ref="M1328">_xlfn.IFS(B1328=standards!$G$1, standards!$H$1, B1328=standards!$G$2,standards!$H$2,B1328=standards!$G$3,standards!$H$3,B1328=standards!$G$4,standards!$H$4,B1328=standards!$G$5,standards!$H$5,B1328=standards!$G$6,standards!$H$6,B1328=standards!$G$8,standards!$H$8,B1328=standards!$G$9,standards!$H$9,B1328=standards!$G$10, standards!$H$10, TRUE,standards!$H$7)</f>
        <v>133, 64.5, 1</v>
      </c>
      <c r="N1328" t="str">
        <f>VLOOKUP($C1328, standards!$A$2:$D$17, 3, FALSE)</f>
        <v>dolomite</v>
      </c>
      <c r="O1328" t="str">
        <f>VLOOKUP($C1328, standards!$A$2:$D$17, 4, FALSE)</f>
        <v/>
      </c>
    </row>
    <row r="1329" spans="1:15" x14ac:dyDescent="0.2">
      <c r="A1329" s="21">
        <v>29553</v>
      </c>
      <c r="B1329" s="1" t="s">
        <v>91</v>
      </c>
      <c r="C1329" s="1" t="s">
        <v>43</v>
      </c>
      <c r="D1329" s="1" t="s">
        <v>60</v>
      </c>
      <c r="E1329" s="4">
        <v>286</v>
      </c>
      <c r="F1329" s="2">
        <v>-4.3735999999999997</v>
      </c>
      <c r="G1329" s="2">
        <v>-9.7358525117544836</v>
      </c>
      <c r="H1329" s="2"/>
      <c r="I1329" s="2"/>
      <c r="J1329" s="2"/>
      <c r="K1329" s="2"/>
      <c r="L1329" s="2"/>
      <c r="M1329" s="24" t="str" cm="1">
        <f t="array" ref="M1329">_xlfn.IFS(B1329=standards!$G$1, standards!$H$1, B1329=standards!$G$2,standards!$H$2,B1329=standards!$G$3,standards!$H$3,B1329=standards!$G$4,standards!$H$4,B1329=standards!$G$5,standards!$H$5,B1329=standards!$G$6,standards!$H$6,B1329=standards!$G$8,standards!$H$8,B1329=standards!$G$9,standards!$H$9,B1329=standards!$G$10, standards!$H$10, TRUE,standards!$H$7)</f>
        <v>133, 64.5, 1</v>
      </c>
      <c r="N1329" t="str">
        <f>VLOOKUP($C1329, standards!$A$2:$D$17, 3, FALSE)</f>
        <v>dolomite</v>
      </c>
      <c r="O1329" t="str">
        <f>VLOOKUP($C1329, standards!$A$2:$D$17, 4, FALSE)</f>
        <v/>
      </c>
    </row>
    <row r="1330" spans="1:15" x14ac:dyDescent="0.2">
      <c r="A1330" s="21">
        <v>29554</v>
      </c>
      <c r="B1330" s="1" t="s">
        <v>91</v>
      </c>
      <c r="C1330" s="1" t="s">
        <v>43</v>
      </c>
      <c r="D1330" s="1" t="s">
        <v>60</v>
      </c>
      <c r="E1330" s="4">
        <v>290.5</v>
      </c>
      <c r="F1330" s="2">
        <v>-2.6956000000000002</v>
      </c>
      <c r="G1330" s="2">
        <v>-9.0300866122247321</v>
      </c>
      <c r="H1330" s="2"/>
      <c r="I1330" s="2"/>
      <c r="J1330" s="2"/>
      <c r="K1330" s="2"/>
      <c r="L1330" s="2"/>
      <c r="M1330" s="24" t="str" cm="1">
        <f t="array" ref="M1330">_xlfn.IFS(B1330=standards!$G$1, standards!$H$1, B1330=standards!$G$2,standards!$H$2,B1330=standards!$G$3,standards!$H$3,B1330=standards!$G$4,standards!$H$4,B1330=standards!$G$5,standards!$H$5,B1330=standards!$G$6,standards!$H$6,B1330=standards!$G$8,standards!$H$8,B1330=standards!$G$9,standards!$H$9,B1330=standards!$G$10, standards!$H$10, TRUE,standards!$H$7)</f>
        <v>133, 64.5, 1</v>
      </c>
      <c r="N1330" t="str">
        <f>VLOOKUP($C1330, standards!$A$2:$D$17, 3, FALSE)</f>
        <v>dolomite</v>
      </c>
      <c r="O1330" t="str">
        <f>VLOOKUP($C1330, standards!$A$2:$D$17, 4, FALSE)</f>
        <v/>
      </c>
    </row>
    <row r="1331" spans="1:15" x14ac:dyDescent="0.2">
      <c r="A1331" s="21">
        <v>29555</v>
      </c>
      <c r="B1331" s="1" t="s">
        <v>91</v>
      </c>
      <c r="C1331" s="1" t="s">
        <v>43</v>
      </c>
      <c r="D1331" s="1" t="s">
        <v>60</v>
      </c>
      <c r="E1331" s="4">
        <v>292</v>
      </c>
      <c r="F1331" s="2">
        <v>-1.5386000000000002</v>
      </c>
      <c r="G1331" s="2">
        <v>-7.183019054689435</v>
      </c>
      <c r="H1331" s="2"/>
      <c r="I1331" s="2"/>
      <c r="J1331" s="2"/>
      <c r="K1331" s="2"/>
      <c r="L1331" s="2"/>
      <c r="M1331" s="24" t="str" cm="1">
        <f t="array" ref="M1331">_xlfn.IFS(B1331=standards!$G$1, standards!$H$1, B1331=standards!$G$2,standards!$H$2,B1331=standards!$G$3,standards!$H$3,B1331=standards!$G$4,standards!$H$4,B1331=standards!$G$5,standards!$H$5,B1331=standards!$G$6,standards!$H$6,B1331=standards!$G$8,standards!$H$8,B1331=standards!$G$9,standards!$H$9,B1331=standards!$G$10, standards!$H$10, TRUE,standards!$H$7)</f>
        <v>133, 64.5, 1</v>
      </c>
      <c r="N1331" t="str">
        <f>VLOOKUP($C1331, standards!$A$2:$D$17, 3, FALSE)</f>
        <v>dolomite</v>
      </c>
      <c r="O1331" t="str">
        <f>VLOOKUP($C1331, standards!$A$2:$D$17, 4, FALSE)</f>
        <v/>
      </c>
    </row>
    <row r="1332" spans="1:15" x14ac:dyDescent="0.2">
      <c r="A1332" s="21">
        <v>29556</v>
      </c>
      <c r="B1332" s="1" t="s">
        <v>92</v>
      </c>
      <c r="C1332" s="1" t="s">
        <v>31</v>
      </c>
      <c r="D1332" s="1" t="s">
        <v>93</v>
      </c>
      <c r="E1332" s="12">
        <v>7.8</v>
      </c>
      <c r="F1332" s="11">
        <v>-4.3304</v>
      </c>
      <c r="G1332" s="11">
        <v>-5.8065280871071128</v>
      </c>
      <c r="H1332" s="2"/>
      <c r="I1332" s="2"/>
      <c r="J1332" s="2"/>
      <c r="K1332" s="2"/>
      <c r="L1332" s="2"/>
      <c r="M1332" s="24" t="str" cm="1">
        <f t="array" ref="M1332">_xlfn.IFS(B1332=standards!$G$1, standards!$H$1, B1332=standards!$G$2,standards!$H$2,B1332=standards!$G$3,standards!$H$3,B1332=standards!$G$4,standards!$H$4,B1332=standards!$G$5,standards!$H$5,B1332=standards!$G$6,standards!$H$6,B1332=standards!$G$8,standards!$H$8,B1332=standards!$G$9,standards!$H$9,B1332=standards!$G$10, standards!$H$10, TRUE,standards!$H$7)</f>
        <v>133, 64.5, 1</v>
      </c>
      <c r="N1332" t="str">
        <f>VLOOKUP($C1332, standards!$A$2:$D$17, 3, FALSE)</f>
        <v>carbonate, dolomite</v>
      </c>
      <c r="O1332" t="str">
        <f>VLOOKUP($C1332, standards!$A$2:$D$17, 4, FALSE)</f>
        <v/>
      </c>
    </row>
    <row r="1333" spans="1:15" x14ac:dyDescent="0.2">
      <c r="A1333" s="21">
        <v>29557</v>
      </c>
      <c r="B1333" s="1" t="s">
        <v>92</v>
      </c>
      <c r="C1333" s="1" t="s">
        <v>31</v>
      </c>
      <c r="D1333" s="1" t="s">
        <v>93</v>
      </c>
      <c r="E1333" s="12">
        <v>9</v>
      </c>
      <c r="F1333" s="11">
        <v>-4.4554</v>
      </c>
      <c r="G1333" s="11">
        <v>-6.0272655283345831</v>
      </c>
      <c r="H1333" s="2"/>
      <c r="I1333" s="2"/>
      <c r="J1333" s="2"/>
      <c r="K1333" s="2"/>
      <c r="L1333" s="2"/>
      <c r="M1333" s="24" t="str" cm="1">
        <f t="array" ref="M1333">_xlfn.IFS(B1333=standards!$G$1, standards!$H$1, B1333=standards!$G$2,standards!$H$2,B1333=standards!$G$3,standards!$H$3,B1333=standards!$G$4,standards!$H$4,B1333=standards!$G$5,standards!$H$5,B1333=standards!$G$6,standards!$H$6,B1333=standards!$G$8,standards!$H$8,B1333=standards!$G$9,standards!$H$9,B1333=standards!$G$10, standards!$H$10, TRUE,standards!$H$7)</f>
        <v>133, 64.5, 1</v>
      </c>
      <c r="N1333" t="str">
        <f>VLOOKUP($C1333, standards!$A$2:$D$17, 3, FALSE)</f>
        <v>carbonate, dolomite</v>
      </c>
      <c r="O1333" t="str">
        <f>VLOOKUP($C1333, standards!$A$2:$D$17, 4, FALSE)</f>
        <v/>
      </c>
    </row>
    <row r="1334" spans="1:15" x14ac:dyDescent="0.2">
      <c r="A1334" s="21">
        <v>29558</v>
      </c>
      <c r="B1334" s="1" t="s">
        <v>92</v>
      </c>
      <c r="C1334" s="1" t="s">
        <v>31</v>
      </c>
      <c r="D1334" s="1" t="s">
        <v>93</v>
      </c>
      <c r="E1334" s="12">
        <v>11</v>
      </c>
      <c r="F1334" s="11">
        <v>-2.6154000000000002</v>
      </c>
      <c r="G1334" s="11">
        <v>-6.6221677802524983</v>
      </c>
      <c r="H1334" s="2"/>
      <c r="I1334" s="2"/>
      <c r="J1334" s="2"/>
      <c r="K1334" s="2"/>
      <c r="L1334" s="2"/>
      <c r="M1334" s="24" t="str" cm="1">
        <f t="array" ref="M1334">_xlfn.IFS(B1334=standards!$G$1, standards!$H$1, B1334=standards!$G$2,standards!$H$2,B1334=standards!$G$3,standards!$H$3,B1334=standards!$G$4,standards!$H$4,B1334=standards!$G$5,standards!$H$5,B1334=standards!$G$6,standards!$H$6,B1334=standards!$G$8,standards!$H$8,B1334=standards!$G$9,standards!$H$9,B1334=standards!$G$10, standards!$H$10, TRUE,standards!$H$7)</f>
        <v>133, 64.5, 1</v>
      </c>
      <c r="N1334" t="str">
        <f>VLOOKUP($C1334, standards!$A$2:$D$17, 3, FALSE)</f>
        <v>carbonate, dolomite</v>
      </c>
      <c r="O1334" t="str">
        <f>VLOOKUP($C1334, standards!$A$2:$D$17, 4, FALSE)</f>
        <v/>
      </c>
    </row>
    <row r="1335" spans="1:15" x14ac:dyDescent="0.2">
      <c r="A1335" s="21">
        <v>29559</v>
      </c>
      <c r="B1335" s="1" t="s">
        <v>92</v>
      </c>
      <c r="C1335" s="1" t="s">
        <v>31</v>
      </c>
      <c r="D1335" s="1" t="s">
        <v>93</v>
      </c>
      <c r="E1335" s="12">
        <v>12</v>
      </c>
      <c r="F1335" s="11">
        <v>-3.5674000000000001</v>
      </c>
      <c r="G1335" s="11">
        <v>-5.5946993318486467</v>
      </c>
      <c r="H1335" s="2"/>
      <c r="I1335" s="2"/>
      <c r="J1335" s="2"/>
      <c r="K1335" s="2"/>
      <c r="L1335" s="2"/>
      <c r="M1335" s="24" t="str" cm="1">
        <f t="array" ref="M1335">_xlfn.IFS(B1335=standards!$G$1, standards!$H$1, B1335=standards!$G$2,standards!$H$2,B1335=standards!$G$3,standards!$H$3,B1335=standards!$G$4,standards!$H$4,B1335=standards!$G$5,standards!$H$5,B1335=standards!$G$6,standards!$H$6,B1335=standards!$G$8,standards!$H$8,B1335=standards!$G$9,standards!$H$9,B1335=standards!$G$10, standards!$H$10, TRUE,standards!$H$7)</f>
        <v>133, 64.5, 1</v>
      </c>
      <c r="N1335" t="str">
        <f>VLOOKUP($C1335, standards!$A$2:$D$17, 3, FALSE)</f>
        <v>carbonate, dolomite</v>
      </c>
      <c r="O1335" t="str">
        <f>VLOOKUP($C1335, standards!$A$2:$D$17, 4, FALSE)</f>
        <v/>
      </c>
    </row>
    <row r="1336" spans="1:15" x14ac:dyDescent="0.2">
      <c r="A1336" s="21">
        <v>29560</v>
      </c>
      <c r="B1336" s="1" t="s">
        <v>92</v>
      </c>
      <c r="C1336" s="1" t="s">
        <v>31</v>
      </c>
      <c r="D1336" s="1" t="s">
        <v>93</v>
      </c>
      <c r="E1336" s="12">
        <v>13</v>
      </c>
      <c r="F1336" s="11">
        <v>-3.5104000000000002</v>
      </c>
      <c r="G1336" s="11">
        <v>-5.619445681762004</v>
      </c>
      <c r="H1336" s="2"/>
      <c r="I1336" s="2"/>
      <c r="J1336" s="2"/>
      <c r="K1336" s="2"/>
      <c r="L1336" s="2"/>
      <c r="M1336" s="24" t="str" cm="1">
        <f t="array" ref="M1336">_xlfn.IFS(B1336=standards!$G$1, standards!$H$1, B1336=standards!$G$2,standards!$H$2,B1336=standards!$G$3,standards!$H$3,B1336=standards!$G$4,standards!$H$4,B1336=standards!$G$5,standards!$H$5,B1336=standards!$G$6,standards!$H$6,B1336=standards!$G$8,standards!$H$8,B1336=standards!$G$9,standards!$H$9,B1336=standards!$G$10, standards!$H$10, TRUE,standards!$H$7)</f>
        <v>133, 64.5, 1</v>
      </c>
      <c r="N1336" t="str">
        <f>VLOOKUP($C1336, standards!$A$2:$D$17, 3, FALSE)</f>
        <v>carbonate, dolomite</v>
      </c>
      <c r="O1336" t="str">
        <f>VLOOKUP($C1336, standards!$A$2:$D$17, 4, FALSE)</f>
        <v/>
      </c>
    </row>
    <row r="1337" spans="1:15" x14ac:dyDescent="0.2">
      <c r="A1337" s="21">
        <v>29561</v>
      </c>
      <c r="B1337" s="1" t="s">
        <v>92</v>
      </c>
      <c r="C1337" s="1" t="s">
        <v>31</v>
      </c>
      <c r="D1337" s="1" t="s">
        <v>93</v>
      </c>
      <c r="E1337" s="12">
        <v>14</v>
      </c>
      <c r="F1337" s="11">
        <v>-3.9114000000000004</v>
      </c>
      <c r="G1337" s="11">
        <v>-7.0616629547142384</v>
      </c>
      <c r="H1337" s="2"/>
      <c r="I1337" s="2"/>
      <c r="J1337" s="2"/>
      <c r="K1337" s="2"/>
      <c r="L1337" s="2"/>
      <c r="M1337" s="24" t="str" cm="1">
        <f t="array" ref="M1337">_xlfn.IFS(B1337=standards!$G$1, standards!$H$1, B1337=standards!$G$2,standards!$H$2,B1337=standards!$G$3,standards!$H$3,B1337=standards!$G$4,standards!$H$4,B1337=standards!$G$5,standards!$H$5,B1337=standards!$G$6,standards!$H$6,B1337=standards!$G$8,standards!$H$8,B1337=standards!$G$9,standards!$H$9,B1337=standards!$G$10, standards!$H$10, TRUE,standards!$H$7)</f>
        <v>133, 64.5, 1</v>
      </c>
      <c r="N1337" t="str">
        <f>VLOOKUP($C1337, standards!$A$2:$D$17, 3, FALSE)</f>
        <v>carbonate, dolomite</v>
      </c>
      <c r="O1337" t="str">
        <f>VLOOKUP($C1337, standards!$A$2:$D$17, 4, FALSE)</f>
        <v/>
      </c>
    </row>
    <row r="1338" spans="1:15" x14ac:dyDescent="0.2">
      <c r="A1338" s="21">
        <v>29562</v>
      </c>
      <c r="B1338" s="1" t="s">
        <v>92</v>
      </c>
      <c r="C1338" s="1" t="s">
        <v>31</v>
      </c>
      <c r="D1338" s="1" t="s">
        <v>93</v>
      </c>
      <c r="E1338" s="12">
        <v>15</v>
      </c>
      <c r="F1338" s="11">
        <v>-4.8384</v>
      </c>
      <c r="G1338" s="11">
        <v>-6.8320168275179913</v>
      </c>
      <c r="H1338" s="2"/>
      <c r="I1338" s="2"/>
      <c r="J1338" s="2"/>
      <c r="K1338" s="2"/>
      <c r="L1338" s="2"/>
      <c r="M1338" s="24" t="str" cm="1">
        <f t="array" ref="M1338">_xlfn.IFS(B1338=standards!$G$1, standards!$H$1, B1338=standards!$G$2,standards!$H$2,B1338=standards!$G$3,standards!$H$3,B1338=standards!$G$4,standards!$H$4,B1338=standards!$G$5,standards!$H$5,B1338=standards!$G$6,standards!$H$6,B1338=standards!$G$8,standards!$H$8,B1338=standards!$G$9,standards!$H$9,B1338=standards!$G$10, standards!$H$10, TRUE,standards!$H$7)</f>
        <v>133, 64.5, 1</v>
      </c>
      <c r="N1338" t="str">
        <f>VLOOKUP($C1338, standards!$A$2:$D$17, 3, FALSE)</f>
        <v>carbonate, dolomite</v>
      </c>
      <c r="O1338" t="str">
        <f>VLOOKUP($C1338, standards!$A$2:$D$17, 4, FALSE)</f>
        <v/>
      </c>
    </row>
    <row r="1339" spans="1:15" x14ac:dyDescent="0.2">
      <c r="A1339" s="21">
        <v>29563</v>
      </c>
      <c r="B1339" s="1" t="s">
        <v>92</v>
      </c>
      <c r="C1339" s="1" t="s">
        <v>31</v>
      </c>
      <c r="D1339" s="1" t="s">
        <v>93</v>
      </c>
      <c r="E1339" s="12">
        <v>16</v>
      </c>
      <c r="F1339" s="11">
        <v>-5.4683999999999999</v>
      </c>
      <c r="G1339" s="11">
        <v>-6.7072952239544339</v>
      </c>
      <c r="H1339" s="2"/>
      <c r="I1339" s="2"/>
      <c r="J1339" s="2"/>
      <c r="K1339" s="2"/>
      <c r="L1339" s="2"/>
      <c r="M1339" s="24" t="str" cm="1">
        <f t="array" ref="M1339">_xlfn.IFS(B1339=standards!$G$1, standards!$H$1, B1339=standards!$G$2,standards!$H$2,B1339=standards!$G$3,standards!$H$3,B1339=standards!$G$4,standards!$H$4,B1339=standards!$G$5,standards!$H$5,B1339=standards!$G$6,standards!$H$6,B1339=standards!$G$8,standards!$H$8,B1339=standards!$G$9,standards!$H$9,B1339=standards!$G$10, standards!$H$10, TRUE,standards!$H$7)</f>
        <v>133, 64.5, 1</v>
      </c>
      <c r="N1339" t="str">
        <f>VLOOKUP($C1339, standards!$A$2:$D$17, 3, FALSE)</f>
        <v>carbonate, dolomite</v>
      </c>
      <c r="O1339" t="str">
        <f>VLOOKUP($C1339, standards!$A$2:$D$17, 4, FALSE)</f>
        <v/>
      </c>
    </row>
    <row r="1340" spans="1:15" x14ac:dyDescent="0.2">
      <c r="A1340" s="21">
        <v>29564</v>
      </c>
      <c r="B1340" s="1" t="s">
        <v>92</v>
      </c>
      <c r="C1340" s="1" t="s">
        <v>31</v>
      </c>
      <c r="D1340" s="1" t="s">
        <v>93</v>
      </c>
      <c r="E1340" s="12">
        <v>17</v>
      </c>
      <c r="F1340" s="11">
        <v>-5.5644</v>
      </c>
      <c r="G1340" s="11">
        <v>-6.5875228903735934</v>
      </c>
      <c r="H1340" s="2"/>
      <c r="I1340" s="2"/>
      <c r="J1340" s="2"/>
      <c r="K1340" s="2"/>
      <c r="L1340" s="2"/>
      <c r="M1340" s="24" t="str" cm="1">
        <f t="array" ref="M1340">_xlfn.IFS(B1340=standards!$G$1, standards!$H$1, B1340=standards!$G$2,standards!$H$2,B1340=standards!$G$3,standards!$H$3,B1340=standards!$G$4,standards!$H$4,B1340=standards!$G$5,standards!$H$5,B1340=standards!$G$6,standards!$H$6,B1340=standards!$G$8,standards!$H$8,B1340=standards!$G$9,standards!$H$9,B1340=standards!$G$10, standards!$H$10, TRUE,standards!$H$7)</f>
        <v>133, 64.5, 1</v>
      </c>
      <c r="N1340" t="str">
        <f>VLOOKUP($C1340, standards!$A$2:$D$17, 3, FALSE)</f>
        <v>carbonate, dolomite</v>
      </c>
      <c r="O1340" t="str">
        <f>VLOOKUP($C1340, standards!$A$2:$D$17, 4, FALSE)</f>
        <v/>
      </c>
    </row>
    <row r="1341" spans="1:15" x14ac:dyDescent="0.2">
      <c r="A1341" s="21">
        <v>29565</v>
      </c>
      <c r="B1341" s="1" t="s">
        <v>92</v>
      </c>
      <c r="C1341" s="1" t="s">
        <v>31</v>
      </c>
      <c r="D1341" s="1" t="s">
        <v>93</v>
      </c>
      <c r="E1341" s="12">
        <v>18</v>
      </c>
      <c r="F1341" s="11">
        <v>-6.6144000000000007</v>
      </c>
      <c r="G1341" s="11">
        <v>-6.8290472655283612</v>
      </c>
      <c r="H1341" s="2"/>
      <c r="I1341" s="2"/>
      <c r="J1341" s="2"/>
      <c r="K1341" s="2"/>
      <c r="L1341" s="2"/>
      <c r="M1341" s="24" t="str" cm="1">
        <f t="array" ref="M1341">_xlfn.IFS(B1341=standards!$G$1, standards!$H$1, B1341=standards!$G$2,standards!$H$2,B1341=standards!$G$3,standards!$H$3,B1341=standards!$G$4,standards!$H$4,B1341=standards!$G$5,standards!$H$5,B1341=standards!$G$6,standards!$H$6,B1341=standards!$G$8,standards!$H$8,B1341=standards!$G$9,standards!$H$9,B1341=standards!$G$10, standards!$H$10, TRUE,standards!$H$7)</f>
        <v>133, 64.5, 1</v>
      </c>
      <c r="N1341" t="str">
        <f>VLOOKUP($C1341, standards!$A$2:$D$17, 3, FALSE)</f>
        <v>carbonate, dolomite</v>
      </c>
      <c r="O1341" t="str">
        <f>VLOOKUP($C1341, standards!$A$2:$D$17, 4, FALSE)</f>
        <v/>
      </c>
    </row>
    <row r="1342" spans="1:15" x14ac:dyDescent="0.2">
      <c r="A1342" s="21">
        <v>29566</v>
      </c>
      <c r="B1342" s="1" t="s">
        <v>92</v>
      </c>
      <c r="C1342" s="1" t="s">
        <v>31</v>
      </c>
      <c r="D1342" s="1" t="s">
        <v>93</v>
      </c>
      <c r="E1342" s="12">
        <v>19</v>
      </c>
      <c r="F1342" s="11">
        <v>-6.6173999999999999</v>
      </c>
      <c r="G1342" s="11">
        <v>-7.9020489977728676</v>
      </c>
      <c r="H1342" s="2"/>
      <c r="I1342" s="2"/>
      <c r="J1342" s="2"/>
      <c r="K1342" s="2"/>
      <c r="L1342" s="2"/>
      <c r="M1342" s="24" t="str" cm="1">
        <f t="array" ref="M1342">_xlfn.IFS(B1342=standards!$G$1, standards!$H$1, B1342=standards!$G$2,standards!$H$2,B1342=standards!$G$3,standards!$H$3,B1342=standards!$G$4,standards!$H$4,B1342=standards!$G$5,standards!$H$5,B1342=standards!$G$6,standards!$H$6,B1342=standards!$G$8,standards!$H$8,B1342=standards!$G$9,standards!$H$9,B1342=standards!$G$10, standards!$H$10, TRUE,standards!$H$7)</f>
        <v>133, 64.5, 1</v>
      </c>
      <c r="N1342" t="str">
        <f>VLOOKUP($C1342, standards!$A$2:$D$17, 3, FALSE)</f>
        <v>carbonate, dolomite</v>
      </c>
      <c r="O1342" t="str">
        <f>VLOOKUP($C1342, standards!$A$2:$D$17, 4, FALSE)</f>
        <v/>
      </c>
    </row>
    <row r="1343" spans="1:15" x14ac:dyDescent="0.2">
      <c r="A1343" s="21">
        <v>29567</v>
      </c>
      <c r="B1343" s="1" t="s">
        <v>92</v>
      </c>
      <c r="C1343" s="1" t="s">
        <v>31</v>
      </c>
      <c r="D1343" s="1" t="s">
        <v>93</v>
      </c>
      <c r="E1343" s="12">
        <v>20</v>
      </c>
      <c r="F1343" s="11">
        <v>-8.0074000000000005</v>
      </c>
      <c r="G1343" s="11">
        <v>-7.6001435288295216</v>
      </c>
      <c r="H1343" s="2"/>
      <c r="I1343" s="2"/>
      <c r="J1343" s="2"/>
      <c r="K1343" s="2"/>
      <c r="L1343" s="2"/>
      <c r="M1343" s="24" t="str" cm="1">
        <f t="array" ref="M1343">_xlfn.IFS(B1343=standards!$G$1, standards!$H$1, B1343=standards!$G$2,standards!$H$2,B1343=standards!$G$3,standards!$H$3,B1343=standards!$G$4,standards!$H$4,B1343=standards!$G$5,standards!$H$5,B1343=standards!$G$6,standards!$H$6,B1343=standards!$G$8,standards!$H$8,B1343=standards!$G$9,standards!$H$9,B1343=standards!$G$10, standards!$H$10, TRUE,standards!$H$7)</f>
        <v>133, 64.5, 1</v>
      </c>
      <c r="N1343" t="str">
        <f>VLOOKUP($C1343, standards!$A$2:$D$17, 3, FALSE)</f>
        <v>carbonate, dolomite</v>
      </c>
      <c r="O1343" t="str">
        <f>VLOOKUP($C1343, standards!$A$2:$D$17, 4, FALSE)</f>
        <v/>
      </c>
    </row>
    <row r="1344" spans="1:15" x14ac:dyDescent="0.2">
      <c r="A1344" s="21">
        <v>29568</v>
      </c>
      <c r="B1344" s="1" t="s">
        <v>92</v>
      </c>
      <c r="C1344" s="1" t="s">
        <v>31</v>
      </c>
      <c r="D1344" s="1" t="s">
        <v>93</v>
      </c>
      <c r="E1344" s="12">
        <v>21</v>
      </c>
      <c r="F1344" s="11">
        <v>-7.0794000000000006</v>
      </c>
      <c r="G1344" s="11">
        <v>-8.8097451125958788</v>
      </c>
      <c r="H1344" s="2"/>
      <c r="I1344" s="2"/>
      <c r="J1344" s="2"/>
      <c r="K1344" s="2"/>
      <c r="L1344" s="2"/>
      <c r="M1344" s="24" t="str" cm="1">
        <f t="array" ref="M1344">_xlfn.IFS(B1344=standards!$G$1, standards!$H$1, B1344=standards!$G$2,standards!$H$2,B1344=standards!$G$3,standards!$H$3,B1344=standards!$G$4,standards!$H$4,B1344=standards!$G$5,standards!$H$5,B1344=standards!$G$6,standards!$H$6,B1344=standards!$G$8,standards!$H$8,B1344=standards!$G$9,standards!$H$9,B1344=standards!$G$10, standards!$H$10, TRUE,standards!$H$7)</f>
        <v>133, 64.5, 1</v>
      </c>
      <c r="N1344" t="str">
        <f>VLOOKUP($C1344, standards!$A$2:$D$17, 3, FALSE)</f>
        <v>carbonate, dolomite</v>
      </c>
      <c r="O1344" t="str">
        <f>VLOOKUP($C1344, standards!$A$2:$D$17, 4, FALSE)</f>
        <v/>
      </c>
    </row>
    <row r="1345" spans="1:15" x14ac:dyDescent="0.2">
      <c r="A1345" s="21">
        <v>29569</v>
      </c>
      <c r="B1345" s="1" t="s">
        <v>92</v>
      </c>
      <c r="C1345" s="1" t="s">
        <v>31</v>
      </c>
      <c r="D1345" s="1" t="s">
        <v>93</v>
      </c>
      <c r="E1345" s="12">
        <v>22</v>
      </c>
      <c r="F1345" s="11">
        <v>-6.7034000000000002</v>
      </c>
      <c r="G1345" s="11">
        <v>-9.4353328384064117</v>
      </c>
      <c r="H1345" s="2"/>
      <c r="I1345" s="2"/>
      <c r="J1345" s="2"/>
      <c r="K1345" s="2"/>
      <c r="L1345" s="2"/>
      <c r="M1345" s="24" t="str" cm="1">
        <f t="array" ref="M1345">_xlfn.IFS(B1345=standards!$G$1, standards!$H$1, B1345=standards!$G$2,standards!$H$2,B1345=standards!$G$3,standards!$H$3,B1345=standards!$G$4,standards!$H$4,B1345=standards!$G$5,standards!$H$5,B1345=standards!$G$6,standards!$H$6,B1345=standards!$G$8,standards!$H$8,B1345=standards!$G$9,standards!$H$9,B1345=standards!$G$10, standards!$H$10, TRUE,standards!$H$7)</f>
        <v>133, 64.5, 1</v>
      </c>
      <c r="N1345" t="str">
        <f>VLOOKUP($C1345, standards!$A$2:$D$17, 3, FALSE)</f>
        <v>carbonate, dolomite</v>
      </c>
      <c r="O1345" t="str">
        <f>VLOOKUP($C1345, standards!$A$2:$D$17, 4, FALSE)</f>
        <v/>
      </c>
    </row>
    <row r="1346" spans="1:15" x14ac:dyDescent="0.2">
      <c r="A1346" s="21">
        <v>29570</v>
      </c>
      <c r="B1346" s="1" t="s">
        <v>92</v>
      </c>
      <c r="C1346" s="1" t="s">
        <v>31</v>
      </c>
      <c r="D1346" s="1" t="s">
        <v>93</v>
      </c>
      <c r="E1346" s="12">
        <v>23</v>
      </c>
      <c r="F1346" s="11">
        <v>-3.2904000000000004</v>
      </c>
      <c r="G1346" s="11">
        <v>-5.6273645137342374</v>
      </c>
      <c r="H1346" s="2"/>
      <c r="I1346" s="2"/>
      <c r="J1346" s="2"/>
      <c r="K1346" s="2"/>
      <c r="L1346" s="2"/>
      <c r="M1346" s="24" t="str" cm="1">
        <f t="array" ref="M1346">_xlfn.IFS(B1346=standards!$G$1, standards!$H$1, B1346=standards!$G$2,standards!$H$2,B1346=standards!$G$3,standards!$H$3,B1346=standards!$G$4,standards!$H$4,B1346=standards!$G$5,standards!$H$5,B1346=standards!$G$6,standards!$H$6,B1346=standards!$G$8,standards!$H$8,B1346=standards!$G$9,standards!$H$9,B1346=standards!$G$10, standards!$H$10, TRUE,standards!$H$7)</f>
        <v>133, 64.5, 1</v>
      </c>
      <c r="N1346" t="str">
        <f>VLOOKUP($C1346, standards!$A$2:$D$17, 3, FALSE)</f>
        <v>carbonate, dolomite</v>
      </c>
      <c r="O1346" t="str">
        <f>VLOOKUP($C1346, standards!$A$2:$D$17, 4, FALSE)</f>
        <v/>
      </c>
    </row>
    <row r="1347" spans="1:15" x14ac:dyDescent="0.2">
      <c r="A1347" s="21">
        <v>29571</v>
      </c>
      <c r="B1347" s="1" t="s">
        <v>92</v>
      </c>
      <c r="C1347" s="1" t="s">
        <v>31</v>
      </c>
      <c r="D1347" s="1" t="s">
        <v>93</v>
      </c>
      <c r="E1347" s="12">
        <v>24</v>
      </c>
      <c r="F1347" s="11">
        <v>-4.1084000000000005</v>
      </c>
      <c r="G1347" s="11">
        <v>-5.5402573620391014</v>
      </c>
      <c r="H1347" s="2"/>
      <c r="I1347" s="2"/>
      <c r="J1347" s="2"/>
      <c r="K1347" s="2"/>
      <c r="L1347" s="2"/>
      <c r="M1347" s="24" t="str" cm="1">
        <f t="array" ref="M1347">_xlfn.IFS(B1347=standards!$G$1, standards!$H$1, B1347=standards!$G$2,standards!$H$2,B1347=standards!$G$3,standards!$H$3,B1347=standards!$G$4,standards!$H$4,B1347=standards!$G$5,standards!$H$5,B1347=standards!$G$6,standards!$H$6,B1347=standards!$G$8,standards!$H$8,B1347=standards!$G$9,standards!$H$9,B1347=standards!$G$10, standards!$H$10, TRUE,standards!$H$7)</f>
        <v>133, 64.5, 1</v>
      </c>
      <c r="N1347" t="str">
        <f>VLOOKUP($C1347, standards!$A$2:$D$17, 3, FALSE)</f>
        <v>carbonate, dolomite</v>
      </c>
      <c r="O1347" t="str">
        <f>VLOOKUP($C1347, standards!$A$2:$D$17, 4, FALSE)</f>
        <v/>
      </c>
    </row>
    <row r="1348" spans="1:15" x14ac:dyDescent="0.2">
      <c r="A1348" s="21">
        <v>29572</v>
      </c>
      <c r="B1348" s="1" t="s">
        <v>92</v>
      </c>
      <c r="C1348" s="1" t="s">
        <v>31</v>
      </c>
      <c r="D1348" s="1" t="s">
        <v>93</v>
      </c>
      <c r="E1348" s="12">
        <v>25</v>
      </c>
      <c r="F1348" s="11">
        <v>-3.7994000000000003</v>
      </c>
      <c r="G1348" s="11">
        <v>-5.8134570650829165</v>
      </c>
      <c r="H1348" s="2"/>
      <c r="I1348" s="2"/>
      <c r="J1348" s="2"/>
      <c r="K1348" s="2"/>
      <c r="L1348" s="2"/>
      <c r="M1348" s="24" t="str" cm="1">
        <f t="array" ref="M1348">_xlfn.IFS(B1348=standards!$G$1, standards!$H$1, B1348=standards!$G$2,standards!$H$2,B1348=standards!$G$3,standards!$H$3,B1348=standards!$G$4,standards!$H$4,B1348=standards!$G$5,standards!$H$5,B1348=standards!$G$6,standards!$H$6,B1348=standards!$G$8,standards!$H$8,B1348=standards!$G$9,standards!$H$9,B1348=standards!$G$10, standards!$H$10, TRUE,standards!$H$7)</f>
        <v>133, 64.5, 1</v>
      </c>
      <c r="N1348" t="str">
        <f>VLOOKUP($C1348, standards!$A$2:$D$17, 3, FALSE)</f>
        <v>carbonate, dolomite</v>
      </c>
      <c r="O1348" t="str">
        <f>VLOOKUP($C1348, standards!$A$2:$D$17, 4, FALSE)</f>
        <v/>
      </c>
    </row>
    <row r="1349" spans="1:15" x14ac:dyDescent="0.2">
      <c r="A1349" s="21">
        <v>29573</v>
      </c>
      <c r="B1349" s="1" t="s">
        <v>92</v>
      </c>
      <c r="C1349" s="1" t="s">
        <v>31</v>
      </c>
      <c r="D1349" s="1" t="s">
        <v>93</v>
      </c>
      <c r="E1349" s="12">
        <v>26</v>
      </c>
      <c r="F1349" s="11">
        <v>-4.1424000000000003</v>
      </c>
      <c r="G1349" s="11">
        <v>-7.3635684236574708</v>
      </c>
      <c r="H1349" s="2"/>
      <c r="I1349" s="2"/>
      <c r="J1349" s="2"/>
      <c r="K1349" s="2"/>
      <c r="L1349" s="2"/>
      <c r="M1349" s="24" t="str" cm="1">
        <f t="array" ref="M1349">_xlfn.IFS(B1349=standards!$G$1, standards!$H$1, B1349=standards!$G$2,standards!$H$2,B1349=standards!$G$3,standards!$H$3,B1349=standards!$G$4,standards!$H$4,B1349=standards!$G$5,standards!$H$5,B1349=standards!$G$6,standards!$H$6,B1349=standards!$G$8,standards!$H$8,B1349=standards!$G$9,standards!$H$9,B1349=standards!$G$10, standards!$H$10, TRUE,standards!$H$7)</f>
        <v>133, 64.5, 1</v>
      </c>
      <c r="N1349" t="str">
        <f>VLOOKUP($C1349, standards!$A$2:$D$17, 3, FALSE)</f>
        <v>carbonate, dolomite</v>
      </c>
      <c r="O1349" t="str">
        <f>VLOOKUP($C1349, standards!$A$2:$D$17, 4, FALSE)</f>
        <v/>
      </c>
    </row>
    <row r="1350" spans="1:15" x14ac:dyDescent="0.2">
      <c r="A1350" s="21">
        <v>29574</v>
      </c>
      <c r="B1350" s="1" t="s">
        <v>92</v>
      </c>
      <c r="C1350" s="1" t="s">
        <v>31</v>
      </c>
      <c r="D1350" s="1" t="s">
        <v>93</v>
      </c>
      <c r="E1350" s="12">
        <v>27</v>
      </c>
      <c r="F1350" s="11">
        <v>-5.5884</v>
      </c>
      <c r="G1350" s="11">
        <v>-7.6981390744865212</v>
      </c>
      <c r="H1350" s="2"/>
      <c r="I1350" s="2"/>
      <c r="J1350" s="2"/>
      <c r="K1350" s="2"/>
      <c r="L1350" s="2"/>
      <c r="M1350" s="24" t="str" cm="1">
        <f t="array" ref="M1350">_xlfn.IFS(B1350=standards!$G$1, standards!$H$1, B1350=standards!$G$2,standards!$H$2,B1350=standards!$G$3,standards!$H$3,B1350=standards!$G$4,standards!$H$4,B1350=standards!$G$5,standards!$H$5,B1350=standards!$G$6,standards!$H$6,B1350=standards!$G$8,standards!$H$8,B1350=standards!$G$9,standards!$H$9,B1350=standards!$G$10, standards!$H$10, TRUE,standards!$H$7)</f>
        <v>133, 64.5, 1</v>
      </c>
      <c r="N1350" t="str">
        <f>VLOOKUP($C1350, standards!$A$2:$D$17, 3, FALSE)</f>
        <v>carbonate, dolomite</v>
      </c>
      <c r="O1350" t="str">
        <f>VLOOKUP($C1350, standards!$A$2:$D$17, 4, FALSE)</f>
        <v/>
      </c>
    </row>
    <row r="1351" spans="1:15" x14ac:dyDescent="0.2">
      <c r="A1351" s="21">
        <v>29575</v>
      </c>
      <c r="B1351" s="1" t="s">
        <v>92</v>
      </c>
      <c r="C1351" s="1" t="s">
        <v>31</v>
      </c>
      <c r="D1351" s="1" t="s">
        <v>93</v>
      </c>
      <c r="E1351" s="12">
        <v>28</v>
      </c>
      <c r="F1351" s="11">
        <v>-5.5164</v>
      </c>
      <c r="G1351" s="11">
        <v>-6.826077703538731</v>
      </c>
      <c r="H1351" s="2"/>
      <c r="I1351" s="2"/>
      <c r="J1351" s="2"/>
      <c r="K1351" s="2"/>
      <c r="L1351" s="2"/>
      <c r="M1351" s="24" t="str" cm="1">
        <f t="array" ref="M1351">_xlfn.IFS(B1351=standards!$G$1, standards!$H$1, B1351=standards!$G$2,standards!$H$2,B1351=standards!$G$3,standards!$H$3,B1351=standards!$G$4,standards!$H$4,B1351=standards!$G$5,standards!$H$5,B1351=standards!$G$6,standards!$H$6,B1351=standards!$G$8,standards!$H$8,B1351=standards!$G$9,standards!$H$9,B1351=standards!$G$10, standards!$H$10, TRUE,standards!$H$7)</f>
        <v>133, 64.5, 1</v>
      </c>
      <c r="N1351" t="str">
        <f>VLOOKUP($C1351, standards!$A$2:$D$17, 3, FALSE)</f>
        <v>carbonate, dolomite</v>
      </c>
      <c r="O1351" t="str">
        <f>VLOOKUP($C1351, standards!$A$2:$D$17, 4, FALSE)</f>
        <v/>
      </c>
    </row>
    <row r="1352" spans="1:15" x14ac:dyDescent="0.2">
      <c r="A1352" s="21">
        <v>29576</v>
      </c>
      <c r="B1352" s="1" t="s">
        <v>92</v>
      </c>
      <c r="C1352" s="1" t="s">
        <v>31</v>
      </c>
      <c r="D1352" s="1" t="s">
        <v>93</v>
      </c>
      <c r="E1352" s="12">
        <v>29</v>
      </c>
      <c r="F1352" s="11">
        <v>-5.7744</v>
      </c>
      <c r="G1352" s="11">
        <v>-6.8033110616184604</v>
      </c>
      <c r="H1352" s="2"/>
      <c r="I1352" s="2"/>
      <c r="J1352" s="2"/>
      <c r="K1352" s="2"/>
      <c r="L1352" s="2"/>
      <c r="M1352" s="24" t="str" cm="1">
        <f t="array" ref="M1352">_xlfn.IFS(B1352=standards!$G$1, standards!$H$1, B1352=standards!$G$2,standards!$H$2,B1352=standards!$G$3,standards!$H$3,B1352=standards!$G$4,standards!$H$4,B1352=standards!$G$5,standards!$H$5,B1352=standards!$G$6,standards!$H$6,B1352=standards!$G$8,standards!$H$8,B1352=standards!$G$9,standards!$H$9,B1352=standards!$G$10, standards!$H$10, TRUE,standards!$H$7)</f>
        <v>133, 64.5, 1</v>
      </c>
      <c r="N1352" t="str">
        <f>VLOOKUP($C1352, standards!$A$2:$D$17, 3, FALSE)</f>
        <v>carbonate, dolomite</v>
      </c>
      <c r="O1352" t="str">
        <f>VLOOKUP($C1352, standards!$A$2:$D$17, 4, FALSE)</f>
        <v/>
      </c>
    </row>
    <row r="1353" spans="1:15" x14ac:dyDescent="0.2">
      <c r="A1353" s="21">
        <v>29577</v>
      </c>
      <c r="B1353" s="1" t="s">
        <v>92</v>
      </c>
      <c r="C1353" s="1" t="s">
        <v>31</v>
      </c>
      <c r="D1353" s="1" t="s">
        <v>93</v>
      </c>
      <c r="E1353" s="12">
        <v>30</v>
      </c>
      <c r="F1353" s="11">
        <v>-6.5054000000000007</v>
      </c>
      <c r="G1353" s="11">
        <v>-7.1566889383816079</v>
      </c>
      <c r="H1353" s="2"/>
      <c r="I1353" s="2"/>
      <c r="J1353" s="2"/>
      <c r="K1353" s="2"/>
      <c r="L1353" s="2"/>
      <c r="M1353" s="24" t="str" cm="1">
        <f t="array" ref="M1353">_xlfn.IFS(B1353=standards!$G$1, standards!$H$1, B1353=standards!$G$2,standards!$H$2,B1353=standards!$G$3,standards!$H$3,B1353=standards!$G$4,standards!$H$4,B1353=standards!$G$5,standards!$H$5,B1353=standards!$G$6,standards!$H$6,B1353=standards!$G$8,standards!$H$8,B1353=standards!$G$9,standards!$H$9,B1353=standards!$G$10, standards!$H$10, TRUE,standards!$H$7)</f>
        <v>133, 64.5, 1</v>
      </c>
      <c r="N1353" t="str">
        <f>VLOOKUP($C1353, standards!$A$2:$D$17, 3, FALSE)</f>
        <v>carbonate, dolomite</v>
      </c>
      <c r="O1353" t="str">
        <f>VLOOKUP($C1353, standards!$A$2:$D$17, 4, FALSE)</f>
        <v/>
      </c>
    </row>
    <row r="1354" spans="1:15" x14ac:dyDescent="0.2">
      <c r="A1354" s="21">
        <v>29578</v>
      </c>
      <c r="B1354" s="1" t="s">
        <v>92</v>
      </c>
      <c r="C1354" s="1" t="s">
        <v>31</v>
      </c>
      <c r="D1354" s="1" t="s">
        <v>93</v>
      </c>
      <c r="E1354" s="12">
        <v>31</v>
      </c>
      <c r="F1354" s="11">
        <v>-6.5104000000000006</v>
      </c>
      <c r="G1354" s="11">
        <v>-7.3328829497649668</v>
      </c>
      <c r="H1354" s="2"/>
      <c r="I1354" s="2"/>
      <c r="J1354" s="2"/>
      <c r="K1354" s="2"/>
      <c r="L1354" s="2"/>
      <c r="M1354" s="24" t="str" cm="1">
        <f t="array" ref="M1354">_xlfn.IFS(B1354=standards!$G$1, standards!$H$1, B1354=standards!$G$2,standards!$H$2,B1354=standards!$G$3,standards!$H$3,B1354=standards!$G$4,standards!$H$4,B1354=standards!$G$5,standards!$H$5,B1354=standards!$G$6,standards!$H$6,B1354=standards!$G$8,standards!$H$8,B1354=standards!$G$9,standards!$H$9,B1354=standards!$G$10, standards!$H$10, TRUE,standards!$H$7)</f>
        <v>133, 64.5, 1</v>
      </c>
      <c r="N1354" t="str">
        <f>VLOOKUP($C1354, standards!$A$2:$D$17, 3, FALSE)</f>
        <v>carbonate, dolomite</v>
      </c>
      <c r="O1354" t="str">
        <f>VLOOKUP($C1354, standards!$A$2:$D$17, 4, FALSE)</f>
        <v/>
      </c>
    </row>
    <row r="1355" spans="1:15" x14ac:dyDescent="0.2">
      <c r="A1355" s="21">
        <v>29579</v>
      </c>
      <c r="B1355" s="1" t="s">
        <v>92</v>
      </c>
      <c r="C1355" s="1" t="s">
        <v>31</v>
      </c>
      <c r="D1355" s="1" t="s">
        <v>93</v>
      </c>
      <c r="E1355" s="12">
        <v>32</v>
      </c>
      <c r="F1355" s="11">
        <v>-7.0504000000000007</v>
      </c>
      <c r="G1355" s="11">
        <v>-8.5256570155903137</v>
      </c>
      <c r="H1355" s="2"/>
      <c r="I1355" s="2"/>
      <c r="J1355" s="2"/>
      <c r="K1355" s="2"/>
      <c r="L1355" s="2"/>
      <c r="M1355" s="24" t="str" cm="1">
        <f t="array" ref="M1355">_xlfn.IFS(B1355=standards!$G$1, standards!$H$1, B1355=standards!$G$2,standards!$H$2,B1355=standards!$G$3,standards!$H$3,B1355=standards!$G$4,standards!$H$4,B1355=standards!$G$5,standards!$H$5,B1355=standards!$G$6,standards!$H$6,B1355=standards!$G$8,standards!$H$8,B1355=standards!$G$9,standards!$H$9,B1355=standards!$G$10, standards!$H$10, TRUE,standards!$H$7)</f>
        <v>133, 64.5, 1</v>
      </c>
      <c r="N1355" t="str">
        <f>VLOOKUP($C1355, standards!$A$2:$D$17, 3, FALSE)</f>
        <v>carbonate, dolomite</v>
      </c>
      <c r="O1355" t="str">
        <f>VLOOKUP($C1355, standards!$A$2:$D$17, 4, FALSE)</f>
        <v/>
      </c>
    </row>
    <row r="1356" spans="1:15" x14ac:dyDescent="0.2">
      <c r="A1356" s="21">
        <v>29580</v>
      </c>
      <c r="B1356" s="1" t="s">
        <v>92</v>
      </c>
      <c r="C1356" s="1" t="s">
        <v>31</v>
      </c>
      <c r="D1356" s="1" t="s">
        <v>93</v>
      </c>
      <c r="E1356" s="12">
        <v>33</v>
      </c>
      <c r="F1356" s="11">
        <v>-7.4514000000000005</v>
      </c>
      <c r="G1356" s="11">
        <v>-9.2531997030437925</v>
      </c>
      <c r="H1356" s="2"/>
      <c r="I1356" s="2"/>
      <c r="J1356" s="2"/>
      <c r="K1356" s="2"/>
      <c r="L1356" s="2"/>
      <c r="M1356" s="24" t="str" cm="1">
        <f t="array" ref="M1356">_xlfn.IFS(B1356=standards!$G$1, standards!$H$1, B1356=standards!$G$2,standards!$H$2,B1356=standards!$G$3,standards!$H$3,B1356=standards!$G$4,standards!$H$4,B1356=standards!$G$5,standards!$H$5,B1356=standards!$G$6,standards!$H$6,B1356=standards!$G$8,standards!$H$8,B1356=standards!$G$9,standards!$H$9,B1356=standards!$G$10, standards!$H$10, TRUE,standards!$H$7)</f>
        <v>133, 64.5, 1</v>
      </c>
      <c r="N1356" t="str">
        <f>VLOOKUP($C1356, standards!$A$2:$D$17, 3, FALSE)</f>
        <v>carbonate, dolomite</v>
      </c>
      <c r="O1356" t="str">
        <f>VLOOKUP($C1356, standards!$A$2:$D$17, 4, FALSE)</f>
        <v/>
      </c>
    </row>
    <row r="1357" spans="1:15" x14ac:dyDescent="0.2">
      <c r="A1357" s="21">
        <v>29581</v>
      </c>
      <c r="B1357" s="1" t="s">
        <v>92</v>
      </c>
      <c r="C1357" s="1" t="s">
        <v>31</v>
      </c>
      <c r="D1357" s="1" t="s">
        <v>93</v>
      </c>
      <c r="E1357" s="12">
        <v>34</v>
      </c>
      <c r="F1357" s="11">
        <v>-5.2214</v>
      </c>
      <c r="G1357" s="11">
        <v>-8.2247414006433974</v>
      </c>
      <c r="H1357" s="2"/>
      <c r="I1357" s="2"/>
      <c r="J1357" s="2"/>
      <c r="K1357" s="2"/>
      <c r="L1357" s="2"/>
      <c r="M1357" s="24" t="str" cm="1">
        <f t="array" ref="M1357">_xlfn.IFS(B1357=standards!$G$1, standards!$H$1, B1357=standards!$G$2,standards!$H$2,B1357=standards!$G$3,standards!$H$3,B1357=standards!$G$4,standards!$H$4,B1357=standards!$G$5,standards!$H$5,B1357=standards!$G$6,standards!$H$6,B1357=standards!$G$8,standards!$H$8,B1357=standards!$G$9,standards!$H$9,B1357=standards!$G$10, standards!$H$10, TRUE,standards!$H$7)</f>
        <v>133, 64.5, 1</v>
      </c>
      <c r="N1357" t="str">
        <f>VLOOKUP($C1357, standards!$A$2:$D$17, 3, FALSE)</f>
        <v>carbonate, dolomite</v>
      </c>
      <c r="O1357" t="str">
        <f>VLOOKUP($C1357, standards!$A$2:$D$17, 4, FALSE)</f>
        <v/>
      </c>
    </row>
    <row r="1358" spans="1:15" x14ac:dyDescent="0.2">
      <c r="A1358" s="21">
        <v>29582</v>
      </c>
      <c r="B1358" s="1" t="s">
        <v>92</v>
      </c>
      <c r="C1358" s="1" t="s">
        <v>31</v>
      </c>
      <c r="D1358" s="1" t="s">
        <v>93</v>
      </c>
      <c r="E1358" s="12">
        <v>35</v>
      </c>
      <c r="F1358" s="11">
        <v>-3.3394000000000004</v>
      </c>
      <c r="G1358" s="11">
        <v>-6.9211036872061005</v>
      </c>
      <c r="H1358" s="2"/>
      <c r="I1358" s="2"/>
      <c r="J1358" s="2"/>
      <c r="K1358" s="2"/>
      <c r="L1358" s="2"/>
      <c r="M1358" s="24" t="str" cm="1">
        <f t="array" ref="M1358">_xlfn.IFS(B1358=standards!$G$1, standards!$H$1, B1358=standards!$G$2,standards!$H$2,B1358=standards!$G$3,standards!$H$3,B1358=standards!$G$4,standards!$H$4,B1358=standards!$G$5,standards!$H$5,B1358=standards!$G$6,standards!$H$6,B1358=standards!$G$8,standards!$H$8,B1358=standards!$G$9,standards!$H$9,B1358=standards!$G$10, standards!$H$10, TRUE,standards!$H$7)</f>
        <v>133, 64.5, 1</v>
      </c>
      <c r="N1358" t="str">
        <f>VLOOKUP($C1358, standards!$A$2:$D$17, 3, FALSE)</f>
        <v>carbonate, dolomite</v>
      </c>
      <c r="O1358" t="str">
        <f>VLOOKUP($C1358, standards!$A$2:$D$17, 4, FALSE)</f>
        <v/>
      </c>
    </row>
    <row r="1359" spans="1:15" x14ac:dyDescent="0.2">
      <c r="A1359" s="21">
        <v>29583</v>
      </c>
      <c r="B1359" s="1" t="s">
        <v>92</v>
      </c>
      <c r="C1359" s="1" t="s">
        <v>31</v>
      </c>
      <c r="D1359" s="1" t="s">
        <v>93</v>
      </c>
      <c r="E1359" s="12">
        <v>36</v>
      </c>
      <c r="F1359" s="11">
        <v>-2.9634000000000005</v>
      </c>
      <c r="G1359" s="11">
        <v>-6.4390447908933357</v>
      </c>
      <c r="H1359" s="2"/>
      <c r="I1359" s="2"/>
      <c r="J1359" s="2"/>
      <c r="K1359" s="2"/>
      <c r="L1359" s="2"/>
      <c r="M1359" s="24" t="str" cm="1">
        <f t="array" ref="M1359">_xlfn.IFS(B1359=standards!$G$1, standards!$H$1, B1359=standards!$G$2,standards!$H$2,B1359=standards!$G$3,standards!$H$3,B1359=standards!$G$4,standards!$H$4,B1359=standards!$G$5,standards!$H$5,B1359=standards!$G$6,standards!$H$6,B1359=standards!$G$8,standards!$H$8,B1359=standards!$G$9,standards!$H$9,B1359=standards!$G$10, standards!$H$10, TRUE,standards!$H$7)</f>
        <v>133, 64.5, 1</v>
      </c>
      <c r="N1359" t="str">
        <f>VLOOKUP($C1359, standards!$A$2:$D$17, 3, FALSE)</f>
        <v>carbonate, dolomite</v>
      </c>
      <c r="O1359" t="str">
        <f>VLOOKUP($C1359, standards!$A$2:$D$17, 4, FALSE)</f>
        <v/>
      </c>
    </row>
    <row r="1360" spans="1:15" x14ac:dyDescent="0.2">
      <c r="A1360" s="21">
        <v>29584</v>
      </c>
      <c r="B1360" s="1" t="s">
        <v>92</v>
      </c>
      <c r="C1360" s="1" t="s">
        <v>31</v>
      </c>
      <c r="D1360" s="1" t="s">
        <v>93</v>
      </c>
      <c r="E1360" s="12">
        <v>37</v>
      </c>
      <c r="F1360" s="11">
        <v>-3.1064000000000003</v>
      </c>
      <c r="G1360" s="11">
        <v>-6.9112051472407803</v>
      </c>
      <c r="H1360" s="2"/>
      <c r="I1360" s="2"/>
      <c r="J1360" s="2"/>
      <c r="K1360" s="2"/>
      <c r="L1360" s="2"/>
      <c r="M1360" s="24" t="str" cm="1">
        <f t="array" ref="M1360">_xlfn.IFS(B1360=standards!$G$1, standards!$H$1, B1360=standards!$G$2,standards!$H$2,B1360=standards!$G$3,standards!$H$3,B1360=standards!$G$4,standards!$H$4,B1360=standards!$G$5,standards!$H$5,B1360=standards!$G$6,standards!$H$6,B1360=standards!$G$8,standards!$H$8,B1360=standards!$G$9,standards!$H$9,B1360=standards!$G$10, standards!$H$10, TRUE,standards!$H$7)</f>
        <v>133, 64.5, 1</v>
      </c>
      <c r="N1360" t="str">
        <f>VLOOKUP($C1360, standards!$A$2:$D$17, 3, FALSE)</f>
        <v>carbonate, dolomite</v>
      </c>
      <c r="O1360" t="str">
        <f>VLOOKUP($C1360, standards!$A$2:$D$17, 4, FALSE)</f>
        <v/>
      </c>
    </row>
    <row r="1361" spans="1:15" x14ac:dyDescent="0.2">
      <c r="A1361" s="21">
        <v>29585</v>
      </c>
      <c r="B1361" s="1" t="s">
        <v>92</v>
      </c>
      <c r="C1361" s="1" t="s">
        <v>31</v>
      </c>
      <c r="D1361" s="1" t="s">
        <v>93</v>
      </c>
      <c r="E1361" s="12">
        <v>38</v>
      </c>
      <c r="F1361" s="11">
        <v>-7.8184000000000005</v>
      </c>
      <c r="G1361" s="11">
        <v>-8.6632467211085942</v>
      </c>
      <c r="H1361" s="2"/>
      <c r="I1361" s="2"/>
      <c r="J1361" s="2"/>
      <c r="K1361" s="2"/>
      <c r="L1361" s="2"/>
      <c r="M1361" s="24" t="str" cm="1">
        <f t="array" ref="M1361">_xlfn.IFS(B1361=standards!$G$1, standards!$H$1, B1361=standards!$G$2,standards!$H$2,B1361=standards!$G$3,standards!$H$3,B1361=standards!$G$4,standards!$H$4,B1361=standards!$G$5,standards!$H$5,B1361=standards!$G$6,standards!$H$6,B1361=standards!$G$8,standards!$H$8,B1361=standards!$G$9,standards!$H$9,B1361=standards!$G$10, standards!$H$10, TRUE,standards!$H$7)</f>
        <v>133, 64.5, 1</v>
      </c>
      <c r="N1361" t="str">
        <f>VLOOKUP($C1361, standards!$A$2:$D$17, 3, FALSE)</f>
        <v>carbonate, dolomite</v>
      </c>
      <c r="O1361" t="str">
        <f>VLOOKUP($C1361, standards!$A$2:$D$17, 4, FALSE)</f>
        <v/>
      </c>
    </row>
    <row r="1362" spans="1:15" x14ac:dyDescent="0.2">
      <c r="A1362" s="21">
        <v>29586</v>
      </c>
      <c r="B1362" s="1" t="s">
        <v>92</v>
      </c>
      <c r="C1362" s="1" t="s">
        <v>31</v>
      </c>
      <c r="D1362" s="1" t="s">
        <v>93</v>
      </c>
      <c r="E1362" s="12">
        <v>39</v>
      </c>
      <c r="F1362" s="11">
        <v>-8.122399999999999</v>
      </c>
      <c r="G1362" s="11">
        <v>-8.0495372432565819</v>
      </c>
      <c r="H1362" s="2"/>
      <c r="I1362" s="2"/>
      <c r="J1362" s="2"/>
      <c r="K1362" s="2"/>
      <c r="L1362" s="2"/>
      <c r="M1362" s="24" t="str" cm="1">
        <f t="array" ref="M1362">_xlfn.IFS(B1362=standards!$G$1, standards!$H$1, B1362=standards!$G$2,standards!$H$2,B1362=standards!$G$3,standards!$H$3,B1362=standards!$G$4,standards!$H$4,B1362=standards!$G$5,standards!$H$5,B1362=standards!$G$6,standards!$H$6,B1362=standards!$G$8,standards!$H$8,B1362=standards!$G$9,standards!$H$9,B1362=standards!$G$10, standards!$H$10, TRUE,standards!$H$7)</f>
        <v>133, 64.5, 1</v>
      </c>
      <c r="N1362" t="str">
        <f>VLOOKUP($C1362, standards!$A$2:$D$17, 3, FALSE)</f>
        <v>carbonate, dolomite</v>
      </c>
      <c r="O1362" t="str">
        <f>VLOOKUP($C1362, standards!$A$2:$D$17, 4, FALSE)</f>
        <v/>
      </c>
    </row>
    <row r="1363" spans="1:15" x14ac:dyDescent="0.2">
      <c r="A1363" s="21">
        <v>29587</v>
      </c>
      <c r="B1363" s="1" t="s">
        <v>92</v>
      </c>
      <c r="C1363" s="1" t="s">
        <v>31</v>
      </c>
      <c r="D1363" s="1" t="s">
        <v>93</v>
      </c>
      <c r="E1363" s="12">
        <v>40</v>
      </c>
      <c r="F1363" s="11">
        <v>-8.2954000000000008</v>
      </c>
      <c r="G1363" s="11">
        <v>-8.3653006681514217</v>
      </c>
      <c r="H1363" s="2"/>
      <c r="I1363" s="2"/>
      <c r="J1363" s="2"/>
      <c r="K1363" s="2"/>
      <c r="L1363" s="2"/>
      <c r="M1363" s="24" t="str" cm="1">
        <f t="array" ref="M1363">_xlfn.IFS(B1363=standards!$G$1, standards!$H$1, B1363=standards!$G$2,standards!$H$2,B1363=standards!$G$3,standards!$H$3,B1363=standards!$G$4,standards!$H$4,B1363=standards!$G$5,standards!$H$5,B1363=standards!$G$6,standards!$H$6,B1363=standards!$G$8,standards!$H$8,B1363=standards!$G$9,standards!$H$9,B1363=standards!$G$10, standards!$H$10, TRUE,standards!$H$7)</f>
        <v>133, 64.5, 1</v>
      </c>
      <c r="N1363" t="str">
        <f>VLOOKUP($C1363, standards!$A$2:$D$17, 3, FALSE)</f>
        <v>carbonate, dolomite</v>
      </c>
      <c r="O1363" t="str">
        <f>VLOOKUP($C1363, standards!$A$2:$D$17, 4, FALSE)</f>
        <v/>
      </c>
    </row>
    <row r="1364" spans="1:15" x14ac:dyDescent="0.2">
      <c r="A1364" s="21">
        <v>29588</v>
      </c>
      <c r="B1364" s="1" t="s">
        <v>92</v>
      </c>
      <c r="C1364" s="1" t="s">
        <v>31</v>
      </c>
      <c r="D1364" s="1" t="s">
        <v>93</v>
      </c>
      <c r="E1364" s="12">
        <v>41</v>
      </c>
      <c r="F1364" s="11">
        <v>-8.0673999999999992</v>
      </c>
      <c r="G1364" s="11">
        <v>-8.4128136599851633</v>
      </c>
      <c r="H1364" s="2"/>
      <c r="I1364" s="2"/>
      <c r="J1364" s="2"/>
      <c r="K1364" s="2"/>
      <c r="L1364" s="2"/>
      <c r="M1364" s="24" t="str" cm="1">
        <f t="array" ref="M1364">_xlfn.IFS(B1364=standards!$G$1, standards!$H$1, B1364=standards!$G$2,standards!$H$2,B1364=standards!$G$3,standards!$H$3,B1364=standards!$G$4,standards!$H$4,B1364=standards!$G$5,standards!$H$5,B1364=standards!$G$6,standards!$H$6,B1364=standards!$G$8,standards!$H$8,B1364=standards!$G$9,standards!$H$9,B1364=standards!$G$10, standards!$H$10, TRUE,standards!$H$7)</f>
        <v>133, 64.5, 1</v>
      </c>
      <c r="N1364" t="str">
        <f>VLOOKUP($C1364, standards!$A$2:$D$17, 3, FALSE)</f>
        <v>carbonate, dolomite</v>
      </c>
      <c r="O1364" t="str">
        <f>VLOOKUP($C1364, standards!$A$2:$D$17, 4, FALSE)</f>
        <v/>
      </c>
    </row>
    <row r="1365" spans="1:15" x14ac:dyDescent="0.2">
      <c r="A1365" s="21">
        <v>29589</v>
      </c>
      <c r="B1365" s="1" t="s">
        <v>92</v>
      </c>
      <c r="C1365" s="1" t="s">
        <v>31</v>
      </c>
      <c r="D1365" s="1" t="s">
        <v>93</v>
      </c>
      <c r="E1365" s="12">
        <v>42</v>
      </c>
      <c r="F1365" s="11">
        <v>-7.4534000000000002</v>
      </c>
      <c r="G1365" s="11">
        <v>-8.6543380351398174</v>
      </c>
      <c r="H1365" s="2"/>
      <c r="I1365" s="2"/>
      <c r="J1365" s="2"/>
      <c r="K1365" s="2"/>
      <c r="L1365" s="2"/>
      <c r="M1365" s="24" t="str" cm="1">
        <f t="array" ref="M1365">_xlfn.IFS(B1365=standards!$G$1, standards!$H$1, B1365=standards!$G$2,standards!$H$2,B1365=standards!$G$3,standards!$H$3,B1365=standards!$G$4,standards!$H$4,B1365=standards!$G$5,standards!$H$5,B1365=standards!$G$6,standards!$H$6,B1365=standards!$G$8,standards!$H$8,B1365=standards!$G$9,standards!$H$9,B1365=standards!$G$10, standards!$H$10, TRUE,standards!$H$7)</f>
        <v>133, 64.5, 1</v>
      </c>
      <c r="N1365" t="str">
        <f>VLOOKUP($C1365, standards!$A$2:$D$17, 3, FALSE)</f>
        <v>carbonate, dolomite</v>
      </c>
      <c r="O1365" t="str">
        <f>VLOOKUP($C1365, standards!$A$2:$D$17, 4, FALSE)</f>
        <v/>
      </c>
    </row>
    <row r="1366" spans="1:15" x14ac:dyDescent="0.2">
      <c r="A1366" s="21">
        <v>29590</v>
      </c>
      <c r="B1366" s="1" t="s">
        <v>92</v>
      </c>
      <c r="C1366" s="1" t="s">
        <v>31</v>
      </c>
      <c r="D1366" s="1" t="s">
        <v>93</v>
      </c>
      <c r="E1366" s="12">
        <v>43</v>
      </c>
      <c r="F1366" s="11">
        <v>-7.2364000000000006</v>
      </c>
      <c r="G1366" s="11">
        <v>-8.1326849789656581</v>
      </c>
      <c r="H1366" s="2"/>
      <c r="I1366" s="2"/>
      <c r="J1366" s="2"/>
      <c r="K1366" s="2"/>
      <c r="L1366" s="2"/>
      <c r="M1366" s="24" t="str" cm="1">
        <f t="array" ref="M1366">_xlfn.IFS(B1366=standards!$G$1, standards!$H$1, B1366=standards!$G$2,standards!$H$2,B1366=standards!$G$3,standards!$H$3,B1366=standards!$G$4,standards!$H$4,B1366=standards!$G$5,standards!$H$5,B1366=standards!$G$6,standards!$H$6,B1366=standards!$G$8,standards!$H$8,B1366=standards!$G$9,standards!$H$9,B1366=standards!$G$10, standards!$H$10, TRUE,standards!$H$7)</f>
        <v>133, 64.5, 1</v>
      </c>
      <c r="N1366" t="str">
        <f>VLOOKUP($C1366, standards!$A$2:$D$17, 3, FALSE)</f>
        <v>carbonate, dolomite</v>
      </c>
      <c r="O1366" t="str">
        <f>VLOOKUP($C1366, standards!$A$2:$D$17, 4, FALSE)</f>
        <v/>
      </c>
    </row>
    <row r="1367" spans="1:15" x14ac:dyDescent="0.2">
      <c r="A1367" s="21">
        <v>29591</v>
      </c>
      <c r="B1367" s="1" t="s">
        <v>92</v>
      </c>
      <c r="C1367" s="1" t="s">
        <v>31</v>
      </c>
      <c r="D1367" s="1" t="s">
        <v>93</v>
      </c>
      <c r="E1367" s="12">
        <v>44</v>
      </c>
      <c r="F1367" s="11">
        <v>-7.3604000000000003</v>
      </c>
      <c r="G1367" s="11">
        <v>-8.6107844592922493</v>
      </c>
      <c r="H1367" s="2"/>
      <c r="I1367" s="2"/>
      <c r="J1367" s="2"/>
      <c r="K1367" s="2"/>
      <c r="L1367" s="2"/>
      <c r="M1367" s="24" t="str" cm="1">
        <f t="array" ref="M1367">_xlfn.IFS(B1367=standards!$G$1, standards!$H$1, B1367=standards!$G$2,standards!$H$2,B1367=standards!$G$3,standards!$H$3,B1367=standards!$G$4,standards!$H$4,B1367=standards!$G$5,standards!$H$5,B1367=standards!$G$6,standards!$H$6,B1367=standards!$G$8,standards!$H$8,B1367=standards!$G$9,standards!$H$9,B1367=standards!$G$10, standards!$H$10, TRUE,standards!$H$7)</f>
        <v>133, 64.5, 1</v>
      </c>
      <c r="N1367" t="str">
        <f>VLOOKUP($C1367, standards!$A$2:$D$17, 3, FALSE)</f>
        <v>carbonate, dolomite</v>
      </c>
      <c r="O1367" t="str">
        <f>VLOOKUP($C1367, standards!$A$2:$D$17, 4, FALSE)</f>
        <v/>
      </c>
    </row>
    <row r="1368" spans="1:15" x14ac:dyDescent="0.2">
      <c r="A1368" s="21">
        <v>29592</v>
      </c>
      <c r="B1368" s="1" t="s">
        <v>92</v>
      </c>
      <c r="C1368" s="1" t="s">
        <v>31</v>
      </c>
      <c r="D1368" s="1" t="s">
        <v>93</v>
      </c>
      <c r="E1368" s="12">
        <v>45</v>
      </c>
      <c r="F1368" s="11">
        <v>-7.7514000000000003</v>
      </c>
      <c r="G1368" s="11">
        <v>-8.2831427864390026</v>
      </c>
      <c r="H1368" s="2"/>
      <c r="I1368" s="2"/>
      <c r="J1368" s="2"/>
      <c r="K1368" s="2"/>
      <c r="L1368" s="2"/>
      <c r="M1368" s="24" t="str" cm="1">
        <f t="array" ref="M1368">_xlfn.IFS(B1368=standards!$G$1, standards!$H$1, B1368=standards!$G$2,standards!$H$2,B1368=standards!$G$3,standards!$H$3,B1368=standards!$G$4,standards!$H$4,B1368=standards!$G$5,standards!$H$5,B1368=standards!$G$6,standards!$H$6,B1368=standards!$G$8,standards!$H$8,B1368=standards!$G$9,standards!$H$9,B1368=standards!$G$10, standards!$H$10, TRUE,standards!$H$7)</f>
        <v>133, 64.5, 1</v>
      </c>
      <c r="N1368" t="str">
        <f>VLOOKUP($C1368, standards!$A$2:$D$17, 3, FALSE)</f>
        <v>carbonate, dolomite</v>
      </c>
      <c r="O1368" t="str">
        <f>VLOOKUP($C1368, standards!$A$2:$D$17, 4, FALSE)</f>
        <v/>
      </c>
    </row>
    <row r="1369" spans="1:15" x14ac:dyDescent="0.2">
      <c r="A1369" s="21">
        <v>29593</v>
      </c>
      <c r="B1369" s="1" t="s">
        <v>92</v>
      </c>
      <c r="C1369" s="1" t="s">
        <v>31</v>
      </c>
      <c r="D1369" s="1" t="s">
        <v>93</v>
      </c>
      <c r="E1369" s="12">
        <v>46</v>
      </c>
      <c r="F1369" s="11">
        <v>-7.7084000000000001</v>
      </c>
      <c r="G1369" s="11">
        <v>-7.873343231873223</v>
      </c>
      <c r="H1369" s="2"/>
      <c r="I1369" s="2"/>
      <c r="J1369" s="2"/>
      <c r="K1369" s="2"/>
      <c r="L1369" s="2"/>
      <c r="M1369" s="24" t="str" cm="1">
        <f t="array" ref="M1369">_xlfn.IFS(B1369=standards!$G$1, standards!$H$1, B1369=standards!$G$2,standards!$H$2,B1369=standards!$G$3,standards!$H$3,B1369=standards!$G$4,standards!$H$4,B1369=standards!$G$5,standards!$H$5,B1369=standards!$G$6,standards!$H$6,B1369=standards!$G$8,standards!$H$8,B1369=standards!$G$9,standards!$H$9,B1369=standards!$G$10, standards!$H$10, TRUE,standards!$H$7)</f>
        <v>133, 64.5, 1</v>
      </c>
      <c r="N1369" t="str">
        <f>VLOOKUP($C1369, standards!$A$2:$D$17, 3, FALSE)</f>
        <v>carbonate, dolomite</v>
      </c>
      <c r="O1369" t="str">
        <f>VLOOKUP($C1369, standards!$A$2:$D$17, 4, FALSE)</f>
        <v/>
      </c>
    </row>
    <row r="1370" spans="1:15" x14ac:dyDescent="0.2">
      <c r="A1370" s="21">
        <v>29594</v>
      </c>
      <c r="B1370" s="1" t="s">
        <v>92</v>
      </c>
      <c r="C1370" s="1" t="s">
        <v>31</v>
      </c>
      <c r="D1370" s="1" t="s">
        <v>93</v>
      </c>
      <c r="E1370" s="12">
        <v>47</v>
      </c>
      <c r="F1370" s="11">
        <v>-7.7944000000000004</v>
      </c>
      <c r="G1370" s="11">
        <v>-8.020831477357051</v>
      </c>
      <c r="H1370" s="2"/>
      <c r="I1370" s="2"/>
      <c r="J1370" s="2"/>
      <c r="K1370" s="2"/>
      <c r="L1370" s="2"/>
      <c r="M1370" s="24" t="str" cm="1">
        <f t="array" ref="M1370">_xlfn.IFS(B1370=standards!$G$1, standards!$H$1, B1370=standards!$G$2,standards!$H$2,B1370=standards!$G$3,standards!$H$3,B1370=standards!$G$4,standards!$H$4,B1370=standards!$G$5,standards!$H$5,B1370=standards!$G$6,standards!$H$6,B1370=standards!$G$8,standards!$H$8,B1370=standards!$G$9,standards!$H$9,B1370=standards!$G$10, standards!$H$10, TRUE,standards!$H$7)</f>
        <v>133, 64.5, 1</v>
      </c>
      <c r="N1370" t="str">
        <f>VLOOKUP($C1370, standards!$A$2:$D$17, 3, FALSE)</f>
        <v>carbonate, dolomite</v>
      </c>
      <c r="O1370" t="str">
        <f>VLOOKUP($C1370, standards!$A$2:$D$17, 4, FALSE)</f>
        <v/>
      </c>
    </row>
    <row r="1371" spans="1:15" x14ac:dyDescent="0.2">
      <c r="A1371" s="21">
        <v>29595</v>
      </c>
      <c r="B1371" s="1" t="s">
        <v>92</v>
      </c>
      <c r="C1371" s="1" t="s">
        <v>31</v>
      </c>
      <c r="D1371" s="1" t="s">
        <v>93</v>
      </c>
      <c r="E1371" s="12">
        <v>48</v>
      </c>
      <c r="F1371" s="11">
        <v>-7.3344000000000005</v>
      </c>
      <c r="G1371" s="11">
        <v>-8.3603513981688184</v>
      </c>
      <c r="H1371" s="2"/>
      <c r="I1371" s="2"/>
      <c r="J1371" s="2"/>
      <c r="K1371" s="2"/>
      <c r="L1371" s="2"/>
      <c r="M1371" s="24" t="str" cm="1">
        <f t="array" ref="M1371">_xlfn.IFS(B1371=standards!$G$1, standards!$H$1, B1371=standards!$G$2,standards!$H$2,B1371=standards!$G$3,standards!$H$3,B1371=standards!$G$4,standards!$H$4,B1371=standards!$G$5,standards!$H$5,B1371=standards!$G$6,standards!$H$6,B1371=standards!$G$8,standards!$H$8,B1371=standards!$G$9,standards!$H$9,B1371=standards!$G$10, standards!$H$10, TRUE,standards!$H$7)</f>
        <v>133, 64.5, 1</v>
      </c>
      <c r="N1371" t="str">
        <f>VLOOKUP($C1371, standards!$A$2:$D$17, 3, FALSE)</f>
        <v>carbonate, dolomite</v>
      </c>
      <c r="O1371" t="str">
        <f>VLOOKUP($C1371, standards!$A$2:$D$17, 4, FALSE)</f>
        <v/>
      </c>
    </row>
    <row r="1372" spans="1:15" x14ac:dyDescent="0.2">
      <c r="A1372" s="21">
        <v>29596</v>
      </c>
      <c r="B1372" s="1" t="s">
        <v>92</v>
      </c>
      <c r="C1372" s="1" t="s">
        <v>31</v>
      </c>
      <c r="D1372" s="1" t="s">
        <v>93</v>
      </c>
      <c r="E1372" s="12">
        <v>49</v>
      </c>
      <c r="F1372" s="11">
        <v>-7.2044000000000006</v>
      </c>
      <c r="G1372" s="11">
        <v>-7.3685176936401877</v>
      </c>
      <c r="H1372" s="2"/>
      <c r="I1372" s="2"/>
      <c r="J1372" s="2"/>
      <c r="K1372" s="2"/>
      <c r="L1372" s="2"/>
      <c r="M1372" s="24" t="str" cm="1">
        <f t="array" ref="M1372">_xlfn.IFS(B1372=standards!$G$1, standards!$H$1, B1372=standards!$G$2,standards!$H$2,B1372=standards!$G$3,standards!$H$3,B1372=standards!$G$4,standards!$H$4,B1372=standards!$G$5,standards!$H$5,B1372=standards!$G$6,standards!$H$6,B1372=standards!$G$8,standards!$H$8,B1372=standards!$G$9,standards!$H$9,B1372=standards!$G$10, standards!$H$10, TRUE,standards!$H$7)</f>
        <v>133, 64.5, 1</v>
      </c>
      <c r="N1372" t="str">
        <f>VLOOKUP($C1372, standards!$A$2:$D$17, 3, FALSE)</f>
        <v>carbonate, dolomite</v>
      </c>
      <c r="O1372" t="str">
        <f>VLOOKUP($C1372, standards!$A$2:$D$17, 4, FALSE)</f>
        <v/>
      </c>
    </row>
    <row r="1373" spans="1:15" x14ac:dyDescent="0.2">
      <c r="A1373" s="21">
        <v>29597</v>
      </c>
      <c r="B1373" s="1" t="s">
        <v>92</v>
      </c>
      <c r="C1373" s="1" t="s">
        <v>31</v>
      </c>
      <c r="D1373" s="1" t="s">
        <v>93</v>
      </c>
      <c r="E1373" s="12">
        <v>50</v>
      </c>
      <c r="F1373" s="11">
        <v>-6.5054000000000007</v>
      </c>
      <c r="G1373" s="11">
        <v>-7.0398861667903976</v>
      </c>
      <c r="H1373" s="2"/>
      <c r="I1373" s="2"/>
      <c r="J1373" s="2"/>
      <c r="K1373" s="2"/>
      <c r="L1373" s="2"/>
      <c r="M1373" s="24" t="str" cm="1">
        <f t="array" ref="M1373">_xlfn.IFS(B1373=standards!$G$1, standards!$H$1, B1373=standards!$G$2,standards!$H$2,B1373=standards!$G$3,standards!$H$3,B1373=standards!$G$4,standards!$H$4,B1373=standards!$G$5,standards!$H$5,B1373=standards!$G$6,standards!$H$6,B1373=standards!$G$8,standards!$H$8,B1373=standards!$G$9,standards!$H$9,B1373=standards!$G$10, standards!$H$10, TRUE,standards!$H$7)</f>
        <v>133, 64.5, 1</v>
      </c>
      <c r="N1373" t="str">
        <f>VLOOKUP($C1373, standards!$A$2:$D$17, 3, FALSE)</f>
        <v>carbonate, dolomite</v>
      </c>
      <c r="O1373" t="str">
        <f>VLOOKUP($C1373, standards!$A$2:$D$17, 4, FALSE)</f>
        <v/>
      </c>
    </row>
    <row r="1374" spans="1:15" x14ac:dyDescent="0.2">
      <c r="A1374" s="21">
        <v>29598</v>
      </c>
      <c r="B1374" s="1" t="s">
        <v>92</v>
      </c>
      <c r="C1374" s="1" t="s">
        <v>31</v>
      </c>
      <c r="D1374" s="1" t="s">
        <v>93</v>
      </c>
      <c r="E1374" s="12">
        <v>51</v>
      </c>
      <c r="F1374" s="11">
        <v>-5.8484000000000007</v>
      </c>
      <c r="G1374" s="11">
        <v>-7.0121702548875238</v>
      </c>
      <c r="H1374" s="2"/>
      <c r="I1374" s="2"/>
      <c r="J1374" s="2"/>
      <c r="K1374" s="2"/>
      <c r="L1374" s="2"/>
      <c r="M1374" s="24" t="str" cm="1">
        <f t="array" ref="M1374">_xlfn.IFS(B1374=standards!$G$1, standards!$H$1, B1374=standards!$G$2,standards!$H$2,B1374=standards!$G$3,standards!$H$3,B1374=standards!$G$4,standards!$H$4,B1374=standards!$G$5,standards!$H$5,B1374=standards!$G$6,standards!$H$6,B1374=standards!$G$8,standards!$H$8,B1374=standards!$G$9,standards!$H$9,B1374=standards!$G$10, standards!$H$10, TRUE,standards!$H$7)</f>
        <v>133, 64.5, 1</v>
      </c>
      <c r="N1374" t="str">
        <f>VLOOKUP($C1374, standards!$A$2:$D$17, 3, FALSE)</f>
        <v>carbonate, dolomite</v>
      </c>
      <c r="O1374" t="str">
        <f>VLOOKUP($C1374, standards!$A$2:$D$17, 4, FALSE)</f>
        <v/>
      </c>
    </row>
    <row r="1375" spans="1:15" x14ac:dyDescent="0.2">
      <c r="A1375" s="21">
        <v>29599</v>
      </c>
      <c r="B1375" s="1" t="s">
        <v>92</v>
      </c>
      <c r="C1375" s="1" t="s">
        <v>31</v>
      </c>
      <c r="D1375" s="1" t="s">
        <v>93</v>
      </c>
      <c r="E1375" s="12">
        <v>52</v>
      </c>
      <c r="F1375" s="11">
        <v>-6.3214000000000006</v>
      </c>
      <c r="G1375" s="11">
        <v>-7.4219698094531896</v>
      </c>
      <c r="H1375" s="2"/>
      <c r="I1375" s="2"/>
      <c r="J1375" s="2"/>
      <c r="K1375" s="2"/>
      <c r="L1375" s="2"/>
      <c r="M1375" s="24" t="str" cm="1">
        <f t="array" ref="M1375">_xlfn.IFS(B1375=standards!$G$1, standards!$H$1, B1375=standards!$G$2,standards!$H$2,B1375=standards!$G$3,standards!$H$3,B1375=standards!$G$4,standards!$H$4,B1375=standards!$G$5,standards!$H$5,B1375=standards!$G$6,standards!$H$6,B1375=standards!$G$8,standards!$H$8,B1375=standards!$G$9,standards!$H$9,B1375=standards!$G$10, standards!$H$10, TRUE,standards!$H$7)</f>
        <v>133, 64.5, 1</v>
      </c>
      <c r="N1375" t="str">
        <f>VLOOKUP($C1375, standards!$A$2:$D$17, 3, FALSE)</f>
        <v>carbonate, dolomite</v>
      </c>
      <c r="O1375" t="str">
        <f>VLOOKUP($C1375, standards!$A$2:$D$17, 4, FALSE)</f>
        <v/>
      </c>
    </row>
    <row r="1376" spans="1:15" x14ac:dyDescent="0.2">
      <c r="A1376" s="21">
        <v>29600</v>
      </c>
      <c r="B1376" s="1" t="s">
        <v>92</v>
      </c>
      <c r="C1376" s="1" t="s">
        <v>31</v>
      </c>
      <c r="D1376" s="1" t="s">
        <v>93</v>
      </c>
      <c r="E1376" s="12">
        <v>53</v>
      </c>
      <c r="F1376" s="11">
        <v>-5.6093999999999999</v>
      </c>
      <c r="G1376" s="11">
        <v>-7.0784904726552487</v>
      </c>
      <c r="H1376" s="2"/>
      <c r="I1376" s="2"/>
      <c r="J1376" s="2"/>
      <c r="K1376" s="2"/>
      <c r="L1376" s="2"/>
      <c r="M1376" s="24" t="str" cm="1">
        <f t="array" ref="M1376">_xlfn.IFS(B1376=standards!$G$1, standards!$H$1, B1376=standards!$G$2,standards!$H$2,B1376=standards!$G$3,standards!$H$3,B1376=standards!$G$4,standards!$H$4,B1376=standards!$G$5,standards!$H$5,B1376=standards!$G$6,standards!$H$6,B1376=standards!$G$8,standards!$H$8,B1376=standards!$G$9,standards!$H$9,B1376=standards!$G$10, standards!$H$10, TRUE,standards!$H$7)</f>
        <v>133, 64.5, 1</v>
      </c>
      <c r="N1376" t="str">
        <f>VLOOKUP($C1376, standards!$A$2:$D$17, 3, FALSE)</f>
        <v>carbonate, dolomite</v>
      </c>
      <c r="O1376" t="str">
        <f>VLOOKUP($C1376, standards!$A$2:$D$17, 4, FALSE)</f>
        <v/>
      </c>
    </row>
    <row r="1377" spans="1:15" x14ac:dyDescent="0.2">
      <c r="A1377" s="21">
        <v>29601</v>
      </c>
      <c r="B1377" s="1" t="s">
        <v>92</v>
      </c>
      <c r="C1377" s="1" t="s">
        <v>31</v>
      </c>
      <c r="D1377" s="1" t="s">
        <v>93</v>
      </c>
      <c r="E1377" s="12">
        <v>54</v>
      </c>
      <c r="F1377" s="11">
        <v>-6.2544000000000004</v>
      </c>
      <c r="G1377" s="11">
        <v>-6.6874981440236798</v>
      </c>
      <c r="H1377" s="2"/>
      <c r="I1377" s="2"/>
      <c r="J1377" s="2"/>
      <c r="K1377" s="2"/>
      <c r="L1377" s="2"/>
      <c r="M1377" s="24" t="str" cm="1">
        <f t="array" ref="M1377">_xlfn.IFS(B1377=standards!$G$1, standards!$H$1, B1377=standards!$G$2,standards!$H$2,B1377=standards!$G$3,standards!$H$3,B1377=standards!$G$4,standards!$H$4,B1377=standards!$G$5,standards!$H$5,B1377=standards!$G$6,standards!$H$6,B1377=standards!$G$8,standards!$H$8,B1377=standards!$G$9,standards!$H$9,B1377=standards!$G$10, standards!$H$10, TRUE,standards!$H$7)</f>
        <v>133, 64.5, 1</v>
      </c>
      <c r="N1377" t="str">
        <f>VLOOKUP($C1377, standards!$A$2:$D$17, 3, FALSE)</f>
        <v>carbonate, dolomite</v>
      </c>
      <c r="O1377" t="str">
        <f>VLOOKUP($C1377, standards!$A$2:$D$17, 4, FALSE)</f>
        <v/>
      </c>
    </row>
    <row r="1378" spans="1:15" x14ac:dyDescent="0.2">
      <c r="A1378" s="21">
        <v>29602</v>
      </c>
      <c r="B1378" s="1" t="s">
        <v>92</v>
      </c>
      <c r="C1378" s="1" t="s">
        <v>31</v>
      </c>
      <c r="D1378" s="1" t="s">
        <v>93</v>
      </c>
      <c r="E1378" s="12">
        <v>55</v>
      </c>
      <c r="F1378" s="11">
        <v>-5.9474</v>
      </c>
      <c r="G1378" s="11">
        <v>-6.5499084385052857</v>
      </c>
      <c r="H1378" s="2"/>
      <c r="I1378" s="2"/>
      <c r="J1378" s="2"/>
      <c r="K1378" s="2"/>
      <c r="L1378" s="2"/>
      <c r="M1378" s="24" t="str" cm="1">
        <f t="array" ref="M1378">_xlfn.IFS(B1378=standards!$G$1, standards!$H$1, B1378=standards!$G$2,standards!$H$2,B1378=standards!$G$3,standards!$H$3,B1378=standards!$G$4,standards!$H$4,B1378=standards!$G$5,standards!$H$5,B1378=standards!$G$6,standards!$H$6,B1378=standards!$G$8,standards!$H$8,B1378=standards!$G$9,standards!$H$9,B1378=standards!$G$10, standards!$H$10, TRUE,standards!$H$7)</f>
        <v>133, 64.5, 1</v>
      </c>
      <c r="N1378" t="str">
        <f>VLOOKUP($C1378, standards!$A$2:$D$17, 3, FALSE)</f>
        <v>carbonate, dolomite</v>
      </c>
      <c r="O1378" t="str">
        <f>VLOOKUP($C1378, standards!$A$2:$D$17, 4, FALSE)</f>
        <v/>
      </c>
    </row>
    <row r="1379" spans="1:15" x14ac:dyDescent="0.2">
      <c r="A1379" s="21">
        <v>29603</v>
      </c>
      <c r="B1379" s="1" t="s">
        <v>92</v>
      </c>
      <c r="C1379" s="1" t="s">
        <v>31</v>
      </c>
      <c r="D1379" s="1" t="s">
        <v>93</v>
      </c>
      <c r="E1379" s="12">
        <v>56</v>
      </c>
      <c r="F1379" s="11">
        <v>-5.8344000000000005</v>
      </c>
      <c r="G1379" s="11">
        <v>-6.6766097500619299</v>
      </c>
      <c r="H1379" s="2"/>
      <c r="I1379" s="2"/>
      <c r="J1379" s="2"/>
      <c r="K1379" s="2"/>
      <c r="L1379" s="2"/>
      <c r="M1379" s="24" t="str" cm="1">
        <f t="array" ref="M1379">_xlfn.IFS(B1379=standards!$G$1, standards!$H$1, B1379=standards!$G$2,standards!$H$2,B1379=standards!$G$3,standards!$H$3,B1379=standards!$G$4,standards!$H$4,B1379=standards!$G$5,standards!$H$5,B1379=standards!$G$6,standards!$H$6,B1379=standards!$G$8,standards!$H$8,B1379=standards!$G$9,standards!$H$9,B1379=standards!$G$10, standards!$H$10, TRUE,standards!$H$7)</f>
        <v>133, 64.5, 1</v>
      </c>
      <c r="N1379" t="str">
        <f>VLOOKUP($C1379, standards!$A$2:$D$17, 3, FALSE)</f>
        <v>carbonate, dolomite</v>
      </c>
      <c r="O1379" t="str">
        <f>VLOOKUP($C1379, standards!$A$2:$D$17, 4, FALSE)</f>
        <v/>
      </c>
    </row>
    <row r="1380" spans="1:15" x14ac:dyDescent="0.2">
      <c r="A1380" s="21">
        <v>29604</v>
      </c>
      <c r="B1380" s="1" t="s">
        <v>92</v>
      </c>
      <c r="C1380" s="1" t="s">
        <v>31</v>
      </c>
      <c r="D1380" s="1" t="s">
        <v>93</v>
      </c>
      <c r="E1380" s="12">
        <v>57</v>
      </c>
      <c r="F1380" s="11">
        <v>-5.5974000000000004</v>
      </c>
      <c r="G1380" s="11">
        <v>-6.5083345706509181</v>
      </c>
      <c r="H1380" s="2"/>
      <c r="I1380" s="2"/>
      <c r="J1380" s="2"/>
      <c r="K1380" s="2"/>
      <c r="L1380" s="2"/>
      <c r="M1380" s="24" t="str" cm="1">
        <f t="array" ref="M1380">_xlfn.IFS(B1380=standards!$G$1, standards!$H$1, B1380=standards!$G$2,standards!$H$2,B1380=standards!$G$3,standards!$H$3,B1380=standards!$G$4,standards!$H$4,B1380=standards!$G$5,standards!$H$5,B1380=standards!$G$6,standards!$H$6,B1380=standards!$G$8,standards!$H$8,B1380=standards!$G$9,standards!$H$9,B1380=standards!$G$10, standards!$H$10, TRUE,standards!$H$7)</f>
        <v>133, 64.5, 1</v>
      </c>
      <c r="N1380" t="str">
        <f>VLOOKUP($C1380, standards!$A$2:$D$17, 3, FALSE)</f>
        <v>carbonate, dolomite</v>
      </c>
      <c r="O1380" t="str">
        <f>VLOOKUP($C1380, standards!$A$2:$D$17, 4, FALSE)</f>
        <v/>
      </c>
    </row>
    <row r="1381" spans="1:15" x14ac:dyDescent="0.2">
      <c r="A1381" s="21">
        <v>29605</v>
      </c>
      <c r="B1381" s="1" t="s">
        <v>92</v>
      </c>
      <c r="C1381" s="1" t="s">
        <v>31</v>
      </c>
      <c r="D1381" s="1" t="s">
        <v>93</v>
      </c>
      <c r="E1381" s="12">
        <v>58</v>
      </c>
      <c r="F1381" s="11">
        <v>-3.8214000000000001</v>
      </c>
      <c r="G1381" s="11">
        <v>-7.3566394456817807</v>
      </c>
      <c r="H1381" s="2"/>
      <c r="I1381" s="2"/>
      <c r="J1381" s="2"/>
      <c r="K1381" s="2"/>
      <c r="L1381" s="2"/>
      <c r="M1381" s="24" t="str" cm="1">
        <f t="array" ref="M1381">_xlfn.IFS(B1381=standards!$G$1, standards!$H$1, B1381=standards!$G$2,standards!$H$2,B1381=standards!$G$3,standards!$H$3,B1381=standards!$G$4,standards!$H$4,B1381=standards!$G$5,standards!$H$5,B1381=standards!$G$6,standards!$H$6,B1381=standards!$G$8,standards!$H$8,B1381=standards!$G$9,standards!$H$9,B1381=standards!$G$10, standards!$H$10, TRUE,standards!$H$7)</f>
        <v>133, 64.5, 1</v>
      </c>
      <c r="N1381" t="str">
        <f>VLOOKUP($C1381, standards!$A$2:$D$17, 3, FALSE)</f>
        <v>carbonate, dolomite</v>
      </c>
      <c r="O1381" t="str">
        <f>VLOOKUP($C1381, standards!$A$2:$D$17, 4, FALSE)</f>
        <v/>
      </c>
    </row>
    <row r="1382" spans="1:15" x14ac:dyDescent="0.2">
      <c r="A1382" s="21">
        <v>29606</v>
      </c>
      <c r="B1382" s="1" t="s">
        <v>92</v>
      </c>
      <c r="C1382" s="1" t="s">
        <v>31</v>
      </c>
      <c r="D1382" s="1" t="s">
        <v>93</v>
      </c>
      <c r="E1382" s="12">
        <v>59</v>
      </c>
      <c r="F1382" s="11">
        <v>-5.3134000000000006</v>
      </c>
      <c r="G1382" s="11">
        <v>-6.5954417223459405</v>
      </c>
      <c r="H1382" s="2"/>
      <c r="I1382" s="2"/>
      <c r="J1382" s="2"/>
      <c r="K1382" s="2"/>
      <c r="L1382" s="2"/>
      <c r="M1382" s="24" t="str" cm="1">
        <f t="array" ref="M1382">_xlfn.IFS(B1382=standards!$G$1, standards!$H$1, B1382=standards!$G$2,standards!$H$2,B1382=standards!$G$3,standards!$H$3,B1382=standards!$G$4,standards!$H$4,B1382=standards!$G$5,standards!$H$5,B1382=standards!$G$6,standards!$H$6,B1382=standards!$G$8,standards!$H$8,B1382=standards!$G$9,standards!$H$9,B1382=standards!$G$10, standards!$H$10, TRUE,standards!$H$7)</f>
        <v>133, 64.5, 1</v>
      </c>
      <c r="N1382" t="str">
        <f>VLOOKUP($C1382, standards!$A$2:$D$17, 3, FALSE)</f>
        <v>carbonate, dolomite</v>
      </c>
      <c r="O1382" t="str">
        <f>VLOOKUP($C1382, standards!$A$2:$D$17, 4, FALSE)</f>
        <v/>
      </c>
    </row>
    <row r="1383" spans="1:15" x14ac:dyDescent="0.2">
      <c r="A1383" s="21">
        <v>29607</v>
      </c>
      <c r="B1383" s="1" t="s">
        <v>92</v>
      </c>
      <c r="C1383" s="1" t="s">
        <v>31</v>
      </c>
      <c r="D1383" s="1" t="s">
        <v>93</v>
      </c>
      <c r="E1383" s="12">
        <v>60</v>
      </c>
      <c r="F1383" s="11">
        <v>-4.7934000000000001</v>
      </c>
      <c r="G1383" s="11">
        <v>-6.3618361791636335</v>
      </c>
      <c r="H1383" s="2"/>
      <c r="I1383" s="2"/>
      <c r="J1383" s="2"/>
      <c r="K1383" s="2"/>
      <c r="L1383" s="2"/>
      <c r="M1383" s="24" t="str" cm="1">
        <f t="array" ref="M1383">_xlfn.IFS(B1383=standards!$G$1, standards!$H$1, B1383=standards!$G$2,standards!$H$2,B1383=standards!$G$3,standards!$H$3,B1383=standards!$G$4,standards!$H$4,B1383=standards!$G$5,standards!$H$5,B1383=standards!$G$6,standards!$H$6,B1383=standards!$G$8,standards!$H$8,B1383=standards!$G$9,standards!$H$9,B1383=standards!$G$10, standards!$H$10, TRUE,standards!$H$7)</f>
        <v>133, 64.5, 1</v>
      </c>
      <c r="N1383" t="str">
        <f>VLOOKUP($C1383, standards!$A$2:$D$17, 3, FALSE)</f>
        <v>carbonate, dolomite</v>
      </c>
      <c r="O1383" t="str">
        <f>VLOOKUP($C1383, standards!$A$2:$D$17, 4, FALSE)</f>
        <v/>
      </c>
    </row>
    <row r="1384" spans="1:15" x14ac:dyDescent="0.2">
      <c r="A1384" s="21">
        <v>29608</v>
      </c>
      <c r="B1384" s="1" t="s">
        <v>92</v>
      </c>
      <c r="C1384" s="1" t="s">
        <v>31</v>
      </c>
      <c r="D1384" s="1" t="s">
        <v>93</v>
      </c>
      <c r="E1384" s="12">
        <v>61</v>
      </c>
      <c r="F1384" s="11">
        <v>-4.8994</v>
      </c>
      <c r="G1384" s="11">
        <v>-6.4103390249938048</v>
      </c>
      <c r="H1384" s="2"/>
      <c r="I1384" s="2"/>
      <c r="J1384" s="2"/>
      <c r="K1384" s="2"/>
      <c r="L1384" s="2"/>
      <c r="M1384" s="24" t="str" cm="1">
        <f t="array" ref="M1384">_xlfn.IFS(B1384=standards!$G$1, standards!$H$1, B1384=standards!$G$2,standards!$H$2,B1384=standards!$G$3,standards!$H$3,B1384=standards!$G$4,standards!$H$4,B1384=standards!$G$5,standards!$H$5,B1384=standards!$G$6,standards!$H$6,B1384=standards!$G$8,standards!$H$8,B1384=standards!$G$9,standards!$H$9,B1384=standards!$G$10, standards!$H$10, TRUE,standards!$H$7)</f>
        <v>133, 64.5, 1</v>
      </c>
      <c r="N1384" t="str">
        <f>VLOOKUP($C1384, standards!$A$2:$D$17, 3, FALSE)</f>
        <v>carbonate, dolomite</v>
      </c>
      <c r="O1384" t="str">
        <f>VLOOKUP($C1384, standards!$A$2:$D$17, 4, FALSE)</f>
        <v/>
      </c>
    </row>
    <row r="1385" spans="1:15" x14ac:dyDescent="0.2">
      <c r="A1385" s="21">
        <v>29609</v>
      </c>
      <c r="B1385" s="1" t="s">
        <v>92</v>
      </c>
      <c r="C1385" s="1" t="s">
        <v>31</v>
      </c>
      <c r="D1385" s="1" t="s">
        <v>93</v>
      </c>
      <c r="E1385" s="12">
        <v>63</v>
      </c>
      <c r="F1385" s="11">
        <v>-5.0805000000000007</v>
      </c>
      <c r="G1385" s="11">
        <v>-6.2648634826362475</v>
      </c>
      <c r="H1385" s="2"/>
      <c r="I1385" s="2"/>
      <c r="J1385" s="2"/>
      <c r="K1385" s="2"/>
      <c r="L1385" s="2"/>
      <c r="M1385" s="24" t="str" cm="1">
        <f t="array" ref="M1385">_xlfn.IFS(B1385=standards!$G$1, standards!$H$1, B1385=standards!$G$2,standards!$H$2,B1385=standards!$G$3,standards!$H$3,B1385=standards!$G$4,standards!$H$4,B1385=standards!$G$5,standards!$H$5,B1385=standards!$G$6,standards!$H$6,B1385=standards!$G$8,standards!$H$8,B1385=standards!$G$9,standards!$H$9,B1385=standards!$G$10, standards!$H$10, TRUE,standards!$H$7)</f>
        <v>133, 64.5, 1</v>
      </c>
      <c r="N1385" t="str">
        <f>VLOOKUP($C1385, standards!$A$2:$D$17, 3, FALSE)</f>
        <v>carbonate, dolomite</v>
      </c>
      <c r="O1385" t="str">
        <f>VLOOKUP($C1385, standards!$A$2:$D$17, 4, FALSE)</f>
        <v/>
      </c>
    </row>
    <row r="1386" spans="1:15" x14ac:dyDescent="0.2">
      <c r="A1386" s="21">
        <v>29610</v>
      </c>
      <c r="B1386" s="1" t="s">
        <v>92</v>
      </c>
      <c r="C1386" s="1" t="s">
        <v>31</v>
      </c>
      <c r="D1386" s="1" t="s">
        <v>93</v>
      </c>
      <c r="E1386" s="12">
        <v>64</v>
      </c>
      <c r="F1386" s="11">
        <v>-4.9794999999999998</v>
      </c>
      <c r="G1386" s="11">
        <v>-5.9985927575682361</v>
      </c>
      <c r="H1386" s="2"/>
      <c r="I1386" s="2"/>
      <c r="J1386" s="2"/>
      <c r="K1386" s="2"/>
      <c r="L1386" s="2"/>
      <c r="M1386" s="24" t="str" cm="1">
        <f t="array" ref="M1386">_xlfn.IFS(B1386=standards!$G$1, standards!$H$1, B1386=standards!$G$2,standards!$H$2,B1386=standards!$G$3,standards!$H$3,B1386=standards!$G$4,standards!$H$4,B1386=standards!$G$5,standards!$H$5,B1386=standards!$G$6,standards!$H$6,B1386=standards!$G$8,standards!$H$8,B1386=standards!$G$9,standards!$H$9,B1386=standards!$G$10, standards!$H$10, TRUE,standards!$H$7)</f>
        <v>133, 64.5, 1</v>
      </c>
      <c r="N1386" t="str">
        <f>VLOOKUP($C1386, standards!$A$2:$D$17, 3, FALSE)</f>
        <v>carbonate, dolomite</v>
      </c>
      <c r="O1386" t="str">
        <f>VLOOKUP($C1386, standards!$A$2:$D$17, 4, FALSE)</f>
        <v/>
      </c>
    </row>
    <row r="1387" spans="1:15" x14ac:dyDescent="0.2">
      <c r="A1387" s="21">
        <v>29611</v>
      </c>
      <c r="B1387" s="1" t="s">
        <v>92</v>
      </c>
      <c r="C1387" s="1" t="s">
        <v>31</v>
      </c>
      <c r="D1387" s="1" t="s">
        <v>93</v>
      </c>
      <c r="E1387" s="12">
        <v>65</v>
      </c>
      <c r="F1387" s="11">
        <v>-4.7974999999999994</v>
      </c>
      <c r="G1387" s="11">
        <v>-6.440067640023063</v>
      </c>
      <c r="H1387" s="2"/>
      <c r="I1387" s="2"/>
      <c r="J1387" s="2"/>
      <c r="K1387" s="2"/>
      <c r="L1387" s="2"/>
      <c r="M1387" s="24" t="str" cm="1">
        <f t="array" ref="M1387">_xlfn.IFS(B1387=standards!$G$1, standards!$H$1, B1387=standards!$G$2,standards!$H$2,B1387=standards!$G$3,standards!$H$3,B1387=standards!$G$4,standards!$H$4,B1387=standards!$G$5,standards!$H$5,B1387=standards!$G$6,standards!$H$6,B1387=standards!$G$8,standards!$H$8,B1387=standards!$G$9,standards!$H$9,B1387=standards!$G$10, standards!$H$10, TRUE,standards!$H$7)</f>
        <v>133, 64.5, 1</v>
      </c>
      <c r="N1387" t="str">
        <f>VLOOKUP($C1387, standards!$A$2:$D$17, 3, FALSE)</f>
        <v>carbonate, dolomite</v>
      </c>
      <c r="O1387" t="str">
        <f>VLOOKUP($C1387, standards!$A$2:$D$17, 4, FALSE)</f>
        <v/>
      </c>
    </row>
    <row r="1388" spans="1:15" x14ac:dyDescent="0.2">
      <c r="A1388" s="21">
        <v>29612</v>
      </c>
      <c r="B1388" s="1" t="s">
        <v>92</v>
      </c>
      <c r="C1388" s="1" t="s">
        <v>31</v>
      </c>
      <c r="D1388" s="1" t="s">
        <v>93</v>
      </c>
      <c r="E1388" s="12">
        <v>66</v>
      </c>
      <c r="F1388" s="11">
        <v>-5.1144999999999996</v>
      </c>
      <c r="G1388" s="11">
        <v>-6.5519211416316701</v>
      </c>
      <c r="H1388" s="2"/>
      <c r="I1388" s="2"/>
      <c r="J1388" s="2"/>
      <c r="K1388" s="2"/>
      <c r="L1388" s="2"/>
      <c r="M1388" s="24" t="str" cm="1">
        <f t="array" ref="M1388">_xlfn.IFS(B1388=standards!$G$1, standards!$H$1, B1388=standards!$G$2,standards!$H$2,B1388=standards!$G$3,standards!$H$3,B1388=standards!$G$4,standards!$H$4,B1388=standards!$G$5,standards!$H$5,B1388=standards!$G$6,standards!$H$6,B1388=standards!$G$8,standards!$H$8,B1388=standards!$G$9,standards!$H$9,B1388=standards!$G$10, standards!$H$10, TRUE,standards!$H$7)</f>
        <v>133, 64.5, 1</v>
      </c>
      <c r="N1388" t="str">
        <f>VLOOKUP($C1388, standards!$A$2:$D$17, 3, FALSE)</f>
        <v>carbonate, dolomite</v>
      </c>
      <c r="O1388" t="str">
        <f>VLOOKUP($C1388, standards!$A$2:$D$17, 4, FALSE)</f>
        <v/>
      </c>
    </row>
    <row r="1389" spans="1:15" x14ac:dyDescent="0.2">
      <c r="A1389" s="21">
        <v>29613</v>
      </c>
      <c r="B1389" s="1" t="s">
        <v>92</v>
      </c>
      <c r="C1389" s="1" t="s">
        <v>31</v>
      </c>
      <c r="D1389" s="1" t="s">
        <v>93</v>
      </c>
      <c r="E1389" s="12">
        <v>67</v>
      </c>
      <c r="F1389" s="11">
        <v>-4.0395000000000003</v>
      </c>
      <c r="G1389" s="11">
        <v>-6.3113866204734457</v>
      </c>
      <c r="H1389" s="2"/>
      <c r="I1389" s="2"/>
      <c r="J1389" s="2"/>
      <c r="K1389" s="2"/>
      <c r="L1389" s="2"/>
      <c r="M1389" s="24" t="str" cm="1">
        <f t="array" ref="M1389">_xlfn.IFS(B1389=standards!$G$1, standards!$H$1, B1389=standards!$G$2,standards!$H$2,B1389=standards!$G$3,standards!$H$3,B1389=standards!$G$4,standards!$H$4,B1389=standards!$G$5,standards!$H$5,B1389=standards!$G$6,standards!$H$6,B1389=standards!$G$8,standards!$H$8,B1389=standards!$G$9,standards!$H$9,B1389=standards!$G$10, standards!$H$10, TRUE,standards!$H$7)</f>
        <v>133, 64.5, 1</v>
      </c>
      <c r="N1389" t="str">
        <f>VLOOKUP($C1389, standards!$A$2:$D$17, 3, FALSE)</f>
        <v>carbonate, dolomite</v>
      </c>
      <c r="O1389" t="str">
        <f>VLOOKUP($C1389, standards!$A$2:$D$17, 4, FALSE)</f>
        <v/>
      </c>
    </row>
    <row r="1390" spans="1:15" x14ac:dyDescent="0.2">
      <c r="A1390" s="21">
        <v>29614</v>
      </c>
      <c r="B1390" s="1" t="s">
        <v>92</v>
      </c>
      <c r="C1390" s="1" t="s">
        <v>31</v>
      </c>
      <c r="D1390" s="1" t="s">
        <v>93</v>
      </c>
      <c r="E1390" s="12">
        <v>68</v>
      </c>
      <c r="F1390" s="11">
        <v>-4.0325000000000006</v>
      </c>
      <c r="G1390" s="11">
        <v>-6.2005229728614957</v>
      </c>
      <c r="H1390" s="2"/>
      <c r="I1390" s="2"/>
      <c r="J1390" s="2"/>
      <c r="K1390" s="2"/>
      <c r="L1390" s="2"/>
      <c r="M1390" s="24" t="str" cm="1">
        <f t="array" ref="M1390">_xlfn.IFS(B1390=standards!$G$1, standards!$H$1, B1390=standards!$G$2,standards!$H$2,B1390=standards!$G$3,standards!$H$3,B1390=standards!$G$4,standards!$H$4,B1390=standards!$G$5,standards!$H$5,B1390=standards!$G$6,standards!$H$6,B1390=standards!$G$8,standards!$H$8,B1390=standards!$G$9,standards!$H$9,B1390=standards!$G$10, standards!$H$10, TRUE,standards!$H$7)</f>
        <v>133, 64.5, 1</v>
      </c>
      <c r="N1390" t="str">
        <f>VLOOKUP($C1390, standards!$A$2:$D$17, 3, FALSE)</f>
        <v>carbonate, dolomite</v>
      </c>
      <c r="O1390" t="str">
        <f>VLOOKUP($C1390, standards!$A$2:$D$17, 4, FALSE)</f>
        <v/>
      </c>
    </row>
    <row r="1391" spans="1:15" x14ac:dyDescent="0.2">
      <c r="A1391" s="21">
        <v>29615</v>
      </c>
      <c r="B1391" s="1" t="s">
        <v>92</v>
      </c>
      <c r="C1391" s="1" t="s">
        <v>31</v>
      </c>
      <c r="D1391" s="1" t="s">
        <v>93</v>
      </c>
      <c r="E1391" s="12">
        <v>69</v>
      </c>
      <c r="F1391" s="11">
        <v>-4.4305000000000003</v>
      </c>
      <c r="G1391" s="11">
        <v>-6.4311589540542862</v>
      </c>
      <c r="H1391" s="2"/>
      <c r="I1391" s="2"/>
      <c r="J1391" s="2"/>
      <c r="K1391" s="2"/>
      <c r="L1391" s="2"/>
      <c r="M1391" s="24" t="str" cm="1">
        <f t="array" ref="M1391">_xlfn.IFS(B1391=standards!$G$1, standards!$H$1, B1391=standards!$G$2,standards!$H$2,B1391=standards!$G$3,standards!$H$3,B1391=standards!$G$4,standards!$H$4,B1391=standards!$G$5,standards!$H$5,B1391=standards!$G$6,standards!$H$6,B1391=standards!$G$8,standards!$H$8,B1391=standards!$G$9,standards!$H$9,B1391=standards!$G$10, standards!$H$10, TRUE,standards!$H$7)</f>
        <v>133, 64.5, 1</v>
      </c>
      <c r="N1391" t="str">
        <f>VLOOKUP($C1391, standards!$A$2:$D$17, 3, FALSE)</f>
        <v>carbonate, dolomite</v>
      </c>
      <c r="O1391" t="str">
        <f>VLOOKUP($C1391, standards!$A$2:$D$17, 4, FALSE)</f>
        <v/>
      </c>
    </row>
    <row r="1392" spans="1:15" x14ac:dyDescent="0.2">
      <c r="A1392" s="21">
        <v>29616</v>
      </c>
      <c r="B1392" s="1" t="s">
        <v>92</v>
      </c>
      <c r="C1392" s="1" t="s">
        <v>31</v>
      </c>
      <c r="D1392" s="1" t="s">
        <v>93</v>
      </c>
      <c r="E1392" s="12">
        <v>70</v>
      </c>
      <c r="F1392" s="11">
        <v>-4.6065000000000005</v>
      </c>
      <c r="G1392" s="11">
        <v>-6.4430372020126931</v>
      </c>
      <c r="H1392" s="2"/>
      <c r="I1392" s="2"/>
      <c r="J1392" s="2"/>
      <c r="K1392" s="2"/>
      <c r="L1392" s="2"/>
      <c r="M1392" s="24" t="str" cm="1">
        <f t="array" ref="M1392">_xlfn.IFS(B1392=standards!$G$1, standards!$H$1, B1392=standards!$G$2,standards!$H$2,B1392=standards!$G$3,standards!$H$3,B1392=standards!$G$4,standards!$H$4,B1392=standards!$G$5,standards!$H$5,B1392=standards!$G$6,standards!$H$6,B1392=standards!$G$8,standards!$H$8,B1392=standards!$G$9,standards!$H$9,B1392=standards!$G$10, standards!$H$10, TRUE,standards!$H$7)</f>
        <v>133, 64.5, 1</v>
      </c>
      <c r="N1392" t="str">
        <f>VLOOKUP($C1392, standards!$A$2:$D$17, 3, FALSE)</f>
        <v>carbonate, dolomite</v>
      </c>
      <c r="O1392" t="str">
        <f>VLOOKUP($C1392, standards!$A$2:$D$17, 4, FALSE)</f>
        <v/>
      </c>
    </row>
    <row r="1393" spans="1:15" x14ac:dyDescent="0.2">
      <c r="A1393" s="21">
        <v>29617</v>
      </c>
      <c r="B1393" s="1" t="s">
        <v>92</v>
      </c>
      <c r="C1393" s="1" t="s">
        <v>31</v>
      </c>
      <c r="D1393" s="1" t="s">
        <v>93</v>
      </c>
      <c r="E1393" s="12">
        <v>71</v>
      </c>
      <c r="F1393" s="11">
        <v>-4.2825000000000006</v>
      </c>
      <c r="G1393" s="11">
        <v>-6.6746630372019133</v>
      </c>
      <c r="H1393" s="2"/>
      <c r="I1393" s="2"/>
      <c r="J1393" s="2"/>
      <c r="K1393" s="2"/>
      <c r="L1393" s="2"/>
      <c r="M1393" s="24" t="str" cm="1">
        <f t="array" ref="M1393">_xlfn.IFS(B1393=standards!$G$1, standards!$H$1, B1393=standards!$G$2,standards!$H$2,B1393=standards!$G$3,standards!$H$3,B1393=standards!$G$4,standards!$H$4,B1393=standards!$G$5,standards!$H$5,B1393=standards!$G$6,standards!$H$6,B1393=standards!$G$8,standards!$H$8,B1393=standards!$G$9,standards!$H$9,B1393=standards!$G$10, standards!$H$10, TRUE,standards!$H$7)</f>
        <v>133, 64.5, 1</v>
      </c>
      <c r="N1393" t="str">
        <f>VLOOKUP($C1393, standards!$A$2:$D$17, 3, FALSE)</f>
        <v>carbonate, dolomite</v>
      </c>
      <c r="O1393" t="str">
        <f>VLOOKUP($C1393, standards!$A$2:$D$17, 4, FALSE)</f>
        <v/>
      </c>
    </row>
    <row r="1394" spans="1:15" x14ac:dyDescent="0.2">
      <c r="A1394" s="21">
        <v>29618</v>
      </c>
      <c r="B1394" s="1" t="s">
        <v>92</v>
      </c>
      <c r="C1394" s="1" t="s">
        <v>31</v>
      </c>
      <c r="D1394" s="1" t="s">
        <v>93</v>
      </c>
      <c r="E1394" s="12">
        <v>72</v>
      </c>
      <c r="F1394" s="11">
        <v>-5.3034999999999997</v>
      </c>
      <c r="G1394" s="11">
        <v>-6.384635816217088</v>
      </c>
      <c r="H1394" s="2"/>
      <c r="I1394" s="2"/>
      <c r="J1394" s="2"/>
      <c r="K1394" s="2"/>
      <c r="L1394" s="2"/>
      <c r="M1394" s="24" t="str" cm="1">
        <f t="array" ref="M1394">_xlfn.IFS(B1394=standards!$G$1, standards!$H$1, B1394=standards!$G$2,standards!$H$2,B1394=standards!$G$3,standards!$H$3,B1394=standards!$G$4,standards!$H$4,B1394=standards!$G$5,standards!$H$5,B1394=standards!$G$6,standards!$H$6,B1394=standards!$G$8,standards!$H$8,B1394=standards!$G$9,standards!$H$9,B1394=standards!$G$10, standards!$H$10, TRUE,standards!$H$7)</f>
        <v>133, 64.5, 1</v>
      </c>
      <c r="N1394" t="str">
        <f>VLOOKUP($C1394, standards!$A$2:$D$17, 3, FALSE)</f>
        <v>carbonate, dolomite</v>
      </c>
      <c r="O1394" t="str">
        <f>VLOOKUP($C1394, standards!$A$2:$D$17, 4, FALSE)</f>
        <v/>
      </c>
    </row>
    <row r="1395" spans="1:15" x14ac:dyDescent="0.2">
      <c r="A1395" s="21">
        <v>29619</v>
      </c>
      <c r="B1395" s="1" t="s">
        <v>92</v>
      </c>
      <c r="C1395" s="1" t="s">
        <v>31</v>
      </c>
      <c r="D1395" s="1" t="s">
        <v>93</v>
      </c>
      <c r="E1395" s="12">
        <v>73</v>
      </c>
      <c r="F1395" s="11">
        <v>-5.2714999999999996</v>
      </c>
      <c r="G1395" s="11">
        <v>-6.1926041408891486</v>
      </c>
      <c r="H1395" s="2"/>
      <c r="I1395" s="2"/>
      <c r="J1395" s="2"/>
      <c r="K1395" s="2"/>
      <c r="L1395" s="2"/>
      <c r="M1395" s="24" t="str" cm="1">
        <f t="array" ref="M1395">_xlfn.IFS(B1395=standards!$G$1, standards!$H$1, B1395=standards!$G$2,standards!$H$2,B1395=standards!$G$3,standards!$H$3,B1395=standards!$G$4,standards!$H$4,B1395=standards!$G$5,standards!$H$5,B1395=standards!$G$6,standards!$H$6,B1395=standards!$G$8,standards!$H$8,B1395=standards!$G$9,standards!$H$9,B1395=standards!$G$10, standards!$H$10, TRUE,standards!$H$7)</f>
        <v>133, 64.5, 1</v>
      </c>
      <c r="N1395" t="str">
        <f>VLOOKUP($C1395, standards!$A$2:$D$17, 3, FALSE)</f>
        <v>carbonate, dolomite</v>
      </c>
      <c r="O1395" t="str">
        <f>VLOOKUP($C1395, standards!$A$2:$D$17, 4, FALSE)</f>
        <v/>
      </c>
    </row>
    <row r="1396" spans="1:15" x14ac:dyDescent="0.2">
      <c r="A1396" s="21">
        <v>29620</v>
      </c>
      <c r="B1396" s="1" t="s">
        <v>92</v>
      </c>
      <c r="C1396" s="1" t="s">
        <v>31</v>
      </c>
      <c r="D1396" s="1" t="s">
        <v>93</v>
      </c>
      <c r="E1396" s="12">
        <v>74</v>
      </c>
      <c r="F1396" s="11">
        <v>-5.2885000000000009</v>
      </c>
      <c r="G1396" s="11">
        <v>-6.1728070609585082</v>
      </c>
      <c r="H1396" s="2"/>
      <c r="I1396" s="2"/>
      <c r="J1396" s="2"/>
      <c r="K1396" s="2"/>
      <c r="L1396" s="2"/>
      <c r="M1396" s="24" t="str" cm="1">
        <f t="array" ref="M1396">_xlfn.IFS(B1396=standards!$G$1, standards!$H$1, B1396=standards!$G$2,standards!$H$2,B1396=standards!$G$3,standards!$H$3,B1396=standards!$G$4,standards!$H$4,B1396=standards!$G$5,standards!$H$5,B1396=standards!$G$6,standards!$H$6,B1396=standards!$G$8,standards!$H$8,B1396=standards!$G$9,standards!$H$9,B1396=standards!$G$10, standards!$H$10, TRUE,standards!$H$7)</f>
        <v>133, 64.5, 1</v>
      </c>
      <c r="N1396" t="str">
        <f>VLOOKUP($C1396, standards!$A$2:$D$17, 3, FALSE)</f>
        <v>carbonate, dolomite</v>
      </c>
      <c r="O1396" t="str">
        <f>VLOOKUP($C1396, standards!$A$2:$D$17, 4, FALSE)</f>
        <v/>
      </c>
    </row>
    <row r="1397" spans="1:15" x14ac:dyDescent="0.2">
      <c r="A1397" s="21">
        <v>29621</v>
      </c>
      <c r="B1397" s="1" t="s">
        <v>92</v>
      </c>
      <c r="C1397" s="1" t="s">
        <v>31</v>
      </c>
      <c r="D1397" s="1" t="s">
        <v>93</v>
      </c>
      <c r="E1397" s="12">
        <v>75</v>
      </c>
      <c r="F1397" s="11">
        <v>-5.2375000000000007</v>
      </c>
      <c r="G1397" s="11">
        <v>-6.1223245071351364</v>
      </c>
      <c r="H1397" s="2"/>
      <c r="I1397" s="2"/>
      <c r="J1397" s="2"/>
      <c r="K1397" s="2"/>
      <c r="L1397" s="2"/>
      <c r="M1397" s="24" t="str" cm="1">
        <f t="array" ref="M1397">_xlfn.IFS(B1397=standards!$G$1, standards!$H$1, B1397=standards!$G$2,standards!$H$2,B1397=standards!$G$3,standards!$H$3,B1397=standards!$G$4,standards!$H$4,B1397=standards!$G$5,standards!$H$5,B1397=standards!$G$6,standards!$H$6,B1397=standards!$G$8,standards!$H$8,B1397=standards!$G$9,standards!$H$9,B1397=standards!$G$10, standards!$H$10, TRUE,standards!$H$7)</f>
        <v>133, 64.5, 1</v>
      </c>
      <c r="N1397" t="str">
        <f>VLOOKUP($C1397, standards!$A$2:$D$17, 3, FALSE)</f>
        <v>carbonate, dolomite</v>
      </c>
      <c r="O1397" t="str">
        <f>VLOOKUP($C1397, standards!$A$2:$D$17, 4, FALSE)</f>
        <v/>
      </c>
    </row>
    <row r="1398" spans="1:15" x14ac:dyDescent="0.2">
      <c r="A1398" s="21">
        <v>29622</v>
      </c>
      <c r="B1398" s="1" t="s">
        <v>92</v>
      </c>
      <c r="C1398" s="1" t="s">
        <v>31</v>
      </c>
      <c r="D1398" s="1" t="s">
        <v>93</v>
      </c>
      <c r="E1398" s="12">
        <v>76</v>
      </c>
      <c r="F1398" s="11">
        <v>-5.3704999999999998</v>
      </c>
      <c r="G1398" s="11">
        <v>-6.2886199785531751</v>
      </c>
      <c r="H1398" s="2"/>
      <c r="I1398" s="2"/>
      <c r="J1398" s="2"/>
      <c r="K1398" s="2"/>
      <c r="L1398" s="2"/>
      <c r="M1398" s="24" t="str" cm="1">
        <f t="array" ref="M1398">_xlfn.IFS(B1398=standards!$G$1, standards!$H$1, B1398=standards!$G$2,standards!$H$2,B1398=standards!$G$3,standards!$H$3,B1398=standards!$G$4,standards!$H$4,B1398=standards!$G$5,standards!$H$5,B1398=standards!$G$6,standards!$H$6,B1398=standards!$G$8,standards!$H$8,B1398=standards!$G$9,standards!$H$9,B1398=standards!$G$10, standards!$H$10, TRUE,standards!$H$7)</f>
        <v>133, 64.5, 1</v>
      </c>
      <c r="N1398" t="str">
        <f>VLOOKUP($C1398, standards!$A$2:$D$17, 3, FALSE)</f>
        <v>carbonate, dolomite</v>
      </c>
      <c r="O1398" t="str">
        <f>VLOOKUP($C1398, standards!$A$2:$D$17, 4, FALSE)</f>
        <v/>
      </c>
    </row>
    <row r="1399" spans="1:15" x14ac:dyDescent="0.2">
      <c r="A1399" s="21">
        <v>29623</v>
      </c>
      <c r="B1399" s="1" t="s">
        <v>92</v>
      </c>
      <c r="C1399" s="1" t="s">
        <v>31</v>
      </c>
      <c r="D1399" s="1" t="s">
        <v>93</v>
      </c>
      <c r="E1399" s="12">
        <v>77</v>
      </c>
      <c r="F1399" s="11">
        <v>-5.4205000000000005</v>
      </c>
      <c r="G1399" s="11">
        <v>-6.1074766971870993</v>
      </c>
      <c r="H1399" s="2"/>
      <c r="I1399" s="2"/>
      <c r="J1399" s="2"/>
      <c r="K1399" s="2"/>
      <c r="L1399" s="2"/>
      <c r="M1399" s="24" t="str" cm="1">
        <f t="array" ref="M1399">_xlfn.IFS(B1399=standards!$G$1, standards!$H$1, B1399=standards!$G$2,standards!$H$2,B1399=standards!$G$3,standards!$H$3,B1399=standards!$G$4,standards!$H$4,B1399=standards!$G$5,standards!$H$5,B1399=standards!$G$6,standards!$H$6,B1399=standards!$G$8,standards!$H$8,B1399=standards!$G$9,standards!$H$9,B1399=standards!$G$10, standards!$H$10, TRUE,standards!$H$7)</f>
        <v>133, 64.5, 1</v>
      </c>
      <c r="N1399" t="str">
        <f>VLOOKUP($C1399, standards!$A$2:$D$17, 3, FALSE)</f>
        <v>carbonate, dolomite</v>
      </c>
      <c r="O1399" t="str">
        <f>VLOOKUP($C1399, standards!$A$2:$D$17, 4, FALSE)</f>
        <v/>
      </c>
    </row>
    <row r="1400" spans="1:15" x14ac:dyDescent="0.2">
      <c r="A1400" s="21">
        <v>29624</v>
      </c>
      <c r="B1400" s="1" t="s">
        <v>92</v>
      </c>
      <c r="C1400" s="1" t="s">
        <v>31</v>
      </c>
      <c r="D1400" s="1" t="s">
        <v>93</v>
      </c>
      <c r="E1400" s="12">
        <v>78</v>
      </c>
      <c r="F1400" s="11">
        <v>-4.9775000000000009</v>
      </c>
      <c r="G1400" s="11">
        <v>-6.2876301245566317</v>
      </c>
      <c r="H1400" s="2"/>
      <c r="I1400" s="2"/>
      <c r="J1400" s="2"/>
      <c r="K1400" s="2"/>
      <c r="L1400" s="2"/>
      <c r="M1400" s="24" t="str" cm="1">
        <f t="array" ref="M1400">_xlfn.IFS(B1400=standards!$G$1, standards!$H$1, B1400=standards!$G$2,standards!$H$2,B1400=standards!$G$3,standards!$H$3,B1400=standards!$G$4,standards!$H$4,B1400=standards!$G$5,standards!$H$5,B1400=standards!$G$6,standards!$H$6,B1400=standards!$G$8,standards!$H$8,B1400=standards!$G$9,standards!$H$9,B1400=standards!$G$10, standards!$H$10, TRUE,standards!$H$7)</f>
        <v>133, 64.5, 1</v>
      </c>
      <c r="N1400" t="str">
        <f>VLOOKUP($C1400, standards!$A$2:$D$17, 3, FALSE)</f>
        <v>carbonate, dolomite</v>
      </c>
      <c r="O1400" t="str">
        <f>VLOOKUP($C1400, standards!$A$2:$D$17, 4, FALSE)</f>
        <v/>
      </c>
    </row>
    <row r="1401" spans="1:15" x14ac:dyDescent="0.2">
      <c r="A1401" s="21">
        <v>29625</v>
      </c>
      <c r="B1401" s="1" t="s">
        <v>92</v>
      </c>
      <c r="C1401" s="1" t="s">
        <v>31</v>
      </c>
      <c r="D1401" s="1" t="s">
        <v>93</v>
      </c>
      <c r="E1401" s="12">
        <v>79</v>
      </c>
      <c r="F1401" s="11">
        <v>-4.6355000000000004</v>
      </c>
      <c r="G1401" s="11">
        <v>-3.7961676152767048</v>
      </c>
      <c r="H1401" s="2"/>
      <c r="I1401" s="2"/>
      <c r="J1401" s="2"/>
      <c r="K1401" s="2"/>
      <c r="L1401" s="2"/>
      <c r="M1401" s="24" t="str" cm="1">
        <f t="array" ref="M1401">_xlfn.IFS(B1401=standards!$G$1, standards!$H$1, B1401=standards!$G$2,standards!$H$2,B1401=standards!$G$3,standards!$H$3,B1401=standards!$G$4,standards!$H$4,B1401=standards!$G$5,standards!$H$5,B1401=standards!$G$6,standards!$H$6,B1401=standards!$G$8,standards!$H$8,B1401=standards!$G$9,standards!$H$9,B1401=standards!$G$10, standards!$H$10, TRUE,standards!$H$7)</f>
        <v>133, 64.5, 1</v>
      </c>
      <c r="N1401" t="str">
        <f>VLOOKUP($C1401, standards!$A$2:$D$17, 3, FALSE)</f>
        <v>carbonate, dolomite</v>
      </c>
      <c r="O1401" t="str">
        <f>VLOOKUP($C1401, standards!$A$2:$D$17, 4, FALSE)</f>
        <v/>
      </c>
    </row>
    <row r="1402" spans="1:15" x14ac:dyDescent="0.2">
      <c r="A1402" s="21">
        <v>29626</v>
      </c>
      <c r="B1402" s="1" t="s">
        <v>92</v>
      </c>
      <c r="C1402" s="1" t="s">
        <v>31</v>
      </c>
      <c r="D1402" s="1" t="s">
        <v>93</v>
      </c>
      <c r="E1402" s="12">
        <v>80</v>
      </c>
      <c r="F1402" s="11">
        <v>-3.8905000000000003</v>
      </c>
      <c r="G1402" s="11">
        <v>-7.0844625917676929</v>
      </c>
      <c r="H1402" s="2"/>
      <c r="I1402" s="2"/>
      <c r="J1402" s="2"/>
      <c r="K1402" s="2"/>
      <c r="L1402" s="2"/>
      <c r="M1402" s="24" t="str" cm="1">
        <f t="array" ref="M1402">_xlfn.IFS(B1402=standards!$G$1, standards!$H$1, B1402=standards!$G$2,standards!$H$2,B1402=standards!$G$3,standards!$H$3,B1402=standards!$G$4,standards!$H$4,B1402=standards!$G$5,standards!$H$5,B1402=standards!$G$6,standards!$H$6,B1402=standards!$G$8,standards!$H$8,B1402=standards!$G$9,standards!$H$9,B1402=standards!$G$10, standards!$H$10, TRUE,standards!$H$7)</f>
        <v>133, 64.5, 1</v>
      </c>
      <c r="N1402" t="str">
        <f>VLOOKUP($C1402, standards!$A$2:$D$17, 3, FALSE)</f>
        <v>carbonate, dolomite</v>
      </c>
      <c r="O1402" t="str">
        <f>VLOOKUP($C1402, standards!$A$2:$D$17, 4, FALSE)</f>
        <v/>
      </c>
    </row>
    <row r="1403" spans="1:15" x14ac:dyDescent="0.2">
      <c r="A1403" s="21">
        <v>29627</v>
      </c>
      <c r="B1403" s="1" t="s">
        <v>92</v>
      </c>
      <c r="C1403" s="1" t="s">
        <v>31</v>
      </c>
      <c r="D1403" s="1" t="s">
        <v>93</v>
      </c>
      <c r="E1403" s="12">
        <v>81</v>
      </c>
      <c r="F1403" s="11">
        <v>-3.9865000000000004</v>
      </c>
      <c r="G1403" s="11">
        <v>-6.8904512084467804</v>
      </c>
      <c r="H1403" s="2"/>
      <c r="I1403" s="2"/>
      <c r="J1403" s="2"/>
      <c r="K1403" s="2"/>
      <c r="L1403" s="2"/>
      <c r="M1403" s="24" t="str" cm="1">
        <f t="array" ref="M1403">_xlfn.IFS(B1403=standards!$G$1, standards!$H$1, B1403=standards!$G$2,standards!$H$2,B1403=standards!$G$3,standards!$H$3,B1403=standards!$G$4,standards!$H$4,B1403=standards!$G$5,standards!$H$5,B1403=standards!$G$6,standards!$H$6,B1403=standards!$G$8,standards!$H$8,B1403=standards!$G$9,standards!$H$9,B1403=standards!$G$10, standards!$H$10, TRUE,standards!$H$7)</f>
        <v>133, 64.5, 1</v>
      </c>
      <c r="N1403" t="str">
        <f>VLOOKUP($C1403, standards!$A$2:$D$17, 3, FALSE)</f>
        <v>carbonate, dolomite</v>
      </c>
      <c r="O1403" t="str">
        <f>VLOOKUP($C1403, standards!$A$2:$D$17, 4, FALSE)</f>
        <v/>
      </c>
    </row>
    <row r="1404" spans="1:15" x14ac:dyDescent="0.2">
      <c r="A1404" s="21">
        <v>29628</v>
      </c>
      <c r="B1404" s="1" t="s">
        <v>92</v>
      </c>
      <c r="C1404" s="1" t="s">
        <v>31</v>
      </c>
      <c r="D1404" s="1" t="s">
        <v>93</v>
      </c>
      <c r="E1404" s="12">
        <v>82</v>
      </c>
      <c r="F1404" s="11">
        <v>-4.0125000000000002</v>
      </c>
      <c r="G1404" s="11">
        <v>-7.0280409139651745</v>
      </c>
      <c r="H1404" s="2"/>
      <c r="I1404" s="2"/>
      <c r="J1404" s="2"/>
      <c r="K1404" s="2"/>
      <c r="L1404" s="2"/>
      <c r="M1404" s="24" t="str" cm="1">
        <f t="array" ref="M1404">_xlfn.IFS(B1404=standards!$G$1, standards!$H$1, B1404=standards!$G$2,standards!$H$2,B1404=standards!$G$3,standards!$H$3,B1404=standards!$G$4,standards!$H$4,B1404=standards!$G$5,standards!$H$5,B1404=standards!$G$6,standards!$H$6,B1404=standards!$G$8,standards!$H$8,B1404=standards!$G$9,standards!$H$9,B1404=standards!$G$10, standards!$H$10, TRUE,standards!$H$7)</f>
        <v>133, 64.5, 1</v>
      </c>
      <c r="N1404" t="str">
        <f>VLOOKUP($C1404, standards!$A$2:$D$17, 3, FALSE)</f>
        <v>carbonate, dolomite</v>
      </c>
      <c r="O1404" t="str">
        <f>VLOOKUP($C1404, standards!$A$2:$D$17, 4, FALSE)</f>
        <v/>
      </c>
    </row>
    <row r="1405" spans="1:15" x14ac:dyDescent="0.2">
      <c r="A1405" s="21">
        <v>29629</v>
      </c>
      <c r="B1405" s="1" t="s">
        <v>92</v>
      </c>
      <c r="C1405" s="1" t="s">
        <v>31</v>
      </c>
      <c r="D1405" s="1" t="s">
        <v>93</v>
      </c>
      <c r="E1405" s="12">
        <v>83</v>
      </c>
      <c r="F1405" s="11">
        <v>-3.9145000000000003</v>
      </c>
      <c r="G1405" s="11">
        <v>-7.3992361626659893</v>
      </c>
      <c r="H1405" s="2"/>
      <c r="I1405" s="2"/>
      <c r="J1405" s="2"/>
      <c r="K1405" s="2"/>
      <c r="L1405" s="2"/>
      <c r="M1405" s="24" t="str" cm="1">
        <f t="array" ref="M1405">_xlfn.IFS(B1405=standards!$G$1, standards!$H$1, B1405=standards!$G$2,standards!$H$2,B1405=standards!$G$3,standards!$H$3,B1405=standards!$G$4,standards!$H$4,B1405=standards!$G$5,standards!$H$5,B1405=standards!$G$6,standards!$H$6,B1405=standards!$G$8,standards!$H$8,B1405=standards!$G$9,standards!$H$9,B1405=standards!$G$10, standards!$H$10, TRUE,standards!$H$7)</f>
        <v>133, 64.5, 1</v>
      </c>
      <c r="N1405" t="str">
        <f>VLOOKUP($C1405, standards!$A$2:$D$17, 3, FALSE)</f>
        <v>carbonate, dolomite</v>
      </c>
      <c r="O1405" t="str">
        <f>VLOOKUP($C1405, standards!$A$2:$D$17, 4, FALSE)</f>
        <v/>
      </c>
    </row>
    <row r="1406" spans="1:15" x14ac:dyDescent="0.2">
      <c r="A1406" s="21">
        <v>29630</v>
      </c>
      <c r="B1406" s="1" t="s">
        <v>92</v>
      </c>
      <c r="C1406" s="1" t="s">
        <v>31</v>
      </c>
      <c r="D1406" s="1" t="s">
        <v>93</v>
      </c>
      <c r="E1406" s="12">
        <v>84</v>
      </c>
      <c r="F1406" s="11">
        <v>-4.0945</v>
      </c>
      <c r="G1406" s="11">
        <v>-6.7281151530149153</v>
      </c>
      <c r="H1406" s="2"/>
      <c r="I1406" s="2"/>
      <c r="J1406" s="2"/>
      <c r="K1406" s="2"/>
      <c r="L1406" s="2"/>
      <c r="M1406" s="24" t="str" cm="1">
        <f t="array" ref="M1406">_xlfn.IFS(B1406=standards!$G$1, standards!$H$1, B1406=standards!$G$2,standards!$H$2,B1406=standards!$G$3,standards!$H$3,B1406=standards!$G$4,standards!$H$4,B1406=standards!$G$5,standards!$H$5,B1406=standards!$G$6,standards!$H$6,B1406=standards!$G$8,standards!$H$8,B1406=standards!$G$9,standards!$H$9,B1406=standards!$G$10, standards!$H$10, TRUE,standards!$H$7)</f>
        <v>133, 64.5, 1</v>
      </c>
      <c r="N1406" t="str">
        <f>VLOOKUP($C1406, standards!$A$2:$D$17, 3, FALSE)</f>
        <v>carbonate, dolomite</v>
      </c>
      <c r="O1406" t="str">
        <f>VLOOKUP($C1406, standards!$A$2:$D$17, 4, FALSE)</f>
        <v/>
      </c>
    </row>
    <row r="1407" spans="1:15" x14ac:dyDescent="0.2">
      <c r="A1407" s="21">
        <v>29631</v>
      </c>
      <c r="B1407" s="1" t="s">
        <v>92</v>
      </c>
      <c r="C1407" s="1" t="s">
        <v>31</v>
      </c>
      <c r="D1407" s="1" t="s">
        <v>93</v>
      </c>
      <c r="E1407" s="12">
        <v>85</v>
      </c>
      <c r="F1407" s="11">
        <v>-3.9155000000000002</v>
      </c>
      <c r="G1407" s="11">
        <v>-7.2477885011961014</v>
      </c>
      <c r="H1407" s="2"/>
      <c r="I1407" s="2"/>
      <c r="J1407" s="2"/>
      <c r="K1407" s="2"/>
      <c r="L1407" s="2"/>
      <c r="M1407" s="24" t="str" cm="1">
        <f t="array" ref="M1407">_xlfn.IFS(B1407=standards!$G$1, standards!$H$1, B1407=standards!$G$2,standards!$H$2,B1407=standards!$G$3,standards!$H$3,B1407=standards!$G$4,standards!$H$4,B1407=standards!$G$5,standards!$H$5,B1407=standards!$G$6,standards!$H$6,B1407=standards!$G$8,standards!$H$8,B1407=standards!$G$9,standards!$H$9,B1407=standards!$G$10, standards!$H$10, TRUE,standards!$H$7)</f>
        <v>133, 64.5, 1</v>
      </c>
      <c r="N1407" t="str">
        <f>VLOOKUP($C1407, standards!$A$2:$D$17, 3, FALSE)</f>
        <v>carbonate, dolomite</v>
      </c>
      <c r="O1407" t="str">
        <f>VLOOKUP($C1407, standards!$A$2:$D$17, 4, FALSE)</f>
        <v/>
      </c>
    </row>
    <row r="1408" spans="1:15" x14ac:dyDescent="0.2">
      <c r="A1408" s="21">
        <v>29632</v>
      </c>
      <c r="B1408" s="1" t="s">
        <v>92</v>
      </c>
      <c r="C1408" s="1" t="s">
        <v>31</v>
      </c>
      <c r="D1408" s="1" t="s">
        <v>93</v>
      </c>
      <c r="E1408" s="12">
        <v>86</v>
      </c>
      <c r="F1408" s="11">
        <v>-4.2645</v>
      </c>
      <c r="G1408" s="11">
        <v>-6.7508817949351858</v>
      </c>
      <c r="H1408" s="2"/>
      <c r="I1408" s="2"/>
      <c r="J1408" s="2"/>
      <c r="K1408" s="2"/>
      <c r="L1408" s="2"/>
      <c r="M1408" s="24" t="str" cm="1">
        <f t="array" ref="M1408">_xlfn.IFS(B1408=standards!$G$1, standards!$H$1, B1408=standards!$G$2,standards!$H$2,B1408=standards!$G$3,standards!$H$3,B1408=standards!$G$4,standards!$H$4,B1408=standards!$G$5,standards!$H$5,B1408=standards!$G$6,standards!$H$6,B1408=standards!$G$8,standards!$H$8,B1408=standards!$G$9,standards!$H$9,B1408=standards!$G$10, standards!$H$10, TRUE,standards!$H$7)</f>
        <v>133, 64.5, 1</v>
      </c>
      <c r="N1408" t="str">
        <f>VLOOKUP($C1408, standards!$A$2:$D$17, 3, FALSE)</f>
        <v>carbonate, dolomite</v>
      </c>
      <c r="O1408" t="str">
        <f>VLOOKUP($C1408, standards!$A$2:$D$17, 4, FALSE)</f>
        <v/>
      </c>
    </row>
    <row r="1409" spans="1:15" x14ac:dyDescent="0.2">
      <c r="A1409" s="21">
        <v>29633</v>
      </c>
      <c r="B1409" s="1" t="s">
        <v>92</v>
      </c>
      <c r="C1409" s="1" t="s">
        <v>31</v>
      </c>
      <c r="D1409" s="1" t="s">
        <v>93</v>
      </c>
      <c r="E1409" s="12">
        <v>87</v>
      </c>
      <c r="F1409" s="11">
        <v>-5.1014999999999997</v>
      </c>
      <c r="G1409" s="11">
        <v>-7.0626858038439657</v>
      </c>
      <c r="H1409" s="2"/>
      <c r="I1409" s="2"/>
      <c r="J1409" s="2"/>
      <c r="K1409" s="2"/>
      <c r="L1409" s="2"/>
      <c r="M1409" s="24" t="str" cm="1">
        <f t="array" ref="M1409">_xlfn.IFS(B1409=standards!$G$1, standards!$H$1, B1409=standards!$G$2,standards!$H$2,B1409=standards!$G$3,standards!$H$3,B1409=standards!$G$4,standards!$H$4,B1409=standards!$G$5,standards!$H$5,B1409=standards!$G$6,standards!$H$6,B1409=standards!$G$8,standards!$H$8,B1409=standards!$G$9,standards!$H$9,B1409=standards!$G$10, standards!$H$10, TRUE,standards!$H$7)</f>
        <v>133, 64.5, 1</v>
      </c>
      <c r="N1409" t="str">
        <f>VLOOKUP($C1409, standards!$A$2:$D$17, 3, FALSE)</f>
        <v>carbonate, dolomite</v>
      </c>
      <c r="O1409" t="str">
        <f>VLOOKUP($C1409, standards!$A$2:$D$17, 4, FALSE)</f>
        <v/>
      </c>
    </row>
    <row r="1410" spans="1:15" x14ac:dyDescent="0.2">
      <c r="A1410" s="21">
        <v>29634</v>
      </c>
      <c r="B1410" s="1" t="s">
        <v>92</v>
      </c>
      <c r="C1410" s="1" t="s">
        <v>31</v>
      </c>
      <c r="D1410" s="1" t="s">
        <v>93</v>
      </c>
      <c r="E1410" s="12">
        <v>88</v>
      </c>
      <c r="F1410" s="11">
        <v>-4.3795000000000002</v>
      </c>
      <c r="G1410" s="11">
        <v>-7.2745145591024318</v>
      </c>
      <c r="H1410" s="2"/>
      <c r="I1410" s="2"/>
      <c r="J1410" s="2"/>
      <c r="K1410" s="2"/>
      <c r="L1410" s="2"/>
      <c r="M1410" s="24" t="str" cm="1">
        <f t="array" ref="M1410">_xlfn.IFS(B1410=standards!$G$1, standards!$H$1, B1410=standards!$G$2,standards!$H$2,B1410=standards!$G$3,standards!$H$3,B1410=standards!$G$4,standards!$H$4,B1410=standards!$G$5,standards!$H$5,B1410=standards!$G$6,standards!$H$6,B1410=standards!$G$8,standards!$H$8,B1410=standards!$G$9,standards!$H$9,B1410=standards!$G$10, standards!$H$10, TRUE,standards!$H$7)</f>
        <v>133, 64.5, 1</v>
      </c>
      <c r="N1410" t="str">
        <f>VLOOKUP($C1410, standards!$A$2:$D$17, 3, FALSE)</f>
        <v>carbonate, dolomite</v>
      </c>
      <c r="O1410" t="str">
        <f>VLOOKUP($C1410, standards!$A$2:$D$17, 4, FALSE)</f>
        <v/>
      </c>
    </row>
    <row r="1411" spans="1:15" x14ac:dyDescent="0.2">
      <c r="A1411" s="21">
        <v>29635</v>
      </c>
      <c r="C1411" s="1" t="s">
        <v>31</v>
      </c>
      <c r="D1411" s="1" t="s">
        <v>93</v>
      </c>
      <c r="E1411" s="4">
        <v>93</v>
      </c>
      <c r="F1411" s="2">
        <v>-3.726</v>
      </c>
      <c r="G1411" s="2">
        <v>-7.4629497649096317</v>
      </c>
      <c r="H1411" s="2"/>
      <c r="I1411" s="2"/>
      <c r="J1411" s="2"/>
      <c r="K1411" s="2"/>
      <c r="L1411" s="2"/>
      <c r="M1411" s="24" t="str" cm="1">
        <f t="array" ref="M1411">_xlfn.IFS(B1411=standards!$G$1, standards!$H$1, B1411=standards!$G$2,standards!$H$2,B1411=standards!$G$3,standards!$H$3,B1411=standards!$G$4,standards!$H$4,B1411=standards!$G$5,standards!$H$5,B1411=standards!$G$6,standards!$H$6,B1411=standards!$G$8,standards!$H$8,B1411=standards!$G$9,standards!$H$9,B1411=standards!$G$10, standards!$H$10, TRUE,standards!$H$7)</f>
        <v>134.5, -64, 6.5</v>
      </c>
      <c r="N1411" t="str">
        <f>VLOOKUP($C1411, standards!$A$2:$D$17, 3, FALSE)</f>
        <v>carbonate, dolomite</v>
      </c>
      <c r="O1411" t="str">
        <f>VLOOKUP($C1411, standards!$A$2:$D$17, 4, FALSE)</f>
        <v/>
      </c>
    </row>
    <row r="1412" spans="1:15" x14ac:dyDescent="0.2">
      <c r="A1412" s="21">
        <v>29636</v>
      </c>
      <c r="C1412" s="1" t="s">
        <v>31</v>
      </c>
      <c r="D1412" s="1" t="s">
        <v>93</v>
      </c>
      <c r="E1412" s="4">
        <v>95</v>
      </c>
      <c r="F1412" s="2">
        <v>-1.6549999999999998</v>
      </c>
      <c r="G1412" s="2">
        <v>-5.789106656768177</v>
      </c>
      <c r="H1412" s="2"/>
      <c r="I1412" s="2"/>
      <c r="J1412" s="2"/>
      <c r="K1412" s="2"/>
      <c r="L1412" s="2"/>
      <c r="M1412" s="24" t="str" cm="1">
        <f t="array" ref="M1412">_xlfn.IFS(B1412=standards!$G$1, standards!$H$1, B1412=standards!$G$2,standards!$H$2,B1412=standards!$G$3,standards!$H$3,B1412=standards!$G$4,standards!$H$4,B1412=standards!$G$5,standards!$H$5,B1412=standards!$G$6,standards!$H$6,B1412=standards!$G$8,standards!$H$8,B1412=standards!$G$9,standards!$H$9,B1412=standards!$G$10, standards!$H$10, TRUE,standards!$H$7)</f>
        <v>134.5, -64, 6.5</v>
      </c>
      <c r="N1412" t="str">
        <f>VLOOKUP($C1412, standards!$A$2:$D$17, 3, FALSE)</f>
        <v>carbonate, dolomite</v>
      </c>
      <c r="O1412" t="str">
        <f>VLOOKUP($C1412, standards!$A$2:$D$17, 4, FALSE)</f>
        <v/>
      </c>
    </row>
    <row r="1413" spans="1:15" x14ac:dyDescent="0.2">
      <c r="A1413" s="21">
        <v>29637</v>
      </c>
      <c r="C1413" s="1" t="s">
        <v>31</v>
      </c>
      <c r="D1413" s="1" t="s">
        <v>93</v>
      </c>
      <c r="E1413" s="4">
        <v>98</v>
      </c>
      <c r="F1413" s="2">
        <v>-1.4719999999999998</v>
      </c>
      <c r="G1413" s="2">
        <v>-7.8826478594408451</v>
      </c>
      <c r="H1413" s="2"/>
      <c r="I1413" s="2"/>
      <c r="J1413" s="2"/>
      <c r="K1413" s="2"/>
      <c r="L1413" s="2"/>
      <c r="M1413" s="24" t="str" cm="1">
        <f t="array" ref="M1413">_xlfn.IFS(B1413=standards!$G$1, standards!$H$1, B1413=standards!$G$2,standards!$H$2,B1413=standards!$G$3,standards!$H$3,B1413=standards!$G$4,standards!$H$4,B1413=standards!$G$5,standards!$H$5,B1413=standards!$G$6,standards!$H$6,B1413=standards!$G$8,standards!$H$8,B1413=standards!$G$9,standards!$H$9,B1413=standards!$G$10, standards!$H$10, TRUE,standards!$H$7)</f>
        <v>134.5, -64, 6.5</v>
      </c>
      <c r="N1413" t="str">
        <f>VLOOKUP($C1413, standards!$A$2:$D$17, 3, FALSE)</f>
        <v>carbonate, dolomite</v>
      </c>
      <c r="O1413" t="str">
        <f>VLOOKUP($C1413, standards!$A$2:$D$17, 4, FALSE)</f>
        <v/>
      </c>
    </row>
    <row r="1414" spans="1:15" x14ac:dyDescent="0.2">
      <c r="A1414" s="21">
        <v>29638</v>
      </c>
      <c r="C1414" s="1" t="s">
        <v>31</v>
      </c>
      <c r="D1414" s="1" t="s">
        <v>93</v>
      </c>
      <c r="E1414" s="4">
        <v>99</v>
      </c>
      <c r="F1414" s="2">
        <v>-1.2829999999999999</v>
      </c>
      <c r="G1414" s="2">
        <v>-5.9920267260578663</v>
      </c>
      <c r="H1414" s="2"/>
      <c r="I1414" s="2"/>
      <c r="J1414" s="2"/>
      <c r="K1414" s="2"/>
      <c r="L1414" s="2"/>
      <c r="M1414" s="24" t="str" cm="1">
        <f t="array" ref="M1414">_xlfn.IFS(B1414=standards!$G$1, standards!$H$1, B1414=standards!$G$2,standards!$H$2,B1414=standards!$G$3,standards!$H$3,B1414=standards!$G$4,standards!$H$4,B1414=standards!$G$5,standards!$H$5,B1414=standards!$G$6,standards!$H$6,B1414=standards!$G$8,standards!$H$8,B1414=standards!$G$9,standards!$H$9,B1414=standards!$G$10, standards!$H$10, TRUE,standards!$H$7)</f>
        <v>134.5, -64, 6.5</v>
      </c>
      <c r="N1414" t="str">
        <f>VLOOKUP($C1414, standards!$A$2:$D$17, 3, FALSE)</f>
        <v>carbonate, dolomite</v>
      </c>
      <c r="O1414" t="str">
        <f>VLOOKUP($C1414, standards!$A$2:$D$17, 4, FALSE)</f>
        <v/>
      </c>
    </row>
    <row r="1415" spans="1:15" x14ac:dyDescent="0.2">
      <c r="A1415" s="21">
        <v>29639</v>
      </c>
      <c r="C1415" s="1" t="s">
        <v>31</v>
      </c>
      <c r="D1415" s="1" t="s">
        <v>93</v>
      </c>
      <c r="E1415" s="4">
        <v>100</v>
      </c>
      <c r="F1415" s="2">
        <v>0.18900000000000014</v>
      </c>
      <c r="G1415" s="2">
        <v>-7.0719574362781765</v>
      </c>
      <c r="H1415" s="2"/>
      <c r="I1415" s="2"/>
      <c r="J1415" s="2"/>
      <c r="K1415" s="2"/>
      <c r="L1415" s="2"/>
      <c r="M1415" s="24" t="str" cm="1">
        <f t="array" ref="M1415">_xlfn.IFS(B1415=standards!$G$1, standards!$H$1, B1415=standards!$G$2,standards!$H$2,B1415=standards!$G$3,standards!$H$3,B1415=standards!$G$4,standards!$H$4,B1415=standards!$G$5,standards!$H$5,B1415=standards!$G$6,standards!$H$6,B1415=standards!$G$8,standards!$H$8,B1415=standards!$G$9,standards!$H$9,B1415=standards!$G$10, standards!$H$10, TRUE,standards!$H$7)</f>
        <v>134.5, -64, 6.5</v>
      </c>
      <c r="N1415" t="str">
        <f>VLOOKUP($C1415, standards!$A$2:$D$17, 3, FALSE)</f>
        <v>carbonate, dolomite</v>
      </c>
      <c r="O1415" t="str">
        <f>VLOOKUP($C1415, standards!$A$2:$D$17, 4, FALSE)</f>
        <v/>
      </c>
    </row>
    <row r="1416" spans="1:15" x14ac:dyDescent="0.2">
      <c r="A1416" s="21">
        <v>29640</v>
      </c>
      <c r="C1416" s="1" t="s">
        <v>31</v>
      </c>
      <c r="D1416" s="1" t="s">
        <v>93</v>
      </c>
      <c r="E1416" s="4">
        <v>100.5</v>
      </c>
      <c r="F1416" s="2">
        <v>-2.4899999999999998</v>
      </c>
      <c r="G1416" s="2">
        <v>-6.9799010146003235</v>
      </c>
      <c r="H1416" s="2"/>
      <c r="I1416" s="2"/>
      <c r="J1416" s="2"/>
      <c r="K1416" s="2"/>
      <c r="L1416" s="2"/>
      <c r="M1416" s="24" t="str" cm="1">
        <f t="array" ref="M1416">_xlfn.IFS(B1416=standards!$G$1, standards!$H$1, B1416=standards!$G$2,standards!$H$2,B1416=standards!$G$3,standards!$H$3,B1416=standards!$G$4,standards!$H$4,B1416=standards!$G$5,standards!$H$5,B1416=standards!$G$6,standards!$H$6,B1416=standards!$G$8,standards!$H$8,B1416=standards!$G$9,standards!$H$9,B1416=standards!$G$10, standards!$H$10, TRUE,standards!$H$7)</f>
        <v>134.5, -64, 6.5</v>
      </c>
      <c r="N1416" t="str">
        <f>VLOOKUP($C1416, standards!$A$2:$D$17, 3, FALSE)</f>
        <v>carbonate, dolomite</v>
      </c>
      <c r="O1416" t="str">
        <f>VLOOKUP($C1416, standards!$A$2:$D$17, 4, FALSE)</f>
        <v/>
      </c>
    </row>
    <row r="1417" spans="1:15" x14ac:dyDescent="0.2">
      <c r="A1417" s="21">
        <v>29641</v>
      </c>
      <c r="C1417" s="1" t="s">
        <v>31</v>
      </c>
      <c r="D1417" s="1" t="s">
        <v>93</v>
      </c>
      <c r="E1417" s="4">
        <v>101.8</v>
      </c>
      <c r="F1417" s="2">
        <v>0.14800000000000013</v>
      </c>
      <c r="G1417" s="2">
        <v>-6.1286265775798308</v>
      </c>
      <c r="H1417" s="2"/>
      <c r="I1417" s="2"/>
      <c r="J1417" s="2"/>
      <c r="K1417" s="2"/>
      <c r="L1417" s="2"/>
      <c r="M1417" s="24" t="str" cm="1">
        <f t="array" ref="M1417">_xlfn.IFS(B1417=standards!$G$1, standards!$H$1, B1417=standards!$G$2,standards!$H$2,B1417=standards!$G$3,standards!$H$3,B1417=standards!$G$4,standards!$H$4,B1417=standards!$G$5,standards!$H$5,B1417=standards!$G$6,standards!$H$6,B1417=standards!$G$8,standards!$H$8,B1417=standards!$G$9,standards!$H$9,B1417=standards!$G$10, standards!$H$10, TRUE,standards!$H$7)</f>
        <v>134.5, -64, 6.5</v>
      </c>
      <c r="N1417" t="str">
        <f>VLOOKUP($C1417, standards!$A$2:$D$17, 3, FALSE)</f>
        <v>carbonate, dolomite</v>
      </c>
      <c r="O1417" t="str">
        <f>VLOOKUP($C1417, standards!$A$2:$D$17, 4, FALSE)</f>
        <v/>
      </c>
    </row>
    <row r="1418" spans="1:15" x14ac:dyDescent="0.2">
      <c r="A1418" s="21">
        <v>29642</v>
      </c>
      <c r="C1418" s="1" t="s">
        <v>31</v>
      </c>
      <c r="D1418" s="1" t="s">
        <v>93</v>
      </c>
      <c r="E1418" s="4">
        <v>102.3</v>
      </c>
      <c r="F1418" s="2">
        <v>0.6100000000000001</v>
      </c>
      <c r="G1418" s="2">
        <v>-6.9403068547390427</v>
      </c>
      <c r="H1418" s="2"/>
      <c r="I1418" s="2"/>
      <c r="J1418" s="2"/>
      <c r="K1418" s="2"/>
      <c r="L1418" s="2"/>
      <c r="M1418" s="24" t="str" cm="1">
        <f t="array" ref="M1418">_xlfn.IFS(B1418=standards!$G$1, standards!$H$1, B1418=standards!$G$2,standards!$H$2,B1418=standards!$G$3,standards!$H$3,B1418=standards!$G$4,standards!$H$4,B1418=standards!$G$5,standards!$H$5,B1418=standards!$G$6,standards!$H$6,B1418=standards!$G$8,standards!$H$8,B1418=standards!$G$9,standards!$H$9,B1418=standards!$G$10, standards!$H$10, TRUE,standards!$H$7)</f>
        <v>134.5, -64, 6.5</v>
      </c>
      <c r="N1418" t="str">
        <f>VLOOKUP($C1418, standards!$A$2:$D$17, 3, FALSE)</f>
        <v>carbonate, dolomite</v>
      </c>
      <c r="O1418" t="str">
        <f>VLOOKUP($C1418, standards!$A$2:$D$17, 4, FALSE)</f>
        <v/>
      </c>
    </row>
    <row r="1419" spans="1:15" x14ac:dyDescent="0.2">
      <c r="A1419" s="21">
        <v>29643</v>
      </c>
      <c r="C1419" s="1" t="s">
        <v>31</v>
      </c>
      <c r="D1419" s="1" t="s">
        <v>93</v>
      </c>
      <c r="E1419" s="4">
        <v>103.8</v>
      </c>
      <c r="F1419" s="2">
        <v>-0.10299999999999987</v>
      </c>
      <c r="G1419" s="2">
        <v>-7.2897253155160167</v>
      </c>
      <c r="H1419" s="2"/>
      <c r="I1419" s="2"/>
      <c r="J1419" s="2"/>
      <c r="K1419" s="2"/>
      <c r="L1419" s="2"/>
      <c r="M1419" s="24" t="str" cm="1">
        <f t="array" ref="M1419">_xlfn.IFS(B1419=standards!$G$1, standards!$H$1, B1419=standards!$G$2,standards!$H$2,B1419=standards!$G$3,standards!$H$3,B1419=standards!$G$4,standards!$H$4,B1419=standards!$G$5,standards!$H$5,B1419=standards!$G$6,standards!$H$6,B1419=standards!$G$8,standards!$H$8,B1419=standards!$G$9,standards!$H$9,B1419=standards!$G$10, standards!$H$10, TRUE,standards!$H$7)</f>
        <v>134.5, -64, 6.5</v>
      </c>
      <c r="N1419" t="str">
        <f>VLOOKUP($C1419, standards!$A$2:$D$17, 3, FALSE)</f>
        <v>carbonate, dolomite</v>
      </c>
      <c r="O1419" t="str">
        <f>VLOOKUP($C1419, standards!$A$2:$D$17, 4, FALSE)</f>
        <v/>
      </c>
    </row>
    <row r="1420" spans="1:15" x14ac:dyDescent="0.2">
      <c r="A1420" s="21">
        <v>29644</v>
      </c>
      <c r="C1420" s="1" t="s">
        <v>31</v>
      </c>
      <c r="D1420" s="1" t="s">
        <v>93</v>
      </c>
      <c r="E1420" s="4">
        <v>104.5</v>
      </c>
      <c r="F1420" s="2">
        <v>-2.44</v>
      </c>
      <c r="G1420" s="2">
        <v>-7.0293937144271519</v>
      </c>
      <c r="H1420" s="2"/>
      <c r="I1420" s="2"/>
      <c r="J1420" s="2"/>
      <c r="K1420" s="2"/>
      <c r="L1420" s="2"/>
      <c r="M1420" s="24" t="str" cm="1">
        <f t="array" ref="M1420">_xlfn.IFS(B1420=standards!$G$1, standards!$H$1, B1420=standards!$G$2,standards!$H$2,B1420=standards!$G$3,standards!$H$3,B1420=standards!$G$4,standards!$H$4,B1420=standards!$G$5,standards!$H$5,B1420=standards!$G$6,standards!$H$6,B1420=standards!$G$8,standards!$H$8,B1420=standards!$G$9,standards!$H$9,B1420=standards!$G$10, standards!$H$10, TRUE,standards!$H$7)</f>
        <v>134.5, -64, 6.5</v>
      </c>
      <c r="N1420" t="str">
        <f>VLOOKUP($C1420, standards!$A$2:$D$17, 3, FALSE)</f>
        <v>carbonate, dolomite</v>
      </c>
      <c r="O1420" t="str">
        <f>VLOOKUP($C1420, standards!$A$2:$D$17, 4, FALSE)</f>
        <v/>
      </c>
    </row>
    <row r="1421" spans="1:15" x14ac:dyDescent="0.2">
      <c r="A1421" s="21">
        <v>29645</v>
      </c>
      <c r="C1421" s="1" t="s">
        <v>31</v>
      </c>
      <c r="D1421" s="1" t="s">
        <v>93</v>
      </c>
      <c r="E1421" s="4">
        <v>106.2</v>
      </c>
      <c r="F1421" s="2">
        <v>-0.48599999999999988</v>
      </c>
      <c r="G1421" s="2">
        <v>-6.9195199208116316</v>
      </c>
      <c r="H1421" s="2"/>
      <c r="I1421" s="2"/>
      <c r="J1421" s="2"/>
      <c r="K1421" s="2"/>
      <c r="L1421" s="2"/>
      <c r="M1421" s="24" t="str" cm="1">
        <f t="array" ref="M1421">_xlfn.IFS(B1421=standards!$G$1, standards!$H$1, B1421=standards!$G$2,standards!$H$2,B1421=standards!$G$3,standards!$H$3,B1421=standards!$G$4,standards!$H$4,B1421=standards!$G$5,standards!$H$5,B1421=standards!$G$6,standards!$H$6,B1421=standards!$G$8,standards!$H$8,B1421=standards!$G$9,standards!$H$9,B1421=standards!$G$10, standards!$H$10, TRUE,standards!$H$7)</f>
        <v>134.5, -64, 6.5</v>
      </c>
      <c r="N1421" t="str">
        <f>VLOOKUP($C1421, standards!$A$2:$D$17, 3, FALSE)</f>
        <v>carbonate, dolomite</v>
      </c>
      <c r="O1421" t="str">
        <f>VLOOKUP($C1421, standards!$A$2:$D$17, 4, FALSE)</f>
        <v/>
      </c>
    </row>
    <row r="1422" spans="1:15" x14ac:dyDescent="0.2">
      <c r="A1422" s="21">
        <v>29646</v>
      </c>
      <c r="C1422" s="1" t="s">
        <v>31</v>
      </c>
      <c r="D1422" s="1" t="s">
        <v>93</v>
      </c>
      <c r="E1422" s="4">
        <v>107.2</v>
      </c>
      <c r="F1422" s="2">
        <v>-0.99299999999999988</v>
      </c>
      <c r="G1422" s="2">
        <v>-6.5562435040831639</v>
      </c>
      <c r="H1422" s="2"/>
      <c r="I1422" s="2"/>
      <c r="J1422" s="2"/>
      <c r="K1422" s="2"/>
      <c r="L1422" s="2"/>
      <c r="M1422" s="24" t="str" cm="1">
        <f t="array" ref="M1422">_xlfn.IFS(B1422=standards!$G$1, standards!$H$1, B1422=standards!$G$2,standards!$H$2,B1422=standards!$G$3,standards!$H$3,B1422=standards!$G$4,standards!$H$4,B1422=standards!$G$5,standards!$H$5,B1422=standards!$G$6,standards!$H$6,B1422=standards!$G$8,standards!$H$8,B1422=standards!$G$9,standards!$H$9,B1422=standards!$G$10, standards!$H$10, TRUE,standards!$H$7)</f>
        <v>134.5, -64, 6.5</v>
      </c>
      <c r="N1422" t="str">
        <f>VLOOKUP($C1422, standards!$A$2:$D$17, 3, FALSE)</f>
        <v>carbonate, dolomite</v>
      </c>
      <c r="O1422" t="str">
        <f>VLOOKUP($C1422, standards!$A$2:$D$17, 4, FALSE)</f>
        <v/>
      </c>
    </row>
    <row r="1423" spans="1:15" x14ac:dyDescent="0.2">
      <c r="A1423" s="21">
        <v>29647</v>
      </c>
      <c r="C1423" s="1" t="s">
        <v>31</v>
      </c>
      <c r="D1423" s="1" t="s">
        <v>93</v>
      </c>
      <c r="E1423" s="4">
        <v>109</v>
      </c>
      <c r="F1423" s="2">
        <v>-0.71199999999999986</v>
      </c>
      <c r="G1423" s="2">
        <v>-6.4443900024745568</v>
      </c>
      <c r="H1423" s="2"/>
      <c r="I1423" s="2"/>
      <c r="J1423" s="2"/>
      <c r="K1423" s="2"/>
      <c r="L1423" s="2"/>
      <c r="M1423" s="24" t="str" cm="1">
        <f t="array" ref="M1423">_xlfn.IFS(B1423=standards!$G$1, standards!$H$1, B1423=standards!$G$2,standards!$H$2,B1423=standards!$G$3,standards!$H$3,B1423=standards!$G$4,standards!$H$4,B1423=standards!$G$5,standards!$H$5,B1423=standards!$G$6,standards!$H$6,B1423=standards!$G$8,standards!$H$8,B1423=standards!$G$9,standards!$H$9,B1423=standards!$G$10, standards!$H$10, TRUE,standards!$H$7)</f>
        <v>134.5, -64, 6.5</v>
      </c>
      <c r="N1423" t="str">
        <f>VLOOKUP($C1423, standards!$A$2:$D$17, 3, FALSE)</f>
        <v>carbonate, dolomite</v>
      </c>
      <c r="O1423" t="str">
        <f>VLOOKUP($C1423, standards!$A$2:$D$17, 4, FALSE)</f>
        <v/>
      </c>
    </row>
    <row r="1424" spans="1:15" x14ac:dyDescent="0.2">
      <c r="A1424" s="21">
        <v>29648</v>
      </c>
      <c r="C1424" s="1" t="s">
        <v>31</v>
      </c>
      <c r="D1424" s="1" t="s">
        <v>93</v>
      </c>
      <c r="E1424" s="4">
        <v>111</v>
      </c>
      <c r="F1424" s="2">
        <v>-0.70199999999999985</v>
      </c>
      <c r="G1424" s="2">
        <v>-6.9383271467458423</v>
      </c>
      <c r="H1424" s="2"/>
      <c r="I1424" s="2"/>
      <c r="J1424" s="2"/>
      <c r="K1424" s="2"/>
      <c r="L1424" s="2"/>
      <c r="M1424" s="24" t="str" cm="1">
        <f t="array" ref="M1424">_xlfn.IFS(B1424=standards!$G$1, standards!$H$1, B1424=standards!$G$2,standards!$H$2,B1424=standards!$G$3,standards!$H$3,B1424=standards!$G$4,standards!$H$4,B1424=standards!$G$5,standards!$H$5,B1424=standards!$G$6,standards!$H$6,B1424=standards!$G$8,standards!$H$8,B1424=standards!$G$9,standards!$H$9,B1424=standards!$G$10, standards!$H$10, TRUE,standards!$H$7)</f>
        <v>134.5, -64, 6.5</v>
      </c>
      <c r="N1424" t="str">
        <f>VLOOKUP($C1424, standards!$A$2:$D$17, 3, FALSE)</f>
        <v>carbonate, dolomite</v>
      </c>
      <c r="O1424" t="str">
        <f>VLOOKUP($C1424, standards!$A$2:$D$17, 4, FALSE)</f>
        <v/>
      </c>
    </row>
    <row r="1425" spans="1:15" x14ac:dyDescent="0.2">
      <c r="A1425" s="21">
        <v>29649</v>
      </c>
      <c r="C1425" s="1" t="s">
        <v>31</v>
      </c>
      <c r="D1425" s="1" t="s">
        <v>93</v>
      </c>
      <c r="E1425" s="4">
        <v>113</v>
      </c>
      <c r="F1425" s="2">
        <v>-0.60699999999999987</v>
      </c>
      <c r="G1425" s="2">
        <v>-9.1080871071516682</v>
      </c>
      <c r="H1425" s="2"/>
      <c r="I1425" s="2"/>
      <c r="J1425" s="2"/>
      <c r="K1425" s="2"/>
      <c r="L1425" s="2"/>
      <c r="M1425" s="24" t="str" cm="1">
        <f t="array" ref="M1425">_xlfn.IFS(B1425=standards!$G$1, standards!$H$1, B1425=standards!$G$2,standards!$H$2,B1425=standards!$G$3,standards!$H$3,B1425=standards!$G$4,standards!$H$4,B1425=standards!$G$5,standards!$H$5,B1425=standards!$G$6,standards!$H$6,B1425=standards!$G$8,standards!$H$8,B1425=standards!$G$9,standards!$H$9,B1425=standards!$G$10, standards!$H$10, TRUE,standards!$H$7)</f>
        <v>134.5, -64, 6.5</v>
      </c>
      <c r="N1425" t="str">
        <f>VLOOKUP($C1425, standards!$A$2:$D$17, 3, FALSE)</f>
        <v>carbonate, dolomite</v>
      </c>
      <c r="O1425" t="str">
        <f>VLOOKUP($C1425, standards!$A$2:$D$17, 4, FALSE)</f>
        <v/>
      </c>
    </row>
    <row r="1426" spans="1:15" x14ac:dyDescent="0.2">
      <c r="A1426" s="21">
        <v>29650</v>
      </c>
      <c r="C1426" s="1" t="s">
        <v>31</v>
      </c>
      <c r="D1426" s="1" t="s">
        <v>93</v>
      </c>
      <c r="E1426" s="4">
        <v>115</v>
      </c>
      <c r="F1426" s="2">
        <v>-0.75099999999999989</v>
      </c>
      <c r="G1426" s="2">
        <v>-7.5213511507053505</v>
      </c>
      <c r="H1426" s="2"/>
      <c r="I1426" s="2"/>
      <c r="J1426" s="2"/>
      <c r="K1426" s="2"/>
      <c r="L1426" s="2"/>
      <c r="M1426" s="24" t="str" cm="1">
        <f t="array" ref="M1426">_xlfn.IFS(B1426=standards!$G$1, standards!$H$1, B1426=standards!$G$2,standards!$H$2,B1426=standards!$G$3,standards!$H$3,B1426=standards!$G$4,standards!$H$4,B1426=standards!$G$5,standards!$H$5,B1426=standards!$G$6,standards!$H$6,B1426=standards!$G$8,standards!$H$8,B1426=standards!$G$9,standards!$H$9,B1426=standards!$G$10, standards!$H$10, TRUE,standards!$H$7)</f>
        <v>134.5, -64, 6.5</v>
      </c>
      <c r="N1426" t="str">
        <f>VLOOKUP($C1426, standards!$A$2:$D$17, 3, FALSE)</f>
        <v>carbonate, dolomite</v>
      </c>
      <c r="O1426" t="str">
        <f>VLOOKUP($C1426, standards!$A$2:$D$17, 4, FALSE)</f>
        <v/>
      </c>
    </row>
    <row r="1427" spans="1:15" x14ac:dyDescent="0.2">
      <c r="A1427" s="21">
        <v>29651</v>
      </c>
      <c r="C1427" s="1" t="s">
        <v>31</v>
      </c>
      <c r="D1427" s="1" t="s">
        <v>93</v>
      </c>
      <c r="E1427" s="4">
        <v>119</v>
      </c>
      <c r="F1427" s="2">
        <v>-1.8009999999999999</v>
      </c>
      <c r="G1427" s="2">
        <v>-8.2459242761693119</v>
      </c>
      <c r="H1427" s="2"/>
      <c r="I1427" s="2"/>
      <c r="J1427" s="2"/>
      <c r="K1427" s="2"/>
      <c r="L1427" s="2"/>
      <c r="M1427" s="24" t="str" cm="1">
        <f t="array" ref="M1427">_xlfn.IFS(B1427=standards!$G$1, standards!$H$1, B1427=standards!$G$2,standards!$H$2,B1427=standards!$G$3,standards!$H$3,B1427=standards!$G$4,standards!$H$4,B1427=standards!$G$5,standards!$H$5,B1427=standards!$G$6,standards!$H$6,B1427=standards!$G$8,standards!$H$8,B1427=standards!$G$9,standards!$H$9,B1427=standards!$G$10, standards!$H$10, TRUE,standards!$H$7)</f>
        <v>134.5, -64, 6.5</v>
      </c>
      <c r="N1427" t="str">
        <f>VLOOKUP($C1427, standards!$A$2:$D$17, 3, FALSE)</f>
        <v>carbonate, dolomite</v>
      </c>
      <c r="O1427" t="str">
        <f>VLOOKUP($C1427, standards!$A$2:$D$17, 4, FALSE)</f>
        <v/>
      </c>
    </row>
    <row r="1428" spans="1:15" x14ac:dyDescent="0.2">
      <c r="A1428" s="21">
        <v>29652</v>
      </c>
      <c r="C1428" s="1" t="s">
        <v>31</v>
      </c>
      <c r="D1428" s="1" t="s">
        <v>93</v>
      </c>
      <c r="E1428" s="4">
        <v>121</v>
      </c>
      <c r="F1428" s="2">
        <v>-2.2189999999999999</v>
      </c>
      <c r="G1428" s="2">
        <v>-8.2439445681761114</v>
      </c>
      <c r="H1428" s="2"/>
      <c r="I1428" s="2"/>
      <c r="J1428" s="2"/>
      <c r="K1428" s="2"/>
      <c r="L1428" s="2"/>
      <c r="M1428" s="24" t="str" cm="1">
        <f t="array" ref="M1428">_xlfn.IFS(B1428=standards!$G$1, standards!$H$1, B1428=standards!$G$2,standards!$H$2,B1428=standards!$G$3,standards!$H$3,B1428=standards!$G$4,standards!$H$4,B1428=standards!$G$5,standards!$H$5,B1428=standards!$G$6,standards!$H$6,B1428=standards!$G$8,standards!$H$8,B1428=standards!$G$9,standards!$H$9,B1428=standards!$G$10, standards!$H$10, TRUE,standards!$H$7)</f>
        <v>134.5, -64, 6.5</v>
      </c>
      <c r="N1428" t="str">
        <f>VLOOKUP($C1428, standards!$A$2:$D$17, 3, FALSE)</f>
        <v>carbonate, dolomite</v>
      </c>
      <c r="O1428" t="str">
        <f>VLOOKUP($C1428, standards!$A$2:$D$17, 4, FALSE)</f>
        <v/>
      </c>
    </row>
    <row r="1429" spans="1:15" x14ac:dyDescent="0.2">
      <c r="A1429" s="21">
        <v>29653</v>
      </c>
      <c r="C1429" s="1" t="s">
        <v>31</v>
      </c>
      <c r="D1429" s="1" t="s">
        <v>99</v>
      </c>
      <c r="E1429" s="4">
        <v>116</v>
      </c>
      <c r="F1429" s="2">
        <v>1.2300000000000002</v>
      </c>
      <c r="G1429" s="2">
        <v>-4.9309032417717669</v>
      </c>
      <c r="H1429" s="2"/>
      <c r="I1429" s="2"/>
      <c r="J1429" s="2"/>
      <c r="K1429" s="2"/>
      <c r="L1429" s="2"/>
      <c r="M1429" s="24" t="str" cm="1">
        <f t="array" ref="M1429">_xlfn.IFS(B1429=standards!$G$1, standards!$H$1, B1429=standards!$G$2,standards!$H$2,B1429=standards!$G$3,standards!$H$3,B1429=standards!$G$4,standards!$H$4,B1429=standards!$G$5,standards!$H$5,B1429=standards!$G$6,standards!$H$6,B1429=standards!$G$8,standards!$H$8,B1429=standards!$G$9,standards!$H$9,B1429=standards!$G$10, standards!$H$10, TRUE,standards!$H$7)</f>
        <v>134.5, -64, 6.5</v>
      </c>
      <c r="N1429" t="str">
        <f>VLOOKUP($C1429, standards!$A$2:$D$17, 3, FALSE)</f>
        <v>carbonate, dolomite</v>
      </c>
      <c r="O1429" t="str">
        <f>VLOOKUP($C1429, standards!$A$2:$D$17, 4, FALSE)</f>
        <v/>
      </c>
    </row>
    <row r="1430" spans="1:15" x14ac:dyDescent="0.2">
      <c r="A1430" s="21">
        <v>29654</v>
      </c>
      <c r="C1430" s="1" t="s">
        <v>31</v>
      </c>
      <c r="D1430" s="1" t="s">
        <v>99</v>
      </c>
      <c r="E1430" s="4">
        <v>118</v>
      </c>
      <c r="F1430" s="2">
        <v>1.2760000000000002</v>
      </c>
      <c r="G1430" s="2">
        <v>-5.363469438257817</v>
      </c>
      <c r="H1430" s="2"/>
      <c r="I1430" s="2"/>
      <c r="J1430" s="2"/>
      <c r="K1430" s="2"/>
      <c r="L1430" s="2"/>
      <c r="M1430" s="24" t="str" cm="1">
        <f t="array" ref="M1430">_xlfn.IFS(B1430=standards!$G$1, standards!$H$1, B1430=standards!$G$2,standards!$H$2,B1430=standards!$G$3,standards!$H$3,B1430=standards!$G$4,standards!$H$4,B1430=standards!$G$5,standards!$H$5,B1430=standards!$G$6,standards!$H$6,B1430=standards!$G$8,standards!$H$8,B1430=standards!$G$9,standards!$H$9,B1430=standards!$G$10, standards!$H$10, TRUE,standards!$H$7)</f>
        <v>134.5, -64, 6.5</v>
      </c>
      <c r="N1430" t="str">
        <f>VLOOKUP($C1430, standards!$A$2:$D$17, 3, FALSE)</f>
        <v>carbonate, dolomite</v>
      </c>
      <c r="O1430" t="str">
        <f>VLOOKUP($C1430, standards!$A$2:$D$17, 4, FALSE)</f>
        <v/>
      </c>
    </row>
    <row r="1431" spans="1:15" x14ac:dyDescent="0.2">
      <c r="A1431" s="21">
        <v>29655</v>
      </c>
      <c r="C1431" s="1" t="s">
        <v>31</v>
      </c>
      <c r="D1431" s="1" t="s">
        <v>99</v>
      </c>
      <c r="E1431" s="4">
        <v>120</v>
      </c>
      <c r="F1431" s="2">
        <v>-0.46599999999999986</v>
      </c>
      <c r="G1431" s="2">
        <v>-6.8235040831477187</v>
      </c>
      <c r="H1431" s="2"/>
      <c r="I1431" s="2"/>
      <c r="J1431" s="2"/>
      <c r="K1431" s="2"/>
      <c r="L1431" s="2"/>
      <c r="M1431" s="24" t="str" cm="1">
        <f t="array" ref="M1431">_xlfn.IFS(B1431=standards!$G$1, standards!$H$1, B1431=standards!$G$2,standards!$H$2,B1431=standards!$G$3,standards!$H$3,B1431=standards!$G$4,standards!$H$4,B1431=standards!$G$5,standards!$H$5,B1431=standards!$G$6,standards!$H$6,B1431=standards!$G$8,standards!$H$8,B1431=standards!$G$9,standards!$H$9,B1431=standards!$G$10, standards!$H$10, TRUE,standards!$H$7)</f>
        <v>134.5, -64, 6.5</v>
      </c>
      <c r="N1431" t="str">
        <f>VLOOKUP($C1431, standards!$A$2:$D$17, 3, FALSE)</f>
        <v>carbonate, dolomite</v>
      </c>
      <c r="O1431" t="str">
        <f>VLOOKUP($C1431, standards!$A$2:$D$17, 4, FALSE)</f>
        <v/>
      </c>
    </row>
    <row r="1432" spans="1:15" x14ac:dyDescent="0.2">
      <c r="A1432" s="21">
        <v>29656</v>
      </c>
      <c r="C1432" s="1" t="s">
        <v>31</v>
      </c>
      <c r="D1432" s="1" t="s">
        <v>99</v>
      </c>
      <c r="E1432" s="4">
        <v>122</v>
      </c>
      <c r="F1432" s="2">
        <v>-2.6559999999999997</v>
      </c>
      <c r="G1432" s="2">
        <v>-8.8309279881217932</v>
      </c>
      <c r="H1432" s="2"/>
      <c r="I1432" s="2"/>
      <c r="J1432" s="2"/>
      <c r="K1432" s="2"/>
      <c r="L1432" s="2"/>
      <c r="M1432" s="24" t="str" cm="1">
        <f t="array" ref="M1432">_xlfn.IFS(B1432=standards!$G$1, standards!$H$1, B1432=standards!$G$2,standards!$H$2,B1432=standards!$G$3,standards!$H$3,B1432=standards!$G$4,standards!$H$4,B1432=standards!$G$5,standards!$H$5,B1432=standards!$G$6,standards!$H$6,B1432=standards!$G$8,standards!$H$8,B1432=standards!$G$9,standards!$H$9,B1432=standards!$G$10, standards!$H$10, TRUE,standards!$H$7)</f>
        <v>134.5, -64, 6.5</v>
      </c>
      <c r="N1432" t="str">
        <f>VLOOKUP($C1432, standards!$A$2:$D$17, 3, FALSE)</f>
        <v>carbonate, dolomite</v>
      </c>
      <c r="O1432" t="str">
        <f>VLOOKUP($C1432, standards!$A$2:$D$17, 4, FALSE)</f>
        <v/>
      </c>
    </row>
    <row r="1433" spans="1:15" x14ac:dyDescent="0.2">
      <c r="A1433" s="21">
        <v>29657</v>
      </c>
      <c r="C1433" s="1" t="s">
        <v>31</v>
      </c>
      <c r="D1433" s="1" t="s">
        <v>99</v>
      </c>
      <c r="E1433" s="4">
        <v>126</v>
      </c>
      <c r="F1433" s="2">
        <v>-2.2289999999999996</v>
      </c>
      <c r="G1433" s="2">
        <v>-7.0046473645136809</v>
      </c>
      <c r="H1433" s="2"/>
      <c r="I1433" s="2"/>
      <c r="J1433" s="2"/>
      <c r="K1433" s="2"/>
      <c r="L1433" s="2"/>
      <c r="M1433" s="24" t="str" cm="1">
        <f t="array" ref="M1433">_xlfn.IFS(B1433=standards!$G$1, standards!$H$1, B1433=standards!$G$2,standards!$H$2,B1433=standards!$G$3,standards!$H$3,B1433=standards!$G$4,standards!$H$4,B1433=standards!$G$5,standards!$H$5,B1433=standards!$G$6,standards!$H$6,B1433=standards!$G$8,standards!$H$8,B1433=standards!$G$9,standards!$H$9,B1433=standards!$G$10, standards!$H$10, TRUE,standards!$H$7)</f>
        <v>134.5, -64, 6.5</v>
      </c>
      <c r="N1433" t="str">
        <f>VLOOKUP($C1433, standards!$A$2:$D$17, 3, FALSE)</f>
        <v>carbonate, dolomite</v>
      </c>
      <c r="O1433" t="str">
        <f>VLOOKUP($C1433, standards!$A$2:$D$17, 4, FALSE)</f>
        <v/>
      </c>
    </row>
    <row r="1434" spans="1:15" x14ac:dyDescent="0.2">
      <c r="A1434" s="21">
        <v>29658</v>
      </c>
      <c r="C1434" s="1" t="s">
        <v>31</v>
      </c>
      <c r="D1434" s="1" t="s">
        <v>99</v>
      </c>
      <c r="E1434" s="4">
        <v>128</v>
      </c>
      <c r="F1434" s="2">
        <v>-4.5350000000000001</v>
      </c>
      <c r="G1434" s="2">
        <v>-5.6633951992080762</v>
      </c>
      <c r="H1434" s="2"/>
      <c r="I1434" s="2"/>
      <c r="J1434" s="2"/>
      <c r="K1434" s="2"/>
      <c r="L1434" s="2"/>
      <c r="M1434" s="24" t="str" cm="1">
        <f t="array" ref="M1434">_xlfn.IFS(B1434=standards!$G$1, standards!$H$1, B1434=standards!$G$2,standards!$H$2,B1434=standards!$G$3,standards!$H$3,B1434=standards!$G$4,standards!$H$4,B1434=standards!$G$5,standards!$H$5,B1434=standards!$G$6,standards!$H$6,B1434=standards!$G$8,standards!$H$8,B1434=standards!$G$9,standards!$H$9,B1434=standards!$G$10, standards!$H$10, TRUE,standards!$H$7)</f>
        <v>134.5, -64, 6.5</v>
      </c>
      <c r="N1434" t="str">
        <f>VLOOKUP($C1434, standards!$A$2:$D$17, 3, FALSE)</f>
        <v>carbonate, dolomite</v>
      </c>
      <c r="O1434" t="str">
        <f>VLOOKUP($C1434, standards!$A$2:$D$17, 4, FALSE)</f>
        <v/>
      </c>
    </row>
    <row r="1435" spans="1:15" x14ac:dyDescent="0.2">
      <c r="A1435" s="21">
        <v>29659</v>
      </c>
      <c r="C1435" s="1" t="s">
        <v>31</v>
      </c>
      <c r="D1435" s="1" t="s">
        <v>99</v>
      </c>
      <c r="E1435" s="4">
        <v>130</v>
      </c>
      <c r="F1435" s="2">
        <v>-5.1059999999999999</v>
      </c>
      <c r="G1435" s="2">
        <v>-7.2184558277654611</v>
      </c>
      <c r="H1435" s="2"/>
      <c r="I1435" s="2"/>
      <c r="J1435" s="2"/>
      <c r="K1435" s="2"/>
      <c r="L1435" s="2"/>
      <c r="M1435" s="24" t="str" cm="1">
        <f t="array" ref="M1435">_xlfn.IFS(B1435=standards!$G$1, standards!$H$1, B1435=standards!$G$2,standards!$H$2,B1435=standards!$G$3,standards!$H$3,B1435=standards!$G$4,standards!$H$4,B1435=standards!$G$5,standards!$H$5,B1435=standards!$G$6,standards!$H$6,B1435=standards!$G$8,standards!$H$8,B1435=standards!$G$9,standards!$H$9,B1435=standards!$G$10, standards!$H$10, TRUE,standards!$H$7)</f>
        <v>134.5, -64, 6.5</v>
      </c>
      <c r="N1435" t="str">
        <f>VLOOKUP($C1435, standards!$A$2:$D$17, 3, FALSE)</f>
        <v>carbonate, dolomite</v>
      </c>
      <c r="O1435" t="str">
        <f>VLOOKUP($C1435, standards!$A$2:$D$17, 4, FALSE)</f>
        <v/>
      </c>
    </row>
    <row r="1436" spans="1:15" x14ac:dyDescent="0.2">
      <c r="A1436" s="21">
        <v>29660</v>
      </c>
      <c r="C1436" s="1" t="s">
        <v>31</v>
      </c>
      <c r="D1436" s="1" t="s">
        <v>99</v>
      </c>
      <c r="E1436" s="4">
        <v>132</v>
      </c>
      <c r="F1436" s="2">
        <v>-5.7030000000000003</v>
      </c>
      <c r="G1436" s="2">
        <v>-7.7767334818113847</v>
      </c>
      <c r="H1436" s="2"/>
      <c r="I1436" s="2"/>
      <c r="J1436" s="2"/>
      <c r="K1436" s="2"/>
      <c r="L1436" s="2"/>
      <c r="M1436" s="24" t="str" cm="1">
        <f t="array" ref="M1436">_xlfn.IFS(B1436=standards!$G$1, standards!$H$1, B1436=standards!$G$2,standards!$H$2,B1436=standards!$G$3,standards!$H$3,B1436=standards!$G$4,standards!$H$4,B1436=standards!$G$5,standards!$H$5,B1436=standards!$G$6,standards!$H$6,B1436=standards!$G$8,standards!$H$8,B1436=standards!$G$9,standards!$H$9,B1436=standards!$G$10, standards!$H$10, TRUE,standards!$H$7)</f>
        <v>134.5, -64, 6.5</v>
      </c>
      <c r="N1436" t="str">
        <f>VLOOKUP($C1436, standards!$A$2:$D$17, 3, FALSE)</f>
        <v>carbonate, dolomite</v>
      </c>
      <c r="O1436" t="str">
        <f>VLOOKUP($C1436, standards!$A$2:$D$17, 4, FALSE)</f>
        <v/>
      </c>
    </row>
    <row r="1437" spans="1:15" x14ac:dyDescent="0.2">
      <c r="A1437" s="21">
        <v>29661</v>
      </c>
      <c r="C1437" s="1" t="s">
        <v>31</v>
      </c>
      <c r="D1437" s="1" t="s">
        <v>99</v>
      </c>
      <c r="E1437" s="4">
        <v>134</v>
      </c>
      <c r="F1437" s="2">
        <v>-4.9769999999999994</v>
      </c>
      <c r="G1437" s="2">
        <v>-9.0457263053700032</v>
      </c>
      <c r="H1437" s="2"/>
      <c r="I1437" s="2"/>
      <c r="J1437" s="2"/>
      <c r="K1437" s="2"/>
      <c r="L1437" s="2"/>
      <c r="M1437" s="24" t="str" cm="1">
        <f t="array" ref="M1437">_xlfn.IFS(B1437=standards!$G$1, standards!$H$1, B1437=standards!$G$2,standards!$H$2,B1437=standards!$G$3,standards!$H$3,B1437=standards!$G$4,standards!$H$4,B1437=standards!$G$5,standards!$H$5,B1437=standards!$G$6,standards!$H$6,B1437=standards!$G$8,standards!$H$8,B1437=standards!$G$9,standards!$H$9,B1437=standards!$G$10, standards!$H$10, TRUE,standards!$H$7)</f>
        <v>134.5, -64, 6.5</v>
      </c>
      <c r="N1437" t="str">
        <f>VLOOKUP($C1437, standards!$A$2:$D$17, 3, FALSE)</f>
        <v>carbonate, dolomite</v>
      </c>
      <c r="O1437" t="str">
        <f>VLOOKUP($C1437, standards!$A$2:$D$17, 4, FALSE)</f>
        <v/>
      </c>
    </row>
    <row r="1438" spans="1:15" x14ac:dyDescent="0.2">
      <c r="A1438" s="21">
        <v>29662</v>
      </c>
      <c r="C1438" s="1" t="s">
        <v>31</v>
      </c>
      <c r="D1438" s="1" t="s">
        <v>99</v>
      </c>
      <c r="E1438" s="4">
        <v>136</v>
      </c>
      <c r="F1438" s="2">
        <v>-5.0519999999999996</v>
      </c>
      <c r="G1438" s="2">
        <v>-9.774258846820139</v>
      </c>
      <c r="H1438" s="2"/>
      <c r="I1438" s="2"/>
      <c r="J1438" s="2"/>
      <c r="K1438" s="2"/>
      <c r="L1438" s="2"/>
      <c r="M1438" s="24" t="str" cm="1">
        <f t="array" ref="M1438">_xlfn.IFS(B1438=standards!$G$1, standards!$H$1, B1438=standards!$G$2,standards!$H$2,B1438=standards!$G$3,standards!$H$3,B1438=standards!$G$4,standards!$H$4,B1438=standards!$G$5,standards!$H$5,B1438=standards!$G$6,standards!$H$6,B1438=standards!$G$8,standards!$H$8,B1438=standards!$G$9,standards!$H$9,B1438=standards!$G$10, standards!$H$10, TRUE,standards!$H$7)</f>
        <v>134.5, -64, 6.5</v>
      </c>
      <c r="N1438" t="str">
        <f>VLOOKUP($C1438, standards!$A$2:$D$17, 3, FALSE)</f>
        <v>carbonate, dolomite</v>
      </c>
      <c r="O1438" t="str">
        <f>VLOOKUP($C1438, standards!$A$2:$D$17, 4, FALSE)</f>
        <v/>
      </c>
    </row>
    <row r="1439" spans="1:15" x14ac:dyDescent="0.2">
      <c r="A1439" s="21">
        <v>29663</v>
      </c>
      <c r="C1439" s="1" t="s">
        <v>31</v>
      </c>
      <c r="D1439" s="1" t="s">
        <v>99</v>
      </c>
      <c r="E1439" s="4">
        <v>138</v>
      </c>
      <c r="F1439" s="2">
        <v>-4.9889999999999999</v>
      </c>
      <c r="G1439" s="2">
        <v>-10.274135115070571</v>
      </c>
      <c r="H1439" s="2"/>
      <c r="I1439" s="2"/>
      <c r="J1439" s="2"/>
      <c r="K1439" s="2"/>
      <c r="L1439" s="2"/>
      <c r="M1439" s="24" t="str" cm="1">
        <f t="array" ref="M1439">_xlfn.IFS(B1439=standards!$G$1, standards!$H$1, B1439=standards!$G$2,standards!$H$2,B1439=standards!$G$3,standards!$H$3,B1439=standards!$G$4,standards!$H$4,B1439=standards!$G$5,standards!$H$5,B1439=standards!$G$6,standards!$H$6,B1439=standards!$G$8,standards!$H$8,B1439=standards!$G$9,standards!$H$9,B1439=standards!$G$10, standards!$H$10, TRUE,standards!$H$7)</f>
        <v>134.5, -64, 6.5</v>
      </c>
      <c r="N1439" t="str">
        <f>VLOOKUP($C1439, standards!$A$2:$D$17, 3, FALSE)</f>
        <v>carbonate, dolomite</v>
      </c>
      <c r="O1439" t="str">
        <f>VLOOKUP($C1439, standards!$A$2:$D$17, 4, FALSE)</f>
        <v/>
      </c>
    </row>
    <row r="1440" spans="1:15" x14ac:dyDescent="0.2">
      <c r="A1440" s="21">
        <v>29664</v>
      </c>
      <c r="C1440" s="1" t="s">
        <v>31</v>
      </c>
      <c r="D1440" s="1" t="s">
        <v>99</v>
      </c>
      <c r="E1440" s="4">
        <v>140</v>
      </c>
      <c r="F1440" s="2">
        <v>-5.532</v>
      </c>
      <c r="G1440" s="2">
        <v>-10.098930957683756</v>
      </c>
      <c r="H1440" s="2"/>
      <c r="I1440" s="2"/>
      <c r="J1440" s="2"/>
      <c r="K1440" s="2"/>
      <c r="L1440" s="2"/>
      <c r="M1440" s="24" t="str" cm="1">
        <f t="array" ref="M1440">_xlfn.IFS(B1440=standards!$G$1, standards!$H$1, B1440=standards!$G$2,standards!$H$2,B1440=standards!$G$3,standards!$H$3,B1440=standards!$G$4,standards!$H$4,B1440=standards!$G$5,standards!$H$5,B1440=standards!$G$6,standards!$H$6,B1440=standards!$G$8,standards!$H$8,B1440=standards!$G$9,standards!$H$9,B1440=standards!$G$10, standards!$H$10, TRUE,standards!$H$7)</f>
        <v>134.5, -64, 6.5</v>
      </c>
      <c r="N1440" t="str">
        <f>VLOOKUP($C1440, standards!$A$2:$D$17, 3, FALSE)</f>
        <v>carbonate, dolomite</v>
      </c>
      <c r="O1440" t="str">
        <f>VLOOKUP($C1440, standards!$A$2:$D$17, 4, FALSE)</f>
        <v/>
      </c>
    </row>
    <row r="1441" spans="1:15" x14ac:dyDescent="0.2">
      <c r="A1441" s="21">
        <v>29665</v>
      </c>
      <c r="C1441" s="1" t="s">
        <v>31</v>
      </c>
      <c r="D1441" s="1" t="s">
        <v>99</v>
      </c>
      <c r="E1441" s="4">
        <v>142</v>
      </c>
      <c r="F1441" s="2">
        <v>-4.9989999999999997</v>
      </c>
      <c r="G1441" s="2">
        <v>-9.5564909675822989</v>
      </c>
      <c r="H1441" s="2"/>
      <c r="I1441" s="2"/>
      <c r="J1441" s="2"/>
      <c r="K1441" s="2"/>
      <c r="L1441" s="2"/>
      <c r="M1441" s="24" t="str" cm="1">
        <f t="array" ref="M1441">_xlfn.IFS(B1441=standards!$G$1, standards!$H$1, B1441=standards!$G$2,standards!$H$2,B1441=standards!$G$3,standards!$H$3,B1441=standards!$G$4,standards!$H$4,B1441=standards!$G$5,standards!$H$5,B1441=standards!$G$6,standards!$H$6,B1441=standards!$G$8,standards!$H$8,B1441=standards!$G$9,standards!$H$9,B1441=standards!$G$10, standards!$H$10, TRUE,standards!$H$7)</f>
        <v>134.5, -64, 6.5</v>
      </c>
      <c r="N1441" t="str">
        <f>VLOOKUP($C1441, standards!$A$2:$D$17, 3, FALSE)</f>
        <v>carbonate, dolomite</v>
      </c>
      <c r="O1441" t="str">
        <f>VLOOKUP($C1441, standards!$A$2:$D$17, 4, FALSE)</f>
        <v/>
      </c>
    </row>
    <row r="1442" spans="1:15" x14ac:dyDescent="0.2">
      <c r="A1442" s="21">
        <v>29666</v>
      </c>
      <c r="C1442" s="1" t="s">
        <v>31</v>
      </c>
      <c r="D1442" s="1" t="s">
        <v>99</v>
      </c>
      <c r="E1442" s="4">
        <v>144</v>
      </c>
      <c r="F1442" s="2">
        <v>-6.335</v>
      </c>
      <c r="G1442" s="2">
        <v>-8.8121207621875826</v>
      </c>
      <c r="H1442" s="2"/>
      <c r="I1442" s="2"/>
      <c r="J1442" s="2"/>
      <c r="K1442" s="2"/>
      <c r="L1442" s="2"/>
      <c r="M1442" s="24" t="str" cm="1">
        <f t="array" ref="M1442">_xlfn.IFS(B1442=standards!$G$1, standards!$H$1, B1442=standards!$G$2,standards!$H$2,B1442=standards!$G$3,standards!$H$3,B1442=standards!$G$4,standards!$H$4,B1442=standards!$G$5,standards!$H$5,B1442=standards!$G$6,standards!$H$6,B1442=standards!$G$8,standards!$H$8,B1442=standards!$G$9,standards!$H$9,B1442=standards!$G$10, standards!$H$10, TRUE,standards!$H$7)</f>
        <v>134.5, -64, 6.5</v>
      </c>
      <c r="N1442" t="str">
        <f>VLOOKUP($C1442, standards!$A$2:$D$17, 3, FALSE)</f>
        <v>carbonate, dolomite</v>
      </c>
      <c r="O1442" t="str">
        <f>VLOOKUP($C1442, standards!$A$2:$D$17, 4, FALSE)</f>
        <v/>
      </c>
    </row>
    <row r="1443" spans="1:15" x14ac:dyDescent="0.2">
      <c r="A1443" s="21">
        <v>29667</v>
      </c>
      <c r="C1443" s="1" t="s">
        <v>31</v>
      </c>
      <c r="D1443" s="1" t="s">
        <v>99</v>
      </c>
      <c r="E1443" s="4">
        <v>146</v>
      </c>
      <c r="F1443" s="2">
        <v>-6.5789999999999997</v>
      </c>
      <c r="G1443" s="2">
        <v>-9.3654491462509029</v>
      </c>
      <c r="H1443" s="2"/>
      <c r="I1443" s="2"/>
      <c r="J1443" s="2"/>
      <c r="K1443" s="2"/>
      <c r="L1443" s="2"/>
      <c r="M1443" s="24" t="str" cm="1">
        <f t="array" ref="M1443">_xlfn.IFS(B1443=standards!$G$1, standards!$H$1, B1443=standards!$G$2,standards!$H$2,B1443=standards!$G$3,standards!$H$3,B1443=standards!$G$4,standards!$H$4,B1443=standards!$G$5,standards!$H$5,B1443=standards!$G$6,standards!$H$6,B1443=standards!$G$8,standards!$H$8,B1443=standards!$G$9,standards!$H$9,B1443=standards!$G$10, standards!$H$10, TRUE,standards!$H$7)</f>
        <v>134.5, -64, 6.5</v>
      </c>
      <c r="N1443" t="str">
        <f>VLOOKUP($C1443, standards!$A$2:$D$17, 3, FALSE)</f>
        <v>carbonate, dolomite</v>
      </c>
      <c r="O1443" t="str">
        <f>VLOOKUP($C1443, standards!$A$2:$D$17, 4, FALSE)</f>
        <v/>
      </c>
    </row>
    <row r="1444" spans="1:15" x14ac:dyDescent="0.2">
      <c r="A1444" s="21">
        <v>29668</v>
      </c>
      <c r="C1444" s="1" t="s">
        <v>31</v>
      </c>
      <c r="D1444" s="1" t="s">
        <v>99</v>
      </c>
      <c r="E1444" s="4">
        <v>148</v>
      </c>
      <c r="F1444" s="2">
        <v>-6.9039999999999999</v>
      </c>
      <c r="G1444" s="2">
        <v>-9.5109576837416441</v>
      </c>
      <c r="H1444" s="2"/>
      <c r="I1444" s="2"/>
      <c r="J1444" s="2"/>
      <c r="K1444" s="2"/>
      <c r="L1444" s="2"/>
      <c r="M1444" s="24" t="str" cm="1">
        <f t="array" ref="M1444">_xlfn.IFS(B1444=standards!$G$1, standards!$H$1, B1444=standards!$G$2,standards!$H$2,B1444=standards!$G$3,standards!$H$3,B1444=standards!$G$4,standards!$H$4,B1444=standards!$G$5,standards!$H$5,B1444=standards!$G$6,standards!$H$6,B1444=standards!$G$8,standards!$H$8,B1444=standards!$G$9,standards!$H$9,B1444=standards!$G$10, standards!$H$10, TRUE,standards!$H$7)</f>
        <v>134.5, -64, 6.5</v>
      </c>
      <c r="N1444" t="str">
        <f>VLOOKUP($C1444, standards!$A$2:$D$17, 3, FALSE)</f>
        <v>carbonate, dolomite</v>
      </c>
      <c r="O1444" t="str">
        <f>VLOOKUP($C1444, standards!$A$2:$D$17, 4, FALSE)</f>
        <v/>
      </c>
    </row>
    <row r="1445" spans="1:15" x14ac:dyDescent="0.2">
      <c r="A1445" s="21">
        <v>29669</v>
      </c>
      <c r="C1445" s="1" t="s">
        <v>31</v>
      </c>
      <c r="D1445" s="1" t="s">
        <v>99</v>
      </c>
      <c r="E1445" s="4">
        <v>150</v>
      </c>
      <c r="F1445" s="2">
        <v>-6.1659999999999995</v>
      </c>
      <c r="G1445" s="2">
        <v>-10.02469190794357</v>
      </c>
      <c r="H1445" s="2"/>
      <c r="I1445" s="2"/>
      <c r="J1445" s="2"/>
      <c r="K1445" s="2"/>
      <c r="L1445" s="2"/>
      <c r="M1445" s="24" t="str" cm="1">
        <f t="array" ref="M1445">_xlfn.IFS(B1445=standards!$G$1, standards!$H$1, B1445=standards!$G$2,standards!$H$2,B1445=standards!$G$3,standards!$H$3,B1445=standards!$G$4,standards!$H$4,B1445=standards!$G$5,standards!$H$5,B1445=standards!$G$6,standards!$H$6,B1445=standards!$G$8,standards!$H$8,B1445=standards!$G$9,standards!$H$9,B1445=standards!$G$10, standards!$H$10, TRUE,standards!$H$7)</f>
        <v>134.5, -64, 6.5</v>
      </c>
      <c r="N1445" t="str">
        <f>VLOOKUP($C1445, standards!$A$2:$D$17, 3, FALSE)</f>
        <v>carbonate, dolomite</v>
      </c>
      <c r="O1445" t="str">
        <f>VLOOKUP($C1445, standards!$A$2:$D$17, 4, FALSE)</f>
        <v/>
      </c>
    </row>
    <row r="1446" spans="1:15" x14ac:dyDescent="0.2">
      <c r="A1446" s="21">
        <v>29670</v>
      </c>
      <c r="C1446" s="1" t="s">
        <v>31</v>
      </c>
      <c r="D1446" s="1" t="s">
        <v>99</v>
      </c>
      <c r="E1446" s="4">
        <v>152</v>
      </c>
      <c r="F1446" s="2">
        <v>-6.3319999999999999</v>
      </c>
      <c r="G1446" s="2">
        <v>-9.6544865132392985</v>
      </c>
      <c r="H1446" s="2"/>
      <c r="I1446" s="2"/>
      <c r="J1446" s="2"/>
      <c r="K1446" s="2"/>
      <c r="L1446" s="2"/>
      <c r="M1446" s="24" t="str" cm="1">
        <f t="array" ref="M1446">_xlfn.IFS(B1446=standards!$G$1, standards!$H$1, B1446=standards!$G$2,standards!$H$2,B1446=standards!$G$3,standards!$H$3,B1446=standards!$G$4,standards!$H$4,B1446=standards!$G$5,standards!$H$5,B1446=standards!$G$6,standards!$H$6,B1446=standards!$G$8,standards!$H$8,B1446=standards!$G$9,standards!$H$9,B1446=standards!$G$10, standards!$H$10, TRUE,standards!$H$7)</f>
        <v>134.5, -64, 6.5</v>
      </c>
      <c r="N1446" t="str">
        <f>VLOOKUP($C1446, standards!$A$2:$D$17, 3, FALSE)</f>
        <v>carbonate, dolomite</v>
      </c>
      <c r="O1446" t="str">
        <f>VLOOKUP($C1446, standards!$A$2:$D$17, 4, FALSE)</f>
        <v/>
      </c>
    </row>
    <row r="1447" spans="1:15" x14ac:dyDescent="0.2">
      <c r="A1447" s="21">
        <v>29671</v>
      </c>
      <c r="C1447" s="1" t="s">
        <v>31</v>
      </c>
      <c r="D1447" s="1" t="s">
        <v>99</v>
      </c>
      <c r="E1447" s="4">
        <v>154</v>
      </c>
      <c r="F1447" s="2">
        <v>-6.4459999999999997</v>
      </c>
      <c r="G1447" s="2">
        <v>-10.768072259341743</v>
      </c>
      <c r="H1447" s="2"/>
      <c r="I1447" s="2"/>
      <c r="J1447" s="2"/>
      <c r="K1447" s="2"/>
      <c r="L1447" s="2"/>
      <c r="M1447" s="24" t="str" cm="1">
        <f t="array" ref="M1447">_xlfn.IFS(B1447=standards!$G$1, standards!$H$1, B1447=standards!$G$2,standards!$H$2,B1447=standards!$G$3,standards!$H$3,B1447=standards!$G$4,standards!$H$4,B1447=standards!$G$5,standards!$H$5,B1447=standards!$G$6,standards!$H$6,B1447=standards!$G$8,standards!$H$8,B1447=standards!$G$9,standards!$H$9,B1447=standards!$G$10, standards!$H$10, TRUE,standards!$H$7)</f>
        <v>134.5, -64, 6.5</v>
      </c>
      <c r="N1447" t="str">
        <f>VLOOKUP($C1447, standards!$A$2:$D$17, 3, FALSE)</f>
        <v>carbonate, dolomite</v>
      </c>
      <c r="O1447" t="str">
        <f>VLOOKUP($C1447, standards!$A$2:$D$17, 4, FALSE)</f>
        <v/>
      </c>
    </row>
    <row r="1448" spans="1:15" x14ac:dyDescent="0.2">
      <c r="A1448" s="21">
        <v>29672</v>
      </c>
      <c r="C1448" s="1" t="s">
        <v>31</v>
      </c>
      <c r="D1448" s="1" t="s">
        <v>99</v>
      </c>
      <c r="E1448" s="4">
        <v>156</v>
      </c>
      <c r="F1448" s="2">
        <v>-6.3069999999999995</v>
      </c>
      <c r="G1448" s="2">
        <v>-9.6851719871319162</v>
      </c>
      <c r="H1448" s="2"/>
      <c r="I1448" s="2"/>
      <c r="J1448" s="2"/>
      <c r="K1448" s="2"/>
      <c r="L1448" s="2"/>
      <c r="M1448" s="24" t="str" cm="1">
        <f t="array" ref="M1448">_xlfn.IFS(B1448=standards!$G$1, standards!$H$1, B1448=standards!$G$2,standards!$H$2,B1448=standards!$G$3,standards!$H$3,B1448=standards!$G$4,standards!$H$4,B1448=standards!$G$5,standards!$H$5,B1448=standards!$G$6,standards!$H$6,B1448=standards!$G$8,standards!$H$8,B1448=standards!$G$9,standards!$H$9,B1448=standards!$G$10, standards!$H$10, TRUE,standards!$H$7)</f>
        <v>134.5, -64, 6.5</v>
      </c>
      <c r="N1448" t="str">
        <f>VLOOKUP($C1448, standards!$A$2:$D$17, 3, FALSE)</f>
        <v>carbonate, dolomite</v>
      </c>
      <c r="O1448" t="str">
        <f>VLOOKUP($C1448, standards!$A$2:$D$17, 4, FALSE)</f>
        <v/>
      </c>
    </row>
    <row r="1449" spans="1:15" x14ac:dyDescent="0.2">
      <c r="A1449" s="21">
        <v>29673</v>
      </c>
      <c r="C1449" s="1" t="s">
        <v>31</v>
      </c>
      <c r="D1449" s="1" t="s">
        <v>99</v>
      </c>
      <c r="E1449" s="4">
        <v>158</v>
      </c>
      <c r="F1449" s="2">
        <v>-5.1369999999999996</v>
      </c>
      <c r="G1449" s="2">
        <v>-10.258297451125991</v>
      </c>
      <c r="H1449" s="2"/>
      <c r="I1449" s="2"/>
      <c r="J1449" s="2"/>
      <c r="K1449" s="2"/>
      <c r="L1449" s="2"/>
      <c r="M1449" s="24" t="str" cm="1">
        <f t="array" ref="M1449">_xlfn.IFS(B1449=standards!$G$1, standards!$H$1, B1449=standards!$G$2,standards!$H$2,B1449=standards!$G$3,standards!$H$3,B1449=standards!$G$4,standards!$H$4,B1449=standards!$G$5,standards!$H$5,B1449=standards!$G$6,standards!$H$6,B1449=standards!$G$8,standards!$H$8,B1449=standards!$G$9,standards!$H$9,B1449=standards!$G$10, standards!$H$10, TRUE,standards!$H$7)</f>
        <v>134.5, -64, 6.5</v>
      </c>
      <c r="N1449" t="str">
        <f>VLOOKUP($C1449, standards!$A$2:$D$17, 3, FALSE)</f>
        <v>carbonate, dolomite</v>
      </c>
      <c r="O1449" t="str">
        <f>VLOOKUP($C1449, standards!$A$2:$D$17, 4, FALSE)</f>
        <v/>
      </c>
    </row>
    <row r="1450" spans="1:15" x14ac:dyDescent="0.2">
      <c r="A1450" s="21">
        <v>29674</v>
      </c>
      <c r="C1450" s="1" t="s">
        <v>31</v>
      </c>
      <c r="D1450" s="1" t="s">
        <v>99</v>
      </c>
      <c r="E1450" s="4">
        <v>160</v>
      </c>
      <c r="F1450" s="2">
        <v>-4.5599999999999996</v>
      </c>
      <c r="G1450" s="2">
        <v>-9.6475575352634948</v>
      </c>
      <c r="H1450" s="2"/>
      <c r="I1450" s="2"/>
      <c r="J1450" s="2"/>
      <c r="K1450" s="2"/>
      <c r="L1450" s="2"/>
      <c r="M1450" s="24" t="str" cm="1">
        <f t="array" ref="M1450">_xlfn.IFS(B1450=standards!$G$1, standards!$H$1, B1450=standards!$G$2,standards!$H$2,B1450=standards!$G$3,standards!$H$3,B1450=standards!$G$4,standards!$H$4,B1450=standards!$G$5,standards!$H$5,B1450=standards!$G$6,standards!$H$6,B1450=standards!$G$8,standards!$H$8,B1450=standards!$G$9,standards!$H$9,B1450=standards!$G$10, standards!$H$10, TRUE,standards!$H$7)</f>
        <v>134.5, -64, 6.5</v>
      </c>
      <c r="N1450" t="str">
        <f>VLOOKUP($C1450, standards!$A$2:$D$17, 3, FALSE)</f>
        <v>carbonate, dolomite</v>
      </c>
      <c r="O1450" t="str">
        <f>VLOOKUP($C1450, standards!$A$2:$D$17, 4, FALSE)</f>
        <v/>
      </c>
    </row>
    <row r="1451" spans="1:15" x14ac:dyDescent="0.2">
      <c r="A1451" s="21">
        <v>29675</v>
      </c>
      <c r="C1451" s="1" t="s">
        <v>31</v>
      </c>
      <c r="D1451" s="1" t="s">
        <v>99</v>
      </c>
      <c r="E1451" s="4">
        <v>162</v>
      </c>
      <c r="F1451" s="2">
        <v>-4.6379999999999999</v>
      </c>
      <c r="G1451" s="2">
        <v>-11.146196486018248</v>
      </c>
      <c r="H1451" s="2"/>
      <c r="I1451" s="2"/>
      <c r="J1451" s="2"/>
      <c r="K1451" s="2"/>
      <c r="L1451" s="2"/>
      <c r="M1451" s="24" t="str" cm="1">
        <f t="array" ref="M1451">_xlfn.IFS(B1451=standards!$G$1, standards!$H$1, B1451=standards!$G$2,standards!$H$2,B1451=standards!$G$3,standards!$H$3,B1451=standards!$G$4,standards!$H$4,B1451=standards!$G$5,standards!$H$5,B1451=standards!$G$6,standards!$H$6,B1451=standards!$G$8,standards!$H$8,B1451=standards!$G$9,standards!$H$9,B1451=standards!$G$10, standards!$H$10, TRUE,standards!$H$7)</f>
        <v>134.5, -64, 6.5</v>
      </c>
      <c r="N1451" t="str">
        <f>VLOOKUP($C1451, standards!$A$2:$D$17, 3, FALSE)</f>
        <v>carbonate, dolomite</v>
      </c>
      <c r="O1451" t="str">
        <f>VLOOKUP($C1451, standards!$A$2:$D$17, 4, FALSE)</f>
        <v/>
      </c>
    </row>
    <row r="1452" spans="1:15" x14ac:dyDescent="0.2">
      <c r="A1452" s="21">
        <v>29676</v>
      </c>
      <c r="C1452" s="1" t="s">
        <v>31</v>
      </c>
      <c r="D1452" s="1" t="s">
        <v>99</v>
      </c>
      <c r="E1452" s="4">
        <v>165</v>
      </c>
      <c r="F1452" s="2">
        <v>-2.7189999999999999</v>
      </c>
      <c r="G1452" s="2">
        <v>-10.36619153674831</v>
      </c>
      <c r="H1452" s="2"/>
      <c r="I1452" s="2"/>
      <c r="J1452" s="2"/>
      <c r="K1452" s="2"/>
      <c r="L1452" s="2"/>
      <c r="M1452" s="24" t="str" cm="1">
        <f t="array" ref="M1452">_xlfn.IFS(B1452=standards!$G$1, standards!$H$1, B1452=standards!$G$2,standards!$H$2,B1452=standards!$G$3,standards!$H$3,B1452=standards!$G$4,standards!$H$4,B1452=standards!$G$5,standards!$H$5,B1452=standards!$G$6,standards!$H$6,B1452=standards!$G$8,standards!$H$8,B1452=standards!$G$9,standards!$H$9,B1452=standards!$G$10, standards!$H$10, TRUE,standards!$H$7)</f>
        <v>134.5, -64, 6.5</v>
      </c>
      <c r="N1452" t="str">
        <f>VLOOKUP($C1452, standards!$A$2:$D$17, 3, FALSE)</f>
        <v>carbonate, dolomite</v>
      </c>
      <c r="O1452" t="str">
        <f>VLOOKUP($C1452, standards!$A$2:$D$17, 4, FALSE)</f>
        <v/>
      </c>
    </row>
    <row r="1453" spans="1:15" x14ac:dyDescent="0.2">
      <c r="A1453" s="21">
        <v>29677</v>
      </c>
      <c r="C1453" s="1" t="s">
        <v>31</v>
      </c>
      <c r="D1453" s="1" t="s">
        <v>99</v>
      </c>
      <c r="E1453" s="4">
        <v>168</v>
      </c>
      <c r="F1453" s="2">
        <v>-3.4459999999999997</v>
      </c>
      <c r="G1453" s="2">
        <v>-8.2498836921554854</v>
      </c>
      <c r="H1453" s="2"/>
      <c r="I1453" s="2"/>
      <c r="J1453" s="2"/>
      <c r="K1453" s="2"/>
      <c r="L1453" s="2"/>
      <c r="M1453" s="24" t="str" cm="1">
        <f t="array" ref="M1453">_xlfn.IFS(B1453=standards!$G$1, standards!$H$1, B1453=standards!$G$2,standards!$H$2,B1453=standards!$G$3,standards!$H$3,B1453=standards!$G$4,standards!$H$4,B1453=standards!$G$5,standards!$H$5,B1453=standards!$G$6,standards!$H$6,B1453=standards!$G$8,standards!$H$8,B1453=standards!$G$9,standards!$H$9,B1453=standards!$G$10, standards!$H$10, TRUE,standards!$H$7)</f>
        <v>134.5, -64, 6.5</v>
      </c>
      <c r="N1453" t="str">
        <f>VLOOKUP($C1453, standards!$A$2:$D$17, 3, FALSE)</f>
        <v>carbonate, dolomite</v>
      </c>
      <c r="O1453" t="str">
        <f>VLOOKUP($C1453, standards!$A$2:$D$17, 4, FALSE)</f>
        <v/>
      </c>
    </row>
    <row r="1454" spans="1:15" ht="15.6" x14ac:dyDescent="0.3">
      <c r="A1454" s="21">
        <v>29678</v>
      </c>
      <c r="B1454" s="13" t="s">
        <v>95</v>
      </c>
      <c r="C1454" s="1" t="s">
        <v>31</v>
      </c>
      <c r="D1454" s="14" t="s">
        <v>94</v>
      </c>
      <c r="E1454" s="15">
        <v>129</v>
      </c>
      <c r="F1454" s="2">
        <v>-3.87</v>
      </c>
      <c r="G1454" s="2">
        <v>-6.75</v>
      </c>
      <c r="H1454" s="2"/>
      <c r="I1454" s="2"/>
      <c r="J1454" s="2"/>
      <c r="K1454" s="2"/>
      <c r="L1454" s="2"/>
      <c r="M1454" s="24" t="str" cm="1">
        <f t="array" ref="M1454">_xlfn.IFS(B1454=standards!$G$1, standards!$H$1, B1454=standards!$G$2,standards!$H$2,B1454=standards!$G$3,standards!$H$3,B1454=standards!$G$4,standards!$H$4,B1454=standards!$G$5,standards!$H$5,B1454=standards!$G$6,standards!$H$6,B1454=standards!$G$8,standards!$H$8,B1454=standards!$G$9,standards!$H$9,B1454=standards!$G$10, standards!$H$10, TRUE,standards!$H$7)</f>
        <v>133, 64.5, 1</v>
      </c>
      <c r="N1454" t="str">
        <f>VLOOKUP($C1454, standards!$A$2:$D$17, 3, FALSE)</f>
        <v>carbonate, dolomite</v>
      </c>
      <c r="O1454" t="str">
        <f>VLOOKUP($C1454, standards!$A$2:$D$17, 4, FALSE)</f>
        <v/>
      </c>
    </row>
    <row r="1455" spans="1:15" ht="15.6" x14ac:dyDescent="0.3">
      <c r="A1455" s="21">
        <v>29679</v>
      </c>
      <c r="B1455" s="13" t="s">
        <v>95</v>
      </c>
      <c r="C1455" s="1" t="s">
        <v>31</v>
      </c>
      <c r="D1455" s="14" t="s">
        <v>94</v>
      </c>
      <c r="E1455" s="15">
        <v>126</v>
      </c>
      <c r="F1455" s="2">
        <v>-3.7762507283584581</v>
      </c>
      <c r="G1455" s="2">
        <v>-6.631265904518683</v>
      </c>
      <c r="H1455" s="2"/>
      <c r="I1455" s="2"/>
      <c r="J1455" s="2"/>
      <c r="K1455" s="2"/>
      <c r="L1455" s="2"/>
      <c r="M1455" s="24" t="str" cm="1">
        <f t="array" ref="M1455">_xlfn.IFS(B1455=standards!$G$1, standards!$H$1, B1455=standards!$G$2,standards!$H$2,B1455=standards!$G$3,standards!$H$3,B1455=standards!$G$4,standards!$H$4,B1455=standards!$G$5,standards!$H$5,B1455=standards!$G$6,standards!$H$6,B1455=standards!$G$8,standards!$H$8,B1455=standards!$G$9,standards!$H$9,B1455=standards!$G$10, standards!$H$10, TRUE,standards!$H$7)</f>
        <v>133, 64.5, 1</v>
      </c>
      <c r="N1455" t="str">
        <f>VLOOKUP($C1455, standards!$A$2:$D$17, 3, FALSE)</f>
        <v>carbonate, dolomite</v>
      </c>
      <c r="O1455" t="str">
        <f>VLOOKUP($C1455, standards!$A$2:$D$17, 4, FALSE)</f>
        <v/>
      </c>
    </row>
    <row r="1456" spans="1:15" ht="15.6" x14ac:dyDescent="0.3">
      <c r="A1456" s="21">
        <v>29680</v>
      </c>
      <c r="B1456" s="13" t="s">
        <v>95</v>
      </c>
      <c r="C1456" s="1" t="s">
        <v>31</v>
      </c>
      <c r="D1456" s="14" t="s">
        <v>94</v>
      </c>
      <c r="E1456" s="15">
        <v>116.5</v>
      </c>
      <c r="F1456" s="2">
        <v>-5.0953826752537399</v>
      </c>
      <c r="G1456" s="2">
        <v>-6.1259524186987857</v>
      </c>
      <c r="H1456" s="2"/>
      <c r="I1456" s="2"/>
      <c r="J1456" s="2"/>
      <c r="K1456" s="2"/>
      <c r="L1456" s="2"/>
      <c r="M1456" s="24" t="str" cm="1">
        <f t="array" ref="M1456">_xlfn.IFS(B1456=standards!$G$1, standards!$H$1, B1456=standards!$G$2,standards!$H$2,B1456=standards!$G$3,standards!$H$3,B1456=standards!$G$4,standards!$H$4,B1456=standards!$G$5,standards!$H$5,B1456=standards!$G$6,standards!$H$6,B1456=standards!$G$8,standards!$H$8,B1456=standards!$G$9,standards!$H$9,B1456=standards!$G$10, standards!$H$10, TRUE,standards!$H$7)</f>
        <v>133, 64.5, 1</v>
      </c>
      <c r="N1456" t="str">
        <f>VLOOKUP($C1456, standards!$A$2:$D$17, 3, FALSE)</f>
        <v>carbonate, dolomite</v>
      </c>
      <c r="O1456" t="str">
        <f>VLOOKUP($C1456, standards!$A$2:$D$17, 4, FALSE)</f>
        <v/>
      </c>
    </row>
    <row r="1457" spans="1:15" ht="15.6" x14ac:dyDescent="0.3">
      <c r="A1457" s="21">
        <v>29681</v>
      </c>
      <c r="B1457" s="13" t="s">
        <v>95</v>
      </c>
      <c r="C1457" s="1" t="s">
        <v>31</v>
      </c>
      <c r="D1457" s="14" t="s">
        <v>94</v>
      </c>
      <c r="E1457" s="15">
        <v>113</v>
      </c>
      <c r="F1457" s="2">
        <v>-4.8704661486155363</v>
      </c>
      <c r="G1457" s="2">
        <v>-6.9765998470924853</v>
      </c>
      <c r="H1457" s="2"/>
      <c r="I1457" s="2"/>
      <c r="J1457" s="2"/>
      <c r="K1457" s="2"/>
      <c r="L1457" s="2"/>
      <c r="M1457" s="24" t="str" cm="1">
        <f t="array" ref="M1457">_xlfn.IFS(B1457=standards!$G$1, standards!$H$1, B1457=standards!$G$2,standards!$H$2,B1457=standards!$G$3,standards!$H$3,B1457=standards!$G$4,standards!$H$4,B1457=standards!$G$5,standards!$H$5,B1457=standards!$G$6,standards!$H$6,B1457=standards!$G$8,standards!$H$8,B1457=standards!$G$9,standards!$H$9,B1457=standards!$G$10, standards!$H$10, TRUE,standards!$H$7)</f>
        <v>133, 64.5, 1</v>
      </c>
      <c r="N1457" t="str">
        <f>VLOOKUP($C1457, standards!$A$2:$D$17, 3, FALSE)</f>
        <v>carbonate, dolomite</v>
      </c>
      <c r="O1457" t="str">
        <f>VLOOKUP($C1457, standards!$A$2:$D$17, 4, FALSE)</f>
        <v/>
      </c>
    </row>
    <row r="1458" spans="1:15" ht="15.6" x14ac:dyDescent="0.3">
      <c r="A1458" s="21">
        <v>29682</v>
      </c>
      <c r="B1458" s="13" t="s">
        <v>95</v>
      </c>
      <c r="C1458" s="1" t="s">
        <v>31</v>
      </c>
      <c r="D1458" s="14" t="s">
        <v>94</v>
      </c>
      <c r="E1458" s="15">
        <v>108</v>
      </c>
      <c r="F1458" s="2">
        <v>-6.5305082155142813</v>
      </c>
      <c r="G1458" s="2">
        <v>-6.2628796923886068</v>
      </c>
      <c r="H1458" s="2"/>
      <c r="I1458" s="2"/>
      <c r="J1458" s="2"/>
      <c r="K1458" s="2"/>
      <c r="L1458" s="2"/>
      <c r="M1458" s="24" t="str" cm="1">
        <f t="array" ref="M1458">_xlfn.IFS(B1458=standards!$G$1, standards!$H$1, B1458=standards!$G$2,standards!$H$2,B1458=standards!$G$3,standards!$H$3,B1458=standards!$G$4,standards!$H$4,B1458=standards!$G$5,standards!$H$5,B1458=standards!$G$6,standards!$H$6,B1458=standards!$G$8,standards!$H$8,B1458=standards!$G$9,standards!$H$9,B1458=standards!$G$10, standards!$H$10, TRUE,standards!$H$7)</f>
        <v>133, 64.5, 1</v>
      </c>
      <c r="N1458" t="str">
        <f>VLOOKUP($C1458, standards!$A$2:$D$17, 3, FALSE)</f>
        <v>carbonate, dolomite</v>
      </c>
      <c r="O1458" t="str">
        <f>VLOOKUP($C1458, standards!$A$2:$D$17, 4, FALSE)</f>
        <v/>
      </c>
    </row>
    <row r="1459" spans="1:15" ht="15.6" x14ac:dyDescent="0.3">
      <c r="A1459" s="21">
        <v>29683</v>
      </c>
      <c r="B1459" s="13" t="s">
        <v>95</v>
      </c>
      <c r="C1459" s="1" t="s">
        <v>31</v>
      </c>
      <c r="D1459" s="14" t="s">
        <v>94</v>
      </c>
      <c r="E1459" s="15">
        <v>106</v>
      </c>
      <c r="F1459" s="2">
        <v>-4.7222348834190804</v>
      </c>
      <c r="G1459" s="2">
        <v>-8.5634791664700298</v>
      </c>
      <c r="H1459" s="2"/>
      <c r="I1459" s="2"/>
      <c r="J1459" s="2"/>
      <c r="K1459" s="2"/>
      <c r="L1459" s="2"/>
      <c r="M1459" s="24" t="str" cm="1">
        <f t="array" ref="M1459">_xlfn.IFS(B1459=standards!$G$1, standards!$H$1, B1459=standards!$G$2,standards!$H$2,B1459=standards!$G$3,standards!$H$3,B1459=standards!$G$4,standards!$H$4,B1459=standards!$G$5,standards!$H$5,B1459=standards!$G$6,standards!$H$6,B1459=standards!$G$8,standards!$H$8,B1459=standards!$G$9,standards!$H$9,B1459=standards!$G$10, standards!$H$10, TRUE,standards!$H$7)</f>
        <v>133, 64.5, 1</v>
      </c>
      <c r="N1459" t="str">
        <f>VLOOKUP($C1459, standards!$A$2:$D$17, 3, FALSE)</f>
        <v>carbonate, dolomite</v>
      </c>
      <c r="O1459" t="str">
        <f>VLOOKUP($C1459, standards!$A$2:$D$17, 4, FALSE)</f>
        <v/>
      </c>
    </row>
    <row r="1460" spans="1:15" ht="15.6" x14ac:dyDescent="0.3">
      <c r="A1460" s="21">
        <v>29684</v>
      </c>
      <c r="B1460" s="13" t="s">
        <v>95</v>
      </c>
      <c r="C1460" s="1" t="s">
        <v>31</v>
      </c>
      <c r="D1460" s="14" t="s">
        <v>94</v>
      </c>
      <c r="E1460" s="15">
        <v>102</v>
      </c>
      <c r="F1460" s="2">
        <v>-2.0742453153545144</v>
      </c>
      <c r="G1460" s="2">
        <v>-6.2489431419763388</v>
      </c>
      <c r="H1460" s="2"/>
      <c r="I1460" s="2"/>
      <c r="J1460" s="2"/>
      <c r="K1460" s="2"/>
      <c r="L1460" s="2"/>
      <c r="M1460" s="24" t="str" cm="1">
        <f t="array" ref="M1460">_xlfn.IFS(B1460=standards!$G$1, standards!$H$1, B1460=standards!$G$2,standards!$H$2,B1460=standards!$G$3,standards!$H$3,B1460=standards!$G$4,standards!$H$4,B1460=standards!$G$5,standards!$H$5,B1460=standards!$G$6,standards!$H$6,B1460=standards!$G$8,standards!$H$8,B1460=standards!$G$9,standards!$H$9,B1460=standards!$G$10, standards!$H$10, TRUE,standards!$H$7)</f>
        <v>133, 64.5, 1</v>
      </c>
      <c r="N1460" t="str">
        <f>VLOOKUP($C1460, standards!$A$2:$D$17, 3, FALSE)</f>
        <v>carbonate, dolomite</v>
      </c>
      <c r="O1460" t="str">
        <f>VLOOKUP($C1460, standards!$A$2:$D$17, 4, FALSE)</f>
        <v/>
      </c>
    </row>
    <row r="1461" spans="1:15" ht="15.6" x14ac:dyDescent="0.3">
      <c r="A1461" s="21">
        <v>29685</v>
      </c>
      <c r="B1461" s="13" t="s">
        <v>95</v>
      </c>
      <c r="C1461" s="14" t="s">
        <v>71</v>
      </c>
      <c r="D1461" s="14" t="s">
        <v>94</v>
      </c>
      <c r="E1461" s="15">
        <v>94.9</v>
      </c>
      <c r="F1461" s="2">
        <v>2.6153549540526613</v>
      </c>
      <c r="G1461" s="2">
        <v>-2.8434751776245104</v>
      </c>
      <c r="H1461" s="2"/>
      <c r="I1461" s="2"/>
      <c r="J1461" s="2"/>
      <c r="K1461" s="2"/>
      <c r="L1461" s="2"/>
      <c r="M1461" s="24" t="str" cm="1">
        <f t="array" ref="M1461">_xlfn.IFS(B1461=standards!$G$1, standards!$H$1, B1461=standards!$G$2,standards!$H$2,B1461=standards!$G$3,standards!$H$3,B1461=standards!$G$4,standards!$H$4,B1461=standards!$G$5,standards!$H$5,B1461=standards!$G$6,standards!$H$6,B1461=standards!$G$8,standards!$H$8,B1461=standards!$G$9,standards!$H$9,B1461=standards!$G$10, standards!$H$10, TRUE,standards!$H$7)</f>
        <v>133, 64.5, 1</v>
      </c>
      <c r="N1461" t="str">
        <f>VLOOKUP($C1461, standards!$A$2:$D$17, 3, FALSE)</f>
        <v>carbonate, mixed siliciclastic</v>
      </c>
      <c r="O1461" t="str">
        <f>VLOOKUP($C1461, standards!$A$2:$D$17, 4, FALSE)</f>
        <v/>
      </c>
    </row>
    <row r="1462" spans="1:15" ht="15.6" x14ac:dyDescent="0.3">
      <c r="A1462" s="21">
        <v>29686</v>
      </c>
      <c r="B1462" s="13" t="s">
        <v>95</v>
      </c>
      <c r="C1462" s="14" t="s">
        <v>71</v>
      </c>
      <c r="D1462" s="14" t="s">
        <v>94</v>
      </c>
      <c r="E1462" s="15">
        <v>73</v>
      </c>
      <c r="F1462" s="2">
        <v>3.76</v>
      </c>
      <c r="G1462" s="2">
        <v>-4.1100000000000003</v>
      </c>
      <c r="H1462" s="2"/>
      <c r="I1462" s="2"/>
      <c r="J1462" s="2"/>
      <c r="K1462" s="2"/>
      <c r="L1462" s="2"/>
      <c r="M1462" s="24" t="str" cm="1">
        <f t="array" ref="M1462">_xlfn.IFS(B1462=standards!$G$1, standards!$H$1, B1462=standards!$G$2,standards!$H$2,B1462=standards!$G$3,standards!$H$3,B1462=standards!$G$4,standards!$H$4,B1462=standards!$G$5,standards!$H$5,B1462=standards!$G$6,standards!$H$6,B1462=standards!$G$8,standards!$H$8,B1462=standards!$G$9,standards!$H$9,B1462=standards!$G$10, standards!$H$10, TRUE,standards!$H$7)</f>
        <v>133, 64.5, 1</v>
      </c>
      <c r="N1462" t="str">
        <f>VLOOKUP($C1462, standards!$A$2:$D$17, 3, FALSE)</f>
        <v>carbonate, mixed siliciclastic</v>
      </c>
      <c r="O1462" t="str">
        <f>VLOOKUP($C1462, standards!$A$2:$D$17, 4, FALSE)</f>
        <v/>
      </c>
    </row>
    <row r="1463" spans="1:15" ht="15.6" x14ac:dyDescent="0.3">
      <c r="A1463" s="21">
        <v>29687</v>
      </c>
      <c r="B1463" s="13" t="s">
        <v>95</v>
      </c>
      <c r="C1463" s="14" t="s">
        <v>71</v>
      </c>
      <c r="D1463" s="14" t="s">
        <v>94</v>
      </c>
      <c r="E1463" s="15">
        <v>64.7</v>
      </c>
      <c r="F1463" s="2">
        <v>5.14</v>
      </c>
      <c r="G1463" s="2">
        <v>-7.53</v>
      </c>
      <c r="H1463" s="2"/>
      <c r="I1463" s="2"/>
      <c r="J1463" s="2"/>
      <c r="K1463" s="2"/>
      <c r="L1463" s="2"/>
      <c r="M1463" s="24" t="str" cm="1">
        <f t="array" ref="M1463">_xlfn.IFS(B1463=standards!$G$1, standards!$H$1, B1463=standards!$G$2,standards!$H$2,B1463=standards!$G$3,standards!$H$3,B1463=standards!$G$4,standards!$H$4,B1463=standards!$G$5,standards!$H$5,B1463=standards!$G$6,standards!$H$6,B1463=standards!$G$8,standards!$H$8,B1463=standards!$G$9,standards!$H$9,B1463=standards!$G$10, standards!$H$10, TRUE,standards!$H$7)</f>
        <v>133, 64.5, 1</v>
      </c>
      <c r="N1463" t="str">
        <f>VLOOKUP($C1463, standards!$A$2:$D$17, 3, FALSE)</f>
        <v>carbonate, mixed siliciclastic</v>
      </c>
      <c r="O1463" t="str">
        <f>VLOOKUP($C1463, standards!$A$2:$D$17, 4, FALSE)</f>
        <v/>
      </c>
    </row>
    <row r="1464" spans="1:15" ht="15.6" x14ac:dyDescent="0.3">
      <c r="A1464" s="21">
        <v>29688</v>
      </c>
      <c r="B1464" s="13" t="s">
        <v>95</v>
      </c>
      <c r="C1464" s="14" t="s">
        <v>71</v>
      </c>
      <c r="D1464" s="14" t="s">
        <v>94</v>
      </c>
      <c r="E1464" s="15">
        <v>60.2</v>
      </c>
      <c r="F1464" s="2">
        <v>5.5105201968017816</v>
      </c>
      <c r="G1464" s="2">
        <v>-8.2270046626617397</v>
      </c>
      <c r="H1464" s="2"/>
      <c r="I1464" s="2"/>
      <c r="J1464" s="2"/>
      <c r="K1464" s="2"/>
      <c r="L1464" s="2"/>
      <c r="M1464" s="24" t="str" cm="1">
        <f t="array" ref="M1464">_xlfn.IFS(B1464=standards!$G$1, standards!$H$1, B1464=standards!$G$2,standards!$H$2,B1464=standards!$G$3,standards!$H$3,B1464=standards!$G$4,standards!$H$4,B1464=standards!$G$5,standards!$H$5,B1464=standards!$G$6,standards!$H$6,B1464=standards!$G$8,standards!$H$8,B1464=standards!$G$9,standards!$H$9,B1464=standards!$G$10, standards!$H$10, TRUE,standards!$H$7)</f>
        <v>133, 64.5, 1</v>
      </c>
      <c r="N1464" t="str">
        <f>VLOOKUP($C1464, standards!$A$2:$D$17, 3, FALSE)</f>
        <v>carbonate, mixed siliciclastic</v>
      </c>
      <c r="O1464" t="str">
        <f>VLOOKUP($C1464, standards!$A$2:$D$17, 4, FALSE)</f>
        <v/>
      </c>
    </row>
    <row r="1465" spans="1:15" ht="15.6" x14ac:dyDescent="0.3">
      <c r="A1465" s="21">
        <v>29689</v>
      </c>
      <c r="B1465" s="13" t="s">
        <v>95</v>
      </c>
      <c r="C1465" s="14" t="s">
        <v>71</v>
      </c>
      <c r="D1465" s="14" t="s">
        <v>94</v>
      </c>
      <c r="E1465" s="15">
        <v>53</v>
      </c>
      <c r="F1465" s="2">
        <v>3.5964118262187452</v>
      </c>
      <c r="G1465" s="2">
        <v>-5.9832618122133692</v>
      </c>
      <c r="H1465" s="2"/>
      <c r="I1465" s="2"/>
      <c r="J1465" s="2"/>
      <c r="K1465" s="2"/>
      <c r="L1465" s="2"/>
      <c r="M1465" s="24" t="str" cm="1">
        <f t="array" ref="M1465">_xlfn.IFS(B1465=standards!$G$1, standards!$H$1, B1465=standards!$G$2,standards!$H$2,B1465=standards!$G$3,standards!$H$3,B1465=standards!$G$4,standards!$H$4,B1465=standards!$G$5,standards!$H$5,B1465=standards!$G$6,standards!$H$6,B1465=standards!$G$8,standards!$H$8,B1465=standards!$G$9,standards!$H$9,B1465=standards!$G$10, standards!$H$10, TRUE,standards!$H$7)</f>
        <v>133, 64.5, 1</v>
      </c>
      <c r="N1465" t="str">
        <f>VLOOKUP($C1465, standards!$A$2:$D$17, 3, FALSE)</f>
        <v>carbonate, mixed siliciclastic</v>
      </c>
      <c r="O1465" t="str">
        <f>VLOOKUP($C1465, standards!$A$2:$D$17, 4, FALSE)</f>
        <v/>
      </c>
    </row>
    <row r="1466" spans="1:15" ht="15.6" x14ac:dyDescent="0.3">
      <c r="A1466" s="21">
        <v>29690</v>
      </c>
      <c r="B1466" s="13" t="s">
        <v>95</v>
      </c>
      <c r="C1466" s="14" t="s">
        <v>71</v>
      </c>
      <c r="D1466" s="14" t="s">
        <v>94</v>
      </c>
      <c r="E1466" s="15">
        <v>40.5</v>
      </c>
      <c r="F1466" s="2">
        <v>6.4335606966051717</v>
      </c>
      <c r="G1466" s="2">
        <v>-8.2124811199370935</v>
      </c>
      <c r="H1466" s="2"/>
      <c r="I1466" s="2"/>
      <c r="J1466" s="2"/>
      <c r="K1466" s="2"/>
      <c r="L1466" s="2"/>
      <c r="M1466" s="24" t="str" cm="1">
        <f t="array" ref="M1466">_xlfn.IFS(B1466=standards!$G$1, standards!$H$1, B1466=standards!$G$2,standards!$H$2,B1466=standards!$G$3,standards!$H$3,B1466=standards!$G$4,standards!$H$4,B1466=standards!$G$5,standards!$H$5,B1466=standards!$G$6,standards!$H$6,B1466=standards!$G$8,standards!$H$8,B1466=standards!$G$9,standards!$H$9,B1466=standards!$G$10, standards!$H$10, TRUE,standards!$H$7)</f>
        <v>133, 64.5, 1</v>
      </c>
      <c r="N1466" t="str">
        <f>VLOOKUP($C1466, standards!$A$2:$D$17, 3, FALSE)</f>
        <v>carbonate, mixed siliciclastic</v>
      </c>
      <c r="O1466" t="str">
        <f>VLOOKUP($C1466, standards!$A$2:$D$17, 4, FALSE)</f>
        <v/>
      </c>
    </row>
    <row r="1467" spans="1:15" ht="15.6" x14ac:dyDescent="0.3">
      <c r="A1467" s="21">
        <v>29691</v>
      </c>
      <c r="B1467" s="13" t="s">
        <v>95</v>
      </c>
      <c r="C1467" s="14" t="s">
        <v>71</v>
      </c>
      <c r="D1467" s="14" t="s">
        <v>94</v>
      </c>
      <c r="E1467" s="15">
        <v>37</v>
      </c>
      <c r="F1467" s="2">
        <v>6.88</v>
      </c>
      <c r="G1467" s="2">
        <v>-10.23</v>
      </c>
      <c r="H1467" s="2"/>
      <c r="I1467" s="2"/>
      <c r="J1467" s="2"/>
      <c r="K1467" s="2"/>
      <c r="L1467" s="2"/>
      <c r="M1467" s="24" t="str" cm="1">
        <f t="array" ref="M1467">_xlfn.IFS(B1467=standards!$G$1, standards!$H$1, B1467=standards!$G$2,standards!$H$2,B1467=standards!$G$3,standards!$H$3,B1467=standards!$G$4,standards!$H$4,B1467=standards!$G$5,standards!$H$5,B1467=standards!$G$6,standards!$H$6,B1467=standards!$G$8,standards!$H$8,B1467=standards!$G$9,standards!$H$9,B1467=standards!$G$10, standards!$H$10, TRUE,standards!$H$7)</f>
        <v>133, 64.5, 1</v>
      </c>
      <c r="N1467" t="str">
        <f>VLOOKUP($C1467, standards!$A$2:$D$17, 3, FALSE)</f>
        <v>carbonate, mixed siliciclastic</v>
      </c>
      <c r="O1467" t="str">
        <f>VLOOKUP($C1467, standards!$A$2:$D$17, 4, FALSE)</f>
        <v/>
      </c>
    </row>
    <row r="1468" spans="1:15" ht="15.6" x14ac:dyDescent="0.3">
      <c r="A1468" s="21">
        <v>29692</v>
      </c>
      <c r="B1468" s="13" t="s">
        <v>95</v>
      </c>
      <c r="C1468" s="14" t="s">
        <v>71</v>
      </c>
      <c r="D1468" s="14" t="s">
        <v>94</v>
      </c>
      <c r="E1468" s="15">
        <v>9</v>
      </c>
      <c r="F1468" s="2">
        <v>3.5844526842593849</v>
      </c>
      <c r="G1468" s="2">
        <v>-8.1203005025215145</v>
      </c>
      <c r="H1468" s="2"/>
      <c r="I1468" s="2"/>
      <c r="J1468" s="2"/>
      <c r="K1468" s="2"/>
      <c r="L1468" s="2"/>
      <c r="M1468" s="24" t="str" cm="1">
        <f t="array" ref="M1468">_xlfn.IFS(B1468=standards!$G$1, standards!$H$1, B1468=standards!$G$2,standards!$H$2,B1468=standards!$G$3,standards!$H$3,B1468=standards!$G$4,standards!$H$4,B1468=standards!$G$5,standards!$H$5,B1468=standards!$G$6,standards!$H$6,B1468=standards!$G$8,standards!$H$8,B1468=standards!$G$9,standards!$H$9,B1468=standards!$G$10, standards!$H$10, TRUE,standards!$H$7)</f>
        <v>133, 64.5, 1</v>
      </c>
      <c r="N1468" t="str">
        <f>VLOOKUP($C1468, standards!$A$2:$D$17, 3, FALSE)</f>
        <v>carbonate, mixed siliciclastic</v>
      </c>
      <c r="O1468" t="str">
        <f>VLOOKUP($C1468, standards!$A$2:$D$17, 4, FALSE)</f>
        <v/>
      </c>
    </row>
    <row r="1469" spans="1:15" ht="15.6" x14ac:dyDescent="0.3">
      <c r="A1469" s="21">
        <v>29693</v>
      </c>
      <c r="B1469" s="13" t="s">
        <v>95</v>
      </c>
      <c r="C1469" s="14" t="s">
        <v>96</v>
      </c>
      <c r="D1469" s="14" t="s">
        <v>94</v>
      </c>
      <c r="E1469" s="15">
        <v>5.4</v>
      </c>
      <c r="F1469" s="2">
        <v>1.8840877056649175</v>
      </c>
      <c r="G1469" s="2">
        <v>-4.4584225076309405</v>
      </c>
      <c r="H1469" s="2"/>
      <c r="I1469" s="2"/>
      <c r="J1469" s="2"/>
      <c r="K1469" s="2"/>
      <c r="L1469" s="2"/>
      <c r="M1469" s="24" t="str" cm="1">
        <f t="array" ref="M1469">_xlfn.IFS(B1469=standards!$G$1, standards!$H$1, B1469=standards!$G$2,standards!$H$2,B1469=standards!$G$3,standards!$H$3,B1469=standards!$G$4,standards!$H$4,B1469=standards!$G$5,standards!$H$5,B1469=standards!$G$6,standards!$H$6,B1469=standards!$G$8,standards!$H$8,B1469=standards!$G$9,standards!$H$9,B1469=standards!$G$10, standards!$H$10, TRUE,standards!$H$7)</f>
        <v>133, 64.5, 1</v>
      </c>
      <c r="N1469" t="str">
        <f>VLOOKUP($C1469, standards!$A$2:$D$17, 3, FALSE)</f>
        <v>dolostone</v>
      </c>
      <c r="O1469" t="str">
        <f>VLOOKUP($C1469, standards!$A$2:$D$17, 4, FALSE)</f>
        <v>Previously mapped as lower Gametrail Fm</v>
      </c>
    </row>
    <row r="1470" spans="1:15" ht="15.6" x14ac:dyDescent="0.3">
      <c r="A1470" s="21">
        <v>29694</v>
      </c>
      <c r="B1470" s="13" t="s">
        <v>95</v>
      </c>
      <c r="C1470" s="14" t="s">
        <v>96</v>
      </c>
      <c r="D1470" s="14" t="s">
        <v>94</v>
      </c>
      <c r="E1470" s="15">
        <v>1.8</v>
      </c>
      <c r="F1470" s="2">
        <v>4.5273912534979281</v>
      </c>
      <c r="G1470" s="2">
        <v>-8.0475560746071562</v>
      </c>
      <c r="H1470" s="2"/>
      <c r="I1470" s="2"/>
      <c r="J1470" s="2"/>
      <c r="K1470" s="2"/>
      <c r="L1470" s="2"/>
      <c r="M1470" s="24" t="str" cm="1">
        <f t="array" ref="M1470">_xlfn.IFS(B1470=standards!$G$1, standards!$H$1, B1470=standards!$G$2,standards!$H$2,B1470=standards!$G$3,standards!$H$3,B1470=standards!$G$4,standards!$H$4,B1470=standards!$G$5,standards!$H$5,B1470=standards!$G$6,standards!$H$6,B1470=standards!$G$8,standards!$H$8,B1470=standards!$G$9,standards!$H$9,B1470=standards!$G$10, standards!$H$10, TRUE,standards!$H$7)</f>
        <v>133, 64.5, 1</v>
      </c>
      <c r="N1470" t="str">
        <f>VLOOKUP($C1470, standards!$A$2:$D$17, 3, FALSE)</f>
        <v>dolostone</v>
      </c>
      <c r="O1470" t="str">
        <f>VLOOKUP($C1470, standards!$A$2:$D$17, 4, FALSE)</f>
        <v>Previously mapped as lower Gametrail Fm</v>
      </c>
    </row>
    <row r="1471" spans="1:15" ht="15.6" x14ac:dyDescent="0.3">
      <c r="A1471" s="21">
        <v>29695</v>
      </c>
      <c r="B1471" s="13" t="s">
        <v>95</v>
      </c>
      <c r="C1471" s="14" t="s">
        <v>96</v>
      </c>
      <c r="D1471" s="14" t="s">
        <v>94</v>
      </c>
      <c r="E1471" s="15">
        <v>0</v>
      </c>
      <c r="F1471" s="2">
        <v>4.2531803886257666</v>
      </c>
      <c r="G1471" s="2">
        <v>-7.5814806142457893</v>
      </c>
      <c r="H1471" s="2"/>
      <c r="I1471" s="2"/>
      <c r="J1471" s="2"/>
      <c r="K1471" s="2"/>
      <c r="L1471" s="2"/>
      <c r="M1471" s="24" t="str" cm="1">
        <f t="array" ref="M1471">_xlfn.IFS(B1471=standards!$G$1, standards!$H$1, B1471=standards!$G$2,standards!$H$2,B1471=standards!$G$3,standards!$H$3,B1471=standards!$G$4,standards!$H$4,B1471=standards!$G$5,standards!$H$5,B1471=standards!$G$6,standards!$H$6,B1471=standards!$G$8,standards!$H$8,B1471=standards!$G$9,standards!$H$9,B1471=standards!$G$10, standards!$H$10, TRUE,standards!$H$7)</f>
        <v>133, 64.5, 1</v>
      </c>
      <c r="N1471" t="str">
        <f>VLOOKUP($C1471, standards!$A$2:$D$17, 3, FALSE)</f>
        <v>dolostone</v>
      </c>
      <c r="O1471" t="str">
        <f>VLOOKUP($C1471, standards!$A$2:$D$17, 4, FALSE)</f>
        <v>Previously mapped as lower Gametrail Fm</v>
      </c>
    </row>
    <row r="1472" spans="1:15" ht="15.6" x14ac:dyDescent="0.3">
      <c r="A1472" s="21">
        <v>29696</v>
      </c>
      <c r="B1472" s="13" t="s">
        <v>98</v>
      </c>
      <c r="C1472" s="14" t="s">
        <v>40</v>
      </c>
      <c r="D1472" s="14" t="s">
        <v>97</v>
      </c>
      <c r="E1472" s="4">
        <v>73</v>
      </c>
      <c r="F1472" s="2">
        <v>-0.64487809837985333</v>
      </c>
      <c r="G1472" s="2">
        <v>-5.8790837947984933</v>
      </c>
      <c r="H1472" s="2"/>
      <c r="I1472" s="2"/>
      <c r="J1472" s="2"/>
      <c r="K1472" s="2"/>
      <c r="L1472" s="2"/>
      <c r="M1472" s="24" t="str" cm="1">
        <f t="array" ref="M1472">_xlfn.IFS(B1472=standards!$G$1, standards!$H$1, B1472=standards!$G$2,standards!$H$2,B1472=standards!$G$3,standards!$H$3,B1472=standards!$G$4,standards!$H$4,B1472=standards!$G$5,standards!$H$5,B1472=standards!$G$6,standards!$H$6,B1472=standards!$G$8,standards!$H$8,B1472=standards!$G$9,standards!$H$9,B1472=standards!$G$10, standards!$H$10, TRUE,standards!$H$7)</f>
        <v>133, 64.5, 1</v>
      </c>
      <c r="N1472" t="str">
        <f>VLOOKUP($C1472, standards!$A$2:$D$17, 3, FALSE)</f>
        <v>carbonate, mixed siliciclastic</v>
      </c>
      <c r="O1472" t="str">
        <f>VLOOKUP($C1472, standards!$A$2:$D$17, 4, FALSE)</f>
        <v/>
      </c>
    </row>
    <row r="1473" spans="1:15" ht="15.6" x14ac:dyDescent="0.3">
      <c r="A1473" s="21">
        <v>29697</v>
      </c>
      <c r="B1473" s="13" t="s">
        <v>98</v>
      </c>
      <c r="C1473" s="14" t="s">
        <v>40</v>
      </c>
      <c r="D1473" s="14" t="s">
        <v>97</v>
      </c>
      <c r="E1473" s="4">
        <v>66.5</v>
      </c>
      <c r="F1473" s="2">
        <v>-1.8582228483723984E-2</v>
      </c>
      <c r="G1473" s="2">
        <v>-1.7498502757324734</v>
      </c>
      <c r="H1473" s="2"/>
      <c r="I1473" s="2"/>
      <c r="J1473" s="2"/>
      <c r="K1473" s="2"/>
      <c r="L1473" s="2"/>
      <c r="M1473" s="24" t="str" cm="1">
        <f t="array" ref="M1473">_xlfn.IFS(B1473=standards!$G$1, standards!$H$1, B1473=standards!$G$2,standards!$H$2,B1473=standards!$G$3,standards!$H$3,B1473=standards!$G$4,standards!$H$4,B1473=standards!$G$5,standards!$H$5,B1473=standards!$G$6,standards!$H$6,B1473=standards!$G$8,standards!$H$8,B1473=standards!$G$9,standards!$H$9,B1473=standards!$G$10, standards!$H$10, TRUE,standards!$H$7)</f>
        <v>133, 64.5, 1</v>
      </c>
      <c r="N1473" t="str">
        <f>VLOOKUP($C1473, standards!$A$2:$D$17, 3, FALSE)</f>
        <v>carbonate, mixed siliciclastic</v>
      </c>
      <c r="O1473" t="str">
        <f>VLOOKUP($C1473, standards!$A$2:$D$17, 4, FALSE)</f>
        <v/>
      </c>
    </row>
    <row r="1474" spans="1:15" ht="15.6" x14ac:dyDescent="0.3">
      <c r="A1474" s="21">
        <v>29698</v>
      </c>
      <c r="B1474" s="13" t="s">
        <v>98</v>
      </c>
      <c r="C1474" s="14" t="s">
        <v>40</v>
      </c>
      <c r="D1474" s="14" t="s">
        <v>97</v>
      </c>
      <c r="E1474" s="4">
        <v>63.1</v>
      </c>
      <c r="F1474" s="2">
        <v>-0.15876512362863132</v>
      </c>
      <c r="G1474" s="2">
        <v>-2.8868293462646513</v>
      </c>
      <c r="H1474" s="2"/>
      <c r="I1474" s="2"/>
      <c r="J1474" s="2"/>
      <c r="K1474" s="2"/>
      <c r="L1474" s="2"/>
      <c r="M1474" s="24" t="str" cm="1">
        <f t="array" ref="M1474">_xlfn.IFS(B1474=standards!$G$1, standards!$H$1, B1474=standards!$G$2,standards!$H$2,B1474=standards!$G$3,standards!$H$3,B1474=standards!$G$4,standards!$H$4,B1474=standards!$G$5,standards!$H$5,B1474=standards!$G$6,standards!$H$6,B1474=standards!$G$8,standards!$H$8,B1474=standards!$G$9,standards!$H$9,B1474=standards!$G$10, standards!$H$10, TRUE,standards!$H$7)</f>
        <v>133, 64.5, 1</v>
      </c>
      <c r="N1474" t="str">
        <f>VLOOKUP($C1474, standards!$A$2:$D$17, 3, FALSE)</f>
        <v>carbonate, mixed siliciclastic</v>
      </c>
      <c r="O1474" t="str">
        <f>VLOOKUP($C1474, standards!$A$2:$D$17, 4, FALSE)</f>
        <v/>
      </c>
    </row>
    <row r="1475" spans="1:15" ht="15.6" x14ac:dyDescent="0.3">
      <c r="A1475" s="21">
        <v>29699</v>
      </c>
      <c r="B1475" s="13" t="s">
        <v>98</v>
      </c>
      <c r="C1475" s="14" t="s">
        <v>40</v>
      </c>
      <c r="D1475" s="14" t="s">
        <v>97</v>
      </c>
      <c r="E1475" s="4">
        <v>61.1</v>
      </c>
      <c r="F1475" s="2">
        <v>-0.22127986362392132</v>
      </c>
      <c r="G1475" s="2">
        <v>-2.5921392472545399</v>
      </c>
      <c r="H1475" s="2"/>
      <c r="I1475" s="2"/>
      <c r="J1475" s="2"/>
      <c r="K1475" s="2"/>
      <c r="L1475" s="2"/>
      <c r="M1475" s="24" t="str" cm="1">
        <f t="array" ref="M1475">_xlfn.IFS(B1475=standards!$G$1, standards!$H$1, B1475=standards!$G$2,standards!$H$2,B1475=standards!$G$3,standards!$H$3,B1475=standards!$G$4,standards!$H$4,B1475=standards!$G$5,standards!$H$5,B1475=standards!$G$6,standards!$H$6,B1475=standards!$G$8,standards!$H$8,B1475=standards!$G$9,standards!$H$9,B1475=standards!$G$10, standards!$H$10, TRUE,standards!$H$7)</f>
        <v>133, 64.5, 1</v>
      </c>
      <c r="N1475" t="str">
        <f>VLOOKUP($C1475, standards!$A$2:$D$17, 3, FALSE)</f>
        <v>carbonate, mixed siliciclastic</v>
      </c>
      <c r="O1475" t="str">
        <f>VLOOKUP($C1475, standards!$A$2:$D$17, 4, FALSE)</f>
        <v/>
      </c>
    </row>
    <row r="1476" spans="1:15" ht="15.6" x14ac:dyDescent="0.3">
      <c r="A1476" s="21">
        <v>29700</v>
      </c>
      <c r="B1476" s="13" t="s">
        <v>98</v>
      </c>
      <c r="C1476" s="14" t="s">
        <v>40</v>
      </c>
      <c r="D1476" s="14" t="s">
        <v>97</v>
      </c>
      <c r="E1476" s="4">
        <v>57.1</v>
      </c>
      <c r="F1476" s="2">
        <v>-0.47231214047287795</v>
      </c>
      <c r="G1476" s="2">
        <v>-3.267902944819884</v>
      </c>
      <c r="H1476" s="2"/>
      <c r="I1476" s="2"/>
      <c r="J1476" s="2"/>
      <c r="K1476" s="2"/>
      <c r="L1476" s="2"/>
      <c r="M1476" s="24" t="str" cm="1">
        <f t="array" ref="M1476">_xlfn.IFS(B1476=standards!$G$1, standards!$H$1, B1476=standards!$G$2,standards!$H$2,B1476=standards!$G$3,standards!$H$3,B1476=standards!$G$4,standards!$H$4,B1476=standards!$G$5,standards!$H$5,B1476=standards!$G$6,standards!$H$6,B1476=standards!$G$8,standards!$H$8,B1476=standards!$G$9,standards!$H$9,B1476=standards!$G$10, standards!$H$10, TRUE,standards!$H$7)</f>
        <v>133, 64.5, 1</v>
      </c>
      <c r="N1476" t="str">
        <f>VLOOKUP($C1476, standards!$A$2:$D$17, 3, FALSE)</f>
        <v>carbonate, mixed siliciclastic</v>
      </c>
      <c r="O1476" t="str">
        <f>VLOOKUP($C1476, standards!$A$2:$D$17, 4, FALSE)</f>
        <v/>
      </c>
    </row>
    <row r="1477" spans="1:15" ht="15.6" x14ac:dyDescent="0.3">
      <c r="A1477" s="21">
        <v>29701</v>
      </c>
      <c r="B1477" s="13" t="s">
        <v>98</v>
      </c>
      <c r="C1477" s="14" t="s">
        <v>40</v>
      </c>
      <c r="D1477" s="14" t="s">
        <v>97</v>
      </c>
      <c r="E1477" s="4">
        <v>50.6</v>
      </c>
      <c r="F1477" s="2">
        <v>-0.58675068249348283</v>
      </c>
      <c r="G1477" s="2">
        <v>-2.1686878806040291</v>
      </c>
      <c r="H1477" s="2"/>
      <c r="I1477" s="2"/>
      <c r="J1477" s="2"/>
      <c r="K1477" s="2"/>
      <c r="L1477" s="2"/>
      <c r="M1477" s="24" t="str" cm="1">
        <f t="array" ref="M1477">_xlfn.IFS(B1477=standards!$G$1, standards!$H$1, B1477=standards!$G$2,standards!$H$2,B1477=standards!$G$3,standards!$H$3,B1477=standards!$G$4,standards!$H$4,B1477=standards!$G$5,standards!$H$5,B1477=standards!$G$6,standards!$H$6,B1477=standards!$G$8,standards!$H$8,B1477=standards!$G$9,standards!$H$9,B1477=standards!$G$10, standards!$H$10, TRUE,standards!$H$7)</f>
        <v>133, 64.5, 1</v>
      </c>
      <c r="N1477" t="str">
        <f>VLOOKUP($C1477, standards!$A$2:$D$17, 3, FALSE)</f>
        <v>carbonate, mixed siliciclastic</v>
      </c>
      <c r="O1477" t="str">
        <f>VLOOKUP($C1477, standards!$A$2:$D$17, 4, FALSE)</f>
        <v/>
      </c>
    </row>
    <row r="1478" spans="1:15" ht="15.6" x14ac:dyDescent="0.3">
      <c r="A1478" s="21">
        <v>29702</v>
      </c>
      <c r="B1478" s="13" t="s">
        <v>98</v>
      </c>
      <c r="C1478" s="14" t="s">
        <v>40</v>
      </c>
      <c r="D1478" s="14" t="s">
        <v>97</v>
      </c>
      <c r="E1478" s="4">
        <v>49.6</v>
      </c>
      <c r="F1478" s="2">
        <v>-0.36541889366781138</v>
      </c>
      <c r="G1478" s="2">
        <v>-2.7722619094917214</v>
      </c>
      <c r="H1478" s="2"/>
      <c r="I1478" s="2"/>
      <c r="J1478" s="2"/>
      <c r="K1478" s="2"/>
      <c r="L1478" s="2"/>
      <c r="M1478" s="24" t="str" cm="1">
        <f t="array" ref="M1478">_xlfn.IFS(B1478=standards!$G$1, standards!$H$1, B1478=standards!$G$2,standards!$H$2,B1478=standards!$G$3,standards!$H$3,B1478=standards!$G$4,standards!$H$4,B1478=standards!$G$5,standards!$H$5,B1478=standards!$G$6,standards!$H$6,B1478=standards!$G$8,standards!$H$8,B1478=standards!$G$9,standards!$H$9,B1478=standards!$G$10, standards!$H$10, TRUE,standards!$H$7)</f>
        <v>133, 64.5, 1</v>
      </c>
      <c r="N1478" t="str">
        <f>VLOOKUP($C1478, standards!$A$2:$D$17, 3, FALSE)</f>
        <v>carbonate, mixed siliciclastic</v>
      </c>
      <c r="O1478" t="str">
        <f>VLOOKUP($C1478, standards!$A$2:$D$17, 4, FALSE)</f>
        <v/>
      </c>
    </row>
    <row r="1479" spans="1:15" ht="15.6" x14ac:dyDescent="0.3">
      <c r="A1479" s="21">
        <v>29703</v>
      </c>
      <c r="B1479" s="13" t="s">
        <v>98</v>
      </c>
      <c r="C1479" s="14" t="s">
        <v>40</v>
      </c>
      <c r="D1479" s="14" t="s">
        <v>97</v>
      </c>
      <c r="E1479" s="4">
        <v>37.5</v>
      </c>
      <c r="F1479" s="2">
        <v>-0.55716500932180546</v>
      </c>
      <c r="G1479" s="2">
        <v>-3.7357912176834311</v>
      </c>
      <c r="H1479" s="2"/>
      <c r="I1479" s="2"/>
      <c r="J1479" s="2"/>
      <c r="K1479" s="2"/>
      <c r="L1479" s="2"/>
      <c r="M1479" s="24" t="str" cm="1">
        <f t="array" ref="M1479">_xlfn.IFS(B1479=standards!$G$1, standards!$H$1, B1479=standards!$G$2,standards!$H$2,B1479=standards!$G$3,standards!$H$3,B1479=standards!$G$4,standards!$H$4,B1479=standards!$G$5,standards!$H$5,B1479=standards!$G$6,standards!$H$6,B1479=standards!$G$8,standards!$H$8,B1479=standards!$G$9,standards!$H$9,B1479=standards!$G$10, standards!$H$10, TRUE,standards!$H$7)</f>
        <v>133, 64.5, 1</v>
      </c>
      <c r="N1479" t="str">
        <f>VLOOKUP($C1479, standards!$A$2:$D$17, 3, FALSE)</f>
        <v>carbonate, mixed siliciclastic</v>
      </c>
      <c r="O1479" t="str">
        <f>VLOOKUP($C1479, standards!$A$2:$D$17, 4, FALSE)</f>
        <v/>
      </c>
    </row>
    <row r="1480" spans="1:15" ht="15.6" x14ac:dyDescent="0.3">
      <c r="A1480" s="21">
        <v>29704</v>
      </c>
      <c r="B1480" s="13" t="s">
        <v>98</v>
      </c>
      <c r="C1480" s="14" t="s">
        <v>40</v>
      </c>
      <c r="D1480" s="14" t="s">
        <v>97</v>
      </c>
      <c r="E1480" s="4">
        <v>34.6</v>
      </c>
      <c r="F1480" s="2">
        <v>-0.59640543534751933</v>
      </c>
      <c r="G1480" s="2">
        <v>-3.8908777793418672</v>
      </c>
      <c r="H1480" s="2"/>
      <c r="I1480" s="2"/>
      <c r="J1480" s="2"/>
      <c r="K1480" s="2"/>
      <c r="L1480" s="2"/>
      <c r="M1480" s="24" t="str" cm="1">
        <f t="array" ref="M1480">_xlfn.IFS(B1480=standards!$G$1, standards!$H$1, B1480=standards!$G$2,standards!$H$2,B1480=standards!$G$3,standards!$H$3,B1480=standards!$G$4,standards!$H$4,B1480=standards!$G$5,standards!$H$5,B1480=standards!$G$6,standards!$H$6,B1480=standards!$G$8,standards!$H$8,B1480=standards!$G$9,standards!$H$9,B1480=standards!$G$10, standards!$H$10, TRUE,standards!$H$7)</f>
        <v>133, 64.5, 1</v>
      </c>
      <c r="N1480" t="str">
        <f>VLOOKUP($C1480, standards!$A$2:$D$17, 3, FALSE)</f>
        <v>carbonate, mixed siliciclastic</v>
      </c>
      <c r="O1480" t="str">
        <f>VLOOKUP($C1480, standards!$A$2:$D$17, 4, FALSE)</f>
        <v/>
      </c>
    </row>
    <row r="1481" spans="1:15" ht="15.6" x14ac:dyDescent="0.3">
      <c r="A1481" s="21">
        <v>29705</v>
      </c>
      <c r="B1481" s="13" t="s">
        <v>98</v>
      </c>
      <c r="C1481" s="14" t="s">
        <v>40</v>
      </c>
      <c r="D1481" s="14" t="s">
        <v>97</v>
      </c>
      <c r="E1481" s="4">
        <v>34</v>
      </c>
      <c r="F1481" s="2">
        <v>-0.51302795159616721</v>
      </c>
      <c r="G1481" s="2">
        <v>-4.9004985084519781</v>
      </c>
      <c r="H1481" s="2"/>
      <c r="I1481" s="2"/>
      <c r="J1481" s="2"/>
      <c r="K1481" s="2"/>
      <c r="L1481" s="2"/>
      <c r="M1481" s="24" t="str" cm="1">
        <f t="array" ref="M1481">_xlfn.IFS(B1481=standards!$G$1, standards!$H$1, B1481=standards!$G$2,standards!$H$2,B1481=standards!$G$3,standards!$H$3,B1481=standards!$G$4,standards!$H$4,B1481=standards!$G$5,standards!$H$5,B1481=standards!$G$6,standards!$H$6,B1481=standards!$G$8,standards!$H$8,B1481=standards!$G$9,standards!$H$9,B1481=standards!$G$10, standards!$H$10, TRUE,standards!$H$7)</f>
        <v>133, 64.5, 1</v>
      </c>
      <c r="N1481" t="str">
        <f>VLOOKUP($C1481, standards!$A$2:$D$17, 3, FALSE)</f>
        <v>carbonate, mixed siliciclastic</v>
      </c>
      <c r="O1481" t="str">
        <f>VLOOKUP($C1481, standards!$A$2:$D$17, 4, FALSE)</f>
        <v/>
      </c>
    </row>
    <row r="1482" spans="1:15" ht="15.6" x14ac:dyDescent="0.3">
      <c r="A1482" s="21">
        <v>29706</v>
      </c>
      <c r="B1482" s="13" t="s">
        <v>98</v>
      </c>
      <c r="C1482" s="14" t="s">
        <v>40</v>
      </c>
      <c r="D1482" s="14" t="s">
        <v>97</v>
      </c>
      <c r="E1482" s="4">
        <v>31</v>
      </c>
      <c r="F1482" s="2">
        <v>-0.53310818479213995</v>
      </c>
      <c r="G1482" s="2">
        <v>-5.8446628539417311</v>
      </c>
      <c r="H1482" s="2"/>
      <c r="I1482" s="2"/>
      <c r="J1482" s="2"/>
      <c r="K1482" s="2"/>
      <c r="L1482" s="2"/>
      <c r="M1482" s="24" t="str" cm="1">
        <f t="array" ref="M1482">_xlfn.IFS(B1482=standards!$G$1, standards!$H$1, B1482=standards!$G$2,standards!$H$2,B1482=standards!$G$3,standards!$H$3,B1482=standards!$G$4,standards!$H$4,B1482=standards!$G$5,standards!$H$5,B1482=standards!$G$6,standards!$H$6,B1482=standards!$G$8,standards!$H$8,B1482=standards!$G$9,standards!$H$9,B1482=standards!$G$10, standards!$H$10, TRUE,standards!$H$7)</f>
        <v>133, 64.5, 1</v>
      </c>
      <c r="N1482" t="str">
        <f>VLOOKUP($C1482, standards!$A$2:$D$17, 3, FALSE)</f>
        <v>carbonate, mixed siliciclastic</v>
      </c>
      <c r="O1482" t="str">
        <f>VLOOKUP($C1482, standards!$A$2:$D$17, 4, FALSE)</f>
        <v/>
      </c>
    </row>
    <row r="1483" spans="1:15" ht="15.6" x14ac:dyDescent="0.3">
      <c r="A1483" s="21">
        <v>29707</v>
      </c>
      <c r="B1483" s="13" t="s">
        <v>98</v>
      </c>
      <c r="C1483" s="14" t="s">
        <v>40</v>
      </c>
      <c r="D1483" s="14" t="s">
        <v>97</v>
      </c>
      <c r="E1483" s="4">
        <v>29.2</v>
      </c>
      <c r="F1483" s="2">
        <v>-0.79212567852937976</v>
      </c>
      <c r="G1483" s="2">
        <v>-4.2571529942700419</v>
      </c>
      <c r="H1483" s="2"/>
      <c r="I1483" s="2"/>
      <c r="J1483" s="2"/>
      <c r="K1483" s="2"/>
      <c r="L1483" s="2"/>
      <c r="M1483" s="24" t="str" cm="1">
        <f t="array" ref="M1483">_xlfn.IFS(B1483=standards!$G$1, standards!$H$1, B1483=standards!$G$2,standards!$H$2,B1483=standards!$G$3,standards!$H$3,B1483=standards!$G$4,standards!$H$4,B1483=standards!$G$5,standards!$H$5,B1483=standards!$G$6,standards!$H$6,B1483=standards!$G$8,standards!$H$8,B1483=standards!$G$9,standards!$H$9,B1483=standards!$G$10, standards!$H$10, TRUE,standards!$H$7)</f>
        <v>133, 64.5, 1</v>
      </c>
      <c r="N1483" t="str">
        <f>VLOOKUP($C1483, standards!$A$2:$D$17, 3, FALSE)</f>
        <v>carbonate, mixed siliciclastic</v>
      </c>
      <c r="O1483" t="str">
        <f>VLOOKUP($C1483, standards!$A$2:$D$17, 4, FALSE)</f>
        <v/>
      </c>
    </row>
    <row r="1484" spans="1:15" ht="15.6" x14ac:dyDescent="0.3">
      <c r="A1484" s="21">
        <v>29708</v>
      </c>
      <c r="B1484" s="13" t="s">
        <v>98</v>
      </c>
      <c r="C1484" s="14" t="s">
        <v>40</v>
      </c>
      <c r="D1484" s="14" t="s">
        <v>97</v>
      </c>
      <c r="E1484" s="4">
        <v>27.3</v>
      </c>
      <c r="F1484" s="2">
        <v>9.294023857280842E-4</v>
      </c>
      <c r="G1484" s="2">
        <v>-2.3456086310795414</v>
      </c>
      <c r="H1484" s="2"/>
      <c r="I1484" s="2"/>
      <c r="J1484" s="2"/>
      <c r="K1484" s="2"/>
      <c r="L1484" s="2"/>
      <c r="M1484" s="24" t="str" cm="1">
        <f t="array" ref="M1484">_xlfn.IFS(B1484=standards!$G$1, standards!$H$1, B1484=standards!$G$2,standards!$H$2,B1484=standards!$G$3,standards!$H$3,B1484=standards!$G$4,standards!$H$4,B1484=standards!$G$5,standards!$H$5,B1484=standards!$G$6,standards!$H$6,B1484=standards!$G$8,standards!$H$8,B1484=standards!$G$9,standards!$H$9,B1484=standards!$G$10, standards!$H$10, TRUE,standards!$H$7)</f>
        <v>133, 64.5, 1</v>
      </c>
      <c r="N1484" t="str">
        <f>VLOOKUP($C1484, standards!$A$2:$D$17, 3, FALSE)</f>
        <v>carbonate, mixed siliciclastic</v>
      </c>
      <c r="O1484" t="str">
        <f>VLOOKUP($C1484, standards!$A$2:$D$17, 4, FALSE)</f>
        <v/>
      </c>
    </row>
    <row r="1485" spans="1:15" ht="15.6" x14ac:dyDescent="0.3">
      <c r="A1485" s="21">
        <v>29709</v>
      </c>
      <c r="B1485" s="13" t="s">
        <v>98</v>
      </c>
      <c r="C1485" s="14" t="s">
        <v>40</v>
      </c>
      <c r="D1485" s="14" t="s">
        <v>97</v>
      </c>
      <c r="E1485" s="4">
        <v>21.3</v>
      </c>
      <c r="F1485" s="2">
        <v>-0.35311181556335913</v>
      </c>
      <c r="G1485" s="2">
        <v>-3.7746673621376901</v>
      </c>
      <c r="H1485" s="2"/>
      <c r="I1485" s="2"/>
      <c r="J1485" s="2"/>
      <c r="K1485" s="2"/>
      <c r="L1485" s="2"/>
      <c r="M1485" s="24" t="str" cm="1">
        <f t="array" ref="M1485">_xlfn.IFS(B1485=standards!$G$1, standards!$H$1, B1485=standards!$G$2,standards!$H$2,B1485=standards!$G$3,standards!$H$3,B1485=standards!$G$4,standards!$H$4,B1485=standards!$G$5,standards!$H$5,B1485=standards!$G$6,standards!$H$6,B1485=standards!$G$8,standards!$H$8,B1485=standards!$G$9,standards!$H$9,B1485=standards!$G$10, standards!$H$10, TRUE,standards!$H$7)</f>
        <v>133, 64.5, 1</v>
      </c>
      <c r="N1485" t="str">
        <f>VLOOKUP($C1485, standards!$A$2:$D$17, 3, FALSE)</f>
        <v>carbonate, mixed siliciclastic</v>
      </c>
      <c r="O1485" t="str">
        <f>VLOOKUP($C1485, standards!$A$2:$D$17, 4, FALSE)</f>
        <v/>
      </c>
    </row>
    <row r="1486" spans="1:15" ht="15.6" x14ac:dyDescent="0.3">
      <c r="A1486" s="21">
        <v>29710</v>
      </c>
      <c r="B1486" s="13" t="s">
        <v>98</v>
      </c>
      <c r="C1486" s="14" t="s">
        <v>40</v>
      </c>
      <c r="D1486" s="14" t="s">
        <v>97</v>
      </c>
      <c r="E1486" s="4">
        <v>16.8</v>
      </c>
      <c r="F1486" s="2">
        <v>-2.2696615018729567</v>
      </c>
      <c r="G1486" s="2">
        <v>-6.4219058959215101</v>
      </c>
      <c r="H1486" s="2"/>
      <c r="I1486" s="2"/>
      <c r="J1486" s="2"/>
      <c r="K1486" s="2"/>
      <c r="L1486" s="2"/>
      <c r="M1486" s="24" t="str" cm="1">
        <f t="array" ref="M1486">_xlfn.IFS(B1486=standards!$G$1, standards!$H$1, B1486=standards!$G$2,standards!$H$2,B1486=standards!$G$3,standards!$H$3,B1486=standards!$G$4,standards!$H$4,B1486=standards!$G$5,standards!$H$5,B1486=standards!$G$6,standards!$H$6,B1486=standards!$G$8,standards!$H$8,B1486=standards!$G$9,standards!$H$9,B1486=standards!$G$10, standards!$H$10, TRUE,standards!$H$7)</f>
        <v>133, 64.5, 1</v>
      </c>
      <c r="N1486" t="str">
        <f>VLOOKUP($C1486, standards!$A$2:$D$17, 3, FALSE)</f>
        <v>carbonate, mixed siliciclastic</v>
      </c>
      <c r="O1486" t="str">
        <f>VLOOKUP($C1486, standards!$A$2:$D$17, 4, FALSE)</f>
        <v/>
      </c>
    </row>
    <row r="1487" spans="1:15" x14ac:dyDescent="0.2">
      <c r="A1487" s="21">
        <v>29711</v>
      </c>
      <c r="B1487" s="1" t="s">
        <v>61</v>
      </c>
      <c r="C1487" s="1" t="s">
        <v>62</v>
      </c>
      <c r="D1487" s="1" t="s">
        <v>53</v>
      </c>
      <c r="E1487" s="10">
        <v>1.3</v>
      </c>
      <c r="F1487" s="11">
        <v>-0.96311111111111114</v>
      </c>
      <c r="G1487" s="11">
        <v>-6.3879903214275524</v>
      </c>
      <c r="H1487" s="2"/>
      <c r="I1487" s="2"/>
      <c r="J1487" s="2"/>
      <c r="K1487" s="2"/>
      <c r="L1487" s="2"/>
      <c r="M1487" s="24" t="str" cm="1">
        <f t="array" ref="M1487">_xlfn.IFS(B1487=standards!$G$1, standards!$H$1, B1487=standards!$G$2,standards!$H$2,B1487=standards!$G$3,standards!$H$3,B1487=standards!$G$4,standards!$H$4,B1487=standards!$G$5,standards!$H$5,B1487=standards!$G$6,standards!$H$6,B1487=standards!$G$8,standards!$H$8,B1487=standards!$G$9,standards!$H$9,B1487=standards!$G$10, standards!$H$10, TRUE,standards!$H$7)</f>
        <v>139.5, 64.5, 1.5</v>
      </c>
      <c r="N1487" t="str">
        <f>VLOOKUP($C1487, standards!$A$2:$D$17, 3, FALSE)</f>
        <v>megaclast breccia, siltstone, glacial diamictite</v>
      </c>
      <c r="O1487" t="str">
        <f>VLOOKUP($C1487, standards!$A$2:$D$17, 4, FALSE)</f>
        <v/>
      </c>
    </row>
    <row r="1488" spans="1:15" x14ac:dyDescent="0.2">
      <c r="A1488" s="21">
        <v>29712</v>
      </c>
      <c r="B1488" s="1" t="s">
        <v>61</v>
      </c>
      <c r="C1488" s="1" t="s">
        <v>62</v>
      </c>
      <c r="D1488" s="1" t="s">
        <v>53</v>
      </c>
      <c r="E1488" s="10">
        <v>1.6</v>
      </c>
      <c r="F1488" s="11">
        <v>-1.2441111111111112</v>
      </c>
      <c r="G1488" s="11">
        <v>-6.4038279853721329</v>
      </c>
      <c r="H1488" s="2"/>
      <c r="I1488" s="2"/>
      <c r="J1488" s="2"/>
      <c r="K1488" s="2"/>
      <c r="L1488" s="2"/>
      <c r="M1488" s="24" t="str" cm="1">
        <f t="array" ref="M1488">_xlfn.IFS(B1488=standards!$G$1, standards!$H$1, B1488=standards!$G$2,standards!$H$2,B1488=standards!$G$3,standards!$H$3,B1488=standards!$G$4,standards!$H$4,B1488=standards!$G$5,standards!$H$5,B1488=standards!$G$6,standards!$H$6,B1488=standards!$G$8,standards!$H$8,B1488=standards!$G$9,standards!$H$9,B1488=standards!$G$10, standards!$H$10, TRUE,standards!$H$7)</f>
        <v>139.5, 64.5, 1.5</v>
      </c>
      <c r="N1488" t="str">
        <f>VLOOKUP($C1488, standards!$A$2:$D$17, 3, FALSE)</f>
        <v>megaclast breccia, siltstone, glacial diamictite</v>
      </c>
      <c r="O1488" t="str">
        <f>VLOOKUP($C1488, standards!$A$2:$D$17, 4, FALSE)</f>
        <v/>
      </c>
    </row>
    <row r="1489" spans="1:15" x14ac:dyDescent="0.2">
      <c r="A1489" s="21">
        <v>29713</v>
      </c>
      <c r="B1489" s="1" t="s">
        <v>61</v>
      </c>
      <c r="C1489" s="1" t="s">
        <v>62</v>
      </c>
      <c r="D1489" s="1" t="s">
        <v>53</v>
      </c>
      <c r="E1489" s="10">
        <v>3.8</v>
      </c>
      <c r="F1489" s="11">
        <v>-0.70911111111111114</v>
      </c>
      <c r="G1489" s="11">
        <v>-5.7732909895789968</v>
      </c>
      <c r="H1489" s="2"/>
      <c r="I1489" s="2"/>
      <c r="J1489" s="2"/>
      <c r="K1489" s="2"/>
      <c r="L1489" s="2"/>
      <c r="M1489" s="24" t="str" cm="1">
        <f t="array" ref="M1489">_xlfn.IFS(B1489=standards!$G$1, standards!$H$1, B1489=standards!$G$2,standards!$H$2,B1489=standards!$G$3,standards!$H$3,B1489=standards!$G$4,standards!$H$4,B1489=standards!$G$5,standards!$H$5,B1489=standards!$G$6,standards!$H$6,B1489=standards!$G$8,standards!$H$8,B1489=standards!$G$9,standards!$H$9,B1489=standards!$G$10, standards!$H$10, TRUE,standards!$H$7)</f>
        <v>139.5, 64.5, 1.5</v>
      </c>
      <c r="N1489" t="str">
        <f>VLOOKUP($C1489, standards!$A$2:$D$17, 3, FALSE)</f>
        <v>megaclast breccia, siltstone, glacial diamictite</v>
      </c>
      <c r="O1489" t="str">
        <f>VLOOKUP($C1489, standards!$A$2:$D$17, 4, FALSE)</f>
        <v/>
      </c>
    </row>
    <row r="1490" spans="1:15" x14ac:dyDescent="0.2">
      <c r="A1490" s="21">
        <v>29714</v>
      </c>
      <c r="B1490" s="1" t="s">
        <v>61</v>
      </c>
      <c r="C1490" s="1" t="s">
        <v>62</v>
      </c>
      <c r="D1490" s="1" t="s">
        <v>53</v>
      </c>
      <c r="E1490" s="10">
        <v>4.3</v>
      </c>
      <c r="F1490" s="11">
        <v>-2.6501111111111113</v>
      </c>
      <c r="G1490" s="11">
        <v>-7.383783441942243</v>
      </c>
      <c r="H1490" s="2"/>
      <c r="I1490" s="2"/>
      <c r="J1490" s="2"/>
      <c r="K1490" s="2"/>
      <c r="L1490" s="2"/>
      <c r="M1490" s="24" t="str" cm="1">
        <f t="array" ref="M1490">_xlfn.IFS(B1490=standards!$G$1, standards!$H$1, B1490=standards!$G$2,standards!$H$2,B1490=standards!$G$3,standards!$H$3,B1490=standards!$G$4,standards!$H$4,B1490=standards!$G$5,standards!$H$5,B1490=standards!$G$6,standards!$H$6,B1490=standards!$G$8,standards!$H$8,B1490=standards!$G$9,standards!$H$9,B1490=standards!$G$10, standards!$H$10, TRUE,standards!$H$7)</f>
        <v>139.5, 64.5, 1.5</v>
      </c>
      <c r="N1490" t="str">
        <f>VLOOKUP($C1490, standards!$A$2:$D$17, 3, FALSE)</f>
        <v>megaclast breccia, siltstone, glacial diamictite</v>
      </c>
      <c r="O1490" t="str">
        <f>VLOOKUP($C1490, standards!$A$2:$D$17, 4, FALSE)</f>
        <v/>
      </c>
    </row>
    <row r="1491" spans="1:15" x14ac:dyDescent="0.2">
      <c r="A1491" s="21">
        <v>29715</v>
      </c>
      <c r="B1491" s="1" t="s">
        <v>61</v>
      </c>
      <c r="C1491" s="1" t="s">
        <v>62</v>
      </c>
      <c r="D1491" s="1" t="s">
        <v>53</v>
      </c>
      <c r="E1491" s="10">
        <v>5</v>
      </c>
      <c r="F1491" s="11">
        <v>4.4498888888888892</v>
      </c>
      <c r="G1491" s="11">
        <v>-7.8282278863868138</v>
      </c>
      <c r="H1491" s="2"/>
      <c r="I1491" s="2"/>
      <c r="J1491" s="2"/>
      <c r="K1491" s="2"/>
      <c r="L1491" s="2"/>
      <c r="M1491" s="24" t="str" cm="1">
        <f t="array" ref="M1491">_xlfn.IFS(B1491=standards!$G$1, standards!$H$1, B1491=standards!$G$2,standards!$H$2,B1491=standards!$G$3,standards!$H$3,B1491=standards!$G$4,standards!$H$4,B1491=standards!$G$5,standards!$H$5,B1491=standards!$G$6,standards!$H$6,B1491=standards!$G$8,standards!$H$8,B1491=standards!$G$9,standards!$H$9,B1491=standards!$G$10, standards!$H$10, TRUE,standards!$H$7)</f>
        <v>139.5, 64.5, 1.5</v>
      </c>
      <c r="N1491" t="str">
        <f>VLOOKUP($C1491, standards!$A$2:$D$17, 3, FALSE)</f>
        <v>megaclast breccia, siltstone, glacial diamictite</v>
      </c>
      <c r="O1491" t="str">
        <f>VLOOKUP($C1491, standards!$A$2:$D$17, 4, FALSE)</f>
        <v/>
      </c>
    </row>
    <row r="1492" spans="1:15" x14ac:dyDescent="0.2">
      <c r="A1492" s="21">
        <v>29716</v>
      </c>
      <c r="B1492" s="1" t="s">
        <v>61</v>
      </c>
      <c r="C1492" s="1" t="s">
        <v>62</v>
      </c>
      <c r="D1492" s="1" t="s">
        <v>53</v>
      </c>
      <c r="E1492" s="10">
        <v>7.8</v>
      </c>
      <c r="F1492" s="11">
        <v>1.6888888888888889</v>
      </c>
      <c r="G1492" s="11">
        <v>-4.6834617393934792</v>
      </c>
      <c r="H1492" s="2"/>
      <c r="I1492" s="2"/>
      <c r="J1492" s="2"/>
      <c r="K1492" s="2"/>
      <c r="L1492" s="2"/>
      <c r="M1492" s="24" t="str" cm="1">
        <f t="array" ref="M1492">_xlfn.IFS(B1492=standards!$G$1, standards!$H$1, B1492=standards!$G$2,standards!$H$2,B1492=standards!$G$3,standards!$H$3,B1492=standards!$G$4,standards!$H$4,B1492=standards!$G$5,standards!$H$5,B1492=standards!$G$6,standards!$H$6,B1492=standards!$G$8,standards!$H$8,B1492=standards!$G$9,standards!$H$9,B1492=standards!$G$10, standards!$H$10, TRUE,standards!$H$7)</f>
        <v>139.5, 64.5, 1.5</v>
      </c>
      <c r="N1492" t="str">
        <f>VLOOKUP($C1492, standards!$A$2:$D$17, 3, FALSE)</f>
        <v>megaclast breccia, siltstone, glacial diamictite</v>
      </c>
      <c r="O1492" t="str">
        <f>VLOOKUP($C1492, standards!$A$2:$D$17, 4, FALSE)</f>
        <v/>
      </c>
    </row>
    <row r="1493" spans="1:15" x14ac:dyDescent="0.2">
      <c r="A1493" s="21">
        <v>29717</v>
      </c>
      <c r="B1493" s="1" t="s">
        <v>61</v>
      </c>
      <c r="C1493" s="1" t="s">
        <v>62</v>
      </c>
      <c r="D1493" s="1" t="s">
        <v>53</v>
      </c>
      <c r="E1493" s="10">
        <v>7.9</v>
      </c>
      <c r="F1493" s="11">
        <v>2.8778888888888887</v>
      </c>
      <c r="G1493" s="11">
        <v>-1.2724248673320206</v>
      </c>
      <c r="H1493" s="2"/>
      <c r="I1493" s="2"/>
      <c r="J1493" s="2"/>
      <c r="K1493" s="2"/>
      <c r="L1493" s="2"/>
      <c r="M1493" s="24" t="str" cm="1">
        <f t="array" ref="M1493">_xlfn.IFS(B1493=standards!$G$1, standards!$H$1, B1493=standards!$G$2,standards!$H$2,B1493=standards!$G$3,standards!$H$3,B1493=standards!$G$4,standards!$H$4,B1493=standards!$G$5,standards!$H$5,B1493=standards!$G$6,standards!$H$6,B1493=standards!$G$8,standards!$H$8,B1493=standards!$G$9,standards!$H$9,B1493=standards!$G$10, standards!$H$10, TRUE,standards!$H$7)</f>
        <v>139.5, 64.5, 1.5</v>
      </c>
      <c r="N1493" t="str">
        <f>VLOOKUP($C1493, standards!$A$2:$D$17, 3, FALSE)</f>
        <v>megaclast breccia, siltstone, glacial diamictite</v>
      </c>
      <c r="O1493" t="str">
        <f>VLOOKUP($C1493, standards!$A$2:$D$17, 4, FALSE)</f>
        <v/>
      </c>
    </row>
    <row r="1494" spans="1:15" x14ac:dyDescent="0.2">
      <c r="A1494" s="21">
        <v>29718</v>
      </c>
      <c r="B1494" s="1" t="s">
        <v>61</v>
      </c>
      <c r="C1494" s="1" t="s">
        <v>18</v>
      </c>
      <c r="D1494" s="1" t="s">
        <v>53</v>
      </c>
      <c r="E1494" s="10">
        <v>10</v>
      </c>
      <c r="F1494" s="11">
        <v>-3.9341111111111111</v>
      </c>
      <c r="G1494" s="11">
        <v>-7.5857136572356163</v>
      </c>
      <c r="H1494" s="2"/>
      <c r="I1494" s="2"/>
      <c r="J1494" s="2"/>
      <c r="K1494" s="2"/>
      <c r="L1494" s="2"/>
      <c r="M1494" s="24" t="str" cm="1">
        <f t="array" ref="M1494">_xlfn.IFS(B1494=standards!$G$1, standards!$H$1, B1494=standards!$G$2,standards!$H$2,B1494=standards!$G$3,standards!$H$3,B1494=standards!$G$4,standards!$H$4,B1494=standards!$G$5,standards!$H$5,B1494=standards!$G$6,standards!$H$6,B1494=standards!$G$8,standards!$H$8,B1494=standards!$G$9,standards!$H$9,B1494=standards!$G$10, standards!$H$10, TRUE,standards!$H$7)</f>
        <v>139.5, 64.5, 1.5</v>
      </c>
      <c r="N1494" t="str">
        <f>VLOOKUP($C1494, standards!$A$2:$D$17, 3, FALSE)</f>
        <v>dolostone (cap carbonate)</v>
      </c>
      <c r="O1494" t="str">
        <f>VLOOKUP($C1494, standards!$A$2:$D$17, 4, FALSE)</f>
        <v/>
      </c>
    </row>
    <row r="1495" spans="1:15" x14ac:dyDescent="0.2">
      <c r="A1495" s="21">
        <v>29719</v>
      </c>
      <c r="B1495" s="1" t="s">
        <v>61</v>
      </c>
      <c r="C1495" s="1" t="s">
        <v>18</v>
      </c>
      <c r="D1495" s="1" t="s">
        <v>53</v>
      </c>
      <c r="E1495" s="10">
        <v>11</v>
      </c>
      <c r="F1495" s="11">
        <v>-3.762111111111111</v>
      </c>
      <c r="G1495" s="11">
        <v>-4.6042734196705766</v>
      </c>
      <c r="H1495" s="2"/>
      <c r="I1495" s="2"/>
      <c r="J1495" s="2"/>
      <c r="K1495" s="2"/>
      <c r="L1495" s="2"/>
      <c r="M1495" s="24" t="str" cm="1">
        <f t="array" ref="M1495">_xlfn.IFS(B1495=standards!$G$1, standards!$H$1, B1495=standards!$G$2,standards!$H$2,B1495=standards!$G$3,standards!$H$3,B1495=standards!$G$4,standards!$H$4,B1495=standards!$G$5,standards!$H$5,B1495=standards!$G$6,standards!$H$6,B1495=standards!$G$8,standards!$H$8,B1495=standards!$G$9,standards!$H$9,B1495=standards!$G$10, standards!$H$10, TRUE,standards!$H$7)</f>
        <v>139.5, 64.5, 1.5</v>
      </c>
      <c r="N1495" t="str">
        <f>VLOOKUP($C1495, standards!$A$2:$D$17, 3, FALSE)</f>
        <v>dolostone (cap carbonate)</v>
      </c>
      <c r="O1495" t="str">
        <f>VLOOKUP($C1495, standards!$A$2:$D$17, 4, FALSE)</f>
        <v/>
      </c>
    </row>
    <row r="1496" spans="1:15" x14ac:dyDescent="0.2">
      <c r="A1496" s="21">
        <v>29720</v>
      </c>
      <c r="B1496" s="1" t="s">
        <v>61</v>
      </c>
      <c r="C1496" s="1" t="s">
        <v>18</v>
      </c>
      <c r="D1496" s="1" t="s">
        <v>53</v>
      </c>
      <c r="E1496" s="10">
        <v>11.8</v>
      </c>
      <c r="F1496" s="11">
        <v>-3.5151111111111111</v>
      </c>
      <c r="G1496" s="11">
        <v>-6.1593340482278487</v>
      </c>
      <c r="H1496" s="2"/>
      <c r="I1496" s="2"/>
      <c r="J1496" s="2"/>
      <c r="K1496" s="2"/>
      <c r="L1496" s="2"/>
      <c r="M1496" s="24" t="str" cm="1">
        <f t="array" ref="M1496">_xlfn.IFS(B1496=standards!$G$1, standards!$H$1, B1496=standards!$G$2,standards!$H$2,B1496=standards!$G$3,standards!$H$3,B1496=standards!$G$4,standards!$H$4,B1496=standards!$G$5,standards!$H$5,B1496=standards!$G$6,standards!$H$6,B1496=standards!$G$8,standards!$H$8,B1496=standards!$G$9,standards!$H$9,B1496=standards!$G$10, standards!$H$10, TRUE,standards!$H$7)</f>
        <v>139.5, 64.5, 1.5</v>
      </c>
      <c r="N1496" t="str">
        <f>VLOOKUP($C1496, standards!$A$2:$D$17, 3, FALSE)</f>
        <v>dolostone (cap carbonate)</v>
      </c>
      <c r="O1496" t="str">
        <f>VLOOKUP($C1496, standards!$A$2:$D$17, 4, FALSE)</f>
        <v/>
      </c>
    </row>
    <row r="1497" spans="1:15" x14ac:dyDescent="0.2">
      <c r="A1497" s="21">
        <v>29721</v>
      </c>
      <c r="B1497" s="1" t="s">
        <v>61</v>
      </c>
      <c r="C1497" s="1" t="s">
        <v>18</v>
      </c>
      <c r="D1497" s="1" t="s">
        <v>53</v>
      </c>
      <c r="E1497" s="10">
        <v>12.5</v>
      </c>
      <c r="F1497" s="11">
        <v>-3.5951111111111111</v>
      </c>
      <c r="G1497" s="11">
        <v>-6.6047683466688492</v>
      </c>
      <c r="H1497" s="2"/>
      <c r="I1497" s="2"/>
      <c r="J1497" s="2"/>
      <c r="K1497" s="2"/>
      <c r="L1497" s="2"/>
      <c r="M1497" s="24" t="str" cm="1">
        <f t="array" ref="M1497">_xlfn.IFS(B1497=standards!$G$1, standards!$H$1, B1497=standards!$G$2,standards!$H$2,B1497=standards!$G$3,standards!$H$3,B1497=standards!$G$4,standards!$H$4,B1497=standards!$G$5,standards!$H$5,B1497=standards!$G$6,standards!$H$6,B1497=standards!$G$8,standards!$H$8,B1497=standards!$G$9,standards!$H$9,B1497=standards!$G$10, standards!$H$10, TRUE,standards!$H$7)</f>
        <v>139.5, 64.5, 1.5</v>
      </c>
      <c r="N1497" t="str">
        <f>VLOOKUP($C1497, standards!$A$2:$D$17, 3, FALSE)</f>
        <v>dolostone (cap carbonate)</v>
      </c>
      <c r="O1497" t="str">
        <f>VLOOKUP($C1497, standards!$A$2:$D$17, 4, FALSE)</f>
        <v/>
      </c>
    </row>
    <row r="1498" spans="1:15" x14ac:dyDescent="0.2">
      <c r="A1498" s="21">
        <v>29722</v>
      </c>
      <c r="B1498" s="1" t="s">
        <v>61</v>
      </c>
      <c r="C1498" s="1" t="s">
        <v>21</v>
      </c>
      <c r="D1498" s="1" t="s">
        <v>53</v>
      </c>
      <c r="E1498" s="10">
        <v>12.8</v>
      </c>
      <c r="F1498" s="11">
        <v>0.17988888888888888</v>
      </c>
      <c r="G1498" s="11">
        <v>-7.845055404327824</v>
      </c>
      <c r="H1498" s="2"/>
      <c r="I1498" s="2"/>
      <c r="J1498" s="2"/>
      <c r="K1498" s="2"/>
      <c r="L1498" s="2"/>
      <c r="M1498" s="24" t="str" cm="1">
        <f t="array" ref="M1498">_xlfn.IFS(B1498=standards!$G$1, standards!$H$1, B1498=standards!$G$2,standards!$H$2,B1498=standards!$G$3,standards!$H$3,B1498=standards!$G$4,standards!$H$4,B1498=standards!$G$5,standards!$H$5,B1498=standards!$G$6,standards!$H$6,B1498=standards!$G$8,standards!$H$8,B1498=standards!$G$9,standards!$H$9,B1498=standards!$G$10, standards!$H$10, TRUE,standards!$H$7)</f>
        <v>139.5, 64.5, 1.5</v>
      </c>
      <c r="N1498" t="str">
        <f>VLOOKUP($C1498, standards!$A$2:$D$17, 3, FALSE)</f>
        <v>shale, stilstone</v>
      </c>
      <c r="O1498" t="str">
        <f>VLOOKUP($C1498, standards!$A$2:$D$17, 4, FALSE)</f>
        <v/>
      </c>
    </row>
    <row r="1499" spans="1:15" x14ac:dyDescent="0.2">
      <c r="A1499" s="21">
        <v>29723</v>
      </c>
      <c r="B1499" s="1" t="s">
        <v>61</v>
      </c>
      <c r="C1499" s="1" t="s">
        <v>21</v>
      </c>
      <c r="D1499" s="1" t="s">
        <v>53</v>
      </c>
      <c r="E1499" s="10">
        <v>15</v>
      </c>
      <c r="F1499" s="11">
        <v>-3.811111111111113E-2</v>
      </c>
      <c r="G1499" s="11">
        <v>-8.1707173691880968</v>
      </c>
      <c r="H1499" s="2"/>
      <c r="I1499" s="2"/>
      <c r="J1499" s="2"/>
      <c r="K1499" s="2"/>
      <c r="L1499" s="2"/>
      <c r="M1499" s="24" t="str" cm="1">
        <f t="array" ref="M1499">_xlfn.IFS(B1499=standards!$G$1, standards!$H$1, B1499=standards!$G$2,standards!$H$2,B1499=standards!$G$3,standards!$H$3,B1499=standards!$G$4,standards!$H$4,B1499=standards!$G$5,standards!$H$5,B1499=standards!$G$6,standards!$H$6,B1499=standards!$G$8,standards!$H$8,B1499=standards!$G$9,standards!$H$9,B1499=standards!$G$10, standards!$H$10, TRUE,standards!$H$7)</f>
        <v>139.5, 64.5, 1.5</v>
      </c>
      <c r="N1499" t="str">
        <f>VLOOKUP($C1499, standards!$A$2:$D$17, 3, FALSE)</f>
        <v>shale, stilstone</v>
      </c>
      <c r="O1499" t="str">
        <f>VLOOKUP($C1499, standards!$A$2:$D$17, 4, FALSE)</f>
        <v/>
      </c>
    </row>
    <row r="1500" spans="1:15" x14ac:dyDescent="0.2">
      <c r="A1500" s="21">
        <v>29724</v>
      </c>
      <c r="B1500" s="1" t="s">
        <v>61</v>
      </c>
      <c r="C1500" s="1" t="s">
        <v>21</v>
      </c>
      <c r="D1500" s="1" t="s">
        <v>53</v>
      </c>
      <c r="E1500" s="10">
        <v>24.5</v>
      </c>
      <c r="F1500" s="11">
        <v>3.7128888888888887</v>
      </c>
      <c r="G1500" s="11">
        <v>-8.4419373642388251</v>
      </c>
      <c r="H1500" s="2"/>
      <c r="I1500" s="2"/>
      <c r="J1500" s="2"/>
      <c r="K1500" s="2"/>
      <c r="L1500" s="2"/>
      <c r="M1500" s="24" t="str" cm="1">
        <f t="array" ref="M1500">_xlfn.IFS(B1500=standards!$G$1, standards!$H$1, B1500=standards!$G$2,standards!$H$2,B1500=standards!$G$3,standards!$H$3,B1500=standards!$G$4,standards!$H$4,B1500=standards!$G$5,standards!$H$5,B1500=standards!$G$6,standards!$H$6,B1500=standards!$G$8,standards!$H$8,B1500=standards!$G$9,standards!$H$9,B1500=standards!$G$10, standards!$H$10, TRUE,standards!$H$7)</f>
        <v>139.5, 64.5, 1.5</v>
      </c>
      <c r="N1500" t="str">
        <f>VLOOKUP($C1500, standards!$A$2:$D$17, 3, FALSE)</f>
        <v>shale, stilstone</v>
      </c>
      <c r="O1500" t="str">
        <f>VLOOKUP($C1500, standards!$A$2:$D$17, 4, FALSE)</f>
        <v/>
      </c>
    </row>
    <row r="1501" spans="1:15" x14ac:dyDescent="0.2">
      <c r="A1501" s="21">
        <v>29725</v>
      </c>
      <c r="B1501" s="1" t="s">
        <v>61</v>
      </c>
      <c r="C1501" s="1" t="s">
        <v>21</v>
      </c>
      <c r="D1501" s="1" t="s">
        <v>53</v>
      </c>
      <c r="E1501" s="10">
        <v>27</v>
      </c>
      <c r="F1501" s="11">
        <v>4.9928888888888885</v>
      </c>
      <c r="G1501" s="11">
        <v>-9.3961566168989208</v>
      </c>
      <c r="H1501" s="2"/>
      <c r="I1501" s="2"/>
      <c r="J1501" s="2"/>
      <c r="K1501" s="2"/>
      <c r="L1501" s="2"/>
      <c r="M1501" s="24" t="str" cm="1">
        <f t="array" ref="M1501">_xlfn.IFS(B1501=standards!$G$1, standards!$H$1, B1501=standards!$G$2,standards!$H$2,B1501=standards!$G$3,standards!$H$3,B1501=standards!$G$4,standards!$H$4,B1501=standards!$G$5,standards!$H$5,B1501=standards!$G$6,standards!$H$6,B1501=standards!$G$8,standards!$H$8,B1501=standards!$G$9,standards!$H$9,B1501=standards!$G$10, standards!$H$10, TRUE,standards!$H$7)</f>
        <v>139.5, 64.5, 1.5</v>
      </c>
      <c r="N1501" t="str">
        <f>VLOOKUP($C1501, standards!$A$2:$D$17, 3, FALSE)</f>
        <v>shale, stilstone</v>
      </c>
      <c r="O1501" t="str">
        <f>VLOOKUP($C1501, standards!$A$2:$D$17, 4, FALSE)</f>
        <v/>
      </c>
    </row>
    <row r="1502" spans="1:15" x14ac:dyDescent="0.2">
      <c r="A1502" s="21">
        <v>29726</v>
      </c>
      <c r="B1502" s="1" t="s">
        <v>61</v>
      </c>
      <c r="C1502" s="1" t="s">
        <v>21</v>
      </c>
      <c r="D1502" s="1" t="s">
        <v>53</v>
      </c>
      <c r="E1502" s="10">
        <v>30.7</v>
      </c>
      <c r="F1502" s="11">
        <v>9.270888888888889</v>
      </c>
      <c r="G1502" s="11">
        <v>-10.755226154142306</v>
      </c>
      <c r="H1502" s="2"/>
      <c r="I1502" s="2"/>
      <c r="J1502" s="2"/>
      <c r="K1502" s="2"/>
      <c r="L1502" s="2"/>
      <c r="M1502" s="24" t="str" cm="1">
        <f t="array" ref="M1502">_xlfn.IFS(B1502=standards!$G$1, standards!$H$1, B1502=standards!$G$2,standards!$H$2,B1502=standards!$G$3,standards!$H$3,B1502=standards!$G$4,standards!$H$4,B1502=standards!$G$5,standards!$H$5,B1502=standards!$G$6,standards!$H$6,B1502=standards!$G$8,standards!$H$8,B1502=standards!$G$9,standards!$H$9,B1502=standards!$G$10, standards!$H$10, TRUE,standards!$H$7)</f>
        <v>139.5, 64.5, 1.5</v>
      </c>
      <c r="N1502" t="str">
        <f>VLOOKUP($C1502, standards!$A$2:$D$17, 3, FALSE)</f>
        <v>shale, stilstone</v>
      </c>
      <c r="O1502" t="str">
        <f>VLOOKUP($C1502, standards!$A$2:$D$17, 4, FALSE)</f>
        <v/>
      </c>
    </row>
    <row r="1503" spans="1:15" x14ac:dyDescent="0.2">
      <c r="A1503" s="21">
        <v>29727</v>
      </c>
      <c r="B1503" s="1" t="s">
        <v>61</v>
      </c>
      <c r="C1503" s="1" t="s">
        <v>21</v>
      </c>
      <c r="D1503" s="1" t="s">
        <v>53</v>
      </c>
      <c r="E1503" s="10">
        <v>39</v>
      </c>
      <c r="F1503" s="11">
        <v>-3.0071111111111111</v>
      </c>
      <c r="G1503" s="11">
        <v>-6.3929395914102694</v>
      </c>
      <c r="H1503" s="2"/>
      <c r="I1503" s="2"/>
      <c r="J1503" s="2"/>
      <c r="K1503" s="2"/>
      <c r="L1503" s="2"/>
      <c r="M1503" s="24" t="str" cm="1">
        <f t="array" ref="M1503">_xlfn.IFS(B1503=standards!$G$1, standards!$H$1, B1503=standards!$G$2,standards!$H$2,B1503=standards!$G$3,standards!$H$3,B1503=standards!$G$4,standards!$H$4,B1503=standards!$G$5,standards!$H$5,B1503=standards!$G$6,standards!$H$6,B1503=standards!$G$8,standards!$H$8,B1503=standards!$G$9,standards!$H$9,B1503=standards!$G$10, standards!$H$10, TRUE,standards!$H$7)</f>
        <v>139.5, 64.5, 1.5</v>
      </c>
      <c r="N1503" t="str">
        <f>VLOOKUP($C1503, standards!$A$2:$D$17, 3, FALSE)</f>
        <v>shale, stilstone</v>
      </c>
      <c r="O1503" t="str">
        <f>VLOOKUP($C1503, standards!$A$2:$D$17, 4, FALSE)</f>
        <v/>
      </c>
    </row>
    <row r="1504" spans="1:15" x14ac:dyDescent="0.2">
      <c r="A1504" s="21">
        <v>29728</v>
      </c>
      <c r="B1504" s="1" t="s">
        <v>61</v>
      </c>
      <c r="C1504" s="1" t="s">
        <v>21</v>
      </c>
      <c r="D1504" s="1" t="s">
        <v>53</v>
      </c>
      <c r="E1504" s="10">
        <v>41</v>
      </c>
      <c r="F1504" s="11">
        <v>-3.0661111111111112</v>
      </c>
      <c r="G1504" s="11">
        <v>-8.187544887129107</v>
      </c>
      <c r="H1504" s="2"/>
      <c r="I1504" s="2"/>
      <c r="J1504" s="2"/>
      <c r="K1504" s="2"/>
      <c r="L1504" s="2"/>
      <c r="M1504" s="24" t="str" cm="1">
        <f t="array" ref="M1504">_xlfn.IFS(B1504=standards!$G$1, standards!$H$1, B1504=standards!$G$2,standards!$H$2,B1504=standards!$G$3,standards!$H$3,B1504=standards!$G$4,standards!$H$4,B1504=standards!$G$5,standards!$H$5,B1504=standards!$G$6,standards!$H$6,B1504=standards!$G$8,standards!$H$8,B1504=standards!$G$9,standards!$H$9,B1504=standards!$G$10, standards!$H$10, TRUE,standards!$H$7)</f>
        <v>139.5, 64.5, 1.5</v>
      </c>
      <c r="N1504" t="str">
        <f>VLOOKUP($C1504, standards!$A$2:$D$17, 3, FALSE)</f>
        <v>shale, stilstone</v>
      </c>
      <c r="O1504" t="str">
        <f>VLOOKUP($C1504, standards!$A$2:$D$17, 4, FALSE)</f>
        <v/>
      </c>
    </row>
    <row r="1505" spans="1:15" x14ac:dyDescent="0.2">
      <c r="A1505" s="21">
        <v>29729</v>
      </c>
      <c r="B1505" s="1" t="s">
        <v>61</v>
      </c>
      <c r="C1505" s="1" t="s">
        <v>21</v>
      </c>
      <c r="D1505" s="1" t="s">
        <v>53</v>
      </c>
      <c r="E1505" s="10">
        <v>42</v>
      </c>
      <c r="F1505" s="11">
        <v>-1.594111111111111</v>
      </c>
      <c r="G1505" s="11">
        <v>-3.6589628529792577</v>
      </c>
      <c r="H1505" s="2"/>
      <c r="I1505" s="2"/>
      <c r="J1505" s="2"/>
      <c r="K1505" s="2"/>
      <c r="L1505" s="2"/>
      <c r="M1505" s="24" t="str" cm="1">
        <f t="array" ref="M1505">_xlfn.IFS(B1505=standards!$G$1, standards!$H$1, B1505=standards!$G$2,standards!$H$2,B1505=standards!$G$3,standards!$H$3,B1505=standards!$G$4,standards!$H$4,B1505=standards!$G$5,standards!$H$5,B1505=standards!$G$6,standards!$H$6,B1505=standards!$G$8,standards!$H$8,B1505=standards!$G$9,standards!$H$9,B1505=standards!$G$10, standards!$H$10, TRUE,standards!$H$7)</f>
        <v>139.5, 64.5, 1.5</v>
      </c>
      <c r="N1505" t="str">
        <f>VLOOKUP($C1505, standards!$A$2:$D$17, 3, FALSE)</f>
        <v>shale, stilstone</v>
      </c>
      <c r="O1505" t="str">
        <f>VLOOKUP($C1505, standards!$A$2:$D$17, 4, FALSE)</f>
        <v/>
      </c>
    </row>
    <row r="1506" spans="1:15" x14ac:dyDescent="0.2">
      <c r="A1506" s="21">
        <v>29730</v>
      </c>
      <c r="B1506" s="1" t="s">
        <v>61</v>
      </c>
      <c r="C1506" s="1" t="s">
        <v>21</v>
      </c>
      <c r="D1506" s="1" t="s">
        <v>53</v>
      </c>
      <c r="E1506" s="10">
        <v>43.5</v>
      </c>
      <c r="F1506" s="11">
        <v>-2.7461111111111109</v>
      </c>
      <c r="G1506" s="11">
        <v>-6.9967505292969614</v>
      </c>
      <c r="H1506" s="2"/>
      <c r="I1506" s="2"/>
      <c r="J1506" s="2"/>
      <c r="K1506" s="2"/>
      <c r="L1506" s="2"/>
      <c r="M1506" s="24" t="str" cm="1">
        <f t="array" ref="M1506">_xlfn.IFS(B1506=standards!$G$1, standards!$H$1, B1506=standards!$G$2,standards!$H$2,B1506=standards!$G$3,standards!$H$3,B1506=standards!$G$4,standards!$H$4,B1506=standards!$G$5,standards!$H$5,B1506=standards!$G$6,standards!$H$6,B1506=standards!$G$8,standards!$H$8,B1506=standards!$G$9,standards!$H$9,B1506=standards!$G$10, standards!$H$10, TRUE,standards!$H$7)</f>
        <v>139.5, 64.5, 1.5</v>
      </c>
      <c r="N1506" t="str">
        <f>VLOOKUP($C1506, standards!$A$2:$D$17, 3, FALSE)</f>
        <v>shale, stilstone</v>
      </c>
      <c r="O1506" t="str">
        <f>VLOOKUP($C1506, standards!$A$2:$D$17, 4, FALSE)</f>
        <v/>
      </c>
    </row>
    <row r="1507" spans="1:15" x14ac:dyDescent="0.2">
      <c r="A1507" s="21">
        <v>29731</v>
      </c>
      <c r="B1507" s="1" t="s">
        <v>61</v>
      </c>
      <c r="C1507" s="1" t="s">
        <v>21</v>
      </c>
      <c r="D1507" s="1" t="s">
        <v>53</v>
      </c>
      <c r="E1507" s="10">
        <v>218</v>
      </c>
      <c r="F1507" s="11">
        <v>-0.60011111111111115</v>
      </c>
      <c r="G1507" s="11">
        <v>-7.8440655503312806</v>
      </c>
      <c r="H1507" s="2"/>
      <c r="I1507" s="2"/>
      <c r="J1507" s="2"/>
      <c r="K1507" s="2"/>
      <c r="L1507" s="2"/>
      <c r="M1507" s="24" t="str" cm="1">
        <f t="array" ref="M1507">_xlfn.IFS(B1507=standards!$G$1, standards!$H$1, B1507=standards!$G$2,standards!$H$2,B1507=standards!$G$3,standards!$H$3,B1507=standards!$G$4,standards!$H$4,B1507=standards!$G$5,standards!$H$5,B1507=standards!$G$6,standards!$H$6,B1507=standards!$G$8,standards!$H$8,B1507=standards!$G$9,standards!$H$9,B1507=standards!$G$10, standards!$H$10, TRUE,standards!$H$7)</f>
        <v>139.5, 64.5, 1.5</v>
      </c>
      <c r="N1507" t="str">
        <f>VLOOKUP($C1507, standards!$A$2:$D$17, 3, FALSE)</f>
        <v>shale, stilstone</v>
      </c>
      <c r="O1507" t="str">
        <f>VLOOKUP($C1507, standards!$A$2:$D$17, 4, FALSE)</f>
        <v/>
      </c>
    </row>
    <row r="1508" spans="1:15" x14ac:dyDescent="0.2">
      <c r="A1508" s="21">
        <v>29732</v>
      </c>
      <c r="B1508" s="1" t="s">
        <v>61</v>
      </c>
      <c r="C1508" s="1" t="s">
        <v>31</v>
      </c>
      <c r="D1508" s="1" t="s">
        <v>53</v>
      </c>
      <c r="E1508" s="10">
        <v>338.5</v>
      </c>
      <c r="F1508" s="11">
        <v>-5.4341111111111111</v>
      </c>
      <c r="G1508" s="11">
        <v>-5.9752212048722564</v>
      </c>
      <c r="H1508" s="2"/>
      <c r="I1508" s="2"/>
      <c r="J1508" s="2"/>
      <c r="K1508" s="2"/>
      <c r="L1508" s="2"/>
      <c r="M1508" s="24" t="str" cm="1">
        <f t="array" ref="M1508">_xlfn.IFS(B1508=standards!$G$1, standards!$H$1, B1508=standards!$G$2,standards!$H$2,B1508=standards!$G$3,standards!$H$3,B1508=standards!$G$4,standards!$H$4,B1508=standards!$G$5,standards!$H$5,B1508=standards!$G$6,standards!$H$6,B1508=standards!$G$8,standards!$H$8,B1508=standards!$G$9,standards!$H$9,B1508=standards!$G$10, standards!$H$10, TRUE,standards!$H$7)</f>
        <v>139.5, 64.5, 1.5</v>
      </c>
      <c r="N1508" t="str">
        <f>VLOOKUP($C1508, standards!$A$2:$D$17, 3, FALSE)</f>
        <v>carbonate, dolomite</v>
      </c>
      <c r="O1508" t="str">
        <f>VLOOKUP($C1508, standards!$A$2:$D$17, 4, FALSE)</f>
        <v/>
      </c>
    </row>
    <row r="1509" spans="1:15" x14ac:dyDescent="0.2">
      <c r="A1509" s="21">
        <v>29733</v>
      </c>
      <c r="B1509" s="1" t="s">
        <v>61</v>
      </c>
      <c r="C1509" s="1" t="s">
        <v>31</v>
      </c>
      <c r="D1509" s="1" t="s">
        <v>53</v>
      </c>
      <c r="E1509" s="10">
        <v>341</v>
      </c>
      <c r="F1509" s="11">
        <v>-5.6111111111111107</v>
      </c>
      <c r="G1509" s="11">
        <v>-5.5485941323654666</v>
      </c>
      <c r="H1509" s="2"/>
      <c r="I1509" s="2"/>
      <c r="J1509" s="2"/>
      <c r="K1509" s="2"/>
      <c r="L1509" s="2"/>
      <c r="M1509" s="24" t="str" cm="1">
        <f t="array" ref="M1509">_xlfn.IFS(B1509=standards!$G$1, standards!$H$1, B1509=standards!$G$2,standards!$H$2,B1509=standards!$G$3,standards!$H$3,B1509=standards!$G$4,standards!$H$4,B1509=standards!$G$5,standards!$H$5,B1509=standards!$G$6,standards!$H$6,B1509=standards!$G$8,standards!$H$8,B1509=standards!$G$9,standards!$H$9,B1509=standards!$G$10, standards!$H$10, TRUE,standards!$H$7)</f>
        <v>139.5, 64.5, 1.5</v>
      </c>
      <c r="N1509" t="str">
        <f>VLOOKUP($C1509, standards!$A$2:$D$17, 3, FALSE)</f>
        <v>carbonate, dolomite</v>
      </c>
      <c r="O1509" t="str">
        <f>VLOOKUP($C1509, standards!$A$2:$D$17, 4, FALSE)</f>
        <v/>
      </c>
    </row>
    <row r="1510" spans="1:15" x14ac:dyDescent="0.2">
      <c r="A1510" s="21">
        <v>29734</v>
      </c>
      <c r="B1510" s="1" t="s">
        <v>61</v>
      </c>
      <c r="C1510" s="1" t="s">
        <v>31</v>
      </c>
      <c r="D1510" s="1" t="s">
        <v>53</v>
      </c>
      <c r="E1510" s="10">
        <v>342</v>
      </c>
      <c r="F1510" s="11">
        <v>-5.3231111111111113</v>
      </c>
      <c r="G1510" s="11">
        <v>-5.3248871291484798</v>
      </c>
      <c r="H1510" s="2"/>
      <c r="I1510" s="2"/>
      <c r="J1510" s="2"/>
      <c r="K1510" s="2"/>
      <c r="L1510" s="2"/>
      <c r="M1510" s="24" t="str" cm="1">
        <f t="array" ref="M1510">_xlfn.IFS(B1510=standards!$G$1, standards!$H$1, B1510=standards!$G$2,standards!$H$2,B1510=standards!$G$3,standards!$H$3,B1510=standards!$G$4,standards!$H$4,B1510=standards!$G$5,standards!$H$5,B1510=standards!$G$6,standards!$H$6,B1510=standards!$G$8,standards!$H$8,B1510=standards!$G$9,standards!$H$9,B1510=standards!$G$10, standards!$H$10, TRUE,standards!$H$7)</f>
        <v>139.5, 64.5, 1.5</v>
      </c>
      <c r="N1510" t="str">
        <f>VLOOKUP($C1510, standards!$A$2:$D$17, 3, FALSE)</f>
        <v>carbonate, dolomite</v>
      </c>
      <c r="O1510" t="str">
        <f>VLOOKUP($C1510, standards!$A$2:$D$17, 4, FALSE)</f>
        <v/>
      </c>
    </row>
    <row r="1511" spans="1:15" x14ac:dyDescent="0.2">
      <c r="A1511" s="21">
        <v>29735</v>
      </c>
      <c r="B1511" s="1" t="s">
        <v>61</v>
      </c>
      <c r="C1511" s="1" t="s">
        <v>31</v>
      </c>
      <c r="D1511" s="1" t="s">
        <v>53</v>
      </c>
      <c r="E1511" s="10">
        <v>343</v>
      </c>
      <c r="F1511" s="11">
        <v>-6.049142857142856</v>
      </c>
      <c r="G1511" s="11">
        <v>-5.8597539505780052</v>
      </c>
      <c r="H1511" s="2"/>
      <c r="I1511" s="2"/>
      <c r="J1511" s="2"/>
      <c r="K1511" s="2"/>
      <c r="L1511" s="2"/>
      <c r="M1511" s="24" t="str" cm="1">
        <f t="array" ref="M1511">_xlfn.IFS(B1511=standards!$G$1, standards!$H$1, B1511=standards!$G$2,standards!$H$2,B1511=standards!$G$3,standards!$H$3,B1511=standards!$G$4,standards!$H$4,B1511=standards!$G$5,standards!$H$5,B1511=standards!$G$6,standards!$H$6,B1511=standards!$G$8,standards!$H$8,B1511=standards!$G$9,standards!$H$9,B1511=standards!$G$10, standards!$H$10, TRUE,standards!$H$7)</f>
        <v>139.5, 64.5, 1.5</v>
      </c>
      <c r="N1511" t="str">
        <f>VLOOKUP($C1511, standards!$A$2:$D$17, 3, FALSE)</f>
        <v>carbonate, dolomite</v>
      </c>
      <c r="O1511" t="str">
        <f>VLOOKUP($C1511, standards!$A$2:$D$17, 4, FALSE)</f>
        <v/>
      </c>
    </row>
    <row r="1512" spans="1:15" x14ac:dyDescent="0.2">
      <c r="A1512" s="21">
        <v>29736</v>
      </c>
      <c r="B1512" s="1" t="s">
        <v>61</v>
      </c>
      <c r="C1512" s="1" t="s">
        <v>31</v>
      </c>
      <c r="D1512" s="1" t="s">
        <v>53</v>
      </c>
      <c r="E1512" s="10">
        <v>344</v>
      </c>
      <c r="F1512" s="11">
        <v>-6.1351428571428563</v>
      </c>
      <c r="G1512" s="11">
        <v>-5.5964527874995103</v>
      </c>
      <c r="H1512" s="2"/>
      <c r="I1512" s="2"/>
      <c r="J1512" s="2"/>
      <c r="K1512" s="2"/>
      <c r="L1512" s="2"/>
      <c r="M1512" s="24" t="str" cm="1">
        <f t="array" ref="M1512">_xlfn.IFS(B1512=standards!$G$1, standards!$H$1, B1512=standards!$G$2,standards!$H$2,B1512=standards!$G$3,standards!$H$3,B1512=standards!$G$4,standards!$H$4,B1512=standards!$G$5,standards!$H$5,B1512=standards!$G$6,standards!$H$6,B1512=standards!$G$8,standards!$H$8,B1512=standards!$G$9,standards!$H$9,B1512=standards!$G$10, standards!$H$10, TRUE,standards!$H$7)</f>
        <v>139.5, 64.5, 1.5</v>
      </c>
      <c r="N1512" t="str">
        <f>VLOOKUP($C1512, standards!$A$2:$D$17, 3, FALSE)</f>
        <v>carbonate, dolomite</v>
      </c>
      <c r="O1512" t="str">
        <f>VLOOKUP($C1512, standards!$A$2:$D$17, 4, FALSE)</f>
        <v/>
      </c>
    </row>
    <row r="1513" spans="1:15" x14ac:dyDescent="0.2">
      <c r="A1513" s="21">
        <v>29737</v>
      </c>
      <c r="B1513" s="1" t="s">
        <v>61</v>
      </c>
      <c r="C1513" s="1" t="s">
        <v>31</v>
      </c>
      <c r="D1513" s="1" t="s">
        <v>53</v>
      </c>
      <c r="E1513" s="10">
        <v>345</v>
      </c>
      <c r="F1513" s="11">
        <v>-4.8471428571428561</v>
      </c>
      <c r="G1513" s="11">
        <v>-4.581852441050609</v>
      </c>
      <c r="H1513" s="2"/>
      <c r="I1513" s="2"/>
      <c r="J1513" s="2"/>
      <c r="K1513" s="2"/>
      <c r="L1513" s="2"/>
      <c r="M1513" s="24" t="str" cm="1">
        <f t="array" ref="M1513">_xlfn.IFS(B1513=standards!$G$1, standards!$H$1, B1513=standards!$G$2,standards!$H$2,B1513=standards!$G$3,standards!$H$3,B1513=standards!$G$4,standards!$H$4,B1513=standards!$G$5,standards!$H$5,B1513=standards!$G$6,standards!$H$6,B1513=standards!$G$8,standards!$H$8,B1513=standards!$G$9,standards!$H$9,B1513=standards!$G$10, standards!$H$10, TRUE,standards!$H$7)</f>
        <v>139.5, 64.5, 1.5</v>
      </c>
      <c r="N1513" t="str">
        <f>VLOOKUP($C1513, standards!$A$2:$D$17, 3, FALSE)</f>
        <v>carbonate, dolomite</v>
      </c>
      <c r="O1513" t="str">
        <f>VLOOKUP($C1513, standards!$A$2:$D$17, 4, FALSE)</f>
        <v/>
      </c>
    </row>
    <row r="1514" spans="1:15" x14ac:dyDescent="0.2">
      <c r="A1514" s="21">
        <v>29738</v>
      </c>
      <c r="B1514" s="1" t="s">
        <v>61</v>
      </c>
      <c r="C1514" s="1" t="s">
        <v>31</v>
      </c>
      <c r="D1514" s="1" t="s">
        <v>53</v>
      </c>
      <c r="E1514" s="10">
        <v>346</v>
      </c>
      <c r="F1514" s="11">
        <v>-5.0271428571428576</v>
      </c>
      <c r="G1514" s="11">
        <v>-4.5343394492169811</v>
      </c>
      <c r="H1514" s="2"/>
      <c r="I1514" s="2"/>
      <c r="J1514" s="2"/>
      <c r="K1514" s="2"/>
      <c r="L1514" s="2"/>
      <c r="M1514" s="24" t="str" cm="1">
        <f t="array" ref="M1514">_xlfn.IFS(B1514=standards!$G$1, standards!$H$1, B1514=standards!$G$2,standards!$H$2,B1514=standards!$G$3,standards!$H$3,B1514=standards!$G$4,standards!$H$4,B1514=standards!$G$5,standards!$H$5,B1514=standards!$G$6,standards!$H$6,B1514=standards!$G$8,standards!$H$8,B1514=standards!$G$9,standards!$H$9,B1514=standards!$G$10, standards!$H$10, TRUE,standards!$H$7)</f>
        <v>139.5, 64.5, 1.5</v>
      </c>
      <c r="N1514" t="str">
        <f>VLOOKUP($C1514, standards!$A$2:$D$17, 3, FALSE)</f>
        <v>carbonate, dolomite</v>
      </c>
      <c r="O1514" t="str">
        <f>VLOOKUP($C1514, standards!$A$2:$D$17, 4, FALSE)</f>
        <v/>
      </c>
    </row>
    <row r="1515" spans="1:15" x14ac:dyDescent="0.2">
      <c r="A1515" s="21">
        <v>29739</v>
      </c>
      <c r="B1515" s="1" t="s">
        <v>61</v>
      </c>
      <c r="C1515" s="1" t="s">
        <v>31</v>
      </c>
      <c r="D1515" s="1" t="s">
        <v>53</v>
      </c>
      <c r="E1515" s="10">
        <v>347</v>
      </c>
      <c r="F1515" s="11">
        <v>-6.8931428571428572</v>
      </c>
      <c r="G1515" s="11">
        <v>-5.9132060663908934</v>
      </c>
      <c r="H1515" s="2"/>
      <c r="I1515" s="2"/>
      <c r="J1515" s="2"/>
      <c r="K1515" s="2"/>
      <c r="L1515" s="2"/>
      <c r="M1515" s="24" t="str" cm="1">
        <f t="array" ref="M1515">_xlfn.IFS(B1515=standards!$G$1, standards!$H$1, B1515=standards!$G$2,standards!$H$2,B1515=standards!$G$3,standards!$H$3,B1515=standards!$G$4,standards!$H$4,B1515=standards!$G$5,standards!$H$5,B1515=standards!$G$6,standards!$H$6,B1515=standards!$G$8,standards!$H$8,B1515=standards!$G$9,standards!$H$9,B1515=standards!$G$10, standards!$H$10, TRUE,standards!$H$7)</f>
        <v>139.5, 64.5, 1.5</v>
      </c>
      <c r="N1515" t="str">
        <f>VLOOKUP($C1515, standards!$A$2:$D$17, 3, FALSE)</f>
        <v>carbonate, dolomite</v>
      </c>
      <c r="O1515" t="str">
        <f>VLOOKUP($C1515, standards!$A$2:$D$17, 4, FALSE)</f>
        <v/>
      </c>
    </row>
    <row r="1516" spans="1:15" x14ac:dyDescent="0.2">
      <c r="A1516" s="21">
        <v>29740</v>
      </c>
      <c r="B1516" s="1" t="s">
        <v>61</v>
      </c>
      <c r="C1516" s="1" t="s">
        <v>31</v>
      </c>
      <c r="D1516" s="1" t="s">
        <v>53</v>
      </c>
      <c r="E1516" s="10">
        <v>348</v>
      </c>
      <c r="F1516" s="11">
        <v>-7.2871428571428574</v>
      </c>
      <c r="G1516" s="11">
        <v>-6.1289942376356468</v>
      </c>
      <c r="H1516" s="2"/>
      <c r="I1516" s="2"/>
      <c r="J1516" s="2"/>
      <c r="K1516" s="2"/>
      <c r="L1516" s="2"/>
      <c r="M1516" s="24" t="str" cm="1">
        <f t="array" ref="M1516">_xlfn.IFS(B1516=standards!$G$1, standards!$H$1, B1516=standards!$G$2,standards!$H$2,B1516=standards!$G$3,standards!$H$3,B1516=standards!$G$4,standards!$H$4,B1516=standards!$G$5,standards!$H$5,B1516=standards!$G$6,standards!$H$6,B1516=standards!$G$8,standards!$H$8,B1516=standards!$G$9,standards!$H$9,B1516=standards!$G$10, standards!$H$10, TRUE,standards!$H$7)</f>
        <v>139.5, 64.5, 1.5</v>
      </c>
      <c r="N1516" t="str">
        <f>VLOOKUP($C1516, standards!$A$2:$D$17, 3, FALSE)</f>
        <v>carbonate, dolomite</v>
      </c>
      <c r="O1516" t="str">
        <f>VLOOKUP($C1516, standards!$A$2:$D$17, 4, FALSE)</f>
        <v/>
      </c>
    </row>
    <row r="1517" spans="1:15" x14ac:dyDescent="0.2">
      <c r="A1517" s="21">
        <v>29741</v>
      </c>
      <c r="B1517" s="1" t="s">
        <v>61</v>
      </c>
      <c r="C1517" s="1" t="s">
        <v>31</v>
      </c>
      <c r="D1517" s="1" t="s">
        <v>53</v>
      </c>
      <c r="E1517" s="10">
        <v>349</v>
      </c>
      <c r="F1517" s="11">
        <v>-5.4091428571428573</v>
      </c>
      <c r="G1517" s="11">
        <v>-4.7372595185067841</v>
      </c>
      <c r="H1517" s="2"/>
      <c r="I1517" s="2"/>
      <c r="J1517" s="2"/>
      <c r="K1517" s="2"/>
      <c r="L1517" s="2"/>
      <c r="M1517" s="24" t="str" cm="1">
        <f t="array" ref="M1517">_xlfn.IFS(B1517=standards!$G$1, standards!$H$1, B1517=standards!$G$2,standards!$H$2,B1517=standards!$G$3,standards!$H$3,B1517=standards!$G$4,standards!$H$4,B1517=standards!$G$5,standards!$H$5,B1517=standards!$G$6,standards!$H$6,B1517=standards!$G$8,standards!$H$8,B1517=standards!$G$9,standards!$H$9,B1517=standards!$G$10, standards!$H$10, TRUE,standards!$H$7)</f>
        <v>139.5, 64.5, 1.5</v>
      </c>
      <c r="N1517" t="str">
        <f>VLOOKUP($C1517, standards!$A$2:$D$17, 3, FALSE)</f>
        <v>carbonate, dolomite</v>
      </c>
      <c r="O1517" t="str">
        <f>VLOOKUP($C1517, standards!$A$2:$D$17, 4, FALSE)</f>
        <v/>
      </c>
    </row>
    <row r="1518" spans="1:15" x14ac:dyDescent="0.2">
      <c r="A1518" s="21">
        <v>29742</v>
      </c>
      <c r="B1518" s="1" t="s">
        <v>61</v>
      </c>
      <c r="C1518" s="1" t="s">
        <v>31</v>
      </c>
      <c r="D1518" s="1" t="s">
        <v>53</v>
      </c>
      <c r="E1518" s="10">
        <v>350</v>
      </c>
      <c r="F1518" s="11">
        <v>-6.9521428571428565</v>
      </c>
      <c r="G1518" s="11">
        <v>-5.7498801569624849</v>
      </c>
      <c r="H1518" s="2"/>
      <c r="I1518" s="2"/>
      <c r="J1518" s="2"/>
      <c r="K1518" s="2"/>
      <c r="L1518" s="2"/>
      <c r="M1518" s="24" t="str" cm="1">
        <f t="array" ref="M1518">_xlfn.IFS(B1518=standards!$G$1, standards!$H$1, B1518=standards!$G$2,standards!$H$2,B1518=standards!$G$3,standards!$H$3,B1518=standards!$G$4,standards!$H$4,B1518=standards!$G$5,standards!$H$5,B1518=standards!$G$6,standards!$H$6,B1518=standards!$G$8,standards!$H$8,B1518=standards!$G$9,standards!$H$9,B1518=standards!$G$10, standards!$H$10, TRUE,standards!$H$7)</f>
        <v>139.5, 64.5, 1.5</v>
      </c>
      <c r="N1518" t="str">
        <f>VLOOKUP($C1518, standards!$A$2:$D$17, 3, FALSE)</f>
        <v>carbonate, dolomite</v>
      </c>
      <c r="O1518" t="str">
        <f>VLOOKUP($C1518, standards!$A$2:$D$17, 4, FALSE)</f>
        <v/>
      </c>
    </row>
    <row r="1519" spans="1:15" x14ac:dyDescent="0.2">
      <c r="A1519" s="21">
        <v>29743</v>
      </c>
      <c r="B1519" s="1" t="s">
        <v>61</v>
      </c>
      <c r="C1519" s="1" t="s">
        <v>31</v>
      </c>
      <c r="D1519" s="1" t="s">
        <v>53</v>
      </c>
      <c r="E1519" s="10">
        <v>351</v>
      </c>
      <c r="F1519" s="11">
        <v>-6.9231428571428566</v>
      </c>
      <c r="G1519" s="11">
        <v>-5.8280786226888441</v>
      </c>
      <c r="H1519" s="2"/>
      <c r="I1519" s="2"/>
      <c r="J1519" s="2"/>
      <c r="K1519" s="2"/>
      <c r="L1519" s="2"/>
      <c r="M1519" s="24" t="str" cm="1">
        <f t="array" ref="M1519">_xlfn.IFS(B1519=standards!$G$1, standards!$H$1, B1519=standards!$G$2,standards!$H$2,B1519=standards!$G$3,standards!$H$3,B1519=standards!$G$4,standards!$H$4,B1519=standards!$G$5,standards!$H$5,B1519=standards!$G$6,standards!$H$6,B1519=standards!$G$8,standards!$H$8,B1519=standards!$G$9,standards!$H$9,B1519=standards!$G$10, standards!$H$10, TRUE,standards!$H$7)</f>
        <v>139.5, 64.5, 1.5</v>
      </c>
      <c r="N1519" t="str">
        <f>VLOOKUP($C1519, standards!$A$2:$D$17, 3, FALSE)</f>
        <v>carbonate, dolomite</v>
      </c>
      <c r="O1519" t="str">
        <f>VLOOKUP($C1519, standards!$A$2:$D$17, 4, FALSE)</f>
        <v/>
      </c>
    </row>
    <row r="1520" spans="1:15" x14ac:dyDescent="0.2">
      <c r="A1520" s="21">
        <v>29744</v>
      </c>
      <c r="B1520" s="1" t="s">
        <v>61</v>
      </c>
      <c r="C1520" s="1" t="s">
        <v>31</v>
      </c>
      <c r="D1520" s="1" t="s">
        <v>53</v>
      </c>
      <c r="E1520" s="10">
        <v>352</v>
      </c>
      <c r="F1520" s="11">
        <v>-5.9591428571428562</v>
      </c>
      <c r="G1520" s="11">
        <v>-5.2440647647329062</v>
      </c>
      <c r="H1520" s="2"/>
      <c r="I1520" s="2"/>
      <c r="J1520" s="2"/>
      <c r="K1520" s="2"/>
      <c r="L1520" s="2"/>
      <c r="M1520" s="24" t="str" cm="1">
        <f t="array" ref="M1520">_xlfn.IFS(B1520=standards!$G$1, standards!$H$1, B1520=standards!$G$2,standards!$H$2,B1520=standards!$G$3,standards!$H$3,B1520=standards!$G$4,standards!$H$4,B1520=standards!$G$5,standards!$H$5,B1520=standards!$G$6,standards!$H$6,B1520=standards!$G$8,standards!$H$8,B1520=standards!$G$9,standards!$H$9,B1520=standards!$G$10, standards!$H$10, TRUE,standards!$H$7)</f>
        <v>139.5, 64.5, 1.5</v>
      </c>
      <c r="N1520" t="str">
        <f>VLOOKUP($C1520, standards!$A$2:$D$17, 3, FALSE)</f>
        <v>carbonate, dolomite</v>
      </c>
      <c r="O1520" t="str">
        <f>VLOOKUP($C1520, standards!$A$2:$D$17, 4, FALSE)</f>
        <v/>
      </c>
    </row>
    <row r="1521" spans="1:15" x14ac:dyDescent="0.2">
      <c r="A1521" s="21">
        <v>29745</v>
      </c>
      <c r="B1521" s="1" t="s">
        <v>61</v>
      </c>
      <c r="C1521" s="1" t="s">
        <v>31</v>
      </c>
      <c r="D1521" s="1" t="s">
        <v>53</v>
      </c>
      <c r="E1521" s="10">
        <v>353</v>
      </c>
      <c r="F1521" s="11">
        <v>-6.9721428571428561</v>
      </c>
      <c r="G1521" s="11">
        <v>-6.0191204440202402</v>
      </c>
      <c r="H1521" s="2"/>
      <c r="I1521" s="2"/>
      <c r="J1521" s="2"/>
      <c r="K1521" s="2"/>
      <c r="L1521" s="2"/>
      <c r="M1521" s="24" t="str" cm="1">
        <f t="array" ref="M1521">_xlfn.IFS(B1521=standards!$G$1, standards!$H$1, B1521=standards!$G$2,standards!$H$2,B1521=standards!$G$3,standards!$H$3,B1521=standards!$G$4,standards!$H$4,B1521=standards!$G$5,standards!$H$5,B1521=standards!$G$6,standards!$H$6,B1521=standards!$G$8,standards!$H$8,B1521=standards!$G$9,standards!$H$9,B1521=standards!$G$10, standards!$H$10, TRUE,standards!$H$7)</f>
        <v>139.5, 64.5, 1.5</v>
      </c>
      <c r="N1521" t="str">
        <f>VLOOKUP($C1521, standards!$A$2:$D$17, 3, FALSE)</f>
        <v>carbonate, dolomite</v>
      </c>
      <c r="O1521" t="str">
        <f>VLOOKUP($C1521, standards!$A$2:$D$17, 4, FALSE)</f>
        <v/>
      </c>
    </row>
    <row r="1522" spans="1:15" x14ac:dyDescent="0.2">
      <c r="A1522" s="21">
        <v>29746</v>
      </c>
      <c r="B1522" s="1" t="s">
        <v>61</v>
      </c>
      <c r="C1522" s="1" t="s">
        <v>31</v>
      </c>
      <c r="D1522" s="1" t="s">
        <v>53</v>
      </c>
      <c r="E1522" s="10">
        <v>354.5</v>
      </c>
      <c r="F1522" s="11">
        <v>-6.7581428571428575</v>
      </c>
      <c r="G1522" s="11">
        <v>-5.7122657050942909</v>
      </c>
      <c r="H1522" s="2"/>
      <c r="I1522" s="2"/>
      <c r="J1522" s="2"/>
      <c r="K1522" s="2"/>
      <c r="L1522" s="2"/>
      <c r="M1522" s="24" t="str" cm="1">
        <f t="array" ref="M1522">_xlfn.IFS(B1522=standards!$G$1, standards!$H$1, B1522=standards!$G$2,standards!$H$2,B1522=standards!$G$3,standards!$H$3,B1522=standards!$G$4,standards!$H$4,B1522=standards!$G$5,standards!$H$5,B1522=standards!$G$6,standards!$H$6,B1522=standards!$G$8,standards!$H$8,B1522=standards!$G$9,standards!$H$9,B1522=standards!$G$10, standards!$H$10, TRUE,standards!$H$7)</f>
        <v>139.5, 64.5, 1.5</v>
      </c>
      <c r="N1522" t="str">
        <f>VLOOKUP($C1522, standards!$A$2:$D$17, 3, FALSE)</f>
        <v>carbonate, dolomite</v>
      </c>
      <c r="O1522" t="str">
        <f>VLOOKUP($C1522, standards!$A$2:$D$17, 4, FALSE)</f>
        <v/>
      </c>
    </row>
    <row r="1523" spans="1:15" x14ac:dyDescent="0.2">
      <c r="A1523" s="21">
        <v>29747</v>
      </c>
      <c r="B1523" s="1" t="s">
        <v>61</v>
      </c>
      <c r="C1523" s="1" t="s">
        <v>31</v>
      </c>
      <c r="D1523" s="1" t="s">
        <v>53</v>
      </c>
      <c r="E1523" s="10">
        <v>356</v>
      </c>
      <c r="F1523" s="11">
        <v>-6.4261428571428567</v>
      </c>
      <c r="G1523" s="11">
        <v>-5.8884597164775361</v>
      </c>
      <c r="H1523" s="2"/>
      <c r="I1523" s="2"/>
      <c r="J1523" s="2"/>
      <c r="K1523" s="2"/>
      <c r="L1523" s="2"/>
      <c r="M1523" s="24" t="str" cm="1">
        <f t="array" ref="M1523">_xlfn.IFS(B1523=standards!$G$1, standards!$H$1, B1523=standards!$G$2,standards!$H$2,B1523=standards!$G$3,standards!$H$3,B1523=standards!$G$4,standards!$H$4,B1523=standards!$G$5,standards!$H$5,B1523=standards!$G$6,standards!$H$6,B1523=standards!$G$8,standards!$H$8,B1523=standards!$G$9,standards!$H$9,B1523=standards!$G$10, standards!$H$10, TRUE,standards!$H$7)</f>
        <v>139.5, 64.5, 1.5</v>
      </c>
      <c r="N1523" t="str">
        <f>VLOOKUP($C1523, standards!$A$2:$D$17, 3, FALSE)</f>
        <v>carbonate, dolomite</v>
      </c>
      <c r="O1523" t="str">
        <f>VLOOKUP($C1523, standards!$A$2:$D$17, 4, FALSE)</f>
        <v/>
      </c>
    </row>
    <row r="1524" spans="1:15" x14ac:dyDescent="0.2">
      <c r="A1524" s="21">
        <v>29748</v>
      </c>
      <c r="B1524" s="1" t="s">
        <v>61</v>
      </c>
      <c r="C1524" s="1" t="s">
        <v>31</v>
      </c>
      <c r="D1524" s="1" t="s">
        <v>53</v>
      </c>
      <c r="E1524" s="10">
        <v>357</v>
      </c>
      <c r="F1524" s="11">
        <v>-6.6571428571428566</v>
      </c>
      <c r="G1524" s="11">
        <v>-5.6894990631739066</v>
      </c>
      <c r="H1524" s="2"/>
      <c r="I1524" s="2"/>
      <c r="J1524" s="2"/>
      <c r="K1524" s="2"/>
      <c r="L1524" s="2"/>
      <c r="M1524" s="24" t="str" cm="1">
        <f t="array" ref="M1524">_xlfn.IFS(B1524=standards!$G$1, standards!$H$1, B1524=standards!$G$2,standards!$H$2,B1524=standards!$G$3,standards!$H$3,B1524=standards!$G$4,standards!$H$4,B1524=standards!$G$5,standards!$H$5,B1524=standards!$G$6,standards!$H$6,B1524=standards!$G$8,standards!$H$8,B1524=standards!$G$9,standards!$H$9,B1524=standards!$G$10, standards!$H$10, TRUE,standards!$H$7)</f>
        <v>139.5, 64.5, 1.5</v>
      </c>
      <c r="N1524" t="str">
        <f>VLOOKUP($C1524, standards!$A$2:$D$17, 3, FALSE)</f>
        <v>carbonate, dolomite</v>
      </c>
      <c r="O1524" t="str">
        <f>VLOOKUP($C1524, standards!$A$2:$D$17, 4, FALSE)</f>
        <v/>
      </c>
    </row>
    <row r="1525" spans="1:15" x14ac:dyDescent="0.2">
      <c r="A1525" s="21">
        <v>29749</v>
      </c>
      <c r="B1525" s="1" t="s">
        <v>61</v>
      </c>
      <c r="C1525" s="1" t="s">
        <v>31</v>
      </c>
      <c r="D1525" s="1" t="s">
        <v>53</v>
      </c>
      <c r="E1525" s="10">
        <v>358</v>
      </c>
      <c r="F1525" s="11">
        <v>-5.9591428571428562</v>
      </c>
      <c r="G1525" s="11">
        <v>-6.4467373705235733</v>
      </c>
      <c r="H1525" s="2"/>
      <c r="I1525" s="2"/>
      <c r="J1525" s="2"/>
      <c r="K1525" s="2"/>
      <c r="L1525" s="2"/>
      <c r="M1525" s="24" t="str" cm="1">
        <f t="array" ref="M1525">_xlfn.IFS(B1525=standards!$G$1, standards!$H$1, B1525=standards!$G$2,standards!$H$2,B1525=standards!$G$3,standards!$H$3,B1525=standards!$G$4,standards!$H$4,B1525=standards!$G$5,standards!$H$5,B1525=standards!$G$6,standards!$H$6,B1525=standards!$G$8,standards!$H$8,B1525=standards!$G$9,standards!$H$9,B1525=standards!$G$10, standards!$H$10, TRUE,standards!$H$7)</f>
        <v>139.5, 64.5, 1.5</v>
      </c>
      <c r="N1525" t="str">
        <f>VLOOKUP($C1525, standards!$A$2:$D$17, 3, FALSE)</f>
        <v>carbonate, dolomite</v>
      </c>
      <c r="O1525" t="str">
        <f>VLOOKUP($C1525, standards!$A$2:$D$17, 4, FALSE)</f>
        <v/>
      </c>
    </row>
    <row r="1526" spans="1:15" x14ac:dyDescent="0.2">
      <c r="A1526" s="21">
        <v>29750</v>
      </c>
      <c r="B1526" s="1" t="s">
        <v>61</v>
      </c>
      <c r="C1526" s="1" t="s">
        <v>31</v>
      </c>
      <c r="D1526" s="1" t="s">
        <v>53</v>
      </c>
      <c r="E1526" s="10">
        <v>359</v>
      </c>
      <c r="F1526" s="11">
        <v>-5.4841428571428565</v>
      </c>
      <c r="G1526" s="11">
        <v>-5.9458712482765979</v>
      </c>
      <c r="H1526" s="2"/>
      <c r="I1526" s="2"/>
      <c r="J1526" s="2"/>
      <c r="K1526" s="2"/>
      <c r="L1526" s="2"/>
      <c r="M1526" s="24" t="str" cm="1">
        <f t="array" ref="M1526">_xlfn.IFS(B1526=standards!$G$1, standards!$H$1, B1526=standards!$G$2,standards!$H$2,B1526=standards!$G$3,standards!$H$3,B1526=standards!$G$4,standards!$H$4,B1526=standards!$G$5,standards!$H$5,B1526=standards!$G$6,standards!$H$6,B1526=standards!$G$8,standards!$H$8,B1526=standards!$G$9,standards!$H$9,B1526=standards!$G$10, standards!$H$10, TRUE,standards!$H$7)</f>
        <v>139.5, 64.5, 1.5</v>
      </c>
      <c r="N1526" t="str">
        <f>VLOOKUP($C1526, standards!$A$2:$D$17, 3, FALSE)</f>
        <v>carbonate, dolomite</v>
      </c>
      <c r="O1526" t="str">
        <f>VLOOKUP($C1526, standards!$A$2:$D$17, 4, FALSE)</f>
        <v/>
      </c>
    </row>
    <row r="1527" spans="1:15" x14ac:dyDescent="0.2">
      <c r="A1527" s="21">
        <v>29751</v>
      </c>
      <c r="B1527" s="1" t="s">
        <v>61</v>
      </c>
      <c r="C1527" s="1" t="s">
        <v>31</v>
      </c>
      <c r="D1527" s="1" t="s">
        <v>53</v>
      </c>
      <c r="E1527" s="10">
        <v>360.3</v>
      </c>
      <c r="F1527" s="11">
        <v>-7.1431428571428572</v>
      </c>
      <c r="G1527" s="11">
        <v>-6.9060296249159538</v>
      </c>
      <c r="H1527" s="2"/>
      <c r="I1527" s="2"/>
      <c r="J1527" s="2"/>
      <c r="K1527" s="2"/>
      <c r="L1527" s="2"/>
      <c r="M1527" s="24" t="str" cm="1">
        <f t="array" ref="M1527">_xlfn.IFS(B1527=standards!$G$1, standards!$H$1, B1527=standards!$G$2,standards!$H$2,B1527=standards!$G$3,standards!$H$3,B1527=standards!$G$4,standards!$H$4,B1527=standards!$G$5,standards!$H$5,B1527=standards!$G$6,standards!$H$6,B1527=standards!$G$8,standards!$H$8,B1527=standards!$G$9,standards!$H$9,B1527=standards!$G$10, standards!$H$10, TRUE,standards!$H$7)</f>
        <v>139.5, 64.5, 1.5</v>
      </c>
      <c r="N1527" t="str">
        <f>VLOOKUP($C1527, standards!$A$2:$D$17, 3, FALSE)</f>
        <v>carbonate, dolomite</v>
      </c>
      <c r="O1527" t="str">
        <f>VLOOKUP($C1527, standards!$A$2:$D$17, 4, FALSE)</f>
        <v/>
      </c>
    </row>
    <row r="1528" spans="1:15" x14ac:dyDescent="0.2">
      <c r="A1528" s="21">
        <v>29752</v>
      </c>
      <c r="B1528" s="1" t="s">
        <v>61</v>
      </c>
      <c r="C1528" s="1" t="s">
        <v>31</v>
      </c>
      <c r="D1528" s="1" t="s">
        <v>53</v>
      </c>
      <c r="E1528" s="10">
        <v>361</v>
      </c>
      <c r="F1528" s="11">
        <v>-6.6201428571428576</v>
      </c>
      <c r="G1528" s="11">
        <v>-5.5964527874995103</v>
      </c>
      <c r="H1528" s="2"/>
      <c r="I1528" s="2"/>
      <c r="J1528" s="2"/>
      <c r="K1528" s="2"/>
      <c r="L1528" s="2"/>
      <c r="M1528" s="24" t="str" cm="1">
        <f t="array" ref="M1528">_xlfn.IFS(B1528=standards!$G$1, standards!$H$1, B1528=standards!$G$2,standards!$H$2,B1528=standards!$G$3,standards!$H$3,B1528=standards!$G$4,standards!$H$4,B1528=standards!$G$5,standards!$H$5,B1528=standards!$G$6,standards!$H$6,B1528=standards!$G$8,standards!$H$8,B1528=standards!$G$9,standards!$H$9,B1528=standards!$G$10, standards!$H$10, TRUE,standards!$H$7)</f>
        <v>139.5, 64.5, 1.5</v>
      </c>
      <c r="N1528" t="str">
        <f>VLOOKUP($C1528, standards!$A$2:$D$17, 3, FALSE)</f>
        <v>carbonate, dolomite</v>
      </c>
      <c r="O1528" t="str">
        <f>VLOOKUP($C1528, standards!$A$2:$D$17, 4, FALSE)</f>
        <v/>
      </c>
    </row>
    <row r="1529" spans="1:15" x14ac:dyDescent="0.2">
      <c r="A1529" s="21">
        <v>29753</v>
      </c>
      <c r="B1529" s="1" t="s">
        <v>61</v>
      </c>
      <c r="C1529" s="1" t="s">
        <v>31</v>
      </c>
      <c r="D1529" s="1" t="s">
        <v>53</v>
      </c>
      <c r="E1529" s="10">
        <v>362</v>
      </c>
      <c r="F1529" s="11">
        <v>-7.2161428571428576</v>
      </c>
      <c r="G1529" s="11">
        <v>-7.7246388800508559</v>
      </c>
      <c r="H1529" s="2"/>
      <c r="I1529" s="2"/>
      <c r="J1529" s="2"/>
      <c r="K1529" s="2"/>
      <c r="L1529" s="2"/>
      <c r="M1529" s="24" t="str" cm="1">
        <f t="array" ref="M1529">_xlfn.IFS(B1529=standards!$G$1, standards!$H$1, B1529=standards!$G$2,standards!$H$2,B1529=standards!$G$3,standards!$H$3,B1529=standards!$G$4,standards!$H$4,B1529=standards!$G$5,standards!$H$5,B1529=standards!$G$6,standards!$H$6,B1529=standards!$G$8,standards!$H$8,B1529=standards!$G$9,standards!$H$9,B1529=standards!$G$10, standards!$H$10, TRUE,standards!$H$7)</f>
        <v>139.5, 64.5, 1.5</v>
      </c>
      <c r="N1529" t="str">
        <f>VLOOKUP($C1529, standards!$A$2:$D$17, 3, FALSE)</f>
        <v>carbonate, dolomite</v>
      </c>
      <c r="O1529" t="str">
        <f>VLOOKUP($C1529, standards!$A$2:$D$17, 4, FALSE)</f>
        <v/>
      </c>
    </row>
    <row r="1530" spans="1:15" x14ac:dyDescent="0.2">
      <c r="A1530" s="21">
        <v>29754</v>
      </c>
      <c r="B1530" s="1" t="s">
        <v>61</v>
      </c>
      <c r="C1530" s="1" t="s">
        <v>31</v>
      </c>
      <c r="D1530" s="1" t="s">
        <v>53</v>
      </c>
      <c r="E1530" s="10">
        <v>363</v>
      </c>
      <c r="F1530" s="11">
        <v>-7.996142857142857</v>
      </c>
      <c r="G1530" s="11">
        <v>-9.6211991374129813</v>
      </c>
      <c r="H1530" s="2"/>
      <c r="I1530" s="2"/>
      <c r="J1530" s="2"/>
      <c r="K1530" s="2"/>
      <c r="L1530" s="2"/>
      <c r="M1530" s="24" t="str" cm="1">
        <f t="array" ref="M1530">_xlfn.IFS(B1530=standards!$G$1, standards!$H$1, B1530=standards!$G$2,standards!$H$2,B1530=standards!$G$3,standards!$H$3,B1530=standards!$G$4,standards!$H$4,B1530=standards!$G$5,standards!$H$5,B1530=standards!$G$6,standards!$H$6,B1530=standards!$G$8,standards!$H$8,B1530=standards!$G$9,standards!$H$9,B1530=standards!$G$10, standards!$H$10, TRUE,standards!$H$7)</f>
        <v>139.5, 64.5, 1.5</v>
      </c>
      <c r="N1530" t="str">
        <f>VLOOKUP($C1530, standards!$A$2:$D$17, 3, FALSE)</f>
        <v>carbonate, dolomite</v>
      </c>
      <c r="O1530" t="str">
        <f>VLOOKUP($C1530, standards!$A$2:$D$17, 4, FALSE)</f>
        <v/>
      </c>
    </row>
    <row r="1531" spans="1:15" x14ac:dyDescent="0.2">
      <c r="A1531" s="21">
        <v>29755</v>
      </c>
      <c r="B1531" s="1" t="s">
        <v>61</v>
      </c>
      <c r="C1531" s="1" t="s">
        <v>31</v>
      </c>
      <c r="D1531" s="1" t="s">
        <v>53</v>
      </c>
      <c r="E1531" s="10">
        <v>364</v>
      </c>
      <c r="F1531" s="11">
        <v>-8.4771428571428569</v>
      </c>
      <c r="G1531" s="11">
        <v>-9.8765814685191291</v>
      </c>
      <c r="H1531" s="2"/>
      <c r="I1531" s="2"/>
      <c r="J1531" s="2"/>
      <c r="K1531" s="2"/>
      <c r="L1531" s="2"/>
      <c r="M1531" s="24" t="str" cm="1">
        <f t="array" ref="M1531">_xlfn.IFS(B1531=standards!$G$1, standards!$H$1, B1531=standards!$G$2,standards!$H$2,B1531=standards!$G$3,standards!$H$3,B1531=standards!$G$4,standards!$H$4,B1531=standards!$G$5,standards!$H$5,B1531=standards!$G$6,standards!$H$6,B1531=standards!$G$8,standards!$H$8,B1531=standards!$G$9,standards!$H$9,B1531=standards!$G$10, standards!$H$10, TRUE,standards!$H$7)</f>
        <v>139.5, 64.5, 1.5</v>
      </c>
      <c r="N1531" t="str">
        <f>VLOOKUP($C1531, standards!$A$2:$D$17, 3, FALSE)</f>
        <v>carbonate, dolomite</v>
      </c>
      <c r="O1531" t="str">
        <f>VLOOKUP($C1531, standards!$A$2:$D$17, 4, FALSE)</f>
        <v/>
      </c>
    </row>
    <row r="1532" spans="1:15" x14ac:dyDescent="0.2">
      <c r="A1532" s="21">
        <v>29756</v>
      </c>
      <c r="B1532" s="1" t="s">
        <v>61</v>
      </c>
      <c r="C1532" s="1" t="s">
        <v>31</v>
      </c>
      <c r="D1532" s="1" t="s">
        <v>53</v>
      </c>
      <c r="E1532" s="10">
        <v>365</v>
      </c>
      <c r="F1532" s="11">
        <v>-7.5761428571428571</v>
      </c>
      <c r="G1532" s="11">
        <v>-8.3947700357053865</v>
      </c>
      <c r="H1532" s="2"/>
      <c r="I1532" s="2"/>
      <c r="J1532" s="2"/>
      <c r="K1532" s="2"/>
      <c r="L1532" s="2"/>
      <c r="M1532" s="24" t="str" cm="1">
        <f t="array" ref="M1532">_xlfn.IFS(B1532=standards!$G$1, standards!$H$1, B1532=standards!$G$2,standards!$H$2,B1532=standards!$G$3,standards!$H$3,B1532=standards!$G$4,standards!$H$4,B1532=standards!$G$5,standards!$H$5,B1532=standards!$G$6,standards!$H$6,B1532=standards!$G$8,standards!$H$8,B1532=standards!$G$9,standards!$H$9,B1532=standards!$G$10, standards!$H$10, TRUE,standards!$H$7)</f>
        <v>139.5, 64.5, 1.5</v>
      </c>
      <c r="N1532" t="str">
        <f>VLOOKUP($C1532, standards!$A$2:$D$17, 3, FALSE)</f>
        <v>carbonate, dolomite</v>
      </c>
      <c r="O1532" t="str">
        <f>VLOOKUP($C1532, standards!$A$2:$D$17, 4, FALSE)</f>
        <v/>
      </c>
    </row>
    <row r="1533" spans="1:15" x14ac:dyDescent="0.2">
      <c r="A1533" s="21">
        <v>29757</v>
      </c>
      <c r="B1533" s="1" t="s">
        <v>61</v>
      </c>
      <c r="C1533" s="1" t="s">
        <v>31</v>
      </c>
      <c r="D1533" s="1" t="s">
        <v>53</v>
      </c>
      <c r="E1533" s="10">
        <v>366</v>
      </c>
      <c r="F1533" s="11">
        <v>-6.9601428571428574</v>
      </c>
      <c r="G1533" s="11">
        <v>-6.6427284618375726</v>
      </c>
      <c r="H1533" s="2"/>
      <c r="I1533" s="2"/>
      <c r="J1533" s="2"/>
      <c r="K1533" s="2"/>
      <c r="L1533" s="2"/>
      <c r="M1533" s="24" t="str" cm="1">
        <f t="array" ref="M1533">_xlfn.IFS(B1533=standards!$G$1, standards!$H$1, B1533=standards!$G$2,standards!$H$2,B1533=standards!$G$3,standards!$H$3,B1533=standards!$G$4,standards!$H$4,B1533=standards!$G$5,standards!$H$5,B1533=standards!$G$6,standards!$H$6,B1533=standards!$G$8,standards!$H$8,B1533=standards!$G$9,standards!$H$9,B1533=standards!$G$10, standards!$H$10, TRUE,standards!$H$7)</f>
        <v>139.5, 64.5, 1.5</v>
      </c>
      <c r="N1533" t="str">
        <f>VLOOKUP($C1533, standards!$A$2:$D$17, 3, FALSE)</f>
        <v>carbonate, dolomite</v>
      </c>
      <c r="O1533" t="str">
        <f>VLOOKUP($C1533, standards!$A$2:$D$17, 4, FALSE)</f>
        <v/>
      </c>
    </row>
    <row r="1534" spans="1:15" x14ac:dyDescent="0.2">
      <c r="A1534" s="21">
        <v>29758</v>
      </c>
      <c r="B1534" s="1" t="s">
        <v>61</v>
      </c>
      <c r="C1534" s="1" t="s">
        <v>31</v>
      </c>
      <c r="D1534" s="1" t="s">
        <v>53</v>
      </c>
      <c r="E1534" s="10">
        <v>367</v>
      </c>
      <c r="F1534" s="11">
        <v>-7.3451428571428572</v>
      </c>
      <c r="G1534" s="11">
        <v>-8.6847972566903255</v>
      </c>
      <c r="H1534" s="2"/>
      <c r="I1534" s="2"/>
      <c r="J1534" s="2"/>
      <c r="K1534" s="2"/>
      <c r="L1534" s="2"/>
      <c r="M1534" s="24" t="str" cm="1">
        <f t="array" ref="M1534">_xlfn.IFS(B1534=standards!$G$1, standards!$H$1, B1534=standards!$G$2,standards!$H$2,B1534=standards!$G$3,standards!$H$3,B1534=standards!$G$4,standards!$H$4,B1534=standards!$G$5,standards!$H$5,B1534=standards!$G$6,standards!$H$6,B1534=standards!$G$8,standards!$H$8,B1534=standards!$G$9,standards!$H$9,B1534=standards!$G$10, standards!$H$10, TRUE,standards!$H$7)</f>
        <v>139.5, 64.5, 1.5</v>
      </c>
      <c r="N1534" t="str">
        <f>VLOOKUP($C1534, standards!$A$2:$D$17, 3, FALSE)</f>
        <v>carbonate, dolomite</v>
      </c>
      <c r="O1534" t="str">
        <f>VLOOKUP($C1534, standards!$A$2:$D$17, 4, FALSE)</f>
        <v/>
      </c>
    </row>
    <row r="1535" spans="1:15" x14ac:dyDescent="0.2">
      <c r="A1535" s="21">
        <v>29759</v>
      </c>
      <c r="B1535" s="1" t="s">
        <v>61</v>
      </c>
      <c r="C1535" s="1" t="s">
        <v>31</v>
      </c>
      <c r="D1535" s="1" t="s">
        <v>53</v>
      </c>
      <c r="E1535" s="10">
        <v>368</v>
      </c>
      <c r="F1535" s="11">
        <v>-7.7201428571428572</v>
      </c>
      <c r="G1535" s="11">
        <v>-9.0163983455297458</v>
      </c>
      <c r="H1535" s="2"/>
      <c r="I1535" s="2"/>
      <c r="J1535" s="2"/>
      <c r="K1535" s="2"/>
      <c r="L1535" s="2"/>
      <c r="M1535" s="24" t="str" cm="1">
        <f t="array" ref="M1535">_xlfn.IFS(B1535=standards!$G$1, standards!$H$1, B1535=standards!$G$2,standards!$H$2,B1535=standards!$G$3,standards!$H$3,B1535=standards!$G$4,standards!$H$4,B1535=standards!$G$5,standards!$H$5,B1535=standards!$G$6,standards!$H$6,B1535=standards!$G$8,standards!$H$8,B1535=standards!$G$9,standards!$H$9,B1535=standards!$G$10, standards!$H$10, TRUE,standards!$H$7)</f>
        <v>139.5, 64.5, 1.5</v>
      </c>
      <c r="N1535" t="str">
        <f>VLOOKUP($C1535, standards!$A$2:$D$17, 3, FALSE)</f>
        <v>carbonate, dolomite</v>
      </c>
      <c r="O1535" t="str">
        <f>VLOOKUP($C1535, standards!$A$2:$D$17, 4, FALSE)</f>
        <v/>
      </c>
    </row>
    <row r="1536" spans="1:15" x14ac:dyDescent="0.2">
      <c r="A1536" s="21">
        <v>29760</v>
      </c>
      <c r="B1536" s="1" t="s">
        <v>61</v>
      </c>
      <c r="C1536" s="1" t="s">
        <v>31</v>
      </c>
      <c r="D1536" s="1" t="s">
        <v>53</v>
      </c>
      <c r="E1536" s="10">
        <v>369</v>
      </c>
      <c r="F1536" s="11">
        <v>-8.366142857142858</v>
      </c>
      <c r="G1536" s="11">
        <v>-10.362599780818067</v>
      </c>
      <c r="H1536" s="2"/>
      <c r="I1536" s="2"/>
      <c r="J1536" s="2"/>
      <c r="K1536" s="2"/>
      <c r="L1536" s="2"/>
      <c r="M1536" s="24" t="str" cm="1">
        <f t="array" ref="M1536">_xlfn.IFS(B1536=standards!$G$1, standards!$H$1, B1536=standards!$G$2,standards!$H$2,B1536=standards!$G$3,standards!$H$3,B1536=standards!$G$4,standards!$H$4,B1536=standards!$G$5,standards!$H$5,B1536=standards!$G$6,standards!$H$6,B1536=standards!$G$8,standards!$H$8,B1536=standards!$G$9,standards!$H$9,B1536=standards!$G$10, standards!$H$10, TRUE,standards!$H$7)</f>
        <v>139.5, 64.5, 1.5</v>
      </c>
      <c r="N1536" t="str">
        <f>VLOOKUP($C1536, standards!$A$2:$D$17, 3, FALSE)</f>
        <v>carbonate, dolomite</v>
      </c>
      <c r="O1536" t="str">
        <f>VLOOKUP($C1536, standards!$A$2:$D$17, 4, FALSE)</f>
        <v/>
      </c>
    </row>
    <row r="1537" spans="1:15" x14ac:dyDescent="0.2">
      <c r="A1537" s="21">
        <v>29761</v>
      </c>
      <c r="B1537" s="1" t="s">
        <v>61</v>
      </c>
      <c r="C1537" s="1" t="s">
        <v>31</v>
      </c>
      <c r="D1537" s="1" t="s">
        <v>53</v>
      </c>
      <c r="E1537" s="10">
        <v>370</v>
      </c>
      <c r="F1537" s="11">
        <v>-7.2311428571428564</v>
      </c>
      <c r="G1537" s="11">
        <v>-8.9629462297168576</v>
      </c>
      <c r="H1537" s="2"/>
      <c r="I1537" s="2"/>
      <c r="J1537" s="2"/>
      <c r="K1537" s="2"/>
      <c r="L1537" s="2"/>
      <c r="M1537" s="24" t="str" cm="1">
        <f t="array" ref="M1537">_xlfn.IFS(B1537=standards!$G$1, standards!$H$1, B1537=standards!$G$2,standards!$H$2,B1537=standards!$G$3,standards!$H$3,B1537=standards!$G$4,standards!$H$4,B1537=standards!$G$5,standards!$H$5,B1537=standards!$G$6,standards!$H$6,B1537=standards!$G$8,standards!$H$8,B1537=standards!$G$9,standards!$H$9,B1537=standards!$G$10, standards!$H$10, TRUE,standards!$H$7)</f>
        <v>139.5, 64.5, 1.5</v>
      </c>
      <c r="N1537" t="str">
        <f>VLOOKUP($C1537, standards!$A$2:$D$17, 3, FALSE)</f>
        <v>carbonate, dolomite</v>
      </c>
      <c r="O1537" t="str">
        <f>VLOOKUP($C1537, standards!$A$2:$D$17, 4, FALSE)</f>
        <v/>
      </c>
    </row>
    <row r="1538" spans="1:15" x14ac:dyDescent="0.2">
      <c r="A1538" s="21">
        <v>29762</v>
      </c>
      <c r="B1538" s="1" t="s">
        <v>61</v>
      </c>
      <c r="C1538" s="1" t="s">
        <v>31</v>
      </c>
      <c r="D1538" s="1" t="s">
        <v>53</v>
      </c>
      <c r="E1538" s="10">
        <v>371</v>
      </c>
      <c r="F1538" s="11">
        <v>-7.1191428571428563</v>
      </c>
      <c r="G1538" s="11">
        <v>-6.7169675115777583</v>
      </c>
      <c r="H1538" s="2"/>
      <c r="I1538" s="2"/>
      <c r="J1538" s="2"/>
      <c r="K1538" s="2"/>
      <c r="L1538" s="2"/>
      <c r="M1538" s="24" t="str" cm="1">
        <f t="array" ref="M1538">_xlfn.IFS(B1538=standards!$G$1, standards!$H$1, B1538=standards!$G$2,standards!$H$2,B1538=standards!$G$3,standards!$H$3,B1538=standards!$G$4,standards!$H$4,B1538=standards!$G$5,standards!$H$5,B1538=standards!$G$6,standards!$H$6,B1538=standards!$G$8,standards!$H$8,B1538=standards!$G$9,standards!$H$9,B1538=standards!$G$10, standards!$H$10, TRUE,standards!$H$7)</f>
        <v>139.5, 64.5, 1.5</v>
      </c>
      <c r="N1538" t="str">
        <f>VLOOKUP($C1538, standards!$A$2:$D$17, 3, FALSE)</f>
        <v>carbonate, dolomite</v>
      </c>
      <c r="O1538" t="str">
        <f>VLOOKUP($C1538, standards!$A$2:$D$17, 4, FALSE)</f>
        <v/>
      </c>
    </row>
    <row r="1539" spans="1:15" x14ac:dyDescent="0.2">
      <c r="A1539" s="21">
        <v>29763</v>
      </c>
      <c r="B1539" s="1" t="s">
        <v>61</v>
      </c>
      <c r="C1539" s="1" t="s">
        <v>31</v>
      </c>
      <c r="D1539" s="1" t="s">
        <v>53</v>
      </c>
      <c r="E1539" s="10">
        <v>372</v>
      </c>
      <c r="F1539" s="11">
        <v>-8.2361428571428572</v>
      </c>
      <c r="G1539" s="11">
        <v>-10.319046204970499</v>
      </c>
      <c r="H1539" s="2"/>
      <c r="I1539" s="2"/>
      <c r="J1539" s="2"/>
      <c r="K1539" s="2"/>
      <c r="L1539" s="2"/>
      <c r="M1539" s="24" t="str" cm="1">
        <f t="array" ref="M1539">_xlfn.IFS(B1539=standards!$G$1, standards!$H$1, B1539=standards!$G$2,standards!$H$2,B1539=standards!$G$3,standards!$H$3,B1539=standards!$G$4,standards!$H$4,B1539=standards!$G$5,standards!$H$5,B1539=standards!$G$6,standards!$H$6,B1539=standards!$G$8,standards!$H$8,B1539=standards!$G$9,standards!$H$9,B1539=standards!$G$10, standards!$H$10, TRUE,standards!$H$7)</f>
        <v>139.5, 64.5, 1.5</v>
      </c>
      <c r="N1539" t="str">
        <f>VLOOKUP($C1539, standards!$A$2:$D$17, 3, FALSE)</f>
        <v>carbonate, dolomite</v>
      </c>
      <c r="O1539" t="str">
        <f>VLOOKUP($C1539, standards!$A$2:$D$17, 4, FALSE)</f>
        <v/>
      </c>
    </row>
    <row r="1540" spans="1:15" x14ac:dyDescent="0.2">
      <c r="A1540" s="21">
        <v>29764</v>
      </c>
      <c r="B1540" s="1" t="s">
        <v>61</v>
      </c>
      <c r="C1540" s="1" t="s">
        <v>31</v>
      </c>
      <c r="D1540" s="1" t="s">
        <v>53</v>
      </c>
      <c r="E1540" s="10">
        <v>373</v>
      </c>
      <c r="F1540" s="11">
        <v>-8.180142857142858</v>
      </c>
      <c r="G1540" s="11">
        <v>-10.266583943154155</v>
      </c>
      <c r="H1540" s="2"/>
      <c r="I1540" s="2"/>
      <c r="J1540" s="2"/>
      <c r="K1540" s="2"/>
      <c r="L1540" s="2"/>
      <c r="M1540" s="24" t="str" cm="1">
        <f t="array" ref="M1540">_xlfn.IFS(B1540=standards!$G$1, standards!$H$1, B1540=standards!$G$2,standards!$H$2,B1540=standards!$G$3,standards!$H$3,B1540=standards!$G$4,standards!$H$4,B1540=standards!$G$5,standards!$H$5,B1540=standards!$G$6,standards!$H$6,B1540=standards!$G$8,standards!$H$8,B1540=standards!$G$9,standards!$H$9,B1540=standards!$G$10, standards!$H$10, TRUE,standards!$H$7)</f>
        <v>139.5, 64.5, 1.5</v>
      </c>
      <c r="N1540" t="str">
        <f>VLOOKUP($C1540, standards!$A$2:$D$17, 3, FALSE)</f>
        <v>carbonate, dolomite</v>
      </c>
      <c r="O1540" t="str">
        <f>VLOOKUP($C1540, standards!$A$2:$D$17, 4, FALSE)</f>
        <v/>
      </c>
    </row>
    <row r="1541" spans="1:15" x14ac:dyDescent="0.2">
      <c r="A1541" s="21">
        <v>29765</v>
      </c>
      <c r="B1541" s="1" t="s">
        <v>61</v>
      </c>
      <c r="C1541" s="1" t="s">
        <v>31</v>
      </c>
      <c r="D1541" s="1" t="s">
        <v>53</v>
      </c>
      <c r="E1541" s="10">
        <v>374</v>
      </c>
      <c r="F1541" s="11">
        <v>-8.2231428571428573</v>
      </c>
      <c r="G1541" s="11">
        <v>-10.384376568741795</v>
      </c>
      <c r="H1541" s="2"/>
      <c r="I1541" s="2"/>
      <c r="J1541" s="2"/>
      <c r="K1541" s="2"/>
      <c r="L1541" s="2"/>
      <c r="M1541" s="24" t="str" cm="1">
        <f t="array" ref="M1541">_xlfn.IFS(B1541=standards!$G$1, standards!$H$1, B1541=standards!$G$2,standards!$H$2,B1541=standards!$G$3,standards!$H$3,B1541=standards!$G$4,standards!$H$4,B1541=standards!$G$5,standards!$H$5,B1541=standards!$G$6,standards!$H$6,B1541=standards!$G$8,standards!$H$8,B1541=standards!$G$9,standards!$H$9,B1541=standards!$G$10, standards!$H$10, TRUE,standards!$H$7)</f>
        <v>139.5, 64.5, 1.5</v>
      </c>
      <c r="N1541" t="str">
        <f>VLOOKUP($C1541, standards!$A$2:$D$17, 3, FALSE)</f>
        <v>carbonate, dolomite</v>
      </c>
      <c r="O1541" t="str">
        <f>VLOOKUP($C1541, standards!$A$2:$D$17, 4, FALSE)</f>
        <v/>
      </c>
    </row>
    <row r="1542" spans="1:15" x14ac:dyDescent="0.2">
      <c r="A1542" s="21">
        <v>29766</v>
      </c>
      <c r="B1542" s="1" t="s">
        <v>61</v>
      </c>
      <c r="C1542" s="1" t="s">
        <v>31</v>
      </c>
      <c r="D1542" s="1" t="s">
        <v>53</v>
      </c>
      <c r="E1542" s="10">
        <v>375</v>
      </c>
      <c r="F1542" s="11">
        <v>-7.5761428571428571</v>
      </c>
      <c r="G1542" s="11">
        <v>-9.4370862940572753</v>
      </c>
      <c r="H1542" s="2"/>
      <c r="I1542" s="2"/>
      <c r="J1542" s="2"/>
      <c r="K1542" s="2"/>
      <c r="L1542" s="2"/>
      <c r="M1542" s="24" t="str" cm="1">
        <f t="array" ref="M1542">_xlfn.IFS(B1542=standards!$G$1, standards!$H$1, B1542=standards!$G$2,standards!$H$2,B1542=standards!$G$3,standards!$H$3,B1542=standards!$G$4,standards!$H$4,B1542=standards!$G$5,standards!$H$5,B1542=standards!$G$6,standards!$H$6,B1542=standards!$G$8,standards!$H$8,B1542=standards!$G$9,standards!$H$9,B1542=standards!$G$10, standards!$H$10, TRUE,standards!$H$7)</f>
        <v>139.5, 64.5, 1.5</v>
      </c>
      <c r="N1542" t="str">
        <f>VLOOKUP($C1542, standards!$A$2:$D$17, 3, FALSE)</f>
        <v>carbonate, dolomite</v>
      </c>
      <c r="O1542" t="str">
        <f>VLOOKUP($C1542, standards!$A$2:$D$17, 4, FALSE)</f>
        <v/>
      </c>
    </row>
    <row r="1543" spans="1:15" x14ac:dyDescent="0.2">
      <c r="A1543" s="21">
        <v>29767</v>
      </c>
      <c r="B1543" s="1" t="s">
        <v>61</v>
      </c>
      <c r="C1543" s="1" t="s">
        <v>31</v>
      </c>
      <c r="D1543" s="1" t="s">
        <v>53</v>
      </c>
      <c r="E1543" s="10">
        <v>376</v>
      </c>
      <c r="F1543" s="11">
        <v>-7.3301428571428566</v>
      </c>
      <c r="G1543" s="11">
        <v>-9.2064503128645985</v>
      </c>
      <c r="H1543" s="2"/>
      <c r="I1543" s="2"/>
      <c r="J1543" s="2"/>
      <c r="K1543" s="2"/>
      <c r="L1543" s="2"/>
      <c r="M1543" s="24" t="str" cm="1">
        <f t="array" ref="M1543">_xlfn.IFS(B1543=standards!$G$1, standards!$H$1, B1543=standards!$G$2,standards!$H$2,B1543=standards!$G$3,standards!$H$3,B1543=standards!$G$4,standards!$H$4,B1543=standards!$G$5,standards!$H$5,B1543=standards!$G$6,standards!$H$6,B1543=standards!$G$8,standards!$H$8,B1543=standards!$G$9,standards!$H$9,B1543=standards!$G$10, standards!$H$10, TRUE,standards!$H$7)</f>
        <v>139.5, 64.5, 1.5</v>
      </c>
      <c r="N1543" t="str">
        <f>VLOOKUP($C1543, standards!$A$2:$D$17, 3, FALSE)</f>
        <v>carbonate, dolomite</v>
      </c>
      <c r="O1543" t="str">
        <f>VLOOKUP($C1543, standards!$A$2:$D$17, 4, FALSE)</f>
        <v/>
      </c>
    </row>
    <row r="1544" spans="1:15" x14ac:dyDescent="0.2">
      <c r="A1544" s="21">
        <v>29768</v>
      </c>
      <c r="B1544" s="1" t="s">
        <v>61</v>
      </c>
      <c r="C1544" s="1" t="s">
        <v>31</v>
      </c>
      <c r="D1544" s="1" t="s">
        <v>53</v>
      </c>
      <c r="E1544" s="10">
        <v>377</v>
      </c>
      <c r="F1544" s="11">
        <v>-7.8891428571428577</v>
      </c>
      <c r="G1544" s="11">
        <v>-9.9785364301623023</v>
      </c>
      <c r="H1544" s="2"/>
      <c r="I1544" s="2"/>
      <c r="J1544" s="2"/>
      <c r="K1544" s="2"/>
      <c r="L1544" s="2"/>
      <c r="M1544" s="24" t="str" cm="1">
        <f t="array" ref="M1544">_xlfn.IFS(B1544=standards!$G$1, standards!$H$1, B1544=standards!$G$2,standards!$H$2,B1544=standards!$G$3,standards!$H$3,B1544=standards!$G$4,standards!$H$4,B1544=standards!$G$5,standards!$H$5,B1544=standards!$G$6,standards!$H$6,B1544=standards!$G$8,standards!$H$8,B1544=standards!$G$9,standards!$H$9,B1544=standards!$G$10, standards!$H$10, TRUE,standards!$H$7)</f>
        <v>139.5, 64.5, 1.5</v>
      </c>
      <c r="N1544" t="str">
        <f>VLOOKUP($C1544, standards!$A$2:$D$17, 3, FALSE)</f>
        <v>carbonate, dolomite</v>
      </c>
      <c r="O1544" t="str">
        <f>VLOOKUP($C1544, standards!$A$2:$D$17, 4, FALSE)</f>
        <v/>
      </c>
    </row>
    <row r="1545" spans="1:15" x14ac:dyDescent="0.2">
      <c r="A1545" s="21">
        <v>29769</v>
      </c>
      <c r="B1545" s="1" t="s">
        <v>61</v>
      </c>
      <c r="C1545" s="1" t="s">
        <v>31</v>
      </c>
      <c r="D1545" s="1" t="s">
        <v>53</v>
      </c>
      <c r="E1545" s="10">
        <v>378</v>
      </c>
      <c r="F1545" s="11">
        <v>-7.8141428571428566</v>
      </c>
      <c r="G1545" s="11">
        <v>-9.6023919114787706</v>
      </c>
      <c r="H1545" s="2"/>
      <c r="I1545" s="2"/>
      <c r="J1545" s="2"/>
      <c r="K1545" s="2"/>
      <c r="L1545" s="2"/>
      <c r="M1545" s="24" t="str" cm="1">
        <f t="array" ref="M1545">_xlfn.IFS(B1545=standards!$G$1, standards!$H$1, B1545=standards!$G$2,standards!$H$2,B1545=standards!$G$3,standards!$H$3,B1545=standards!$G$4,standards!$H$4,B1545=standards!$G$5,standards!$H$5,B1545=standards!$G$6,standards!$H$6,B1545=standards!$G$8,standards!$H$8,B1545=standards!$G$9,standards!$H$9,B1545=standards!$G$10, standards!$H$10, TRUE,standards!$H$7)</f>
        <v>139.5, 64.5, 1.5</v>
      </c>
      <c r="N1545" t="str">
        <f>VLOOKUP($C1545, standards!$A$2:$D$17, 3, FALSE)</f>
        <v>carbonate, dolomite</v>
      </c>
      <c r="O1545" t="str">
        <f>VLOOKUP($C1545, standards!$A$2:$D$17, 4, FALSE)</f>
        <v/>
      </c>
    </row>
    <row r="1546" spans="1:15" x14ac:dyDescent="0.2">
      <c r="A1546" s="21">
        <v>29770</v>
      </c>
      <c r="B1546" s="1" t="s">
        <v>61</v>
      </c>
      <c r="C1546" s="1" t="s">
        <v>31</v>
      </c>
      <c r="D1546" s="1" t="s">
        <v>53</v>
      </c>
      <c r="E1546" s="10">
        <v>379</v>
      </c>
      <c r="F1546" s="11">
        <v>-6.4111428571428561</v>
      </c>
      <c r="G1546" s="11">
        <v>-6.2774723371159045</v>
      </c>
      <c r="H1546" s="2"/>
      <c r="I1546" s="2"/>
      <c r="J1546" s="2"/>
      <c r="K1546" s="2"/>
      <c r="L1546" s="2"/>
      <c r="M1546" s="24" t="str" cm="1">
        <f t="array" ref="M1546">_xlfn.IFS(B1546=standards!$G$1, standards!$H$1, B1546=standards!$G$2,standards!$H$2,B1546=standards!$G$3,standards!$H$3,B1546=standards!$G$4,standards!$H$4,B1546=standards!$G$5,standards!$H$5,B1546=standards!$G$6,standards!$H$6,B1546=standards!$G$8,standards!$H$8,B1546=standards!$G$9,standards!$H$9,B1546=standards!$G$10, standards!$H$10, TRUE,standards!$H$7)</f>
        <v>139.5, 64.5, 1.5</v>
      </c>
      <c r="N1546" t="str">
        <f>VLOOKUP($C1546, standards!$A$2:$D$17, 3, FALSE)</f>
        <v>carbonate, dolomite</v>
      </c>
      <c r="O1546" t="str">
        <f>VLOOKUP($C1546, standards!$A$2:$D$17, 4, FALSE)</f>
        <v/>
      </c>
    </row>
    <row r="1547" spans="1:15" x14ac:dyDescent="0.2">
      <c r="A1547" s="21">
        <v>29771</v>
      </c>
      <c r="B1547" s="1" t="s">
        <v>61</v>
      </c>
      <c r="C1547" s="1" t="s">
        <v>31</v>
      </c>
      <c r="D1547" s="1" t="s">
        <v>53</v>
      </c>
      <c r="E1547" s="10">
        <v>380</v>
      </c>
      <c r="F1547" s="11">
        <v>-7.1561428571428571</v>
      </c>
      <c r="G1547" s="11">
        <v>-8.7451783504790175</v>
      </c>
      <c r="H1547" s="2"/>
      <c r="I1547" s="2"/>
      <c r="J1547" s="2"/>
      <c r="K1547" s="2"/>
      <c r="L1547" s="2"/>
      <c r="M1547" s="24" t="str" cm="1">
        <f t="array" ref="M1547">_xlfn.IFS(B1547=standards!$G$1, standards!$H$1, B1547=standards!$G$2,standards!$H$2,B1547=standards!$G$3,standards!$H$3,B1547=standards!$G$4,standards!$H$4,B1547=standards!$G$5,standards!$H$5,B1547=standards!$G$6,standards!$H$6,B1547=standards!$G$8,standards!$H$8,B1547=standards!$G$9,standards!$H$9,B1547=standards!$G$10, standards!$H$10, TRUE,standards!$H$7)</f>
        <v>139.5, 64.5, 1.5</v>
      </c>
      <c r="N1547" t="str">
        <f>VLOOKUP($C1547, standards!$A$2:$D$17, 3, FALSE)</f>
        <v>carbonate, dolomite</v>
      </c>
      <c r="O1547" t="str">
        <f>VLOOKUP($C1547, standards!$A$2:$D$17, 4, FALSE)</f>
        <v/>
      </c>
    </row>
    <row r="1548" spans="1:15" x14ac:dyDescent="0.2">
      <c r="A1548" s="21">
        <v>29772</v>
      </c>
      <c r="B1548" s="1" t="s">
        <v>61</v>
      </c>
      <c r="C1548" s="1" t="s">
        <v>31</v>
      </c>
      <c r="D1548" s="1" t="s">
        <v>53</v>
      </c>
      <c r="E1548" s="10">
        <v>381</v>
      </c>
      <c r="F1548" s="11">
        <v>-7.3451428571428572</v>
      </c>
      <c r="G1548" s="11">
        <v>-8.6541117827978216</v>
      </c>
      <c r="H1548" s="2"/>
      <c r="I1548" s="2"/>
      <c r="J1548" s="2"/>
      <c r="K1548" s="2"/>
      <c r="L1548" s="2"/>
      <c r="M1548" s="24" t="str" cm="1">
        <f t="array" ref="M1548">_xlfn.IFS(B1548=standards!$G$1, standards!$H$1, B1548=standards!$G$2,standards!$H$2,B1548=standards!$G$3,standards!$H$3,B1548=standards!$G$4,standards!$H$4,B1548=standards!$G$5,standards!$H$5,B1548=standards!$G$6,standards!$H$6,B1548=standards!$G$8,standards!$H$8,B1548=standards!$G$9,standards!$H$9,B1548=standards!$G$10, standards!$H$10, TRUE,standards!$H$7)</f>
        <v>139.5, 64.5, 1.5</v>
      </c>
      <c r="N1548" t="str">
        <f>VLOOKUP($C1548, standards!$A$2:$D$17, 3, FALSE)</f>
        <v>carbonate, dolomite</v>
      </c>
      <c r="O1548" t="str">
        <f>VLOOKUP($C1548, standards!$A$2:$D$17, 4, FALSE)</f>
        <v/>
      </c>
    </row>
    <row r="1549" spans="1:15" x14ac:dyDescent="0.2">
      <c r="A1549" s="21">
        <v>29773</v>
      </c>
      <c r="B1549" s="1" t="s">
        <v>61</v>
      </c>
      <c r="C1549" s="1" t="s">
        <v>31</v>
      </c>
      <c r="D1549" s="1" t="s">
        <v>53</v>
      </c>
      <c r="E1549" s="10">
        <v>382</v>
      </c>
      <c r="F1549" s="11">
        <v>-7.5401428571428575</v>
      </c>
      <c r="G1549" s="11">
        <v>-9.3974921341958808</v>
      </c>
      <c r="H1549" s="2"/>
      <c r="I1549" s="2"/>
      <c r="J1549" s="2"/>
      <c r="K1549" s="2"/>
      <c r="L1549" s="2"/>
      <c r="M1549" s="24" t="str" cm="1">
        <f t="array" ref="M1549">_xlfn.IFS(B1549=standards!$G$1, standards!$H$1, B1549=standards!$G$2,standards!$H$2,B1549=standards!$G$3,standards!$H$3,B1549=standards!$G$4,standards!$H$4,B1549=standards!$G$5,standards!$H$5,B1549=standards!$G$6,standards!$H$6,B1549=standards!$G$8,standards!$H$8,B1549=standards!$G$9,standards!$H$9,B1549=standards!$G$10, standards!$H$10, TRUE,standards!$H$7)</f>
        <v>139.5, 64.5, 1.5</v>
      </c>
      <c r="N1549" t="str">
        <f>VLOOKUP($C1549, standards!$A$2:$D$17, 3, FALSE)</f>
        <v>carbonate, dolomite</v>
      </c>
      <c r="O1549" t="str">
        <f>VLOOKUP($C1549, standards!$A$2:$D$17, 4, FALSE)</f>
        <v/>
      </c>
    </row>
    <row r="1550" spans="1:15" x14ac:dyDescent="0.2">
      <c r="A1550" s="21">
        <v>29774</v>
      </c>
      <c r="B1550" s="1" t="s">
        <v>61</v>
      </c>
      <c r="C1550" s="1" t="s">
        <v>31</v>
      </c>
      <c r="D1550" s="1" t="s">
        <v>53</v>
      </c>
      <c r="E1550" s="10">
        <v>383</v>
      </c>
      <c r="F1550" s="11">
        <v>-7.0311428571428571</v>
      </c>
      <c r="G1550" s="11">
        <v>-8.1324587266235486</v>
      </c>
      <c r="H1550" s="2"/>
      <c r="I1550" s="2"/>
      <c r="J1550" s="2"/>
      <c r="K1550" s="2"/>
      <c r="L1550" s="2"/>
      <c r="M1550" s="24" t="str" cm="1">
        <f t="array" ref="M1550">_xlfn.IFS(B1550=standards!$G$1, standards!$H$1, B1550=standards!$G$2,standards!$H$2,B1550=standards!$G$3,standards!$H$3,B1550=standards!$G$4,standards!$H$4,B1550=standards!$G$5,standards!$H$5,B1550=standards!$G$6,standards!$H$6,B1550=standards!$G$8,standards!$H$8,B1550=standards!$G$9,standards!$H$9,B1550=standards!$G$10, standards!$H$10, TRUE,standards!$H$7)</f>
        <v>139.5, 64.5, 1.5</v>
      </c>
      <c r="N1550" t="str">
        <f>VLOOKUP($C1550, standards!$A$2:$D$17, 3, FALSE)</f>
        <v>carbonate, dolomite</v>
      </c>
      <c r="O1550" t="str">
        <f>VLOOKUP($C1550, standards!$A$2:$D$17, 4, FALSE)</f>
        <v/>
      </c>
    </row>
    <row r="1551" spans="1:15" x14ac:dyDescent="0.2">
      <c r="A1551" s="21">
        <v>29775</v>
      </c>
      <c r="B1551" s="1" t="s">
        <v>61</v>
      </c>
      <c r="C1551" s="1" t="s">
        <v>31</v>
      </c>
      <c r="D1551" s="1" t="s">
        <v>53</v>
      </c>
      <c r="E1551" s="10">
        <v>384</v>
      </c>
      <c r="F1551" s="11">
        <v>-7.105142857142857</v>
      </c>
      <c r="G1551" s="11">
        <v>-7.7731417258811408</v>
      </c>
      <c r="H1551" s="2"/>
      <c r="I1551" s="2"/>
      <c r="J1551" s="2"/>
      <c r="K1551" s="2"/>
      <c r="L1551" s="2"/>
      <c r="M1551" s="24" t="str" cm="1">
        <f t="array" ref="M1551">_xlfn.IFS(B1551=standards!$G$1, standards!$H$1, B1551=standards!$G$2,standards!$H$2,B1551=standards!$G$3,standards!$H$3,B1551=standards!$G$4,standards!$H$4,B1551=standards!$G$5,standards!$H$5,B1551=standards!$G$6,standards!$H$6,B1551=standards!$G$8,standards!$H$8,B1551=standards!$G$9,standards!$H$9,B1551=standards!$G$10, standards!$H$10, TRUE,standards!$H$7)</f>
        <v>139.5, 64.5, 1.5</v>
      </c>
      <c r="N1551" t="str">
        <f>VLOOKUP($C1551, standards!$A$2:$D$17, 3, FALSE)</f>
        <v>carbonate, dolomite</v>
      </c>
      <c r="O1551" t="str">
        <f>VLOOKUP($C1551, standards!$A$2:$D$17, 4, FALSE)</f>
        <v/>
      </c>
    </row>
    <row r="1552" spans="1:15" x14ac:dyDescent="0.2">
      <c r="A1552" s="21">
        <v>29776</v>
      </c>
      <c r="B1552" s="1" t="s">
        <v>61</v>
      </c>
      <c r="C1552" s="1" t="s">
        <v>31</v>
      </c>
      <c r="D1552" s="1" t="s">
        <v>53</v>
      </c>
      <c r="E1552" s="10">
        <v>385</v>
      </c>
      <c r="F1552" s="11">
        <v>-6.996142857142857</v>
      </c>
      <c r="G1552" s="11">
        <v>-7.5682419485983647</v>
      </c>
      <c r="H1552" s="2"/>
      <c r="I1552" s="2"/>
      <c r="J1552" s="2"/>
      <c r="K1552" s="2"/>
      <c r="L1552" s="2"/>
      <c r="M1552" s="24" t="str" cm="1">
        <f t="array" ref="M1552">_xlfn.IFS(B1552=standards!$G$1, standards!$H$1, B1552=standards!$G$2,standards!$H$2,B1552=standards!$G$3,standards!$H$3,B1552=standards!$G$4,standards!$H$4,B1552=standards!$G$5,standards!$H$5,B1552=standards!$G$6,standards!$H$6,B1552=standards!$G$8,standards!$H$8,B1552=standards!$G$9,standards!$H$9,B1552=standards!$G$10, standards!$H$10, TRUE,standards!$H$7)</f>
        <v>139.5, 64.5, 1.5</v>
      </c>
      <c r="N1552" t="str">
        <f>VLOOKUP($C1552, standards!$A$2:$D$17, 3, FALSE)</f>
        <v>carbonate, dolomite</v>
      </c>
      <c r="O1552" t="str">
        <f>VLOOKUP($C1552, standards!$A$2:$D$17, 4, FALSE)</f>
        <v/>
      </c>
    </row>
    <row r="1553" spans="1:15" x14ac:dyDescent="0.2">
      <c r="A1553" s="21">
        <v>29777</v>
      </c>
      <c r="B1553" s="1" t="s">
        <v>61</v>
      </c>
      <c r="C1553" s="1" t="s">
        <v>31</v>
      </c>
      <c r="D1553" s="1" t="s">
        <v>53</v>
      </c>
      <c r="E1553" s="10">
        <v>386</v>
      </c>
      <c r="F1553" s="11">
        <v>-7.2611428571428576</v>
      </c>
      <c r="G1553" s="11">
        <v>-8.8421840421394737</v>
      </c>
      <c r="H1553" s="2"/>
      <c r="I1553" s="2"/>
      <c r="J1553" s="2"/>
      <c r="K1553" s="2"/>
      <c r="L1553" s="2"/>
      <c r="M1553" s="24" t="str" cm="1">
        <f t="array" ref="M1553">_xlfn.IFS(B1553=standards!$G$1, standards!$H$1, B1553=standards!$G$2,standards!$H$2,B1553=standards!$G$3,standards!$H$3,B1553=standards!$G$4,standards!$H$4,B1553=standards!$G$5,standards!$H$5,B1553=standards!$G$6,standards!$H$6,B1553=standards!$G$8,standards!$H$8,B1553=standards!$G$9,standards!$H$9,B1553=standards!$G$10, standards!$H$10, TRUE,standards!$H$7)</f>
        <v>139.5, 64.5, 1.5</v>
      </c>
      <c r="N1553" t="str">
        <f>VLOOKUP($C1553, standards!$A$2:$D$17, 3, FALSE)</f>
        <v>carbonate, dolomite</v>
      </c>
      <c r="O1553" t="str">
        <f>VLOOKUP($C1553, standards!$A$2:$D$17, 4, FALSE)</f>
        <v/>
      </c>
    </row>
    <row r="1554" spans="1:15" x14ac:dyDescent="0.2">
      <c r="A1554" s="21">
        <v>29778</v>
      </c>
      <c r="B1554" s="1" t="s">
        <v>61</v>
      </c>
      <c r="C1554" s="1" t="s">
        <v>31</v>
      </c>
      <c r="D1554" s="1" t="s">
        <v>53</v>
      </c>
      <c r="E1554" s="10">
        <v>387</v>
      </c>
      <c r="F1554" s="11">
        <v>-6.9711428571428566</v>
      </c>
      <c r="G1554" s="11">
        <v>-8.1225601866582284</v>
      </c>
      <c r="H1554" s="2"/>
      <c r="I1554" s="2"/>
      <c r="J1554" s="2"/>
      <c r="K1554" s="2"/>
      <c r="L1554" s="2"/>
      <c r="M1554" s="24" t="str" cm="1">
        <f t="array" ref="M1554">_xlfn.IFS(B1554=standards!$G$1, standards!$H$1, B1554=standards!$G$2,standards!$H$2,B1554=standards!$G$3,standards!$H$3,B1554=standards!$G$4,standards!$H$4,B1554=standards!$G$5,standards!$H$5,B1554=standards!$G$6,standards!$H$6,B1554=standards!$G$8,standards!$H$8,B1554=standards!$G$9,standards!$H$9,B1554=standards!$G$10, standards!$H$10, TRUE,standards!$H$7)</f>
        <v>139.5, 64.5, 1.5</v>
      </c>
      <c r="N1554" t="str">
        <f>VLOOKUP($C1554, standards!$A$2:$D$17, 3, FALSE)</f>
        <v>carbonate, dolomite</v>
      </c>
      <c r="O1554" t="str">
        <f>VLOOKUP($C1554, standards!$A$2:$D$17, 4, FALSE)</f>
        <v/>
      </c>
    </row>
    <row r="1555" spans="1:15" x14ac:dyDescent="0.2">
      <c r="A1555" s="21">
        <v>29779</v>
      </c>
      <c r="B1555" s="1" t="s">
        <v>61</v>
      </c>
      <c r="C1555" s="1" t="s">
        <v>31</v>
      </c>
      <c r="D1555" s="1" t="s">
        <v>53</v>
      </c>
      <c r="E1555" s="10">
        <v>388</v>
      </c>
      <c r="F1555" s="11">
        <v>-7.5961428571428566</v>
      </c>
      <c r="G1555" s="11">
        <v>-9.5420108176900786</v>
      </c>
      <c r="H1555" s="2"/>
      <c r="I1555" s="2"/>
      <c r="J1555" s="2"/>
      <c r="K1555" s="2"/>
      <c r="L1555" s="2"/>
      <c r="M1555" s="24" t="str" cm="1">
        <f t="array" ref="M1555">_xlfn.IFS(B1555=standards!$G$1, standards!$H$1, B1555=standards!$G$2,standards!$H$2,B1555=standards!$G$3,standards!$H$3,B1555=standards!$G$4,standards!$H$4,B1555=standards!$G$5,standards!$H$5,B1555=standards!$G$6,standards!$H$6,B1555=standards!$G$8,standards!$H$8,B1555=standards!$G$9,standards!$H$9,B1555=standards!$G$10, standards!$H$10, TRUE,standards!$H$7)</f>
        <v>139.5, 64.5, 1.5</v>
      </c>
      <c r="N1555" t="str">
        <f>VLOOKUP($C1555, standards!$A$2:$D$17, 3, FALSE)</f>
        <v>carbonate, dolomite</v>
      </c>
      <c r="O1555" t="str">
        <f>VLOOKUP($C1555, standards!$A$2:$D$17, 4, FALSE)</f>
        <v/>
      </c>
    </row>
    <row r="1556" spans="1:15" x14ac:dyDescent="0.2">
      <c r="A1556" s="21">
        <v>29780</v>
      </c>
      <c r="B1556" s="1" t="s">
        <v>61</v>
      </c>
      <c r="C1556" s="1" t="s">
        <v>31</v>
      </c>
      <c r="D1556" s="1" t="s">
        <v>53</v>
      </c>
      <c r="E1556" s="10">
        <v>389</v>
      </c>
      <c r="F1556" s="11">
        <v>-6.2891428571428563</v>
      </c>
      <c r="G1556" s="11">
        <v>-6.0517856259059446</v>
      </c>
      <c r="H1556" s="2"/>
      <c r="I1556" s="2"/>
      <c r="J1556" s="2"/>
      <c r="K1556" s="2"/>
      <c r="L1556" s="2"/>
      <c r="M1556" s="24" t="str" cm="1">
        <f t="array" ref="M1556">_xlfn.IFS(B1556=standards!$G$1, standards!$H$1, B1556=standards!$G$2,standards!$H$2,B1556=standards!$G$3,standards!$H$3,B1556=standards!$G$4,standards!$H$4,B1556=standards!$G$5,standards!$H$5,B1556=standards!$G$6,standards!$H$6,B1556=standards!$G$8,standards!$H$8,B1556=standards!$G$9,standards!$H$9,B1556=standards!$G$10, standards!$H$10, TRUE,standards!$H$7)</f>
        <v>139.5, 64.5, 1.5</v>
      </c>
      <c r="N1556" t="str">
        <f>VLOOKUP($C1556, standards!$A$2:$D$17, 3, FALSE)</f>
        <v>carbonate, dolomite</v>
      </c>
      <c r="O1556" t="str">
        <f>VLOOKUP($C1556, standards!$A$2:$D$17, 4, FALSE)</f>
        <v/>
      </c>
    </row>
    <row r="1557" spans="1:15" x14ac:dyDescent="0.2">
      <c r="A1557" s="21">
        <v>29781</v>
      </c>
      <c r="B1557" s="1" t="s">
        <v>61</v>
      </c>
      <c r="C1557" s="1" t="s">
        <v>31</v>
      </c>
      <c r="D1557" s="1" t="s">
        <v>53</v>
      </c>
      <c r="E1557" s="10">
        <v>390</v>
      </c>
      <c r="F1557" s="11">
        <v>-6.9491428571428564</v>
      </c>
      <c r="G1557" s="11">
        <v>-8.2680687241489697</v>
      </c>
      <c r="H1557" s="2"/>
      <c r="I1557" s="2"/>
      <c r="J1557" s="2"/>
      <c r="K1557" s="2"/>
      <c r="L1557" s="2"/>
      <c r="M1557" s="24" t="str" cm="1">
        <f t="array" ref="M1557">_xlfn.IFS(B1557=standards!$G$1, standards!$H$1, B1557=standards!$G$2,standards!$H$2,B1557=standards!$G$3,standards!$H$3,B1557=standards!$G$4,standards!$H$4,B1557=standards!$G$5,standards!$H$5,B1557=standards!$G$6,standards!$H$6,B1557=standards!$G$8,standards!$H$8,B1557=standards!$G$9,standards!$H$9,B1557=standards!$G$10, standards!$H$10, TRUE,standards!$H$7)</f>
        <v>139.5, 64.5, 1.5</v>
      </c>
      <c r="N1557" t="str">
        <f>VLOOKUP($C1557, standards!$A$2:$D$17, 3, FALSE)</f>
        <v>carbonate, dolomite</v>
      </c>
      <c r="O1557" t="str">
        <f>VLOOKUP($C1557, standards!$A$2:$D$17, 4, FALSE)</f>
        <v/>
      </c>
    </row>
    <row r="1558" spans="1:15" x14ac:dyDescent="0.2">
      <c r="A1558" s="21">
        <v>29782</v>
      </c>
      <c r="B1558" s="1" t="s">
        <v>61</v>
      </c>
      <c r="C1558" s="1" t="s">
        <v>31</v>
      </c>
      <c r="D1558" s="1" t="s">
        <v>53</v>
      </c>
      <c r="E1558" s="10">
        <v>391</v>
      </c>
      <c r="F1558" s="11">
        <v>-6.7771428571428576</v>
      </c>
      <c r="G1558" s="11">
        <v>-8.0453515749284126</v>
      </c>
      <c r="H1558" s="2"/>
      <c r="I1558" s="2"/>
      <c r="J1558" s="2"/>
      <c r="K1558" s="2"/>
      <c r="L1558" s="2"/>
      <c r="M1558" s="24" t="str" cm="1">
        <f t="array" ref="M1558">_xlfn.IFS(B1558=standards!$G$1, standards!$H$1, B1558=standards!$G$2,standards!$H$2,B1558=standards!$G$3,standards!$H$3,B1558=standards!$G$4,standards!$H$4,B1558=standards!$G$5,standards!$H$5,B1558=standards!$G$6,standards!$H$6,B1558=standards!$G$8,standards!$H$8,B1558=standards!$G$9,standards!$H$9,B1558=standards!$G$10, standards!$H$10, TRUE,standards!$H$7)</f>
        <v>139.5, 64.5, 1.5</v>
      </c>
      <c r="N1558" t="str">
        <f>VLOOKUP($C1558, standards!$A$2:$D$17, 3, FALSE)</f>
        <v>carbonate, dolomite</v>
      </c>
      <c r="O1558" t="str">
        <f>VLOOKUP($C1558, standards!$A$2:$D$17, 4, FALSE)</f>
        <v/>
      </c>
    </row>
    <row r="1559" spans="1:15" x14ac:dyDescent="0.2">
      <c r="A1559" s="21">
        <v>29783</v>
      </c>
      <c r="B1559" s="1" t="s">
        <v>61</v>
      </c>
      <c r="C1559" s="1" t="s">
        <v>31</v>
      </c>
      <c r="D1559" s="1" t="s">
        <v>53</v>
      </c>
      <c r="E1559" s="10">
        <v>392</v>
      </c>
      <c r="F1559" s="11">
        <v>-7.3791428571428561</v>
      </c>
      <c r="G1559" s="11">
        <v>-9.1876430869303878</v>
      </c>
      <c r="H1559" s="2"/>
      <c r="I1559" s="2"/>
      <c r="J1559" s="2"/>
      <c r="K1559" s="2"/>
      <c r="L1559" s="2"/>
      <c r="M1559" s="24" t="str" cm="1">
        <f t="array" ref="M1559">_xlfn.IFS(B1559=standards!$G$1, standards!$H$1, B1559=standards!$G$2,standards!$H$2,B1559=standards!$G$3,standards!$H$3,B1559=standards!$G$4,standards!$H$4,B1559=standards!$G$5,standards!$H$5,B1559=standards!$G$6,standards!$H$6,B1559=standards!$G$8,standards!$H$8,B1559=standards!$G$9,standards!$H$9,B1559=standards!$G$10, standards!$H$10, TRUE,standards!$H$7)</f>
        <v>139.5, 64.5, 1.5</v>
      </c>
      <c r="N1559" t="str">
        <f>VLOOKUP($C1559, standards!$A$2:$D$17, 3, FALSE)</f>
        <v>carbonate, dolomite</v>
      </c>
      <c r="O1559" t="str">
        <f>VLOOKUP($C1559, standards!$A$2:$D$17, 4, FALSE)</f>
        <v/>
      </c>
    </row>
    <row r="1560" spans="1:15" x14ac:dyDescent="0.2">
      <c r="A1560" s="21">
        <v>29784</v>
      </c>
      <c r="B1560" s="1" t="s">
        <v>61</v>
      </c>
      <c r="C1560" s="1" t="s">
        <v>31</v>
      </c>
      <c r="D1560" s="1" t="s">
        <v>53</v>
      </c>
      <c r="E1560" s="10">
        <v>393</v>
      </c>
      <c r="F1560" s="11">
        <v>-7.2251428571428562</v>
      </c>
      <c r="G1560" s="11">
        <v>-8.8065492982642528</v>
      </c>
      <c r="H1560" s="2"/>
      <c r="I1560" s="2"/>
      <c r="J1560" s="2"/>
      <c r="K1560" s="2"/>
      <c r="L1560" s="2"/>
      <c r="M1560" s="24" t="str" cm="1">
        <f t="array" ref="M1560">_xlfn.IFS(B1560=standards!$G$1, standards!$H$1, B1560=standards!$G$2,standards!$H$2,B1560=standards!$G$3,standards!$H$3,B1560=standards!$G$4,standards!$H$4,B1560=standards!$G$5,standards!$H$5,B1560=standards!$G$6,standards!$H$6,B1560=standards!$G$8,standards!$H$8,B1560=standards!$G$9,standards!$H$9,B1560=standards!$G$10, standards!$H$10, TRUE,standards!$H$7)</f>
        <v>139.5, 64.5, 1.5</v>
      </c>
      <c r="N1560" t="str">
        <f>VLOOKUP($C1560, standards!$A$2:$D$17, 3, FALSE)</f>
        <v>carbonate, dolomite</v>
      </c>
      <c r="O1560" t="str">
        <f>VLOOKUP($C1560, standards!$A$2:$D$17, 4, FALSE)</f>
        <v/>
      </c>
    </row>
    <row r="1561" spans="1:15" x14ac:dyDescent="0.2">
      <c r="A1561" s="21">
        <v>29785</v>
      </c>
      <c r="B1561" s="1" t="s">
        <v>61</v>
      </c>
      <c r="C1561" s="1" t="s">
        <v>31</v>
      </c>
      <c r="D1561" s="1" t="s">
        <v>53</v>
      </c>
      <c r="E1561" s="10">
        <v>394</v>
      </c>
      <c r="F1561" s="11">
        <v>-7.2161428571428576</v>
      </c>
      <c r="G1561" s="11">
        <v>-9.3242429384523522</v>
      </c>
      <c r="H1561" s="2"/>
      <c r="I1561" s="2"/>
      <c r="J1561" s="2"/>
      <c r="K1561" s="2"/>
      <c r="L1561" s="2"/>
      <c r="M1561" s="24" t="str" cm="1">
        <f t="array" ref="M1561">_xlfn.IFS(B1561=standards!$G$1, standards!$H$1, B1561=standards!$G$2,standards!$H$2,B1561=standards!$G$3,standards!$H$3,B1561=standards!$G$4,standards!$H$4,B1561=standards!$G$5,standards!$H$5,B1561=standards!$G$6,standards!$H$6,B1561=standards!$G$8,standards!$H$8,B1561=standards!$G$9,standards!$H$9,B1561=standards!$G$10, standards!$H$10, TRUE,standards!$H$7)</f>
        <v>139.5, 64.5, 1.5</v>
      </c>
      <c r="N1561" t="str">
        <f>VLOOKUP($C1561, standards!$A$2:$D$17, 3, FALSE)</f>
        <v>carbonate, dolomite</v>
      </c>
      <c r="O1561" t="str">
        <f>VLOOKUP($C1561, standards!$A$2:$D$17, 4, FALSE)</f>
        <v/>
      </c>
    </row>
    <row r="1562" spans="1:15" x14ac:dyDescent="0.2">
      <c r="A1562" s="21">
        <v>29786</v>
      </c>
      <c r="B1562" s="1" t="s">
        <v>61</v>
      </c>
      <c r="C1562" s="1" t="s">
        <v>31</v>
      </c>
      <c r="D1562" s="1" t="s">
        <v>53</v>
      </c>
      <c r="E1562" s="10">
        <v>395</v>
      </c>
      <c r="F1562" s="11">
        <v>-7.2571428571428562</v>
      </c>
      <c r="G1562" s="11">
        <v>-9.351958850355226</v>
      </c>
      <c r="H1562" s="2"/>
      <c r="I1562" s="2"/>
      <c r="J1562" s="2"/>
      <c r="K1562" s="2"/>
      <c r="L1562" s="2"/>
      <c r="M1562" s="24" t="str" cm="1">
        <f t="array" ref="M1562">_xlfn.IFS(B1562=standards!$G$1, standards!$H$1, B1562=standards!$G$2,standards!$H$2,B1562=standards!$G$3,standards!$H$3,B1562=standards!$G$4,standards!$H$4,B1562=standards!$G$5,standards!$H$5,B1562=standards!$G$6,standards!$H$6,B1562=standards!$G$8,standards!$H$8,B1562=standards!$G$9,standards!$H$9,B1562=standards!$G$10, standards!$H$10, TRUE,standards!$H$7)</f>
        <v>139.5, 64.5, 1.5</v>
      </c>
      <c r="N1562" t="str">
        <f>VLOOKUP($C1562, standards!$A$2:$D$17, 3, FALSE)</f>
        <v>carbonate, dolomite</v>
      </c>
      <c r="O1562" t="str">
        <f>VLOOKUP($C1562, standards!$A$2:$D$17, 4, FALSE)</f>
        <v/>
      </c>
    </row>
    <row r="1563" spans="1:15" x14ac:dyDescent="0.2">
      <c r="A1563" s="21">
        <v>29787</v>
      </c>
      <c r="B1563" s="1" t="s">
        <v>61</v>
      </c>
      <c r="C1563" s="1" t="s">
        <v>31</v>
      </c>
      <c r="D1563" s="1" t="s">
        <v>53</v>
      </c>
      <c r="E1563" s="10">
        <v>396</v>
      </c>
      <c r="F1563" s="11">
        <v>-6.6221428571428564</v>
      </c>
      <c r="G1563" s="11">
        <v>-7.5345869127160032</v>
      </c>
      <c r="H1563" s="2"/>
      <c r="I1563" s="2"/>
      <c r="J1563" s="2"/>
      <c r="K1563" s="2"/>
      <c r="L1563" s="2"/>
      <c r="M1563" s="24" t="str" cm="1">
        <f t="array" ref="M1563">_xlfn.IFS(B1563=standards!$G$1, standards!$H$1, B1563=standards!$G$2,standards!$H$2,B1563=standards!$G$3,standards!$H$3,B1563=standards!$G$4,standards!$H$4,B1563=standards!$G$5,standards!$H$5,B1563=standards!$G$6,standards!$H$6,B1563=standards!$G$8,standards!$H$8,B1563=standards!$G$9,standards!$H$9,B1563=standards!$G$10, standards!$H$10, TRUE,standards!$H$7)</f>
        <v>139.5, 64.5, 1.5</v>
      </c>
      <c r="N1563" t="str">
        <f>VLOOKUP($C1563, standards!$A$2:$D$17, 3, FALSE)</f>
        <v>carbonate, dolomite</v>
      </c>
      <c r="O1563" t="str">
        <f>VLOOKUP($C1563, standards!$A$2:$D$17, 4, FALSE)</f>
        <v/>
      </c>
    </row>
    <row r="1564" spans="1:15" x14ac:dyDescent="0.2">
      <c r="A1564" s="21">
        <v>29788</v>
      </c>
      <c r="B1564" s="1" t="s">
        <v>61</v>
      </c>
      <c r="C1564" s="1" t="s">
        <v>31</v>
      </c>
      <c r="D1564" s="1" t="s">
        <v>53</v>
      </c>
      <c r="E1564" s="10">
        <v>397</v>
      </c>
      <c r="F1564" s="11">
        <v>-6.7834285714285727</v>
      </c>
      <c r="G1564" s="11">
        <v>-8.8000445434298413</v>
      </c>
      <c r="H1564" s="2"/>
      <c r="I1564" s="2"/>
      <c r="J1564" s="2"/>
      <c r="K1564" s="2"/>
      <c r="L1564" s="2"/>
      <c r="M1564" s="24" t="str" cm="1">
        <f t="array" ref="M1564">_xlfn.IFS(B1564=standards!$G$1, standards!$H$1, B1564=standards!$G$2,standards!$H$2,B1564=standards!$G$3,standards!$H$3,B1564=standards!$G$4,standards!$H$4,B1564=standards!$G$5,standards!$H$5,B1564=standards!$G$6,standards!$H$6,B1564=standards!$G$8,standards!$H$8,B1564=standards!$G$9,standards!$H$9,B1564=standards!$G$10, standards!$H$10, TRUE,standards!$H$7)</f>
        <v>139.5, 64.5, 1.5</v>
      </c>
      <c r="N1564" t="str">
        <f>VLOOKUP($C1564, standards!$A$2:$D$17, 3, FALSE)</f>
        <v>carbonate, dolomite</v>
      </c>
      <c r="O1564" t="str">
        <f>VLOOKUP($C1564, standards!$A$2:$D$17, 4, FALSE)</f>
        <v/>
      </c>
    </row>
    <row r="1565" spans="1:15" x14ac:dyDescent="0.2">
      <c r="A1565" s="21">
        <v>29789</v>
      </c>
      <c r="B1565" s="1" t="s">
        <v>61</v>
      </c>
      <c r="C1565" s="1" t="s">
        <v>31</v>
      </c>
      <c r="D1565" s="1" t="s">
        <v>53</v>
      </c>
      <c r="E1565" s="10">
        <v>398</v>
      </c>
      <c r="F1565" s="11">
        <v>-6.738428571428571</v>
      </c>
      <c r="G1565" s="11">
        <v>-8.0467656520662345</v>
      </c>
      <c r="H1565" s="2"/>
      <c r="I1565" s="2"/>
      <c r="J1565" s="2"/>
      <c r="K1565" s="2"/>
      <c r="L1565" s="2"/>
      <c r="M1565" s="24" t="str" cm="1">
        <f t="array" ref="M1565">_xlfn.IFS(B1565=standards!$G$1, standards!$H$1, B1565=standards!$G$2,standards!$H$2,B1565=standards!$G$3,standards!$H$3,B1565=standards!$G$4,standards!$H$4,B1565=standards!$G$5,standards!$H$5,B1565=standards!$G$6,standards!$H$6,B1565=standards!$G$8,standards!$H$8,B1565=standards!$G$9,standards!$H$9,B1565=standards!$G$10, standards!$H$10, TRUE,standards!$H$7)</f>
        <v>139.5, 64.5, 1.5</v>
      </c>
      <c r="N1565" t="str">
        <f>VLOOKUP($C1565, standards!$A$2:$D$17, 3, FALSE)</f>
        <v>carbonate, dolomite</v>
      </c>
      <c r="O1565" t="str">
        <f>VLOOKUP($C1565, standards!$A$2:$D$17, 4, FALSE)</f>
        <v/>
      </c>
    </row>
    <row r="1566" spans="1:15" x14ac:dyDescent="0.2">
      <c r="A1566" s="21">
        <v>29790</v>
      </c>
      <c r="B1566" s="1" t="s">
        <v>61</v>
      </c>
      <c r="C1566" s="1" t="s">
        <v>31</v>
      </c>
      <c r="D1566" s="1" t="s">
        <v>53</v>
      </c>
      <c r="E1566" s="10">
        <v>399</v>
      </c>
      <c r="F1566" s="11">
        <v>-5.5994285714285716</v>
      </c>
      <c r="G1566" s="11">
        <v>-7.3271417965849892</v>
      </c>
      <c r="H1566" s="2"/>
      <c r="I1566" s="2"/>
      <c r="J1566" s="2"/>
      <c r="K1566" s="2"/>
      <c r="L1566" s="2"/>
      <c r="M1566" s="24" t="str" cm="1">
        <f t="array" ref="M1566">_xlfn.IFS(B1566=standards!$G$1, standards!$H$1, B1566=standards!$G$2,standards!$H$2,B1566=standards!$G$3,standards!$H$3,B1566=standards!$G$4,standards!$H$4,B1566=standards!$G$5,standards!$H$5,B1566=standards!$G$6,standards!$H$6,B1566=standards!$G$8,standards!$H$8,B1566=standards!$G$9,standards!$H$9,B1566=standards!$G$10, standards!$H$10, TRUE,standards!$H$7)</f>
        <v>139.5, 64.5, 1.5</v>
      </c>
      <c r="N1566" t="str">
        <f>VLOOKUP($C1566, standards!$A$2:$D$17, 3, FALSE)</f>
        <v>carbonate, dolomite</v>
      </c>
      <c r="O1566" t="str">
        <f>VLOOKUP($C1566, standards!$A$2:$D$17, 4, FALSE)</f>
        <v/>
      </c>
    </row>
    <row r="1567" spans="1:15" x14ac:dyDescent="0.2">
      <c r="A1567" s="21">
        <v>29791</v>
      </c>
      <c r="B1567" s="1" t="s">
        <v>61</v>
      </c>
      <c r="C1567" s="1" t="s">
        <v>31</v>
      </c>
      <c r="D1567" s="1" t="s">
        <v>53</v>
      </c>
      <c r="E1567" s="10">
        <v>401</v>
      </c>
      <c r="F1567" s="11">
        <v>-4.922428571428572</v>
      </c>
      <c r="G1567" s="11">
        <v>-6.0858648849293573</v>
      </c>
      <c r="H1567" s="2"/>
      <c r="I1567" s="2"/>
      <c r="J1567" s="2"/>
      <c r="K1567" s="2"/>
      <c r="L1567" s="2"/>
      <c r="M1567" s="24" t="str" cm="1">
        <f t="array" ref="M1567">_xlfn.IFS(B1567=standards!$G$1, standards!$H$1, B1567=standards!$G$2,standards!$H$2,B1567=standards!$G$3,standards!$H$3,B1567=standards!$G$4,standards!$H$4,B1567=standards!$G$5,standards!$H$5,B1567=standards!$G$6,standards!$H$6,B1567=standards!$G$8,standards!$H$8,B1567=standards!$G$9,standards!$H$9,B1567=standards!$G$10, standards!$H$10, TRUE,standards!$H$7)</f>
        <v>139.5, 64.5, 1.5</v>
      </c>
      <c r="N1567" t="str">
        <f>VLOOKUP($C1567, standards!$A$2:$D$17, 3, FALSE)</f>
        <v>carbonate, dolomite</v>
      </c>
      <c r="O1567" t="str">
        <f>VLOOKUP($C1567, standards!$A$2:$D$17, 4, FALSE)</f>
        <v/>
      </c>
    </row>
    <row r="1568" spans="1:15" x14ac:dyDescent="0.2">
      <c r="A1568" s="21">
        <v>29792</v>
      </c>
      <c r="B1568" s="1" t="s">
        <v>61</v>
      </c>
      <c r="C1568" s="1" t="s">
        <v>40</v>
      </c>
      <c r="D1568" s="1" t="s">
        <v>53</v>
      </c>
      <c r="E1568" s="10">
        <v>412</v>
      </c>
      <c r="F1568" s="11">
        <v>3.1205714285714281</v>
      </c>
      <c r="G1568" s="11">
        <v>-6.9153625340262366</v>
      </c>
      <c r="H1568" s="2"/>
      <c r="I1568" s="2"/>
      <c r="J1568" s="2"/>
      <c r="K1568" s="2"/>
      <c r="L1568" s="2"/>
      <c r="M1568" s="24" t="str" cm="1">
        <f t="array" ref="M1568">_xlfn.IFS(B1568=standards!$G$1, standards!$H$1, B1568=standards!$G$2,standards!$H$2,B1568=standards!$G$3,standards!$H$3,B1568=standards!$G$4,standards!$H$4,B1568=standards!$G$5,standards!$H$5,B1568=standards!$G$6,standards!$H$6,B1568=standards!$G$8,standards!$H$8,B1568=standards!$G$9,standards!$H$9,B1568=standards!$G$10, standards!$H$10, TRUE,standards!$H$7)</f>
        <v>139.5, 64.5, 1.5</v>
      </c>
      <c r="N1568" t="str">
        <f>VLOOKUP($C1568, standards!$A$2:$D$17, 3, FALSE)</f>
        <v>carbonate, mixed siliciclastic</v>
      </c>
      <c r="O1568" t="str">
        <f>VLOOKUP($C1568, standards!$A$2:$D$17, 4, FALSE)</f>
        <v/>
      </c>
    </row>
    <row r="1569" spans="1:15" x14ac:dyDescent="0.2">
      <c r="A1569" s="21">
        <v>29793</v>
      </c>
      <c r="B1569" s="1" t="s">
        <v>61</v>
      </c>
      <c r="C1569" s="1" t="s">
        <v>40</v>
      </c>
      <c r="D1569" s="1" t="s">
        <v>53</v>
      </c>
      <c r="E1569" s="10">
        <v>414.5</v>
      </c>
      <c r="F1569" s="11">
        <v>2.1725714285714282</v>
      </c>
      <c r="G1569" s="11">
        <v>-5.5206582529077437</v>
      </c>
      <c r="H1569" s="2"/>
      <c r="I1569" s="2"/>
      <c r="J1569" s="2"/>
      <c r="K1569" s="2"/>
      <c r="L1569" s="2"/>
      <c r="M1569" s="24" t="str" cm="1">
        <f t="array" ref="M1569">_xlfn.IFS(B1569=standards!$G$1, standards!$H$1, B1569=standards!$G$2,standards!$H$2,B1569=standards!$G$3,standards!$H$3,B1569=standards!$G$4,standards!$H$4,B1569=standards!$G$5,standards!$H$5,B1569=standards!$G$6,standards!$H$6,B1569=standards!$G$8,standards!$H$8,B1569=standards!$G$9,standards!$H$9,B1569=standards!$G$10, standards!$H$10, TRUE,standards!$H$7)</f>
        <v>139.5, 64.5, 1.5</v>
      </c>
      <c r="N1569" t="str">
        <f>VLOOKUP($C1569, standards!$A$2:$D$17, 3, FALSE)</f>
        <v>carbonate, mixed siliciclastic</v>
      </c>
      <c r="O1569" t="str">
        <f>VLOOKUP($C1569, standards!$A$2:$D$17, 4, FALSE)</f>
        <v/>
      </c>
    </row>
    <row r="1570" spans="1:15" x14ac:dyDescent="0.2">
      <c r="A1570" s="21">
        <v>29794</v>
      </c>
      <c r="B1570" s="1" t="s">
        <v>61</v>
      </c>
      <c r="C1570" s="1" t="s">
        <v>40</v>
      </c>
      <c r="D1570" s="1" t="s">
        <v>53</v>
      </c>
      <c r="E1570" s="10">
        <v>415</v>
      </c>
      <c r="F1570" s="11">
        <v>2.3975714285714282</v>
      </c>
      <c r="G1570" s="11">
        <v>-6.7866815144766193</v>
      </c>
      <c r="H1570" s="2"/>
      <c r="I1570" s="2"/>
      <c r="J1570" s="2"/>
      <c r="K1570" s="2"/>
      <c r="L1570" s="2"/>
      <c r="M1570" s="24" t="str" cm="1">
        <f t="array" ref="M1570">_xlfn.IFS(B1570=standards!$G$1, standards!$H$1, B1570=standards!$G$2,standards!$H$2,B1570=standards!$G$3,standards!$H$3,B1570=standards!$G$4,standards!$H$4,B1570=standards!$G$5,standards!$H$5,B1570=standards!$G$6,standards!$H$6,B1570=standards!$G$8,standards!$H$8,B1570=standards!$G$9,standards!$H$9,B1570=standards!$G$10, standards!$H$10, TRUE,standards!$H$7)</f>
        <v>139.5, 64.5, 1.5</v>
      </c>
      <c r="N1570" t="str">
        <f>VLOOKUP($C1570, standards!$A$2:$D$17, 3, FALSE)</f>
        <v>carbonate, mixed siliciclastic</v>
      </c>
      <c r="O1570" t="str">
        <f>VLOOKUP($C1570, standards!$A$2:$D$17, 4, FALSE)</f>
        <v/>
      </c>
    </row>
    <row r="1571" spans="1:15" x14ac:dyDescent="0.2">
      <c r="A1571" s="21">
        <v>29795</v>
      </c>
      <c r="B1571" s="1" t="s">
        <v>61</v>
      </c>
      <c r="C1571" s="1" t="s">
        <v>40</v>
      </c>
      <c r="D1571" s="1" t="s">
        <v>53</v>
      </c>
      <c r="E1571" s="10">
        <v>416.5</v>
      </c>
      <c r="F1571" s="11">
        <v>3.363571428571428</v>
      </c>
      <c r="G1571" s="11">
        <v>-7.0301855976243601</v>
      </c>
      <c r="H1571" s="2"/>
      <c r="I1571" s="2"/>
      <c r="J1571" s="2"/>
      <c r="K1571" s="2"/>
      <c r="L1571" s="2"/>
      <c r="M1571" s="24" t="str" cm="1">
        <f t="array" ref="M1571">_xlfn.IFS(B1571=standards!$G$1, standards!$H$1, B1571=standards!$G$2,standards!$H$2,B1571=standards!$G$3,standards!$H$3,B1571=standards!$G$4,standards!$H$4,B1571=standards!$G$5,standards!$H$5,B1571=standards!$G$6,standards!$H$6,B1571=standards!$G$8,standards!$H$8,B1571=standards!$G$9,standards!$H$9,B1571=standards!$G$10, standards!$H$10, TRUE,standards!$H$7)</f>
        <v>139.5, 64.5, 1.5</v>
      </c>
      <c r="N1571" t="str">
        <f>VLOOKUP($C1571, standards!$A$2:$D$17, 3, FALSE)</f>
        <v>carbonate, mixed siliciclastic</v>
      </c>
      <c r="O1571" t="str">
        <f>VLOOKUP($C1571, standards!$A$2:$D$17, 4, FALSE)</f>
        <v/>
      </c>
    </row>
    <row r="1572" spans="1:15" x14ac:dyDescent="0.2">
      <c r="A1572" s="21">
        <v>29796</v>
      </c>
      <c r="B1572" s="1" t="s">
        <v>61</v>
      </c>
      <c r="C1572" s="1" t="s">
        <v>40</v>
      </c>
      <c r="D1572" s="1" t="s">
        <v>53</v>
      </c>
      <c r="E1572" s="10">
        <v>418</v>
      </c>
      <c r="F1572" s="11">
        <v>3.1185714285714283</v>
      </c>
      <c r="G1572" s="11">
        <v>-6.5065528334570004</v>
      </c>
      <c r="H1572" s="2"/>
      <c r="I1572" s="2"/>
      <c r="J1572" s="2"/>
      <c r="K1572" s="2"/>
      <c r="L1572" s="2"/>
      <c r="M1572" s="24" t="str" cm="1">
        <f t="array" ref="M1572">_xlfn.IFS(B1572=standards!$G$1, standards!$H$1, B1572=standards!$G$2,standards!$H$2,B1572=standards!$G$3,standards!$H$3,B1572=standards!$G$4,standards!$H$4,B1572=standards!$G$5,standards!$H$5,B1572=standards!$G$6,standards!$H$6,B1572=standards!$G$8,standards!$H$8,B1572=standards!$G$9,standards!$H$9,B1572=standards!$G$10, standards!$H$10, TRUE,standards!$H$7)</f>
        <v>139.5, 64.5, 1.5</v>
      </c>
      <c r="N1572" t="str">
        <f>VLOOKUP($C1572, standards!$A$2:$D$17, 3, FALSE)</f>
        <v>carbonate, mixed siliciclastic</v>
      </c>
      <c r="O1572" t="str">
        <f>VLOOKUP($C1572, standards!$A$2:$D$17, 4, FALSE)</f>
        <v/>
      </c>
    </row>
    <row r="1573" spans="1:15" x14ac:dyDescent="0.2">
      <c r="A1573" s="21">
        <v>29797</v>
      </c>
      <c r="B1573" s="1" t="s">
        <v>61</v>
      </c>
      <c r="C1573" s="1" t="s">
        <v>40</v>
      </c>
      <c r="D1573" s="1" t="s">
        <v>53</v>
      </c>
      <c r="E1573" s="10">
        <v>420</v>
      </c>
      <c r="F1573" s="11">
        <v>2.5585714285714283</v>
      </c>
      <c r="G1573" s="11">
        <v>-6.634243999010188</v>
      </c>
      <c r="H1573" s="2"/>
      <c r="I1573" s="2"/>
      <c r="J1573" s="2"/>
      <c r="K1573" s="2"/>
      <c r="L1573" s="2"/>
      <c r="M1573" s="24" t="str" cm="1">
        <f t="array" ref="M1573">_xlfn.IFS(B1573=standards!$G$1, standards!$H$1, B1573=standards!$G$2,standards!$H$2,B1573=standards!$G$3,standards!$H$3,B1573=standards!$G$4,standards!$H$4,B1573=standards!$G$5,standards!$H$5,B1573=standards!$G$6,standards!$H$6,B1573=standards!$G$8,standards!$H$8,B1573=standards!$G$9,standards!$H$9,B1573=standards!$G$10, standards!$H$10, TRUE,standards!$H$7)</f>
        <v>139.5, 64.5, 1.5</v>
      </c>
      <c r="N1573" t="str">
        <f>VLOOKUP($C1573, standards!$A$2:$D$17, 3, FALSE)</f>
        <v>carbonate, mixed siliciclastic</v>
      </c>
      <c r="O1573" t="str">
        <f>VLOOKUP($C1573, standards!$A$2:$D$17, 4, FALSE)</f>
        <v/>
      </c>
    </row>
    <row r="1574" spans="1:15" x14ac:dyDescent="0.2">
      <c r="A1574" s="21">
        <v>29798</v>
      </c>
      <c r="B1574" s="1" t="s">
        <v>61</v>
      </c>
      <c r="C1574" s="1" t="s">
        <v>40</v>
      </c>
      <c r="D1574" s="1" t="s">
        <v>53</v>
      </c>
      <c r="E1574" s="10">
        <v>422</v>
      </c>
      <c r="F1574" s="11">
        <v>3.4085714285714284</v>
      </c>
      <c r="G1574" s="11">
        <v>-5.4058351893096201</v>
      </c>
      <c r="H1574" s="2"/>
      <c r="I1574" s="2"/>
      <c r="J1574" s="2"/>
      <c r="K1574" s="2"/>
      <c r="L1574" s="2"/>
      <c r="M1574" s="24" t="str" cm="1">
        <f t="array" ref="M1574">_xlfn.IFS(B1574=standards!$G$1, standards!$H$1, B1574=standards!$G$2,standards!$H$2,B1574=standards!$G$3,standards!$H$3,B1574=standards!$G$4,standards!$H$4,B1574=standards!$G$5,standards!$H$5,B1574=standards!$G$6,standards!$H$6,B1574=standards!$G$8,standards!$H$8,B1574=standards!$G$9,standards!$H$9,B1574=standards!$G$10, standards!$H$10, TRUE,standards!$H$7)</f>
        <v>139.5, 64.5, 1.5</v>
      </c>
      <c r="N1574" t="str">
        <f>VLOOKUP($C1574, standards!$A$2:$D$17, 3, FALSE)</f>
        <v>carbonate, mixed siliciclastic</v>
      </c>
      <c r="O1574" t="str">
        <f>VLOOKUP($C1574, standards!$A$2:$D$17, 4, FALSE)</f>
        <v/>
      </c>
    </row>
    <row r="1575" spans="1:15" x14ac:dyDescent="0.2">
      <c r="A1575" s="21">
        <v>29799</v>
      </c>
      <c r="B1575" s="1" t="s">
        <v>61</v>
      </c>
      <c r="C1575" s="1" t="s">
        <v>40</v>
      </c>
      <c r="D1575" s="1" t="s">
        <v>53</v>
      </c>
      <c r="E1575" s="10">
        <v>423</v>
      </c>
      <c r="F1575" s="11">
        <v>2.9535714285714283</v>
      </c>
      <c r="G1575" s="11">
        <v>-5.8532491957435937</v>
      </c>
      <c r="H1575" s="2"/>
      <c r="I1575" s="2"/>
      <c r="J1575" s="2"/>
      <c r="K1575" s="2"/>
      <c r="L1575" s="2"/>
      <c r="M1575" s="24" t="str" cm="1">
        <f t="array" ref="M1575">_xlfn.IFS(B1575=standards!$G$1, standards!$H$1, B1575=standards!$G$2,standards!$H$2,B1575=standards!$G$3,standards!$H$3,B1575=standards!$G$4,standards!$H$4,B1575=standards!$G$5,standards!$H$5,B1575=standards!$G$6,standards!$H$6,B1575=standards!$G$8,standards!$H$8,B1575=standards!$G$9,standards!$H$9,B1575=standards!$G$10, standards!$H$10, TRUE,standards!$H$7)</f>
        <v>139.5, 64.5, 1.5</v>
      </c>
      <c r="N1575" t="str">
        <f>VLOOKUP($C1575, standards!$A$2:$D$17, 3, FALSE)</f>
        <v>carbonate, mixed siliciclastic</v>
      </c>
      <c r="O1575" t="str">
        <f>VLOOKUP($C1575, standards!$A$2:$D$17, 4, FALSE)</f>
        <v/>
      </c>
    </row>
    <row r="1576" spans="1:15" x14ac:dyDescent="0.2">
      <c r="A1576" s="21">
        <v>29800</v>
      </c>
      <c r="B1576" s="1" t="s">
        <v>61</v>
      </c>
      <c r="C1576" s="1" t="s">
        <v>40</v>
      </c>
      <c r="D1576" s="1" t="s">
        <v>53</v>
      </c>
      <c r="E1576" s="10">
        <v>424</v>
      </c>
      <c r="F1576" s="11">
        <v>2.7595714285714283</v>
      </c>
      <c r="G1576" s="11">
        <v>-5.9314476614698393</v>
      </c>
      <c r="H1576" s="2"/>
      <c r="I1576" s="2"/>
      <c r="J1576" s="2"/>
      <c r="K1576" s="2"/>
      <c r="L1576" s="2"/>
      <c r="M1576" s="24" t="str" cm="1">
        <f t="array" ref="M1576">_xlfn.IFS(B1576=standards!$G$1, standards!$H$1, B1576=standards!$G$2,standards!$H$2,B1576=standards!$G$3,standards!$H$3,B1576=standards!$G$4,standards!$H$4,B1576=standards!$G$5,standards!$H$5,B1576=standards!$G$6,standards!$H$6,B1576=standards!$G$8,standards!$H$8,B1576=standards!$G$9,standards!$H$9,B1576=standards!$G$10, standards!$H$10, TRUE,standards!$H$7)</f>
        <v>139.5, 64.5, 1.5</v>
      </c>
      <c r="N1576" t="str">
        <f>VLOOKUP($C1576, standards!$A$2:$D$17, 3, FALSE)</f>
        <v>carbonate, mixed siliciclastic</v>
      </c>
      <c r="O1576" t="str">
        <f>VLOOKUP($C1576, standards!$A$2:$D$17, 4, FALSE)</f>
        <v/>
      </c>
    </row>
    <row r="1577" spans="1:15" x14ac:dyDescent="0.2">
      <c r="A1577" s="21">
        <v>29801</v>
      </c>
      <c r="B1577" s="1" t="s">
        <v>61</v>
      </c>
      <c r="C1577" s="1" t="s">
        <v>40</v>
      </c>
      <c r="D1577" s="1" t="s">
        <v>53</v>
      </c>
      <c r="E1577" s="10">
        <v>425</v>
      </c>
      <c r="F1577" s="11">
        <v>3.5985714285714283</v>
      </c>
      <c r="G1577" s="11">
        <v>-5.1435238802275549</v>
      </c>
      <c r="H1577" s="2"/>
      <c r="I1577" s="2"/>
      <c r="J1577" s="2"/>
      <c r="K1577" s="2"/>
      <c r="L1577" s="2"/>
      <c r="M1577" s="24" t="str" cm="1">
        <f t="array" ref="M1577">_xlfn.IFS(B1577=standards!$G$1, standards!$H$1, B1577=standards!$G$2,standards!$H$2,B1577=standards!$G$3,standards!$H$3,B1577=standards!$G$4,standards!$H$4,B1577=standards!$G$5,standards!$H$5,B1577=standards!$G$6,standards!$H$6,B1577=standards!$G$8,standards!$H$8,B1577=standards!$G$9,standards!$H$9,B1577=standards!$G$10, standards!$H$10, TRUE,standards!$H$7)</f>
        <v>139.5, 64.5, 1.5</v>
      </c>
      <c r="N1577" t="str">
        <f>VLOOKUP($C1577, standards!$A$2:$D$17, 3, FALSE)</f>
        <v>carbonate, mixed siliciclastic</v>
      </c>
      <c r="O1577" t="str">
        <f>VLOOKUP($C1577, standards!$A$2:$D$17, 4, FALSE)</f>
        <v/>
      </c>
    </row>
    <row r="1578" spans="1:15" x14ac:dyDescent="0.2">
      <c r="A1578" s="21">
        <v>29802</v>
      </c>
      <c r="B1578" s="1" t="s">
        <v>61</v>
      </c>
      <c r="C1578" s="1" t="s">
        <v>40</v>
      </c>
      <c r="D1578" s="1" t="s">
        <v>53</v>
      </c>
      <c r="E1578" s="10">
        <v>426</v>
      </c>
      <c r="F1578" s="11">
        <v>4.3505714285714276</v>
      </c>
      <c r="G1578" s="11">
        <v>-5.1603513981686788</v>
      </c>
      <c r="H1578" s="2"/>
      <c r="I1578" s="2"/>
      <c r="J1578" s="2"/>
      <c r="K1578" s="2"/>
      <c r="L1578" s="2"/>
      <c r="M1578" s="24" t="str" cm="1">
        <f t="array" ref="M1578">_xlfn.IFS(B1578=standards!$G$1, standards!$H$1, B1578=standards!$G$2,standards!$H$2,B1578=standards!$G$3,standards!$H$3,B1578=standards!$G$4,standards!$H$4,B1578=standards!$G$5,standards!$H$5,B1578=standards!$G$6,standards!$H$6,B1578=standards!$G$8,standards!$H$8,B1578=standards!$G$9,standards!$H$9,B1578=standards!$G$10, standards!$H$10, TRUE,standards!$H$7)</f>
        <v>139.5, 64.5, 1.5</v>
      </c>
      <c r="N1578" t="str">
        <f>VLOOKUP($C1578, standards!$A$2:$D$17, 3, FALSE)</f>
        <v>carbonate, mixed siliciclastic</v>
      </c>
      <c r="O1578" t="str">
        <f>VLOOKUP($C1578, standards!$A$2:$D$17, 4, FALSE)</f>
        <v/>
      </c>
    </row>
    <row r="1579" spans="1:15" x14ac:dyDescent="0.2">
      <c r="A1579" s="21">
        <v>29803</v>
      </c>
      <c r="B1579" s="1" t="s">
        <v>61</v>
      </c>
      <c r="C1579" s="1" t="s">
        <v>40</v>
      </c>
      <c r="D1579" s="1" t="s">
        <v>53</v>
      </c>
      <c r="E1579" s="10">
        <v>427</v>
      </c>
      <c r="F1579" s="11">
        <v>4.3255714285714273</v>
      </c>
      <c r="G1579" s="11">
        <v>-6.240282108388989</v>
      </c>
      <c r="H1579" s="2"/>
      <c r="I1579" s="2"/>
      <c r="J1579" s="2"/>
      <c r="K1579" s="2"/>
      <c r="L1579" s="2"/>
      <c r="M1579" s="24" t="str" cm="1">
        <f t="array" ref="M1579">_xlfn.IFS(B1579=standards!$G$1, standards!$H$1, B1579=standards!$G$2,standards!$H$2,B1579=standards!$G$3,standards!$H$3,B1579=standards!$G$4,standards!$H$4,B1579=standards!$G$5,standards!$H$5,B1579=standards!$G$6,standards!$H$6,B1579=standards!$G$8,standards!$H$8,B1579=standards!$G$9,standards!$H$9,B1579=standards!$G$10, standards!$H$10, TRUE,standards!$H$7)</f>
        <v>139.5, 64.5, 1.5</v>
      </c>
      <c r="N1579" t="str">
        <f>VLOOKUP($C1579, standards!$A$2:$D$17, 3, FALSE)</f>
        <v>carbonate, mixed siliciclastic</v>
      </c>
      <c r="O1579" t="str">
        <f>VLOOKUP($C1579, standards!$A$2:$D$17, 4, FALSE)</f>
        <v/>
      </c>
    </row>
    <row r="1580" spans="1:15" x14ac:dyDescent="0.2">
      <c r="A1580" s="21">
        <v>29804</v>
      </c>
      <c r="B1580" s="1" t="s">
        <v>61</v>
      </c>
      <c r="C1580" s="1" t="s">
        <v>40</v>
      </c>
      <c r="D1580" s="1" t="s">
        <v>53</v>
      </c>
      <c r="E1580" s="10">
        <v>428</v>
      </c>
      <c r="F1580" s="11">
        <v>5.2545714285714276</v>
      </c>
      <c r="G1580" s="11">
        <v>-7.0450334075723973</v>
      </c>
      <c r="H1580" s="2"/>
      <c r="I1580" s="2"/>
      <c r="J1580" s="2"/>
      <c r="K1580" s="2"/>
      <c r="L1580" s="2"/>
      <c r="M1580" s="24" t="str" cm="1">
        <f t="array" ref="M1580">_xlfn.IFS(B1580=standards!$G$1, standards!$H$1, B1580=standards!$G$2,standards!$H$2,B1580=standards!$G$3,standards!$H$3,B1580=standards!$G$4,standards!$H$4,B1580=standards!$G$5,standards!$H$5,B1580=standards!$G$6,standards!$H$6,B1580=standards!$G$8,standards!$H$8,B1580=standards!$G$9,standards!$H$9,B1580=standards!$G$10, standards!$H$10, TRUE,standards!$H$7)</f>
        <v>139.5, 64.5, 1.5</v>
      </c>
      <c r="N1580" t="str">
        <f>VLOOKUP($C1580, standards!$A$2:$D$17, 3, FALSE)</f>
        <v>carbonate, mixed siliciclastic</v>
      </c>
      <c r="O1580" t="str">
        <f>VLOOKUP($C1580, standards!$A$2:$D$17, 4, FALSE)</f>
        <v/>
      </c>
    </row>
    <row r="1581" spans="1:15" x14ac:dyDescent="0.2">
      <c r="A1581" s="21">
        <v>29805</v>
      </c>
      <c r="B1581" s="1" t="s">
        <v>61</v>
      </c>
      <c r="C1581" s="1" t="s">
        <v>40</v>
      </c>
      <c r="D1581" s="1" t="s">
        <v>53</v>
      </c>
      <c r="E1581" s="10">
        <v>429</v>
      </c>
      <c r="F1581" s="11">
        <v>5.3095714285714273</v>
      </c>
      <c r="G1581" s="11">
        <v>-6.9688146498391248</v>
      </c>
      <c r="H1581" s="2"/>
      <c r="I1581" s="2"/>
      <c r="J1581" s="2"/>
      <c r="K1581" s="2"/>
      <c r="L1581" s="2"/>
      <c r="M1581" s="24" t="str" cm="1">
        <f t="array" ref="M1581">_xlfn.IFS(B1581=standards!$G$1, standards!$H$1, B1581=standards!$G$2,standards!$H$2,B1581=standards!$G$3,standards!$H$3,B1581=standards!$G$4,standards!$H$4,B1581=standards!$G$5,standards!$H$5,B1581=standards!$G$6,standards!$H$6,B1581=standards!$G$8,standards!$H$8,B1581=standards!$G$9,standards!$H$9,B1581=standards!$G$10, standards!$H$10, TRUE,standards!$H$7)</f>
        <v>139.5, 64.5, 1.5</v>
      </c>
      <c r="N1581" t="str">
        <f>VLOOKUP($C1581, standards!$A$2:$D$17, 3, FALSE)</f>
        <v>carbonate, mixed siliciclastic</v>
      </c>
      <c r="O1581" t="str">
        <f>VLOOKUP($C1581, standards!$A$2:$D$17, 4, FALSE)</f>
        <v/>
      </c>
    </row>
    <row r="1582" spans="1:15" x14ac:dyDescent="0.2">
      <c r="A1582" s="21">
        <v>29806</v>
      </c>
      <c r="B1582" s="1" t="s">
        <v>61</v>
      </c>
      <c r="C1582" s="1" t="s">
        <v>40</v>
      </c>
      <c r="D1582" s="1" t="s">
        <v>53</v>
      </c>
      <c r="E1582" s="10">
        <v>430</v>
      </c>
      <c r="F1582" s="11">
        <v>5.2525714285714287</v>
      </c>
      <c r="G1582" s="11">
        <v>-6.8569611482305177</v>
      </c>
      <c r="H1582" s="2"/>
      <c r="I1582" s="2"/>
      <c r="J1582" s="2"/>
      <c r="K1582" s="2"/>
      <c r="L1582" s="2"/>
      <c r="M1582" s="24" t="str" cm="1">
        <f t="array" ref="M1582">_xlfn.IFS(B1582=standards!$G$1, standards!$H$1, B1582=standards!$G$2,standards!$H$2,B1582=standards!$G$3,standards!$H$3,B1582=standards!$G$4,standards!$H$4,B1582=standards!$G$5,standards!$H$5,B1582=standards!$G$6,standards!$H$6,B1582=standards!$G$8,standards!$H$8,B1582=standards!$G$9,standards!$H$9,B1582=standards!$G$10, standards!$H$10, TRUE,standards!$H$7)</f>
        <v>139.5, 64.5, 1.5</v>
      </c>
      <c r="N1582" t="str">
        <f>VLOOKUP($C1582, standards!$A$2:$D$17, 3, FALSE)</f>
        <v>carbonate, mixed siliciclastic</v>
      </c>
      <c r="O1582" t="str">
        <f>VLOOKUP($C1582, standards!$A$2:$D$17, 4, FALSE)</f>
        <v/>
      </c>
    </row>
    <row r="1583" spans="1:15" x14ac:dyDescent="0.2">
      <c r="A1583" s="21">
        <v>29807</v>
      </c>
      <c r="B1583" s="1" t="s">
        <v>61</v>
      </c>
      <c r="C1583" s="1" t="s">
        <v>40</v>
      </c>
      <c r="D1583" s="1" t="s">
        <v>53</v>
      </c>
      <c r="E1583" s="10">
        <v>431</v>
      </c>
      <c r="F1583" s="11">
        <v>4.1475714285714282</v>
      </c>
      <c r="G1583" s="11">
        <v>-7.5112546399405815</v>
      </c>
      <c r="H1583" s="2"/>
      <c r="I1583" s="2"/>
      <c r="J1583" s="2"/>
      <c r="K1583" s="2"/>
      <c r="L1583" s="2"/>
      <c r="M1583" s="24" t="str" cm="1">
        <f t="array" ref="M1583">_xlfn.IFS(B1583=standards!$G$1, standards!$H$1, B1583=standards!$G$2,standards!$H$2,B1583=standards!$G$3,standards!$H$3,B1583=standards!$G$4,standards!$H$4,B1583=standards!$G$5,standards!$H$5,B1583=standards!$G$6,standards!$H$6,B1583=standards!$G$8,standards!$H$8,B1583=standards!$G$9,standards!$H$9,B1583=standards!$G$10, standards!$H$10, TRUE,standards!$H$7)</f>
        <v>139.5, 64.5, 1.5</v>
      </c>
      <c r="N1583" t="str">
        <f>VLOOKUP($C1583, standards!$A$2:$D$17, 3, FALSE)</f>
        <v>carbonate, mixed siliciclastic</v>
      </c>
      <c r="O1583" t="str">
        <f>VLOOKUP($C1583, standards!$A$2:$D$17, 4, FALSE)</f>
        <v/>
      </c>
    </row>
    <row r="1584" spans="1:15" x14ac:dyDescent="0.2">
      <c r="A1584" s="21">
        <v>29808</v>
      </c>
      <c r="B1584" s="1" t="s">
        <v>61</v>
      </c>
      <c r="C1584" s="1" t="s">
        <v>40</v>
      </c>
      <c r="D1584" s="1" t="s">
        <v>53</v>
      </c>
      <c r="E1584" s="10">
        <v>433</v>
      </c>
      <c r="F1584" s="11">
        <v>5.0025714285714287</v>
      </c>
      <c r="G1584" s="11">
        <v>-6.9608958178667777</v>
      </c>
      <c r="H1584" s="2"/>
      <c r="I1584" s="2"/>
      <c r="J1584" s="2"/>
      <c r="K1584" s="2"/>
      <c r="L1584" s="2"/>
      <c r="M1584" s="24" t="str" cm="1">
        <f t="array" ref="M1584">_xlfn.IFS(B1584=standards!$G$1, standards!$H$1, B1584=standards!$G$2,standards!$H$2,B1584=standards!$G$3,standards!$H$3,B1584=standards!$G$4,standards!$H$4,B1584=standards!$G$5,standards!$H$5,B1584=standards!$G$6,standards!$H$6,B1584=standards!$G$8,standards!$H$8,B1584=standards!$G$9,standards!$H$9,B1584=standards!$G$10, standards!$H$10, TRUE,standards!$H$7)</f>
        <v>139.5, 64.5, 1.5</v>
      </c>
      <c r="N1584" t="str">
        <f>VLOOKUP($C1584, standards!$A$2:$D$17, 3, FALSE)</f>
        <v>carbonate, mixed siliciclastic</v>
      </c>
      <c r="O1584" t="str">
        <f>VLOOKUP($C1584, standards!$A$2:$D$17, 4, FALSE)</f>
        <v/>
      </c>
    </row>
    <row r="1585" spans="1:15" x14ac:dyDescent="0.2">
      <c r="A1585" s="21">
        <v>29809</v>
      </c>
      <c r="B1585" s="1" t="s">
        <v>61</v>
      </c>
      <c r="C1585" s="1" t="s">
        <v>40</v>
      </c>
      <c r="D1585" s="1" t="s">
        <v>53</v>
      </c>
      <c r="E1585" s="10">
        <v>434</v>
      </c>
      <c r="F1585" s="11">
        <v>4.7815714285714286</v>
      </c>
      <c r="G1585" s="11">
        <v>-3.1360999752537069</v>
      </c>
      <c r="H1585" s="2"/>
      <c r="I1585" s="2"/>
      <c r="J1585" s="2"/>
      <c r="K1585" s="2"/>
      <c r="L1585" s="2"/>
      <c r="M1585" s="24" t="str" cm="1">
        <f t="array" ref="M1585">_xlfn.IFS(B1585=standards!$G$1, standards!$H$1, B1585=standards!$G$2,standards!$H$2,B1585=standards!$G$3,standards!$H$3,B1585=standards!$G$4,standards!$H$4,B1585=standards!$G$5,standards!$H$5,B1585=standards!$G$6,standards!$H$6,B1585=standards!$G$8,standards!$H$8,B1585=standards!$G$9,standards!$H$9,B1585=standards!$G$10, standards!$H$10, TRUE,standards!$H$7)</f>
        <v>139.5, 64.5, 1.5</v>
      </c>
      <c r="N1585" t="str">
        <f>VLOOKUP($C1585, standards!$A$2:$D$17, 3, FALSE)</f>
        <v>carbonate, mixed siliciclastic</v>
      </c>
      <c r="O1585" t="str">
        <f>VLOOKUP($C1585, standards!$A$2:$D$17, 4, FALSE)</f>
        <v/>
      </c>
    </row>
    <row r="1586" spans="1:15" x14ac:dyDescent="0.2">
      <c r="A1586" s="21">
        <v>29810</v>
      </c>
      <c r="B1586" s="1" t="s">
        <v>61</v>
      </c>
      <c r="C1586" s="1" t="s">
        <v>40</v>
      </c>
      <c r="D1586" s="1" t="s">
        <v>53</v>
      </c>
      <c r="E1586" s="10">
        <v>435</v>
      </c>
      <c r="F1586" s="11">
        <v>4.6005714285714276</v>
      </c>
      <c r="G1586" s="11">
        <v>-8.2882900272208886</v>
      </c>
      <c r="H1586" s="2"/>
      <c r="I1586" s="2"/>
      <c r="J1586" s="2"/>
      <c r="K1586" s="2"/>
      <c r="L1586" s="2"/>
      <c r="M1586" s="24" t="str" cm="1">
        <f t="array" ref="M1586">_xlfn.IFS(B1586=standards!$G$1, standards!$H$1, B1586=standards!$G$2,standards!$H$2,B1586=standards!$G$3,standards!$H$3,B1586=standards!$G$4,standards!$H$4,B1586=standards!$G$5,standards!$H$5,B1586=standards!$G$6,standards!$H$6,B1586=standards!$G$8,standards!$H$8,B1586=standards!$G$9,standards!$H$9,B1586=standards!$G$10, standards!$H$10, TRUE,standards!$H$7)</f>
        <v>139.5, 64.5, 1.5</v>
      </c>
      <c r="N1586" t="str">
        <f>VLOOKUP($C1586, standards!$A$2:$D$17, 3, FALSE)</f>
        <v>carbonate, mixed siliciclastic</v>
      </c>
      <c r="O1586" t="str">
        <f>VLOOKUP($C1586, standards!$A$2:$D$17, 4, FALSE)</f>
        <v/>
      </c>
    </row>
    <row r="1587" spans="1:15" x14ac:dyDescent="0.2">
      <c r="A1587" s="21">
        <v>29811</v>
      </c>
      <c r="B1587" s="1" t="s">
        <v>61</v>
      </c>
      <c r="C1587" s="1" t="s">
        <v>40</v>
      </c>
      <c r="D1587" s="1" t="s">
        <v>53</v>
      </c>
      <c r="E1587" s="10">
        <v>436</v>
      </c>
      <c r="F1587" s="11">
        <v>3.5225714285714282</v>
      </c>
      <c r="G1587" s="11">
        <v>-11.107394209354176</v>
      </c>
      <c r="H1587" s="2"/>
      <c r="I1587" s="2"/>
      <c r="J1587" s="2"/>
      <c r="K1587" s="2"/>
      <c r="L1587" s="2"/>
      <c r="M1587" s="24" t="str" cm="1">
        <f t="array" ref="M1587">_xlfn.IFS(B1587=standards!$G$1, standards!$H$1, B1587=standards!$G$2,standards!$H$2,B1587=standards!$G$3,standards!$H$3,B1587=standards!$G$4,standards!$H$4,B1587=standards!$G$5,standards!$H$5,B1587=standards!$G$6,standards!$H$6,B1587=standards!$G$8,standards!$H$8,B1587=standards!$G$9,standards!$H$9,B1587=standards!$G$10, standards!$H$10, TRUE,standards!$H$7)</f>
        <v>139.5, 64.5, 1.5</v>
      </c>
      <c r="N1587" t="str">
        <f>VLOOKUP($C1587, standards!$A$2:$D$17, 3, FALSE)</f>
        <v>carbonate, mixed siliciclastic</v>
      </c>
      <c r="O1587" t="str">
        <f>VLOOKUP($C1587, standards!$A$2:$D$17, 4, FALSE)</f>
        <v/>
      </c>
    </row>
    <row r="1588" spans="1:15" x14ac:dyDescent="0.2">
      <c r="A1588" s="21">
        <v>29812</v>
      </c>
      <c r="B1588" s="1" t="s">
        <v>61</v>
      </c>
      <c r="C1588" s="1" t="s">
        <v>40</v>
      </c>
      <c r="D1588" s="1" t="s">
        <v>53</v>
      </c>
      <c r="E1588" s="10">
        <v>437</v>
      </c>
      <c r="F1588" s="11">
        <v>0.56357142857142817</v>
      </c>
      <c r="G1588" s="11">
        <v>-5.815634743875286</v>
      </c>
      <c r="H1588" s="2"/>
      <c r="I1588" s="2"/>
      <c r="J1588" s="2"/>
      <c r="K1588" s="2"/>
      <c r="L1588" s="2"/>
      <c r="M1588" s="24" t="str" cm="1">
        <f t="array" ref="M1588">_xlfn.IFS(B1588=standards!$G$1, standards!$H$1, B1588=standards!$G$2,standards!$H$2,B1588=standards!$G$3,standards!$H$3,B1588=standards!$G$4,standards!$H$4,B1588=standards!$G$5,standards!$H$5,B1588=standards!$G$6,standards!$H$6,B1588=standards!$G$8,standards!$H$8,B1588=standards!$G$9,standards!$H$9,B1588=standards!$G$10, standards!$H$10, TRUE,standards!$H$7)</f>
        <v>139.5, 64.5, 1.5</v>
      </c>
      <c r="N1588" t="str">
        <f>VLOOKUP($C1588, standards!$A$2:$D$17, 3, FALSE)</f>
        <v>carbonate, mixed siliciclastic</v>
      </c>
      <c r="O1588" t="str">
        <f>VLOOKUP($C1588, standards!$A$2:$D$17, 4, FALSE)</f>
        <v/>
      </c>
    </row>
    <row r="1589" spans="1:15" x14ac:dyDescent="0.2">
      <c r="A1589" s="21">
        <v>29813</v>
      </c>
      <c r="B1589" s="1" t="s">
        <v>61</v>
      </c>
      <c r="C1589" s="1" t="s">
        <v>40</v>
      </c>
      <c r="D1589" s="1" t="s">
        <v>53</v>
      </c>
      <c r="E1589" s="10">
        <v>438</v>
      </c>
      <c r="F1589" s="11">
        <v>-2.6754285714285717</v>
      </c>
      <c r="G1589" s="11">
        <v>-8.9069487750556178</v>
      </c>
      <c r="H1589" s="2"/>
      <c r="I1589" s="2"/>
      <c r="J1589" s="2"/>
      <c r="K1589" s="2"/>
      <c r="L1589" s="2"/>
      <c r="M1589" s="24" t="str" cm="1">
        <f t="array" ref="M1589">_xlfn.IFS(B1589=standards!$G$1, standards!$H$1, B1589=standards!$G$2,standards!$H$2,B1589=standards!$G$3,standards!$H$3,B1589=standards!$G$4,standards!$H$4,B1589=standards!$G$5,standards!$H$5,B1589=standards!$G$6,standards!$H$6,B1589=standards!$G$8,standards!$H$8,B1589=standards!$G$9,standards!$H$9,B1589=standards!$G$10, standards!$H$10, TRUE,standards!$H$7)</f>
        <v>139.5, 64.5, 1.5</v>
      </c>
      <c r="N1589" t="str">
        <f>VLOOKUP($C1589, standards!$A$2:$D$17, 3, FALSE)</f>
        <v>carbonate, mixed siliciclastic</v>
      </c>
      <c r="O1589" t="str">
        <f>VLOOKUP($C1589, standards!$A$2:$D$17, 4, FALSE)</f>
        <v/>
      </c>
    </row>
    <row r="1590" spans="1:15" x14ac:dyDescent="0.2">
      <c r="A1590" s="21">
        <v>29814</v>
      </c>
      <c r="B1590" s="1" t="s">
        <v>61</v>
      </c>
      <c r="C1590" s="1" t="s">
        <v>18</v>
      </c>
      <c r="D1590" s="1" t="s">
        <v>54</v>
      </c>
      <c r="E1590" s="10">
        <v>0</v>
      </c>
      <c r="F1590" s="11">
        <v>-2.96</v>
      </c>
      <c r="G1590" s="11">
        <v>-5.96</v>
      </c>
      <c r="H1590" s="2"/>
      <c r="I1590" s="2"/>
      <c r="J1590" s="2"/>
      <c r="K1590" s="2"/>
      <c r="L1590" s="2"/>
      <c r="M1590" s="24" t="str" cm="1">
        <f t="array" ref="M1590">_xlfn.IFS(B1590=standards!$G$1, standards!$H$1, B1590=standards!$G$2,standards!$H$2,B1590=standards!$G$3,standards!$H$3,B1590=standards!$G$4,standards!$H$4,B1590=standards!$G$5,standards!$H$5,B1590=standards!$G$6,standards!$H$6,B1590=standards!$G$8,standards!$H$8,B1590=standards!$G$9,standards!$H$9,B1590=standards!$G$10, standards!$H$10, TRUE,standards!$H$7)</f>
        <v>139.5, 64.5, 1.5</v>
      </c>
      <c r="N1590" t="str">
        <f>VLOOKUP($C1590, standards!$A$2:$D$17, 3, FALSE)</f>
        <v>dolostone (cap carbonate)</v>
      </c>
      <c r="O1590" t="str">
        <f>VLOOKUP($C1590, standards!$A$2:$D$17, 4, FALSE)</f>
        <v/>
      </c>
    </row>
    <row r="1591" spans="1:15" x14ac:dyDescent="0.2">
      <c r="A1591" s="21">
        <v>29815</v>
      </c>
      <c r="B1591" s="1" t="s">
        <v>61</v>
      </c>
      <c r="C1591" s="1" t="s">
        <v>18</v>
      </c>
      <c r="D1591" s="1" t="s">
        <v>54</v>
      </c>
      <c r="E1591" s="10">
        <v>0.4</v>
      </c>
      <c r="F1591" s="11">
        <v>-2.8</v>
      </c>
      <c r="G1591" s="11">
        <v>-5.84</v>
      </c>
      <c r="H1591" s="2"/>
      <c r="I1591" s="2"/>
      <c r="J1591" s="2"/>
      <c r="K1591" s="2"/>
      <c r="L1591" s="2"/>
      <c r="M1591" s="24" t="str" cm="1">
        <f t="array" ref="M1591">_xlfn.IFS(B1591=standards!$G$1, standards!$H$1, B1591=standards!$G$2,standards!$H$2,B1591=standards!$G$3,standards!$H$3,B1591=standards!$G$4,standards!$H$4,B1591=standards!$G$5,standards!$H$5,B1591=standards!$G$6,standards!$H$6,B1591=standards!$G$8,standards!$H$8,B1591=standards!$G$9,standards!$H$9,B1591=standards!$G$10, standards!$H$10, TRUE,standards!$H$7)</f>
        <v>139.5, 64.5, 1.5</v>
      </c>
      <c r="N1591" t="str">
        <f>VLOOKUP($C1591, standards!$A$2:$D$17, 3, FALSE)</f>
        <v>dolostone (cap carbonate)</v>
      </c>
      <c r="O1591" t="str">
        <f>VLOOKUP($C1591, standards!$A$2:$D$17, 4, FALSE)</f>
        <v/>
      </c>
    </row>
    <row r="1592" spans="1:15" x14ac:dyDescent="0.2">
      <c r="A1592" s="21">
        <v>29816</v>
      </c>
      <c r="B1592" s="1" t="s">
        <v>61</v>
      </c>
      <c r="C1592" s="1" t="s">
        <v>18</v>
      </c>
      <c r="D1592" s="1" t="s">
        <v>54</v>
      </c>
      <c r="E1592" s="10">
        <v>0.8</v>
      </c>
      <c r="F1592" s="11">
        <v>-2.88</v>
      </c>
      <c r="G1592" s="11">
        <v>-5.6</v>
      </c>
      <c r="H1592" s="2"/>
      <c r="I1592" s="2"/>
      <c r="J1592" s="2"/>
      <c r="K1592" s="2"/>
      <c r="L1592" s="2"/>
      <c r="M1592" s="24" t="str" cm="1">
        <f t="array" ref="M1592">_xlfn.IFS(B1592=standards!$G$1, standards!$H$1, B1592=standards!$G$2,standards!$H$2,B1592=standards!$G$3,standards!$H$3,B1592=standards!$G$4,standards!$H$4,B1592=standards!$G$5,standards!$H$5,B1592=standards!$G$6,standards!$H$6,B1592=standards!$G$8,standards!$H$8,B1592=standards!$G$9,standards!$H$9,B1592=standards!$G$10, standards!$H$10, TRUE,standards!$H$7)</f>
        <v>139.5, 64.5, 1.5</v>
      </c>
      <c r="N1592" t="str">
        <f>VLOOKUP($C1592, standards!$A$2:$D$17, 3, FALSE)</f>
        <v>dolostone (cap carbonate)</v>
      </c>
      <c r="O1592" t="str">
        <f>VLOOKUP($C1592, standards!$A$2:$D$17, 4, FALSE)</f>
        <v/>
      </c>
    </row>
    <row r="1593" spans="1:15" x14ac:dyDescent="0.2">
      <c r="A1593" s="21">
        <v>29817</v>
      </c>
      <c r="B1593" s="1" t="s">
        <v>61</v>
      </c>
      <c r="C1593" s="1" t="s">
        <v>18</v>
      </c>
      <c r="D1593" s="1" t="s">
        <v>54</v>
      </c>
      <c r="E1593" s="10">
        <v>1.4</v>
      </c>
      <c r="F1593" s="11">
        <v>-2.71</v>
      </c>
      <c r="G1593" s="11">
        <v>-6.09</v>
      </c>
      <c r="H1593" s="2"/>
      <c r="I1593" s="2"/>
      <c r="J1593" s="2"/>
      <c r="K1593" s="2"/>
      <c r="L1593" s="2"/>
      <c r="M1593" s="24" t="str" cm="1">
        <f t="array" ref="M1593">_xlfn.IFS(B1593=standards!$G$1, standards!$H$1, B1593=standards!$G$2,standards!$H$2,B1593=standards!$G$3,standards!$H$3,B1593=standards!$G$4,standards!$H$4,B1593=standards!$G$5,standards!$H$5,B1593=standards!$G$6,standards!$H$6,B1593=standards!$G$8,standards!$H$8,B1593=standards!$G$9,standards!$H$9,B1593=standards!$G$10, standards!$H$10, TRUE,standards!$H$7)</f>
        <v>139.5, 64.5, 1.5</v>
      </c>
      <c r="N1593" t="str">
        <f>VLOOKUP($C1593, standards!$A$2:$D$17, 3, FALSE)</f>
        <v>dolostone (cap carbonate)</v>
      </c>
      <c r="O1593" t="str">
        <f>VLOOKUP($C1593, standards!$A$2:$D$17, 4, FALSE)</f>
        <v/>
      </c>
    </row>
    <row r="1594" spans="1:15" x14ac:dyDescent="0.2">
      <c r="A1594" s="21">
        <v>29818</v>
      </c>
      <c r="B1594" s="1" t="s">
        <v>61</v>
      </c>
      <c r="C1594" s="1" t="s">
        <v>18</v>
      </c>
      <c r="D1594" s="1" t="s">
        <v>54</v>
      </c>
      <c r="E1594" s="10">
        <v>2.5</v>
      </c>
      <c r="F1594" s="11">
        <v>-3.07</v>
      </c>
      <c r="G1594" s="11">
        <v>-5.68</v>
      </c>
      <c r="H1594" s="2"/>
      <c r="I1594" s="2"/>
      <c r="J1594" s="2"/>
      <c r="K1594" s="2"/>
      <c r="L1594" s="2"/>
      <c r="M1594" s="24" t="str" cm="1">
        <f t="array" ref="M1594">_xlfn.IFS(B1594=standards!$G$1, standards!$H$1, B1594=standards!$G$2,standards!$H$2,B1594=standards!$G$3,standards!$H$3,B1594=standards!$G$4,standards!$H$4,B1594=standards!$G$5,standards!$H$5,B1594=standards!$G$6,standards!$H$6,B1594=standards!$G$8,standards!$H$8,B1594=standards!$G$9,standards!$H$9,B1594=standards!$G$10, standards!$H$10, TRUE,standards!$H$7)</f>
        <v>139.5, 64.5, 1.5</v>
      </c>
      <c r="N1594" t="str">
        <f>VLOOKUP($C1594, standards!$A$2:$D$17, 3, FALSE)</f>
        <v>dolostone (cap carbonate)</v>
      </c>
      <c r="O1594" t="str">
        <f>VLOOKUP($C1594, standards!$A$2:$D$17, 4, FALSE)</f>
        <v/>
      </c>
    </row>
    <row r="1595" spans="1:15" x14ac:dyDescent="0.2">
      <c r="A1595" s="21">
        <v>29819</v>
      </c>
      <c r="B1595" s="1" t="s">
        <v>61</v>
      </c>
      <c r="C1595" s="1" t="s">
        <v>18</v>
      </c>
      <c r="D1595" s="1" t="s">
        <v>54</v>
      </c>
      <c r="E1595" s="10">
        <v>3</v>
      </c>
      <c r="F1595" s="11">
        <v>-3.13</v>
      </c>
      <c r="G1595" s="11">
        <v>-5.65</v>
      </c>
      <c r="H1595" s="2"/>
      <c r="I1595" s="2"/>
      <c r="J1595" s="2"/>
      <c r="K1595" s="2"/>
      <c r="L1595" s="2"/>
      <c r="M1595" s="24" t="str" cm="1">
        <f t="array" ref="M1595">_xlfn.IFS(B1595=standards!$G$1, standards!$H$1, B1595=standards!$G$2,standards!$H$2,B1595=standards!$G$3,standards!$H$3,B1595=standards!$G$4,standards!$H$4,B1595=standards!$G$5,standards!$H$5,B1595=standards!$G$6,standards!$H$6,B1595=standards!$G$8,standards!$H$8,B1595=standards!$G$9,standards!$H$9,B1595=standards!$G$10, standards!$H$10, TRUE,standards!$H$7)</f>
        <v>139.5, 64.5, 1.5</v>
      </c>
      <c r="N1595" t="str">
        <f>VLOOKUP($C1595, standards!$A$2:$D$17, 3, FALSE)</f>
        <v>dolostone (cap carbonate)</v>
      </c>
      <c r="O1595" t="str">
        <f>VLOOKUP($C1595, standards!$A$2:$D$17, 4, FALSE)</f>
        <v/>
      </c>
    </row>
    <row r="1596" spans="1:15" x14ac:dyDescent="0.2">
      <c r="A1596" s="21">
        <v>29820</v>
      </c>
      <c r="B1596" s="1" t="s">
        <v>61</v>
      </c>
      <c r="C1596" s="1" t="s">
        <v>18</v>
      </c>
      <c r="D1596" s="1" t="s">
        <v>54</v>
      </c>
      <c r="E1596" s="10">
        <v>4</v>
      </c>
      <c r="F1596" s="11">
        <v>-2.5499999999999998</v>
      </c>
      <c r="G1596" s="11">
        <v>-5.22</v>
      </c>
      <c r="H1596" s="2"/>
      <c r="I1596" s="2"/>
      <c r="J1596" s="2"/>
      <c r="K1596" s="2"/>
      <c r="L1596" s="2"/>
      <c r="M1596" s="24" t="str" cm="1">
        <f t="array" ref="M1596">_xlfn.IFS(B1596=standards!$G$1, standards!$H$1, B1596=standards!$G$2,standards!$H$2,B1596=standards!$G$3,standards!$H$3,B1596=standards!$G$4,standards!$H$4,B1596=standards!$G$5,standards!$H$5,B1596=standards!$G$6,standards!$H$6,B1596=standards!$G$8,standards!$H$8,B1596=standards!$G$9,standards!$H$9,B1596=standards!$G$10, standards!$H$10, TRUE,standards!$H$7)</f>
        <v>139.5, 64.5, 1.5</v>
      </c>
      <c r="N1596" t="str">
        <f>VLOOKUP($C1596, standards!$A$2:$D$17, 3, FALSE)</f>
        <v>dolostone (cap carbonate)</v>
      </c>
      <c r="O1596" t="str">
        <f>VLOOKUP($C1596, standards!$A$2:$D$17, 4, FALSE)</f>
        <v/>
      </c>
    </row>
    <row r="1597" spans="1:15" x14ac:dyDescent="0.2">
      <c r="A1597" s="21">
        <v>29821</v>
      </c>
      <c r="B1597" s="1" t="s">
        <v>61</v>
      </c>
      <c r="C1597" s="1" t="s">
        <v>18</v>
      </c>
      <c r="D1597" s="1" t="s">
        <v>54</v>
      </c>
      <c r="E1597" s="10">
        <v>4.3</v>
      </c>
      <c r="F1597" s="11">
        <v>-2.78</v>
      </c>
      <c r="G1597" s="11">
        <v>-7.56</v>
      </c>
      <c r="H1597" s="2"/>
      <c r="I1597" s="2"/>
      <c r="J1597" s="2"/>
      <c r="K1597" s="2"/>
      <c r="L1597" s="2"/>
      <c r="M1597" s="24" t="str" cm="1">
        <f t="array" ref="M1597">_xlfn.IFS(B1597=standards!$G$1, standards!$H$1, B1597=standards!$G$2,standards!$H$2,B1597=standards!$G$3,standards!$H$3,B1597=standards!$G$4,standards!$H$4,B1597=standards!$G$5,standards!$H$5,B1597=standards!$G$6,standards!$H$6,B1597=standards!$G$8,standards!$H$8,B1597=standards!$G$9,standards!$H$9,B1597=standards!$G$10, standards!$H$10, TRUE,standards!$H$7)</f>
        <v>139.5, 64.5, 1.5</v>
      </c>
      <c r="N1597" t="str">
        <f>VLOOKUP($C1597, standards!$A$2:$D$17, 3, FALSE)</f>
        <v>dolostone (cap carbonate)</v>
      </c>
      <c r="O1597" t="str">
        <f>VLOOKUP($C1597, standards!$A$2:$D$17, 4, FALSE)</f>
        <v/>
      </c>
    </row>
    <row r="1598" spans="1:15" x14ac:dyDescent="0.2">
      <c r="A1598" s="21">
        <v>29822</v>
      </c>
      <c r="B1598" s="1" t="s">
        <v>61</v>
      </c>
      <c r="C1598" s="1" t="s">
        <v>18</v>
      </c>
      <c r="D1598" s="1" t="s">
        <v>55</v>
      </c>
      <c r="E1598" s="10">
        <v>40.6</v>
      </c>
      <c r="F1598" s="11">
        <v>-2.447428571428572</v>
      </c>
      <c r="G1598" s="11">
        <v>-5.3504033655035315</v>
      </c>
      <c r="H1598" s="2"/>
      <c r="I1598" s="2"/>
      <c r="J1598" s="2"/>
      <c r="K1598" s="2"/>
      <c r="L1598" s="2"/>
      <c r="M1598" s="24" t="str" cm="1">
        <f t="array" ref="M1598">_xlfn.IFS(B1598=standards!$G$1, standards!$H$1, B1598=standards!$G$2,standards!$H$2,B1598=standards!$G$3,standards!$H$3,B1598=standards!$G$4,standards!$H$4,B1598=standards!$G$5,standards!$H$5,B1598=standards!$G$6,standards!$H$6,B1598=standards!$G$8,standards!$H$8,B1598=standards!$G$9,standards!$H$9,B1598=standards!$G$10, standards!$H$10, TRUE,standards!$H$7)</f>
        <v>139.5, 64.5, 1.5</v>
      </c>
      <c r="N1598" t="str">
        <f>VLOOKUP($C1598, standards!$A$2:$D$17, 3, FALSE)</f>
        <v>dolostone (cap carbonate)</v>
      </c>
      <c r="O1598" t="str">
        <f>VLOOKUP($C1598, standards!$A$2:$D$17, 4, FALSE)</f>
        <v/>
      </c>
    </row>
    <row r="1599" spans="1:15" x14ac:dyDescent="0.2">
      <c r="A1599" s="21">
        <v>29823</v>
      </c>
      <c r="B1599" s="1" t="s">
        <v>61</v>
      </c>
      <c r="C1599" s="1" t="s">
        <v>18</v>
      </c>
      <c r="D1599" s="1" t="s">
        <v>55</v>
      </c>
      <c r="E1599" s="10">
        <v>40.800000000000004</v>
      </c>
      <c r="F1599" s="11">
        <v>-2.4584285714285716</v>
      </c>
      <c r="G1599" s="11">
        <v>-5.2999208116801597</v>
      </c>
      <c r="H1599" s="2"/>
      <c r="I1599" s="2"/>
      <c r="J1599" s="2"/>
      <c r="K1599" s="2"/>
      <c r="L1599" s="2"/>
      <c r="M1599" s="24" t="str" cm="1">
        <f t="array" ref="M1599">_xlfn.IFS(B1599=standards!$G$1, standards!$H$1, B1599=standards!$G$2,standards!$H$2,B1599=standards!$G$3,standards!$H$3,B1599=standards!$G$4,standards!$H$4,B1599=standards!$G$5,standards!$H$5,B1599=standards!$G$6,standards!$H$6,B1599=standards!$G$8,standards!$H$8,B1599=standards!$G$9,standards!$H$9,B1599=standards!$G$10, standards!$H$10, TRUE,standards!$H$7)</f>
        <v>139.5, 64.5, 1.5</v>
      </c>
      <c r="N1599" t="str">
        <f>VLOOKUP($C1599, standards!$A$2:$D$17, 3, FALSE)</f>
        <v>dolostone (cap carbonate)</v>
      </c>
      <c r="O1599" t="str">
        <f>VLOOKUP($C1599, standards!$A$2:$D$17, 4, FALSE)</f>
        <v/>
      </c>
    </row>
    <row r="1600" spans="1:15" x14ac:dyDescent="0.2">
      <c r="A1600" s="21">
        <v>29824</v>
      </c>
      <c r="B1600" s="1" t="s">
        <v>61</v>
      </c>
      <c r="C1600" s="1" t="s">
        <v>18</v>
      </c>
      <c r="D1600" s="1" t="s">
        <v>55</v>
      </c>
      <c r="E1600" s="10">
        <v>41</v>
      </c>
      <c r="F1600" s="11">
        <v>-2.5224285714285717</v>
      </c>
      <c r="G1600" s="11">
        <v>-5.2573570898291351</v>
      </c>
      <c r="H1600" s="2"/>
      <c r="I1600" s="2"/>
      <c r="J1600" s="2"/>
      <c r="K1600" s="2"/>
      <c r="L1600" s="2"/>
      <c r="M1600" s="24" t="str" cm="1">
        <f t="array" ref="M1600">_xlfn.IFS(B1600=standards!$G$1, standards!$H$1, B1600=standards!$G$2,standards!$H$2,B1600=standards!$G$3,standards!$H$3,B1600=standards!$G$4,standards!$H$4,B1600=standards!$G$5,standards!$H$5,B1600=standards!$G$6,standards!$H$6,B1600=standards!$G$8,standards!$H$8,B1600=standards!$G$9,standards!$H$9,B1600=standards!$G$10, standards!$H$10, TRUE,standards!$H$7)</f>
        <v>139.5, 64.5, 1.5</v>
      </c>
      <c r="N1600" t="str">
        <f>VLOOKUP($C1600, standards!$A$2:$D$17, 3, FALSE)</f>
        <v>dolostone (cap carbonate)</v>
      </c>
      <c r="O1600" t="str">
        <f>VLOOKUP($C1600, standards!$A$2:$D$17, 4, FALSE)</f>
        <v/>
      </c>
    </row>
    <row r="1601" spans="1:15" x14ac:dyDescent="0.2">
      <c r="A1601" s="21">
        <v>29825</v>
      </c>
      <c r="B1601" s="1" t="s">
        <v>61</v>
      </c>
      <c r="C1601" s="1" t="s">
        <v>18</v>
      </c>
      <c r="D1601" s="1" t="s">
        <v>55</v>
      </c>
      <c r="E1601" s="10">
        <v>41.2</v>
      </c>
      <c r="F1601" s="11">
        <v>-2.551428571428572</v>
      </c>
      <c r="G1601" s="11">
        <v>-5.2811135857460627</v>
      </c>
      <c r="H1601" s="2"/>
      <c r="I1601" s="2"/>
      <c r="J1601" s="2"/>
      <c r="K1601" s="2"/>
      <c r="L1601" s="2"/>
      <c r="M1601" s="24" t="str" cm="1">
        <f t="array" ref="M1601">_xlfn.IFS(B1601=standards!$G$1, standards!$H$1, B1601=standards!$G$2,standards!$H$2,B1601=standards!$G$3,standards!$H$3,B1601=standards!$G$4,standards!$H$4,B1601=standards!$G$5,standards!$H$5,B1601=standards!$G$6,standards!$H$6,B1601=standards!$G$8,standards!$H$8,B1601=standards!$G$9,standards!$H$9,B1601=standards!$G$10, standards!$H$10, TRUE,standards!$H$7)</f>
        <v>139.5, 64.5, 1.5</v>
      </c>
      <c r="N1601" t="str">
        <f>VLOOKUP($C1601, standards!$A$2:$D$17, 3, FALSE)</f>
        <v>dolostone (cap carbonate)</v>
      </c>
      <c r="O1601" t="str">
        <f>VLOOKUP($C1601, standards!$A$2:$D$17, 4, FALSE)</f>
        <v/>
      </c>
    </row>
    <row r="1602" spans="1:15" x14ac:dyDescent="0.2">
      <c r="A1602" s="21">
        <v>29826</v>
      </c>
      <c r="B1602" s="1" t="s">
        <v>61</v>
      </c>
      <c r="C1602" s="1" t="s">
        <v>18</v>
      </c>
      <c r="D1602" s="1" t="s">
        <v>55</v>
      </c>
      <c r="E1602" s="10">
        <v>41.4</v>
      </c>
      <c r="F1602" s="11">
        <v>-2.3194285714285718</v>
      </c>
      <c r="G1602" s="11">
        <v>-4.7327344716653457</v>
      </c>
      <c r="H1602" s="2"/>
      <c r="I1602" s="2"/>
      <c r="J1602" s="2"/>
      <c r="K1602" s="2"/>
      <c r="L1602" s="2"/>
      <c r="M1602" s="24" t="str" cm="1">
        <f t="array" ref="M1602">_xlfn.IFS(B1602=standards!$G$1, standards!$H$1, B1602=standards!$G$2,standards!$H$2,B1602=standards!$G$3,standards!$H$3,B1602=standards!$G$4,standards!$H$4,B1602=standards!$G$5,standards!$H$5,B1602=standards!$G$6,standards!$H$6,B1602=standards!$G$8,standards!$H$8,B1602=standards!$G$9,standards!$H$9,B1602=standards!$G$10, standards!$H$10, TRUE,standards!$H$7)</f>
        <v>139.5, 64.5, 1.5</v>
      </c>
      <c r="N1602" t="str">
        <f>VLOOKUP($C1602, standards!$A$2:$D$17, 3, FALSE)</f>
        <v>dolostone (cap carbonate)</v>
      </c>
      <c r="O1602" t="str">
        <f>VLOOKUP($C1602, standards!$A$2:$D$17, 4, FALSE)</f>
        <v/>
      </c>
    </row>
    <row r="1603" spans="1:15" x14ac:dyDescent="0.2">
      <c r="A1603" s="21">
        <v>29827</v>
      </c>
      <c r="B1603" s="1" t="s">
        <v>61</v>
      </c>
      <c r="C1603" s="1" t="s">
        <v>18</v>
      </c>
      <c r="D1603" s="1" t="s">
        <v>55</v>
      </c>
      <c r="E1603" s="10">
        <v>41.6</v>
      </c>
      <c r="F1603" s="11">
        <v>-2.600428571428572</v>
      </c>
      <c r="G1603" s="11">
        <v>-5.5285770848798634</v>
      </c>
      <c r="H1603" s="2"/>
      <c r="I1603" s="2"/>
      <c r="J1603" s="2"/>
      <c r="K1603" s="2"/>
      <c r="L1603" s="2"/>
      <c r="M1603" s="24" t="str" cm="1">
        <f t="array" ref="M1603">_xlfn.IFS(B1603=standards!$G$1, standards!$H$1, B1603=standards!$G$2,standards!$H$2,B1603=standards!$G$3,standards!$H$3,B1603=standards!$G$4,standards!$H$4,B1603=standards!$G$5,standards!$H$5,B1603=standards!$G$6,standards!$H$6,B1603=standards!$G$8,standards!$H$8,B1603=standards!$G$9,standards!$H$9,B1603=standards!$G$10, standards!$H$10, TRUE,standards!$H$7)</f>
        <v>139.5, 64.5, 1.5</v>
      </c>
      <c r="N1603" t="str">
        <f>VLOOKUP($C1603, standards!$A$2:$D$17, 3, FALSE)</f>
        <v>dolostone (cap carbonate)</v>
      </c>
      <c r="O1603" t="str">
        <f>VLOOKUP($C1603, standards!$A$2:$D$17, 4, FALSE)</f>
        <v/>
      </c>
    </row>
    <row r="1604" spans="1:15" x14ac:dyDescent="0.2">
      <c r="A1604" s="21">
        <v>29828</v>
      </c>
      <c r="B1604" s="1" t="s">
        <v>61</v>
      </c>
      <c r="C1604" s="1" t="s">
        <v>18</v>
      </c>
      <c r="D1604" s="1" t="s">
        <v>55</v>
      </c>
      <c r="E1604" s="10">
        <v>41.9</v>
      </c>
      <c r="F1604" s="11">
        <v>-2.9814285714285718</v>
      </c>
      <c r="G1604" s="11">
        <v>-5.6770551843603485</v>
      </c>
      <c r="H1604" s="2"/>
      <c r="I1604" s="2"/>
      <c r="J1604" s="2"/>
      <c r="K1604" s="2"/>
      <c r="L1604" s="2"/>
      <c r="M1604" s="24" t="str" cm="1">
        <f t="array" ref="M1604">_xlfn.IFS(B1604=standards!$G$1, standards!$H$1, B1604=standards!$G$2,standards!$H$2,B1604=standards!$G$3,standards!$H$3,B1604=standards!$G$4,standards!$H$4,B1604=standards!$G$5,standards!$H$5,B1604=standards!$G$6,standards!$H$6,B1604=standards!$G$8,standards!$H$8,B1604=standards!$G$9,standards!$H$9,B1604=standards!$G$10, standards!$H$10, TRUE,standards!$H$7)</f>
        <v>139.5, 64.5, 1.5</v>
      </c>
      <c r="N1604" t="str">
        <f>VLOOKUP($C1604, standards!$A$2:$D$17, 3, FALSE)</f>
        <v>dolostone (cap carbonate)</v>
      </c>
      <c r="O1604" t="str">
        <f>VLOOKUP($C1604, standards!$A$2:$D$17, 4, FALSE)</f>
        <v/>
      </c>
    </row>
    <row r="1605" spans="1:15" x14ac:dyDescent="0.2">
      <c r="A1605" s="21">
        <v>29829</v>
      </c>
      <c r="B1605" s="1" t="s">
        <v>61</v>
      </c>
      <c r="C1605" s="1" t="s">
        <v>18</v>
      </c>
      <c r="D1605" s="1" t="s">
        <v>55</v>
      </c>
      <c r="E1605" s="10">
        <v>42.2</v>
      </c>
      <c r="F1605" s="11">
        <v>-3.2084285714285716</v>
      </c>
      <c r="G1605" s="11">
        <v>-6.2868052462261872</v>
      </c>
      <c r="H1605" s="2"/>
      <c r="I1605" s="2"/>
      <c r="J1605" s="2"/>
      <c r="K1605" s="2"/>
      <c r="L1605" s="2"/>
      <c r="M1605" s="24" t="str" cm="1">
        <f t="array" ref="M1605">_xlfn.IFS(B1605=standards!$G$1, standards!$H$1, B1605=standards!$G$2,standards!$H$2,B1605=standards!$G$3,standards!$H$3,B1605=standards!$G$4,standards!$H$4,B1605=standards!$G$5,standards!$H$5,B1605=standards!$G$6,standards!$H$6,B1605=standards!$G$8,standards!$H$8,B1605=standards!$G$9,standards!$H$9,B1605=standards!$G$10, standards!$H$10, TRUE,standards!$H$7)</f>
        <v>139.5, 64.5, 1.5</v>
      </c>
      <c r="N1605" t="str">
        <f>VLOOKUP($C1605, standards!$A$2:$D$17, 3, FALSE)</f>
        <v>dolostone (cap carbonate)</v>
      </c>
      <c r="O1605" t="str">
        <f>VLOOKUP($C1605, standards!$A$2:$D$17, 4, FALSE)</f>
        <v/>
      </c>
    </row>
    <row r="1606" spans="1:15" x14ac:dyDescent="0.2">
      <c r="A1606" s="21">
        <v>29830</v>
      </c>
      <c r="B1606" s="1" t="s">
        <v>61</v>
      </c>
      <c r="C1606" s="1" t="s">
        <v>18</v>
      </c>
      <c r="D1606" s="1" t="s">
        <v>55</v>
      </c>
      <c r="E1606" s="10">
        <v>42.5</v>
      </c>
      <c r="F1606" s="11">
        <v>-3.305428571428572</v>
      </c>
      <c r="G1606" s="11">
        <v>-6.0027171492205085</v>
      </c>
      <c r="H1606" s="2"/>
      <c r="I1606" s="2"/>
      <c r="J1606" s="2"/>
      <c r="K1606" s="2"/>
      <c r="L1606" s="2"/>
      <c r="M1606" s="24" t="str" cm="1">
        <f t="array" ref="M1606">_xlfn.IFS(B1606=standards!$G$1, standards!$H$1, B1606=standards!$G$2,standards!$H$2,B1606=standards!$G$3,standards!$H$3,B1606=standards!$G$4,standards!$H$4,B1606=standards!$G$5,standards!$H$5,B1606=standards!$G$6,standards!$H$6,B1606=standards!$G$8,standards!$H$8,B1606=standards!$G$9,standards!$H$9,B1606=standards!$G$10, standards!$H$10, TRUE,standards!$H$7)</f>
        <v>139.5, 64.5, 1.5</v>
      </c>
      <c r="N1606" t="str">
        <f>VLOOKUP($C1606, standards!$A$2:$D$17, 3, FALSE)</f>
        <v>dolostone (cap carbonate)</v>
      </c>
      <c r="O1606" t="str">
        <f>VLOOKUP($C1606, standards!$A$2:$D$17, 4, FALSE)</f>
        <v/>
      </c>
    </row>
    <row r="1607" spans="1:15" x14ac:dyDescent="0.2">
      <c r="A1607" s="21">
        <v>29831</v>
      </c>
      <c r="B1607" s="1" t="s">
        <v>61</v>
      </c>
      <c r="C1607" s="1" t="s">
        <v>18</v>
      </c>
      <c r="D1607" s="1" t="s">
        <v>55</v>
      </c>
      <c r="E1607" s="10">
        <v>43</v>
      </c>
      <c r="F1607" s="11">
        <v>-3.5734285714285718</v>
      </c>
      <c r="G1607" s="11">
        <v>-5.6236030685473466</v>
      </c>
      <c r="H1607" s="2"/>
      <c r="I1607" s="2"/>
      <c r="J1607" s="2"/>
      <c r="K1607" s="2"/>
      <c r="L1607" s="2"/>
      <c r="M1607" s="24" t="str" cm="1">
        <f t="array" ref="M1607">_xlfn.IFS(B1607=standards!$G$1, standards!$H$1, B1607=standards!$G$2,standards!$H$2,B1607=standards!$G$3,standards!$H$3,B1607=standards!$G$4,standards!$H$4,B1607=standards!$G$5,standards!$H$5,B1607=standards!$G$6,standards!$H$6,B1607=standards!$G$8,standards!$H$8,B1607=standards!$G$9,standards!$H$9,B1607=standards!$G$10, standards!$H$10, TRUE,standards!$H$7)</f>
        <v>139.5, 64.5, 1.5</v>
      </c>
      <c r="N1607" t="str">
        <f>VLOOKUP($C1607, standards!$A$2:$D$17, 3, FALSE)</f>
        <v>dolostone (cap carbonate)</v>
      </c>
      <c r="O1607" t="str">
        <f>VLOOKUP($C1607, standards!$A$2:$D$17, 4, FALSE)</f>
        <v/>
      </c>
    </row>
    <row r="1608" spans="1:15" x14ac:dyDescent="0.2">
      <c r="A1608" s="21">
        <v>29832</v>
      </c>
      <c r="B1608" s="1" t="s">
        <v>61</v>
      </c>
      <c r="C1608" s="1" t="s">
        <v>31</v>
      </c>
      <c r="D1608" s="1" t="s">
        <v>56</v>
      </c>
      <c r="E1608" s="10">
        <v>0.1</v>
      </c>
      <c r="F1608" s="11">
        <v>-1.5464285714285719</v>
      </c>
      <c r="G1608" s="11">
        <v>-4.639688195991063</v>
      </c>
      <c r="H1608" s="2"/>
      <c r="I1608" s="2"/>
      <c r="J1608" s="2"/>
      <c r="K1608" s="2"/>
      <c r="L1608" s="2"/>
      <c r="M1608" s="24" t="str" cm="1">
        <f t="array" ref="M1608">_xlfn.IFS(B1608=standards!$G$1, standards!$H$1, B1608=standards!$G$2,standards!$H$2,B1608=standards!$G$3,standards!$H$3,B1608=standards!$G$4,standards!$H$4,B1608=standards!$G$5,standards!$H$5,B1608=standards!$G$6,standards!$H$6,B1608=standards!$G$8,standards!$H$8,B1608=standards!$G$9,standards!$H$9,B1608=standards!$G$10, standards!$H$10, TRUE,standards!$H$7)</f>
        <v>139.5, 64.5, 1.5</v>
      </c>
      <c r="N1608" t="str">
        <f>VLOOKUP($C1608, standards!$A$2:$D$17, 3, FALSE)</f>
        <v>carbonate, dolomite</v>
      </c>
      <c r="O1608" t="str">
        <f>VLOOKUP($C1608, standards!$A$2:$D$17, 4, FALSE)</f>
        <v/>
      </c>
    </row>
    <row r="1609" spans="1:15" x14ac:dyDescent="0.2">
      <c r="A1609" s="21">
        <v>29833</v>
      </c>
      <c r="B1609" s="1" t="s">
        <v>61</v>
      </c>
      <c r="C1609" s="1" t="s">
        <v>31</v>
      </c>
      <c r="D1609" s="1" t="s">
        <v>56</v>
      </c>
      <c r="E1609" s="10">
        <v>3.1</v>
      </c>
      <c r="F1609" s="11">
        <v>-0.73942857142857188</v>
      </c>
      <c r="G1609" s="11">
        <v>-4.062603316010815</v>
      </c>
      <c r="H1609" s="2"/>
      <c r="I1609" s="2"/>
      <c r="J1609" s="2"/>
      <c r="K1609" s="2"/>
      <c r="L1609" s="2"/>
      <c r="M1609" s="24" t="str" cm="1">
        <f t="array" ref="M1609">_xlfn.IFS(B1609=standards!$G$1, standards!$H$1, B1609=standards!$G$2,standards!$H$2,B1609=standards!$G$3,standards!$H$3,B1609=standards!$G$4,standards!$H$4,B1609=standards!$G$5,standards!$H$5,B1609=standards!$G$6,standards!$H$6,B1609=standards!$G$8,standards!$H$8,B1609=standards!$G$9,standards!$H$9,B1609=standards!$G$10, standards!$H$10, TRUE,standards!$H$7)</f>
        <v>139.5, 64.5, 1.5</v>
      </c>
      <c r="N1609" t="str">
        <f>VLOOKUP($C1609, standards!$A$2:$D$17, 3, FALSE)</f>
        <v>carbonate, dolomite</v>
      </c>
      <c r="O1609" t="str">
        <f>VLOOKUP($C1609, standards!$A$2:$D$17, 4, FALSE)</f>
        <v/>
      </c>
    </row>
    <row r="1610" spans="1:15" x14ac:dyDescent="0.2">
      <c r="A1610" s="21">
        <v>29834</v>
      </c>
      <c r="B1610" s="1" t="s">
        <v>61</v>
      </c>
      <c r="C1610" s="1" t="s">
        <v>31</v>
      </c>
      <c r="D1610" s="1" t="s">
        <v>56</v>
      </c>
      <c r="E1610" s="10">
        <v>4</v>
      </c>
      <c r="F1610" s="11">
        <v>0.28757142857142814</v>
      </c>
      <c r="G1610" s="11">
        <v>-3.2697302647859274</v>
      </c>
      <c r="H1610" s="2"/>
      <c r="I1610" s="2"/>
      <c r="J1610" s="2"/>
      <c r="K1610" s="2"/>
      <c r="L1610" s="2"/>
      <c r="M1610" s="24" t="str" cm="1">
        <f t="array" ref="M1610">_xlfn.IFS(B1610=standards!$G$1, standards!$H$1, B1610=standards!$G$2,standards!$H$2,B1610=standards!$G$3,standards!$H$3,B1610=standards!$G$4,standards!$H$4,B1610=standards!$G$5,standards!$H$5,B1610=standards!$G$6,standards!$H$6,B1610=standards!$G$8,standards!$H$8,B1610=standards!$G$9,standards!$H$9,B1610=standards!$G$10, standards!$H$10, TRUE,standards!$H$7)</f>
        <v>139.5, 64.5, 1.5</v>
      </c>
      <c r="N1610" t="str">
        <f>VLOOKUP($C1610, standards!$A$2:$D$17, 3, FALSE)</f>
        <v>carbonate, dolomite</v>
      </c>
      <c r="O1610" t="str">
        <f>VLOOKUP($C1610, standards!$A$2:$D$17, 4, FALSE)</f>
        <v/>
      </c>
    </row>
    <row r="1611" spans="1:15" x14ac:dyDescent="0.2">
      <c r="A1611" s="21">
        <v>29835</v>
      </c>
      <c r="B1611" s="1" t="s">
        <v>61</v>
      </c>
      <c r="C1611" s="1" t="s">
        <v>31</v>
      </c>
      <c r="D1611" s="1" t="s">
        <v>56</v>
      </c>
      <c r="E1611" s="10">
        <v>5</v>
      </c>
      <c r="F1611" s="11">
        <v>2.2115714285714283</v>
      </c>
      <c r="G1611" s="11">
        <v>-0.87032417718373956</v>
      </c>
      <c r="H1611" s="2"/>
      <c r="I1611" s="2"/>
      <c r="J1611" s="2"/>
      <c r="K1611" s="2"/>
      <c r="L1611" s="2"/>
      <c r="M1611" s="24" t="str" cm="1">
        <f t="array" ref="M1611">_xlfn.IFS(B1611=standards!$G$1, standards!$H$1, B1611=standards!$G$2,standards!$H$2,B1611=standards!$G$3,standards!$H$3,B1611=standards!$G$4,standards!$H$4,B1611=standards!$G$5,standards!$H$5,B1611=standards!$G$6,standards!$H$6,B1611=standards!$G$8,standards!$H$8,B1611=standards!$G$9,standards!$H$9,B1611=standards!$G$10, standards!$H$10, TRUE,standards!$H$7)</f>
        <v>139.5, 64.5, 1.5</v>
      </c>
      <c r="N1611" t="str">
        <f>VLOOKUP($C1611, standards!$A$2:$D$17, 3, FALSE)</f>
        <v>carbonate, dolomite</v>
      </c>
      <c r="O1611" t="str">
        <f>VLOOKUP($C1611, standards!$A$2:$D$17, 4, FALSE)</f>
        <v/>
      </c>
    </row>
    <row r="1612" spans="1:15" x14ac:dyDescent="0.2">
      <c r="A1612" s="21">
        <v>29836</v>
      </c>
      <c r="B1612" s="1" t="s">
        <v>61</v>
      </c>
      <c r="C1612" s="1" t="s">
        <v>31</v>
      </c>
      <c r="D1612" s="1" t="s">
        <v>56</v>
      </c>
      <c r="E1612" s="10">
        <v>6</v>
      </c>
      <c r="F1612" s="11">
        <v>0.98857142857142821</v>
      </c>
      <c r="G1612" s="11">
        <v>-1.9067013115564817</v>
      </c>
      <c r="H1612" s="2"/>
      <c r="I1612" s="2"/>
      <c r="J1612" s="2"/>
      <c r="K1612" s="2"/>
      <c r="L1612" s="2"/>
      <c r="M1612" s="24" t="str" cm="1">
        <f t="array" ref="M1612">_xlfn.IFS(B1612=standards!$G$1, standards!$H$1, B1612=standards!$G$2,standards!$H$2,B1612=standards!$G$3,standards!$H$3,B1612=standards!$G$4,standards!$H$4,B1612=standards!$G$5,standards!$H$5,B1612=standards!$G$6,standards!$H$6,B1612=standards!$G$8,standards!$H$8,B1612=standards!$G$9,standards!$H$9,B1612=standards!$G$10, standards!$H$10, TRUE,standards!$H$7)</f>
        <v>139.5, 64.5, 1.5</v>
      </c>
      <c r="N1612" t="str">
        <f>VLOOKUP($C1612, standards!$A$2:$D$17, 3, FALSE)</f>
        <v>carbonate, dolomite</v>
      </c>
      <c r="O1612" t="str">
        <f>VLOOKUP($C1612, standards!$A$2:$D$17, 4, FALSE)</f>
        <v/>
      </c>
    </row>
    <row r="1613" spans="1:15" x14ac:dyDescent="0.2">
      <c r="A1613" s="21">
        <v>29837</v>
      </c>
      <c r="B1613" s="1" t="s">
        <v>61</v>
      </c>
      <c r="C1613" s="1" t="s">
        <v>31</v>
      </c>
      <c r="D1613" s="1" t="s">
        <v>56</v>
      </c>
      <c r="E1613" s="10">
        <v>7</v>
      </c>
      <c r="F1613" s="11">
        <v>-0.14542857142857185</v>
      </c>
      <c r="G1613" s="11">
        <v>-2.5748527592180395</v>
      </c>
      <c r="H1613" s="2"/>
      <c r="I1613" s="2"/>
      <c r="J1613" s="2"/>
      <c r="K1613" s="2"/>
      <c r="L1613" s="2"/>
      <c r="M1613" s="24" t="str" cm="1">
        <f t="array" ref="M1613">_xlfn.IFS(B1613=standards!$G$1, standards!$H$1, B1613=standards!$G$2,standards!$H$2,B1613=standards!$G$3,standards!$H$3,B1613=standards!$G$4,standards!$H$4,B1613=standards!$G$5,standards!$H$5,B1613=standards!$G$6,standards!$H$6,B1613=standards!$G$8,standards!$H$8,B1613=standards!$G$9,standards!$H$9,B1613=standards!$G$10, standards!$H$10, TRUE,standards!$H$7)</f>
        <v>139.5, 64.5, 1.5</v>
      </c>
      <c r="N1613" t="str">
        <f>VLOOKUP($C1613, standards!$A$2:$D$17, 3, FALSE)</f>
        <v>carbonate, dolomite</v>
      </c>
      <c r="O1613" t="str">
        <f>VLOOKUP($C1613, standards!$A$2:$D$17, 4, FALSE)</f>
        <v/>
      </c>
    </row>
    <row r="1614" spans="1:15" x14ac:dyDescent="0.2">
      <c r="A1614" s="21">
        <v>29838</v>
      </c>
      <c r="B1614" s="1" t="s">
        <v>61</v>
      </c>
      <c r="C1614" s="1" t="s">
        <v>31</v>
      </c>
      <c r="D1614" s="1" t="s">
        <v>56</v>
      </c>
      <c r="E1614" s="10">
        <v>8</v>
      </c>
      <c r="F1614" s="11">
        <v>8.0571428571428155E-2</v>
      </c>
      <c r="G1614" s="11">
        <v>-1.5968770106409023</v>
      </c>
      <c r="H1614" s="2"/>
      <c r="I1614" s="2"/>
      <c r="J1614" s="2"/>
      <c r="K1614" s="2"/>
      <c r="L1614" s="2"/>
      <c r="M1614" s="24" t="str" cm="1">
        <f t="array" ref="M1614">_xlfn.IFS(B1614=standards!$G$1, standards!$H$1, B1614=standards!$G$2,standards!$H$2,B1614=standards!$G$3,standards!$H$3,B1614=standards!$G$4,standards!$H$4,B1614=standards!$G$5,standards!$H$5,B1614=standards!$G$6,standards!$H$6,B1614=standards!$G$8,standards!$H$8,B1614=standards!$G$9,standards!$H$9,B1614=standards!$G$10, standards!$H$10, TRUE,standards!$H$7)</f>
        <v>139.5, 64.5, 1.5</v>
      </c>
      <c r="N1614" t="str">
        <f>VLOOKUP($C1614, standards!$A$2:$D$17, 3, FALSE)</f>
        <v>carbonate, dolomite</v>
      </c>
      <c r="O1614" t="str">
        <f>VLOOKUP($C1614, standards!$A$2:$D$17, 4, FALSE)</f>
        <v/>
      </c>
    </row>
    <row r="1615" spans="1:15" x14ac:dyDescent="0.2">
      <c r="A1615" s="21">
        <v>29839</v>
      </c>
      <c r="B1615" s="1" t="s">
        <v>61</v>
      </c>
      <c r="C1615" s="1" t="s">
        <v>31</v>
      </c>
      <c r="D1615" s="1" t="s">
        <v>56</v>
      </c>
      <c r="E1615" s="10">
        <v>9</v>
      </c>
      <c r="F1615" s="11">
        <v>-0.35842857142857187</v>
      </c>
      <c r="G1615" s="11">
        <v>-3.3459490225191999</v>
      </c>
      <c r="H1615" s="2"/>
      <c r="I1615" s="2"/>
      <c r="J1615" s="2"/>
      <c r="K1615" s="2"/>
      <c r="L1615" s="2"/>
      <c r="M1615" s="24" t="str" cm="1">
        <f t="array" ref="M1615">_xlfn.IFS(B1615=standards!$G$1, standards!$H$1, B1615=standards!$G$2,standards!$H$2,B1615=standards!$G$3,standards!$H$3,B1615=standards!$G$4,standards!$H$4,B1615=standards!$G$5,standards!$H$5,B1615=standards!$G$6,standards!$H$6,B1615=standards!$G$8,standards!$H$8,B1615=standards!$G$9,standards!$H$9,B1615=standards!$G$10, standards!$H$10, TRUE,standards!$H$7)</f>
        <v>139.5, 64.5, 1.5</v>
      </c>
      <c r="N1615" t="str">
        <f>VLOOKUP($C1615, standards!$A$2:$D$17, 3, FALSE)</f>
        <v>carbonate, dolomite</v>
      </c>
      <c r="O1615" t="str">
        <f>VLOOKUP($C1615, standards!$A$2:$D$17, 4, FALSE)</f>
        <v/>
      </c>
    </row>
    <row r="1616" spans="1:15" x14ac:dyDescent="0.2">
      <c r="A1616" s="21">
        <v>29840</v>
      </c>
      <c r="B1616" s="1" t="s">
        <v>61</v>
      </c>
      <c r="C1616" s="1" t="s">
        <v>31</v>
      </c>
      <c r="D1616" s="1" t="s">
        <v>56</v>
      </c>
      <c r="E1616" s="10">
        <v>10</v>
      </c>
      <c r="F1616" s="11">
        <v>-0.46783333333333332</v>
      </c>
      <c r="G1616" s="11">
        <v>-4.9539668398910797</v>
      </c>
      <c r="H1616" s="2"/>
      <c r="I1616" s="2"/>
      <c r="J1616" s="2"/>
      <c r="K1616" s="2"/>
      <c r="L1616" s="2"/>
      <c r="M1616" s="24" t="str" cm="1">
        <f t="array" ref="M1616">_xlfn.IFS(B1616=standards!$G$1, standards!$H$1, B1616=standards!$G$2,standards!$H$2,B1616=standards!$G$3,standards!$H$3,B1616=standards!$G$4,standards!$H$4,B1616=standards!$G$5,standards!$H$5,B1616=standards!$G$6,standards!$H$6,B1616=standards!$G$8,standards!$H$8,B1616=standards!$G$9,standards!$H$9,B1616=standards!$G$10, standards!$H$10, TRUE,standards!$H$7)</f>
        <v>139.5, 64.5, 1.5</v>
      </c>
      <c r="N1616" t="str">
        <f>VLOOKUP($C1616, standards!$A$2:$D$17, 3, FALSE)</f>
        <v>carbonate, dolomite</v>
      </c>
      <c r="O1616" t="str">
        <f>VLOOKUP($C1616, standards!$A$2:$D$17, 4, FALSE)</f>
        <v/>
      </c>
    </row>
    <row r="1617" spans="1:15" x14ac:dyDescent="0.2">
      <c r="A1617" s="21">
        <v>29841</v>
      </c>
      <c r="B1617" s="1" t="s">
        <v>61</v>
      </c>
      <c r="C1617" s="1" t="s">
        <v>31</v>
      </c>
      <c r="D1617" s="1" t="s">
        <v>56</v>
      </c>
      <c r="E1617" s="10">
        <v>11</v>
      </c>
      <c r="F1617" s="11">
        <v>0.71616666666666662</v>
      </c>
      <c r="G1617" s="11">
        <v>-5.2954664686958202</v>
      </c>
      <c r="H1617" s="2"/>
      <c r="I1617" s="2"/>
      <c r="J1617" s="2"/>
      <c r="K1617" s="2"/>
      <c r="L1617" s="2"/>
      <c r="M1617" s="24" t="str" cm="1">
        <f t="array" ref="M1617">_xlfn.IFS(B1617=standards!$G$1, standards!$H$1, B1617=standards!$G$2,standards!$H$2,B1617=standards!$G$3,standards!$H$3,B1617=standards!$G$4,standards!$H$4,B1617=standards!$G$5,standards!$H$5,B1617=standards!$G$6,standards!$H$6,B1617=standards!$G$8,standards!$H$8,B1617=standards!$G$9,standards!$H$9,B1617=standards!$G$10, standards!$H$10, TRUE,standards!$H$7)</f>
        <v>139.5, 64.5, 1.5</v>
      </c>
      <c r="N1617" t="str">
        <f>VLOOKUP($C1617, standards!$A$2:$D$17, 3, FALSE)</f>
        <v>carbonate, dolomite</v>
      </c>
      <c r="O1617" t="str">
        <f>VLOOKUP($C1617, standards!$A$2:$D$17, 4, FALSE)</f>
        <v/>
      </c>
    </row>
    <row r="1618" spans="1:15" x14ac:dyDescent="0.2">
      <c r="A1618" s="21">
        <v>29842</v>
      </c>
      <c r="B1618" s="1" t="s">
        <v>61</v>
      </c>
      <c r="C1618" s="1" t="s">
        <v>31</v>
      </c>
      <c r="D1618" s="1" t="s">
        <v>56</v>
      </c>
      <c r="E1618" s="10">
        <v>12</v>
      </c>
      <c r="F1618" s="11">
        <v>1.1481666666666666</v>
      </c>
      <c r="G1618" s="11">
        <v>-3.9512447414005849</v>
      </c>
      <c r="H1618" s="2"/>
      <c r="I1618" s="2"/>
      <c r="J1618" s="2"/>
      <c r="K1618" s="2"/>
      <c r="L1618" s="2"/>
      <c r="M1618" s="24" t="str" cm="1">
        <f t="array" ref="M1618">_xlfn.IFS(B1618=standards!$G$1, standards!$H$1, B1618=standards!$G$2,standards!$H$2,B1618=standards!$G$3,standards!$H$3,B1618=standards!$G$4,standards!$H$4,B1618=standards!$G$5,standards!$H$5,B1618=standards!$G$6,standards!$H$6,B1618=standards!$G$8,standards!$H$8,B1618=standards!$G$9,standards!$H$9,B1618=standards!$G$10, standards!$H$10, TRUE,standards!$H$7)</f>
        <v>139.5, 64.5, 1.5</v>
      </c>
      <c r="N1618" t="str">
        <f>VLOOKUP($C1618, standards!$A$2:$D$17, 3, FALSE)</f>
        <v>carbonate, dolomite</v>
      </c>
      <c r="O1618" t="str">
        <f>VLOOKUP($C1618, standards!$A$2:$D$17, 4, FALSE)</f>
        <v/>
      </c>
    </row>
    <row r="1619" spans="1:15" x14ac:dyDescent="0.2">
      <c r="A1619" s="21">
        <v>29843</v>
      </c>
      <c r="B1619" s="1" t="s">
        <v>61</v>
      </c>
      <c r="C1619" s="1" t="s">
        <v>31</v>
      </c>
      <c r="D1619" s="1" t="s">
        <v>56</v>
      </c>
      <c r="E1619" s="10">
        <v>13</v>
      </c>
      <c r="F1619" s="11">
        <v>1.2671666666666666</v>
      </c>
      <c r="G1619" s="11">
        <v>-3.6780450383567698</v>
      </c>
      <c r="H1619" s="2"/>
      <c r="I1619" s="2"/>
      <c r="J1619" s="2"/>
      <c r="K1619" s="2"/>
      <c r="L1619" s="2"/>
      <c r="M1619" s="24" t="str" cm="1">
        <f t="array" ref="M1619">_xlfn.IFS(B1619=standards!$G$1, standards!$H$1, B1619=standards!$G$2,standards!$H$2,B1619=standards!$G$3,standards!$H$3,B1619=standards!$G$4,standards!$H$4,B1619=standards!$G$5,standards!$H$5,B1619=standards!$G$6,standards!$H$6,B1619=standards!$G$8,standards!$H$8,B1619=standards!$G$9,standards!$H$9,B1619=standards!$G$10, standards!$H$10, TRUE,standards!$H$7)</f>
        <v>139.5, 64.5, 1.5</v>
      </c>
      <c r="N1619" t="str">
        <f>VLOOKUP($C1619, standards!$A$2:$D$17, 3, FALSE)</f>
        <v>carbonate, dolomite</v>
      </c>
      <c r="O1619" t="str">
        <f>VLOOKUP($C1619, standards!$A$2:$D$17, 4, FALSE)</f>
        <v/>
      </c>
    </row>
    <row r="1620" spans="1:15" x14ac:dyDescent="0.2">
      <c r="A1620" s="21">
        <v>29844</v>
      </c>
      <c r="B1620" s="1" t="s">
        <v>61</v>
      </c>
      <c r="C1620" s="1" t="s">
        <v>31</v>
      </c>
      <c r="D1620" s="1" t="s">
        <v>56</v>
      </c>
      <c r="E1620" s="10">
        <v>14.5</v>
      </c>
      <c r="F1620" s="11">
        <v>0.21716666666666667</v>
      </c>
      <c r="G1620" s="11">
        <v>-3.6216233605542514</v>
      </c>
      <c r="H1620" s="2"/>
      <c r="I1620" s="2"/>
      <c r="J1620" s="2"/>
      <c r="K1620" s="2"/>
      <c r="L1620" s="2"/>
      <c r="M1620" s="24" t="str" cm="1">
        <f t="array" ref="M1620">_xlfn.IFS(B1620=standards!$G$1, standards!$H$1, B1620=standards!$G$2,standards!$H$2,B1620=standards!$G$3,standards!$H$3,B1620=standards!$G$4,standards!$H$4,B1620=standards!$G$5,standards!$H$5,B1620=standards!$G$6,standards!$H$6,B1620=standards!$G$8,standards!$H$8,B1620=standards!$G$9,standards!$H$9,B1620=standards!$G$10, standards!$H$10, TRUE,standards!$H$7)</f>
        <v>139.5, 64.5, 1.5</v>
      </c>
      <c r="N1620" t="str">
        <f>VLOOKUP($C1620, standards!$A$2:$D$17, 3, FALSE)</f>
        <v>carbonate, dolomite</v>
      </c>
      <c r="O1620" t="str">
        <f>VLOOKUP($C1620, standards!$A$2:$D$17, 4, FALSE)</f>
        <v/>
      </c>
    </row>
    <row r="1621" spans="1:15" x14ac:dyDescent="0.2">
      <c r="A1621" s="21">
        <v>29845</v>
      </c>
      <c r="B1621" s="1" t="s">
        <v>61</v>
      </c>
      <c r="C1621" s="1" t="s">
        <v>31</v>
      </c>
      <c r="D1621" s="1" t="s">
        <v>56</v>
      </c>
      <c r="E1621" s="10">
        <v>16</v>
      </c>
      <c r="F1621" s="11">
        <v>-1.3698333333333332</v>
      </c>
      <c r="G1621" s="11">
        <v>-4.3491660480078442</v>
      </c>
      <c r="H1621" s="2"/>
      <c r="I1621" s="2"/>
      <c r="J1621" s="2"/>
      <c r="K1621" s="2"/>
      <c r="L1621" s="2"/>
      <c r="M1621" s="24" t="str" cm="1">
        <f t="array" ref="M1621">_xlfn.IFS(B1621=standards!$G$1, standards!$H$1, B1621=standards!$G$2,standards!$H$2,B1621=standards!$G$3,standards!$H$3,B1621=standards!$G$4,standards!$H$4,B1621=standards!$G$5,standards!$H$5,B1621=standards!$G$6,standards!$H$6,B1621=standards!$G$8,standards!$H$8,B1621=standards!$G$9,standards!$H$9,B1621=standards!$G$10, standards!$H$10, TRUE,standards!$H$7)</f>
        <v>139.5, 64.5, 1.5</v>
      </c>
      <c r="N1621" t="str">
        <f>VLOOKUP($C1621, standards!$A$2:$D$17, 3, FALSE)</f>
        <v>carbonate, dolomite</v>
      </c>
      <c r="O1621" t="str">
        <f>VLOOKUP($C1621, standards!$A$2:$D$17, 4, FALSE)</f>
        <v/>
      </c>
    </row>
    <row r="1622" spans="1:15" x14ac:dyDescent="0.2">
      <c r="A1622" s="21">
        <v>29846</v>
      </c>
      <c r="B1622" s="1" t="s">
        <v>61</v>
      </c>
      <c r="C1622" s="1" t="s">
        <v>31</v>
      </c>
      <c r="D1622" s="1" t="s">
        <v>56</v>
      </c>
      <c r="E1622" s="10">
        <v>17</v>
      </c>
      <c r="F1622" s="11">
        <v>0.24216666666666664</v>
      </c>
      <c r="G1622" s="11">
        <v>-1.8923484286068217</v>
      </c>
      <c r="H1622" s="2"/>
      <c r="I1622" s="2"/>
      <c r="J1622" s="2"/>
      <c r="K1622" s="2"/>
      <c r="L1622" s="2"/>
      <c r="M1622" s="24" t="str" cm="1">
        <f t="array" ref="M1622">_xlfn.IFS(B1622=standards!$G$1, standards!$H$1, B1622=standards!$G$2,standards!$H$2,B1622=standards!$G$3,standards!$H$3,B1622=standards!$G$4,standards!$H$4,B1622=standards!$G$5,standards!$H$5,B1622=standards!$G$6,standards!$H$6,B1622=standards!$G$8,standards!$H$8,B1622=standards!$G$9,standards!$H$9,B1622=standards!$G$10, standards!$H$10, TRUE,standards!$H$7)</f>
        <v>139.5, 64.5, 1.5</v>
      </c>
      <c r="N1622" t="str">
        <f>VLOOKUP($C1622, standards!$A$2:$D$17, 3, FALSE)</f>
        <v>carbonate, dolomite</v>
      </c>
      <c r="O1622" t="str">
        <f>VLOOKUP($C1622, standards!$A$2:$D$17, 4, FALSE)</f>
        <v/>
      </c>
    </row>
    <row r="1623" spans="1:15" x14ac:dyDescent="0.2">
      <c r="A1623" s="21">
        <v>29847</v>
      </c>
      <c r="B1623" s="1" t="s">
        <v>61</v>
      </c>
      <c r="C1623" s="1" t="s">
        <v>31</v>
      </c>
      <c r="D1623" s="1" t="s">
        <v>56</v>
      </c>
      <c r="E1623" s="10">
        <v>18</v>
      </c>
      <c r="F1623" s="11">
        <v>1.9071666666666665</v>
      </c>
      <c r="G1623" s="11">
        <v>-1.2271665429348944</v>
      </c>
      <c r="H1623" s="2"/>
      <c r="I1623" s="2"/>
      <c r="J1623" s="2"/>
      <c r="K1623" s="2"/>
      <c r="L1623" s="2"/>
      <c r="M1623" s="24" t="str" cm="1">
        <f t="array" ref="M1623">_xlfn.IFS(B1623=standards!$G$1, standards!$H$1, B1623=standards!$G$2,standards!$H$2,B1623=standards!$G$3,standards!$H$3,B1623=standards!$G$4,standards!$H$4,B1623=standards!$G$5,standards!$H$5,B1623=standards!$G$6,standards!$H$6,B1623=standards!$G$8,standards!$H$8,B1623=standards!$G$9,standards!$H$9,B1623=standards!$G$10, standards!$H$10, TRUE,standards!$H$7)</f>
        <v>139.5, 64.5, 1.5</v>
      </c>
      <c r="N1623" t="str">
        <f>VLOOKUP($C1623, standards!$A$2:$D$17, 3, FALSE)</f>
        <v>carbonate, dolomite</v>
      </c>
      <c r="O1623" t="str">
        <f>VLOOKUP($C1623, standards!$A$2:$D$17, 4, FALSE)</f>
        <v/>
      </c>
    </row>
    <row r="1624" spans="1:15" x14ac:dyDescent="0.2">
      <c r="A1624" s="21">
        <v>29848</v>
      </c>
      <c r="B1624" s="1" t="s">
        <v>61</v>
      </c>
      <c r="C1624" s="1" t="s">
        <v>31</v>
      </c>
      <c r="D1624" s="1" t="s">
        <v>56</v>
      </c>
      <c r="E1624" s="10">
        <v>19</v>
      </c>
      <c r="F1624" s="11">
        <v>-0.16283333333333333</v>
      </c>
      <c r="G1624" s="11">
        <v>-2.8435981192772872</v>
      </c>
      <c r="H1624" s="2"/>
      <c r="I1624" s="2"/>
      <c r="J1624" s="2"/>
      <c r="K1624" s="2"/>
      <c r="L1624" s="2"/>
      <c r="M1624" s="24" t="str" cm="1">
        <f t="array" ref="M1624">_xlfn.IFS(B1624=standards!$G$1, standards!$H$1, B1624=standards!$G$2,standards!$H$2,B1624=standards!$G$3,standards!$H$3,B1624=standards!$G$4,standards!$H$4,B1624=standards!$G$5,standards!$H$5,B1624=standards!$G$6,standards!$H$6,B1624=standards!$G$8,standards!$H$8,B1624=standards!$G$9,standards!$H$9,B1624=standards!$G$10, standards!$H$10, TRUE,standards!$H$7)</f>
        <v>139.5, 64.5, 1.5</v>
      </c>
      <c r="N1624" t="str">
        <f>VLOOKUP($C1624, standards!$A$2:$D$17, 3, FALSE)</f>
        <v>carbonate, dolomite</v>
      </c>
      <c r="O1624" t="str">
        <f>VLOOKUP($C1624, standards!$A$2:$D$17, 4, FALSE)</f>
        <v/>
      </c>
    </row>
    <row r="1625" spans="1:15" x14ac:dyDescent="0.2">
      <c r="A1625" s="21">
        <v>29849</v>
      </c>
      <c r="B1625" s="1" t="s">
        <v>61</v>
      </c>
      <c r="C1625" s="1" t="s">
        <v>31</v>
      </c>
      <c r="D1625" s="1" t="s">
        <v>56</v>
      </c>
      <c r="E1625" s="10">
        <v>20</v>
      </c>
      <c r="F1625" s="11">
        <v>1.6011666666666666</v>
      </c>
      <c r="G1625" s="11">
        <v>-1.4330561742142138</v>
      </c>
      <c r="H1625" s="2"/>
      <c r="I1625" s="2"/>
      <c r="J1625" s="2"/>
      <c r="K1625" s="2"/>
      <c r="L1625" s="2"/>
      <c r="M1625" s="24" t="str" cm="1">
        <f t="array" ref="M1625">_xlfn.IFS(B1625=standards!$G$1, standards!$H$1, B1625=standards!$G$2,standards!$H$2,B1625=standards!$G$3,standards!$H$3,B1625=standards!$G$4,standards!$H$4,B1625=standards!$G$5,standards!$H$5,B1625=standards!$G$6,standards!$H$6,B1625=standards!$G$8,standards!$H$8,B1625=standards!$G$9,standards!$H$9,B1625=standards!$G$10, standards!$H$10, TRUE,standards!$H$7)</f>
        <v>139.5, 64.5, 1.5</v>
      </c>
      <c r="N1625" t="str">
        <f>VLOOKUP($C1625, standards!$A$2:$D$17, 3, FALSE)</f>
        <v>carbonate, dolomite</v>
      </c>
      <c r="O1625" t="str">
        <f>VLOOKUP($C1625, standards!$A$2:$D$17, 4, FALSE)</f>
        <v/>
      </c>
    </row>
    <row r="1626" spans="1:15" x14ac:dyDescent="0.2">
      <c r="A1626" s="21">
        <v>29850</v>
      </c>
      <c r="B1626" s="1" t="s">
        <v>61</v>
      </c>
      <c r="C1626" s="1" t="s">
        <v>31</v>
      </c>
      <c r="D1626" s="1" t="s">
        <v>56</v>
      </c>
      <c r="E1626" s="10">
        <v>21</v>
      </c>
      <c r="F1626" s="11">
        <v>0.70816666666666661</v>
      </c>
      <c r="G1626" s="11">
        <v>-3.5780697847066834</v>
      </c>
      <c r="H1626" s="2"/>
      <c r="I1626" s="2"/>
      <c r="J1626" s="2"/>
      <c r="K1626" s="2"/>
      <c r="L1626" s="2"/>
      <c r="M1626" s="24" t="str" cm="1">
        <f t="array" ref="M1626">_xlfn.IFS(B1626=standards!$G$1, standards!$H$1, B1626=standards!$G$2,standards!$H$2,B1626=standards!$G$3,standards!$H$3,B1626=standards!$G$4,standards!$H$4,B1626=standards!$G$5,standards!$H$5,B1626=standards!$G$6,standards!$H$6,B1626=standards!$G$8,standards!$H$8,B1626=standards!$G$9,standards!$H$9,B1626=standards!$G$10, standards!$H$10, TRUE,standards!$H$7)</f>
        <v>139.5, 64.5, 1.5</v>
      </c>
      <c r="N1626" t="str">
        <f>VLOOKUP($C1626, standards!$A$2:$D$17, 3, FALSE)</f>
        <v>carbonate, dolomite</v>
      </c>
      <c r="O1626" t="str">
        <f>VLOOKUP($C1626, standards!$A$2:$D$17, 4, FALSE)</f>
        <v/>
      </c>
    </row>
    <row r="1627" spans="1:15" x14ac:dyDescent="0.2">
      <c r="A1627" s="21">
        <v>29851</v>
      </c>
      <c r="B1627" s="1" t="s">
        <v>61</v>
      </c>
      <c r="C1627" s="1" t="s">
        <v>31</v>
      </c>
      <c r="D1627" s="1" t="s">
        <v>56</v>
      </c>
      <c r="E1627" s="10">
        <v>22</v>
      </c>
      <c r="F1627" s="11">
        <v>0.36716666666666664</v>
      </c>
      <c r="G1627" s="11">
        <v>-2.9821776787923384</v>
      </c>
      <c r="H1627" s="2"/>
      <c r="I1627" s="2"/>
      <c r="J1627" s="2"/>
      <c r="K1627" s="2"/>
      <c r="L1627" s="2"/>
      <c r="M1627" s="24" t="str" cm="1">
        <f t="array" ref="M1627">_xlfn.IFS(B1627=standards!$G$1, standards!$H$1, B1627=standards!$G$2,standards!$H$2,B1627=standards!$G$3,standards!$H$3,B1627=standards!$G$4,standards!$H$4,B1627=standards!$G$5,standards!$H$5,B1627=standards!$G$6,standards!$H$6,B1627=standards!$G$8,standards!$H$8,B1627=standards!$G$9,standards!$H$9,B1627=standards!$G$10, standards!$H$10, TRUE,standards!$H$7)</f>
        <v>139.5, 64.5, 1.5</v>
      </c>
      <c r="N1627" t="str">
        <f>VLOOKUP($C1627, standards!$A$2:$D$17, 3, FALSE)</f>
        <v>carbonate, dolomite</v>
      </c>
      <c r="O1627" t="str">
        <f>VLOOKUP($C1627, standards!$A$2:$D$17, 4, FALSE)</f>
        <v/>
      </c>
    </row>
    <row r="1628" spans="1:15" x14ac:dyDescent="0.2">
      <c r="A1628" s="21">
        <v>29852</v>
      </c>
      <c r="B1628" s="1" t="s">
        <v>61</v>
      </c>
      <c r="C1628" s="1" t="s">
        <v>31</v>
      </c>
      <c r="D1628" s="1" t="s">
        <v>56</v>
      </c>
      <c r="E1628" s="10">
        <v>23</v>
      </c>
      <c r="F1628" s="11">
        <v>-0.42283333333333334</v>
      </c>
      <c r="G1628" s="11">
        <v>-3.0831427864389682</v>
      </c>
      <c r="H1628" s="2"/>
      <c r="I1628" s="2"/>
      <c r="J1628" s="2"/>
      <c r="K1628" s="2"/>
      <c r="L1628" s="2"/>
      <c r="M1628" s="24" t="str" cm="1">
        <f t="array" ref="M1628">_xlfn.IFS(B1628=standards!$G$1, standards!$H$1, B1628=standards!$G$2,standards!$H$2,B1628=standards!$G$3,standards!$H$3,B1628=standards!$G$4,standards!$H$4,B1628=standards!$G$5,standards!$H$5,B1628=standards!$G$6,standards!$H$6,B1628=standards!$G$8,standards!$H$8,B1628=standards!$G$9,standards!$H$9,B1628=standards!$G$10, standards!$H$10, TRUE,standards!$H$7)</f>
        <v>139.5, 64.5, 1.5</v>
      </c>
      <c r="N1628" t="str">
        <f>VLOOKUP($C1628, standards!$A$2:$D$17, 3, FALSE)</f>
        <v>carbonate, dolomite</v>
      </c>
      <c r="O1628" t="str">
        <f>VLOOKUP($C1628, standards!$A$2:$D$17, 4, FALSE)</f>
        <v/>
      </c>
    </row>
    <row r="1629" spans="1:15" x14ac:dyDescent="0.2">
      <c r="A1629" s="21">
        <v>29853</v>
      </c>
      <c r="B1629" s="1" t="s">
        <v>61</v>
      </c>
      <c r="C1629" s="1" t="s">
        <v>31</v>
      </c>
      <c r="D1629" s="1" t="s">
        <v>56</v>
      </c>
      <c r="E1629" s="10">
        <v>24</v>
      </c>
      <c r="F1629" s="11">
        <v>1.1111666666666666</v>
      </c>
      <c r="G1629" s="11">
        <v>-2.4219203167532144</v>
      </c>
      <c r="H1629" s="2"/>
      <c r="I1629" s="2"/>
      <c r="J1629" s="2"/>
      <c r="K1629" s="2"/>
      <c r="L1629" s="2"/>
      <c r="M1629" s="24" t="str" cm="1">
        <f t="array" ref="M1629">_xlfn.IFS(B1629=standards!$G$1, standards!$H$1, B1629=standards!$G$2,standards!$H$2,B1629=standards!$G$3,standards!$H$3,B1629=standards!$G$4,standards!$H$4,B1629=standards!$G$5,standards!$H$5,B1629=standards!$G$6,standards!$H$6,B1629=standards!$G$8,standards!$H$8,B1629=standards!$G$9,standards!$H$9,B1629=standards!$G$10, standards!$H$10, TRUE,standards!$H$7)</f>
        <v>139.5, 64.5, 1.5</v>
      </c>
      <c r="N1629" t="str">
        <f>VLOOKUP($C1629, standards!$A$2:$D$17, 3, FALSE)</f>
        <v>carbonate, dolomite</v>
      </c>
      <c r="O1629" t="str">
        <f>VLOOKUP($C1629, standards!$A$2:$D$17, 4, FALSE)</f>
        <v/>
      </c>
    </row>
    <row r="1630" spans="1:15" x14ac:dyDescent="0.2">
      <c r="A1630" s="21">
        <v>29854</v>
      </c>
      <c r="B1630" s="1" t="s">
        <v>61</v>
      </c>
      <c r="C1630" s="1" t="s">
        <v>31</v>
      </c>
      <c r="D1630" s="1" t="s">
        <v>56</v>
      </c>
      <c r="E1630" s="10">
        <v>25</v>
      </c>
      <c r="F1630" s="11">
        <v>-0.15683333333333335</v>
      </c>
      <c r="G1630" s="11">
        <v>-2.1744568176194137</v>
      </c>
      <c r="H1630" s="2"/>
      <c r="I1630" s="2"/>
      <c r="J1630" s="2"/>
      <c r="K1630" s="2"/>
      <c r="L1630" s="2"/>
      <c r="M1630" s="24" t="str" cm="1">
        <f t="array" ref="M1630">_xlfn.IFS(B1630=standards!$G$1, standards!$H$1, B1630=standards!$G$2,standards!$H$2,B1630=standards!$G$3,standards!$H$3,B1630=standards!$G$4,standards!$H$4,B1630=standards!$G$5,standards!$H$5,B1630=standards!$G$6,standards!$H$6,B1630=standards!$G$8,standards!$H$8,B1630=standards!$G$9,standards!$H$9,B1630=standards!$G$10, standards!$H$10, TRUE,standards!$H$7)</f>
        <v>139.5, 64.5, 1.5</v>
      </c>
      <c r="N1630" t="str">
        <f>VLOOKUP($C1630, standards!$A$2:$D$17, 3, FALSE)</f>
        <v>carbonate, dolomite</v>
      </c>
      <c r="O1630" t="str">
        <f>VLOOKUP($C1630, standards!$A$2:$D$17, 4, FALSE)</f>
        <v/>
      </c>
    </row>
    <row r="1631" spans="1:15" x14ac:dyDescent="0.2">
      <c r="A1631" s="21">
        <v>29855</v>
      </c>
      <c r="B1631" s="1" t="s">
        <v>61</v>
      </c>
      <c r="C1631" s="1" t="s">
        <v>31</v>
      </c>
      <c r="D1631" s="1" t="s">
        <v>56</v>
      </c>
      <c r="E1631" s="10">
        <v>27</v>
      </c>
      <c r="F1631" s="11">
        <v>1.3251666666666666</v>
      </c>
      <c r="G1631" s="11">
        <v>-1.5676763177430915</v>
      </c>
      <c r="H1631" s="2"/>
      <c r="I1631" s="2"/>
      <c r="J1631" s="2"/>
      <c r="K1631" s="2"/>
      <c r="L1631" s="2"/>
      <c r="M1631" s="24" t="str" cm="1">
        <f t="array" ref="M1631">_xlfn.IFS(B1631=standards!$G$1, standards!$H$1, B1631=standards!$G$2,standards!$H$2,B1631=standards!$G$3,standards!$H$3,B1631=standards!$G$4,standards!$H$4,B1631=standards!$G$5,standards!$H$5,B1631=standards!$G$6,standards!$H$6,B1631=standards!$G$8,standards!$H$8,B1631=standards!$G$9,standards!$H$9,B1631=standards!$G$10, standards!$H$10, TRUE,standards!$H$7)</f>
        <v>139.5, 64.5, 1.5</v>
      </c>
      <c r="N1631" t="str">
        <f>VLOOKUP($C1631, standards!$A$2:$D$17, 3, FALSE)</f>
        <v>carbonate, dolomite</v>
      </c>
      <c r="O1631" t="str">
        <f>VLOOKUP($C1631, standards!$A$2:$D$17, 4, FALSE)</f>
        <v/>
      </c>
    </row>
    <row r="1632" spans="1:15" x14ac:dyDescent="0.2">
      <c r="A1632" s="21">
        <v>29856</v>
      </c>
      <c r="B1632" s="1" t="s">
        <v>61</v>
      </c>
      <c r="C1632" s="1" t="s">
        <v>31</v>
      </c>
      <c r="D1632" s="1" t="s">
        <v>56</v>
      </c>
      <c r="E1632" s="10">
        <v>28</v>
      </c>
      <c r="F1632" s="11">
        <v>0.87016666666666664</v>
      </c>
      <c r="G1632" s="11">
        <v>-2.6317693640187074</v>
      </c>
      <c r="H1632" s="2"/>
      <c r="I1632" s="2"/>
      <c r="J1632" s="2"/>
      <c r="K1632" s="2"/>
      <c r="L1632" s="2"/>
      <c r="M1632" s="24" t="str" cm="1">
        <f t="array" ref="M1632">_xlfn.IFS(B1632=standards!$G$1, standards!$H$1, B1632=standards!$G$2,standards!$H$2,B1632=standards!$G$3,standards!$H$3,B1632=standards!$G$4,standards!$H$4,B1632=standards!$G$5,standards!$H$5,B1632=standards!$G$6,standards!$H$6,B1632=standards!$G$8,standards!$H$8,B1632=standards!$G$9,standards!$H$9,B1632=standards!$G$10, standards!$H$10, TRUE,standards!$H$7)</f>
        <v>139.5, 64.5, 1.5</v>
      </c>
      <c r="N1632" t="str">
        <f>VLOOKUP($C1632, standards!$A$2:$D$17, 3, FALSE)</f>
        <v>carbonate, dolomite</v>
      </c>
      <c r="O1632" t="str">
        <f>VLOOKUP($C1632, standards!$A$2:$D$17, 4, FALSE)</f>
        <v/>
      </c>
    </row>
    <row r="1633" spans="1:15" x14ac:dyDescent="0.2">
      <c r="A1633" s="21">
        <v>29857</v>
      </c>
      <c r="B1633" s="1" t="s">
        <v>61</v>
      </c>
      <c r="C1633" s="1" t="s">
        <v>31</v>
      </c>
      <c r="D1633" s="1" t="s">
        <v>56</v>
      </c>
      <c r="E1633" s="10">
        <v>29</v>
      </c>
      <c r="F1633" s="11">
        <v>1.8241666666666667</v>
      </c>
      <c r="G1633" s="11">
        <v>-1.5617371937638311</v>
      </c>
      <c r="H1633" s="2"/>
      <c r="I1633" s="2"/>
      <c r="J1633" s="2"/>
      <c r="K1633" s="2"/>
      <c r="L1633" s="2"/>
      <c r="M1633" s="24" t="str" cm="1">
        <f t="array" ref="M1633">_xlfn.IFS(B1633=standards!$G$1, standards!$H$1, B1633=standards!$G$2,standards!$H$2,B1633=standards!$G$3,standards!$H$3,B1633=standards!$G$4,standards!$H$4,B1633=standards!$G$5,standards!$H$5,B1633=standards!$G$6,standards!$H$6,B1633=standards!$G$8,standards!$H$8,B1633=standards!$G$9,standards!$H$9,B1633=standards!$G$10, standards!$H$10, TRUE,standards!$H$7)</f>
        <v>139.5, 64.5, 1.5</v>
      </c>
      <c r="N1633" t="str">
        <f>VLOOKUP($C1633, standards!$A$2:$D$17, 3, FALSE)</f>
        <v>carbonate, dolomite</v>
      </c>
      <c r="O1633" t="str">
        <f>VLOOKUP($C1633, standards!$A$2:$D$17, 4, FALSE)</f>
        <v/>
      </c>
    </row>
    <row r="1634" spans="1:15" x14ac:dyDescent="0.2">
      <c r="A1634" s="21">
        <v>29858</v>
      </c>
      <c r="B1634" s="1" t="s">
        <v>61</v>
      </c>
      <c r="C1634" s="1" t="s">
        <v>31</v>
      </c>
      <c r="D1634" s="1" t="s">
        <v>56</v>
      </c>
      <c r="E1634" s="10">
        <v>30</v>
      </c>
      <c r="F1634" s="11">
        <v>0.12816666666666665</v>
      </c>
      <c r="G1634" s="11">
        <v>-2.6317693640187074</v>
      </c>
      <c r="H1634" s="2"/>
      <c r="I1634" s="2"/>
      <c r="J1634" s="2"/>
      <c r="K1634" s="2"/>
      <c r="L1634" s="2"/>
      <c r="M1634" s="24" t="str" cm="1">
        <f t="array" ref="M1634">_xlfn.IFS(B1634=standards!$G$1, standards!$H$1, B1634=standards!$G$2,standards!$H$2,B1634=standards!$G$3,standards!$H$3,B1634=standards!$G$4,standards!$H$4,B1634=standards!$G$5,standards!$H$5,B1634=standards!$G$6,standards!$H$6,B1634=standards!$G$8,standards!$H$8,B1634=standards!$G$9,standards!$H$9,B1634=standards!$G$10, standards!$H$10, TRUE,standards!$H$7)</f>
        <v>139.5, 64.5, 1.5</v>
      </c>
      <c r="N1634" t="str">
        <f>VLOOKUP($C1634, standards!$A$2:$D$17, 3, FALSE)</f>
        <v>carbonate, dolomite</v>
      </c>
      <c r="O1634" t="str">
        <f>VLOOKUP($C1634, standards!$A$2:$D$17, 4, FALSE)</f>
        <v/>
      </c>
    </row>
    <row r="1635" spans="1:15" x14ac:dyDescent="0.2">
      <c r="A1635" s="21">
        <v>29859</v>
      </c>
      <c r="B1635" s="1" t="s">
        <v>61</v>
      </c>
      <c r="C1635" s="1" t="s">
        <v>31</v>
      </c>
      <c r="D1635" s="1" t="s">
        <v>56</v>
      </c>
      <c r="E1635" s="10">
        <v>31</v>
      </c>
      <c r="F1635" s="11">
        <v>1.0281666666666667</v>
      </c>
      <c r="G1635" s="11">
        <v>-2.2684929472902398</v>
      </c>
      <c r="H1635" s="2"/>
      <c r="I1635" s="2"/>
      <c r="J1635" s="2"/>
      <c r="K1635" s="2"/>
      <c r="L1635" s="2"/>
      <c r="M1635" s="24" t="str" cm="1">
        <f t="array" ref="M1635">_xlfn.IFS(B1635=standards!$G$1, standards!$H$1, B1635=standards!$G$2,standards!$H$2,B1635=standards!$G$3,standards!$H$3,B1635=standards!$G$4,standards!$H$4,B1635=standards!$G$5,standards!$H$5,B1635=standards!$G$6,standards!$H$6,B1635=standards!$G$8,standards!$H$8,B1635=standards!$G$9,standards!$H$9,B1635=standards!$G$10, standards!$H$10, TRUE,standards!$H$7)</f>
        <v>139.5, 64.5, 1.5</v>
      </c>
      <c r="N1635" t="str">
        <f>VLOOKUP($C1635, standards!$A$2:$D$17, 3, FALSE)</f>
        <v>carbonate, dolomite</v>
      </c>
      <c r="O1635" t="str">
        <f>VLOOKUP($C1635, standards!$A$2:$D$17, 4, FALSE)</f>
        <v/>
      </c>
    </row>
    <row r="1636" spans="1:15" x14ac:dyDescent="0.2">
      <c r="A1636" s="21">
        <v>29860</v>
      </c>
      <c r="B1636" s="1" t="s">
        <v>61</v>
      </c>
      <c r="C1636" s="1" t="s">
        <v>31</v>
      </c>
      <c r="D1636" s="1" t="s">
        <v>56</v>
      </c>
      <c r="E1636" s="10">
        <v>32</v>
      </c>
      <c r="F1636" s="11">
        <v>0.95816666666666661</v>
      </c>
      <c r="G1636" s="11">
        <v>-2.703038851769263</v>
      </c>
      <c r="H1636" s="2"/>
      <c r="I1636" s="2"/>
      <c r="J1636" s="2"/>
      <c r="K1636" s="2"/>
      <c r="L1636" s="2"/>
      <c r="M1636" s="24" t="str" cm="1">
        <f t="array" ref="M1636">_xlfn.IFS(B1636=standards!$G$1, standards!$H$1, B1636=standards!$G$2,standards!$H$2,B1636=standards!$G$3,standards!$H$3,B1636=standards!$G$4,standards!$H$4,B1636=standards!$G$5,standards!$H$5,B1636=standards!$G$6,standards!$H$6,B1636=standards!$G$8,standards!$H$8,B1636=standards!$G$9,standards!$H$9,B1636=standards!$G$10, standards!$H$10, TRUE,standards!$H$7)</f>
        <v>139.5, 64.5, 1.5</v>
      </c>
      <c r="N1636" t="str">
        <f>VLOOKUP($C1636, standards!$A$2:$D$17, 3, FALSE)</f>
        <v>carbonate, dolomite</v>
      </c>
      <c r="O1636" t="str">
        <f>VLOOKUP($C1636, standards!$A$2:$D$17, 4, FALSE)</f>
        <v/>
      </c>
    </row>
    <row r="1637" spans="1:15" x14ac:dyDescent="0.2">
      <c r="A1637" s="21">
        <v>29861</v>
      </c>
      <c r="B1637" s="1" t="s">
        <v>61</v>
      </c>
      <c r="C1637" s="1" t="s">
        <v>31</v>
      </c>
      <c r="D1637" s="1" t="s">
        <v>56</v>
      </c>
      <c r="E1637" s="10">
        <v>33</v>
      </c>
      <c r="F1637" s="11">
        <v>1.2561666666666667</v>
      </c>
      <c r="G1637" s="11">
        <v>-1.1321405592675249</v>
      </c>
      <c r="H1637" s="2"/>
      <c r="I1637" s="2"/>
      <c r="J1637" s="2"/>
      <c r="K1637" s="2"/>
      <c r="L1637" s="2"/>
      <c r="M1637" s="24" t="str" cm="1">
        <f t="array" ref="M1637">_xlfn.IFS(B1637=standards!$G$1, standards!$H$1, B1637=standards!$G$2,standards!$H$2,B1637=standards!$G$3,standards!$H$3,B1637=standards!$G$4,standards!$H$4,B1637=standards!$G$5,standards!$H$5,B1637=standards!$G$6,standards!$H$6,B1637=standards!$G$8,standards!$H$8,B1637=standards!$G$9,standards!$H$9,B1637=standards!$G$10, standards!$H$10, TRUE,standards!$H$7)</f>
        <v>139.5, 64.5, 1.5</v>
      </c>
      <c r="N1637" t="str">
        <f>VLOOKUP($C1637, standards!$A$2:$D$17, 3, FALSE)</f>
        <v>carbonate, dolomite</v>
      </c>
      <c r="O1637" t="str">
        <f>VLOOKUP($C1637, standards!$A$2:$D$17, 4, FALSE)</f>
        <v/>
      </c>
    </row>
    <row r="1638" spans="1:15" x14ac:dyDescent="0.2">
      <c r="A1638" s="21">
        <v>29862</v>
      </c>
      <c r="B1638" s="1" t="s">
        <v>61</v>
      </c>
      <c r="C1638" s="1" t="s">
        <v>31</v>
      </c>
      <c r="D1638" s="1" t="s">
        <v>56</v>
      </c>
      <c r="E1638" s="10">
        <v>36</v>
      </c>
      <c r="F1638" s="11">
        <v>-2.9848333333333334</v>
      </c>
      <c r="G1638" s="11">
        <v>-4.8351843603067826</v>
      </c>
      <c r="H1638" s="2"/>
      <c r="I1638" s="2"/>
      <c r="J1638" s="2"/>
      <c r="K1638" s="2"/>
      <c r="L1638" s="2"/>
      <c r="M1638" s="24" t="str" cm="1">
        <f t="array" ref="M1638">_xlfn.IFS(B1638=standards!$G$1, standards!$H$1, B1638=standards!$G$2,standards!$H$2,B1638=standards!$G$3,standards!$H$3,B1638=standards!$G$4,standards!$H$4,B1638=standards!$G$5,standards!$H$5,B1638=standards!$G$6,standards!$H$6,B1638=standards!$G$8,standards!$H$8,B1638=standards!$G$9,standards!$H$9,B1638=standards!$G$10, standards!$H$10, TRUE,standards!$H$7)</f>
        <v>139.5, 64.5, 1.5</v>
      </c>
      <c r="N1638" t="str">
        <f>VLOOKUP($C1638, standards!$A$2:$D$17, 3, FALSE)</f>
        <v>carbonate, dolomite</v>
      </c>
      <c r="O1638" t="str">
        <f>VLOOKUP($C1638, standards!$A$2:$D$17, 4, FALSE)</f>
        <v/>
      </c>
    </row>
    <row r="1639" spans="1:15" x14ac:dyDescent="0.2">
      <c r="A1639" s="21">
        <v>29863</v>
      </c>
      <c r="B1639" s="1" t="s">
        <v>61</v>
      </c>
      <c r="C1639" s="1" t="s">
        <v>31</v>
      </c>
      <c r="D1639" s="1" t="s">
        <v>56</v>
      </c>
      <c r="E1639" s="10">
        <v>51</v>
      </c>
      <c r="F1639" s="11">
        <v>-5.2968333333333337</v>
      </c>
      <c r="G1639" s="11">
        <v>-5.329121504578068</v>
      </c>
      <c r="H1639" s="2"/>
      <c r="I1639" s="2"/>
      <c r="J1639" s="2"/>
      <c r="K1639" s="2"/>
      <c r="L1639" s="2"/>
      <c r="M1639" s="24" t="str" cm="1">
        <f t="array" ref="M1639">_xlfn.IFS(B1639=standards!$G$1, standards!$H$1, B1639=standards!$G$2,standards!$H$2,B1639=standards!$G$3,standards!$H$3,B1639=standards!$G$4,standards!$H$4,B1639=standards!$G$5,standards!$H$5,B1639=standards!$G$6,standards!$H$6,B1639=standards!$G$8,standards!$H$8,B1639=standards!$G$9,standards!$H$9,B1639=standards!$G$10, standards!$H$10, TRUE,standards!$H$7)</f>
        <v>139.5, 64.5, 1.5</v>
      </c>
      <c r="N1639" t="str">
        <f>VLOOKUP($C1639, standards!$A$2:$D$17, 3, FALSE)</f>
        <v>carbonate, dolomite</v>
      </c>
      <c r="O1639" t="str">
        <f>VLOOKUP($C1639, standards!$A$2:$D$17, 4, FALSE)</f>
        <v/>
      </c>
    </row>
    <row r="1640" spans="1:15" x14ac:dyDescent="0.2">
      <c r="A1640" s="21">
        <v>29864</v>
      </c>
      <c r="B1640" s="1" t="s">
        <v>61</v>
      </c>
      <c r="C1640" s="1" t="s">
        <v>31</v>
      </c>
      <c r="D1640" s="1" t="s">
        <v>56</v>
      </c>
      <c r="E1640" s="10">
        <v>53</v>
      </c>
      <c r="F1640" s="11">
        <v>-5.2098333333333331</v>
      </c>
      <c r="G1640" s="11">
        <v>-5.2331056669141551</v>
      </c>
      <c r="H1640" s="2"/>
      <c r="I1640" s="2"/>
      <c r="J1640" s="2"/>
      <c r="K1640" s="2"/>
      <c r="L1640" s="2"/>
      <c r="M1640" s="24" t="str" cm="1">
        <f t="array" ref="M1640">_xlfn.IFS(B1640=standards!$G$1, standards!$H$1, B1640=standards!$G$2,standards!$H$2,B1640=standards!$G$3,standards!$H$3,B1640=standards!$G$4,standards!$H$4,B1640=standards!$G$5,standards!$H$5,B1640=standards!$G$6,standards!$H$6,B1640=standards!$G$8,standards!$H$8,B1640=standards!$G$9,standards!$H$9,B1640=standards!$G$10, standards!$H$10, TRUE,standards!$H$7)</f>
        <v>139.5, 64.5, 1.5</v>
      </c>
      <c r="N1640" t="str">
        <f>VLOOKUP($C1640, standards!$A$2:$D$17, 3, FALSE)</f>
        <v>carbonate, dolomite</v>
      </c>
      <c r="O1640" t="str">
        <f>VLOOKUP($C1640, standards!$A$2:$D$17, 4, FALSE)</f>
        <v/>
      </c>
    </row>
    <row r="1641" spans="1:15" x14ac:dyDescent="0.2">
      <c r="A1641" s="21">
        <v>29865</v>
      </c>
      <c r="B1641" s="1" t="s">
        <v>61</v>
      </c>
      <c r="C1641" s="1" t="s">
        <v>31</v>
      </c>
      <c r="D1641" s="1" t="s">
        <v>56</v>
      </c>
      <c r="E1641" s="10">
        <v>54</v>
      </c>
      <c r="F1641" s="11">
        <v>-5.5538333333333334</v>
      </c>
      <c r="G1641" s="11">
        <v>-5.3132838406333738</v>
      </c>
      <c r="H1641" s="2"/>
      <c r="I1641" s="2"/>
      <c r="J1641" s="2"/>
      <c r="K1641" s="2"/>
      <c r="L1641" s="2"/>
      <c r="M1641" s="24" t="str" cm="1">
        <f t="array" ref="M1641">_xlfn.IFS(B1641=standards!$G$1, standards!$H$1, B1641=standards!$G$2,standards!$H$2,B1641=standards!$G$3,standards!$H$3,B1641=standards!$G$4,standards!$H$4,B1641=standards!$G$5,standards!$H$5,B1641=standards!$G$6,standards!$H$6,B1641=standards!$G$8,standards!$H$8,B1641=standards!$G$9,standards!$H$9,B1641=standards!$G$10, standards!$H$10, TRUE,standards!$H$7)</f>
        <v>139.5, 64.5, 1.5</v>
      </c>
      <c r="N1641" t="str">
        <f>VLOOKUP($C1641, standards!$A$2:$D$17, 3, FALSE)</f>
        <v>carbonate, dolomite</v>
      </c>
      <c r="O1641" t="str">
        <f>VLOOKUP($C1641, standards!$A$2:$D$17, 4, FALSE)</f>
        <v/>
      </c>
    </row>
    <row r="1642" spans="1:15" x14ac:dyDescent="0.2">
      <c r="A1642" s="21">
        <v>29866</v>
      </c>
      <c r="B1642" s="1" t="s">
        <v>61</v>
      </c>
      <c r="C1642" s="1" t="s">
        <v>31</v>
      </c>
      <c r="D1642" s="1" t="s">
        <v>56</v>
      </c>
      <c r="E1642" s="10">
        <v>57</v>
      </c>
      <c r="F1642" s="11">
        <v>-5.7288333333333332</v>
      </c>
      <c r="G1642" s="11">
        <v>-5.379604058401326</v>
      </c>
      <c r="H1642" s="2"/>
      <c r="I1642" s="2"/>
      <c r="J1642" s="2"/>
      <c r="K1642" s="2"/>
      <c r="L1642" s="2"/>
      <c r="M1642" s="24" t="str" cm="1">
        <f t="array" ref="M1642">_xlfn.IFS(B1642=standards!$G$1, standards!$H$1, B1642=standards!$G$2,standards!$H$2,B1642=standards!$G$3,standards!$H$3,B1642=standards!$G$4,standards!$H$4,B1642=standards!$G$5,standards!$H$5,B1642=standards!$G$6,standards!$H$6,B1642=standards!$G$8,standards!$H$8,B1642=standards!$G$9,standards!$H$9,B1642=standards!$G$10, standards!$H$10, TRUE,standards!$H$7)</f>
        <v>139.5, 64.5, 1.5</v>
      </c>
      <c r="N1642" t="str">
        <f>VLOOKUP($C1642, standards!$A$2:$D$17, 3, FALSE)</f>
        <v>carbonate, dolomite</v>
      </c>
      <c r="O1642" t="str">
        <f>VLOOKUP($C1642, standards!$A$2:$D$17, 4, FALSE)</f>
        <v/>
      </c>
    </row>
    <row r="1643" spans="1:15" x14ac:dyDescent="0.2">
      <c r="A1643" s="21">
        <v>29867</v>
      </c>
      <c r="B1643" s="1" t="s">
        <v>61</v>
      </c>
      <c r="C1643" s="1" t="s">
        <v>31</v>
      </c>
      <c r="D1643" s="1" t="s">
        <v>56</v>
      </c>
      <c r="E1643" s="10">
        <v>57.8</v>
      </c>
      <c r="F1643" s="11">
        <v>-5.9748333333333337</v>
      </c>
      <c r="G1643" s="11">
        <v>-5.4201880722592639</v>
      </c>
      <c r="H1643" s="2"/>
      <c r="I1643" s="2"/>
      <c r="J1643" s="2"/>
      <c r="K1643" s="2"/>
      <c r="L1643" s="2"/>
      <c r="M1643" s="24" t="str" cm="1">
        <f t="array" ref="M1643">_xlfn.IFS(B1643=standards!$G$1, standards!$H$1, B1643=standards!$G$2,standards!$H$2,B1643=standards!$G$3,standards!$H$3,B1643=standards!$G$4,standards!$H$4,B1643=standards!$G$5,standards!$H$5,B1643=standards!$G$6,standards!$H$6,B1643=standards!$G$8,standards!$H$8,B1643=standards!$G$9,standards!$H$9,B1643=standards!$G$10, standards!$H$10, TRUE,standards!$H$7)</f>
        <v>139.5, 64.5, 1.5</v>
      </c>
      <c r="N1643" t="str">
        <f>VLOOKUP($C1643, standards!$A$2:$D$17, 3, FALSE)</f>
        <v>carbonate, dolomite</v>
      </c>
      <c r="O1643" t="str">
        <f>VLOOKUP($C1643, standards!$A$2:$D$17, 4, FALSE)</f>
        <v/>
      </c>
    </row>
    <row r="1644" spans="1:15" x14ac:dyDescent="0.2">
      <c r="A1644" s="21">
        <v>29868</v>
      </c>
      <c r="B1644" s="1" t="s">
        <v>61</v>
      </c>
      <c r="C1644" s="1" t="s">
        <v>31</v>
      </c>
      <c r="D1644" s="1" t="s">
        <v>56</v>
      </c>
      <c r="E1644" s="10">
        <v>59</v>
      </c>
      <c r="F1644" s="11">
        <v>-6.1608333333333336</v>
      </c>
      <c r="G1644" s="11">
        <v>-5.4657213560999187</v>
      </c>
      <c r="H1644" s="2"/>
      <c r="I1644" s="2"/>
      <c r="J1644" s="2"/>
      <c r="K1644" s="2"/>
      <c r="L1644" s="2"/>
      <c r="M1644" s="24" t="str" cm="1">
        <f t="array" ref="M1644">_xlfn.IFS(B1644=standards!$G$1, standards!$H$1, B1644=standards!$G$2,standards!$H$2,B1644=standards!$G$3,standards!$H$3,B1644=standards!$G$4,standards!$H$4,B1644=standards!$G$5,standards!$H$5,B1644=standards!$G$6,standards!$H$6,B1644=standards!$G$8,standards!$H$8,B1644=standards!$G$9,standards!$H$9,B1644=standards!$G$10, standards!$H$10, TRUE,standards!$H$7)</f>
        <v>139.5, 64.5, 1.5</v>
      </c>
      <c r="N1644" t="str">
        <f>VLOOKUP($C1644, standards!$A$2:$D$17, 3, FALSE)</f>
        <v>carbonate, dolomite</v>
      </c>
      <c r="O1644" t="str">
        <f>VLOOKUP($C1644, standards!$A$2:$D$17, 4, FALSE)</f>
        <v/>
      </c>
    </row>
    <row r="1645" spans="1:15" x14ac:dyDescent="0.2">
      <c r="A1645" s="21">
        <v>29869</v>
      </c>
      <c r="B1645" s="1" t="s">
        <v>61</v>
      </c>
      <c r="C1645" s="1" t="s">
        <v>31</v>
      </c>
      <c r="D1645" s="1" t="s">
        <v>56</v>
      </c>
      <c r="E1645" s="10">
        <v>61</v>
      </c>
      <c r="F1645" s="11">
        <v>-7.3768333333333329</v>
      </c>
      <c r="G1645" s="11">
        <v>-6.2051422915119181</v>
      </c>
      <c r="H1645" s="2"/>
      <c r="I1645" s="2"/>
      <c r="J1645" s="2"/>
      <c r="K1645" s="2"/>
      <c r="L1645" s="2"/>
      <c r="M1645" s="24" t="str" cm="1">
        <f t="array" ref="M1645">_xlfn.IFS(B1645=standards!$G$1, standards!$H$1, B1645=standards!$G$2,standards!$H$2,B1645=standards!$G$3,standards!$H$3,B1645=standards!$G$4,standards!$H$4,B1645=standards!$G$5,standards!$H$5,B1645=standards!$G$6,standards!$H$6,B1645=standards!$G$8,standards!$H$8,B1645=standards!$G$9,standards!$H$9,B1645=standards!$G$10, standards!$H$10, TRUE,standards!$H$7)</f>
        <v>139.5, 64.5, 1.5</v>
      </c>
      <c r="N1645" t="str">
        <f>VLOOKUP($C1645, standards!$A$2:$D$17, 3, FALSE)</f>
        <v>carbonate, dolomite</v>
      </c>
      <c r="O1645" t="str">
        <f>VLOOKUP($C1645, standards!$A$2:$D$17, 4, FALSE)</f>
        <v/>
      </c>
    </row>
    <row r="1646" spans="1:15" x14ac:dyDescent="0.2">
      <c r="A1646" s="21">
        <v>29870</v>
      </c>
      <c r="B1646" s="1" t="s">
        <v>61</v>
      </c>
      <c r="C1646" s="1" t="s">
        <v>31</v>
      </c>
      <c r="D1646" s="1" t="s">
        <v>56</v>
      </c>
      <c r="E1646" s="10">
        <v>63</v>
      </c>
      <c r="F1646" s="11">
        <v>-6.7188333333333334</v>
      </c>
      <c r="G1646" s="11">
        <v>-5.9368918584508199</v>
      </c>
      <c r="H1646" s="2"/>
      <c r="I1646" s="2"/>
      <c r="J1646" s="2"/>
      <c r="K1646" s="2"/>
      <c r="L1646" s="2"/>
      <c r="M1646" s="24" t="str" cm="1">
        <f t="array" ref="M1646">_xlfn.IFS(B1646=standards!$G$1, standards!$H$1, B1646=standards!$G$2,standards!$H$2,B1646=standards!$G$3,standards!$H$3,B1646=standards!$G$4,standards!$H$4,B1646=standards!$G$5,standards!$H$5,B1646=standards!$G$6,standards!$H$6,B1646=standards!$G$8,standards!$H$8,B1646=standards!$G$9,standards!$H$9,B1646=standards!$G$10, standards!$H$10, TRUE,standards!$H$7)</f>
        <v>139.5, 64.5, 1.5</v>
      </c>
      <c r="N1646" t="str">
        <f>VLOOKUP($C1646, standards!$A$2:$D$17, 3, FALSE)</f>
        <v>carbonate, dolomite</v>
      </c>
      <c r="O1646" t="str">
        <f>VLOOKUP($C1646, standards!$A$2:$D$17, 4, FALSE)</f>
        <v/>
      </c>
    </row>
    <row r="1647" spans="1:15" x14ac:dyDescent="0.2">
      <c r="A1647" s="21">
        <v>29871</v>
      </c>
      <c r="B1647" s="1" t="s">
        <v>61</v>
      </c>
      <c r="C1647" s="1" t="s">
        <v>31</v>
      </c>
      <c r="D1647" s="1" t="s">
        <v>56</v>
      </c>
      <c r="E1647" s="10">
        <v>65</v>
      </c>
      <c r="F1647" s="11">
        <v>-5.0328333333333335</v>
      </c>
      <c r="G1647" s="11">
        <v>-4.8361742143033259</v>
      </c>
      <c r="H1647" s="2"/>
      <c r="I1647" s="2"/>
      <c r="J1647" s="2"/>
      <c r="K1647" s="2"/>
      <c r="L1647" s="2"/>
      <c r="M1647" s="24" t="str" cm="1">
        <f t="array" ref="M1647">_xlfn.IFS(B1647=standards!$G$1, standards!$H$1, B1647=standards!$G$2,standards!$H$2,B1647=standards!$G$3,standards!$H$3,B1647=standards!$G$4,standards!$H$4,B1647=standards!$G$5,standards!$H$5,B1647=standards!$G$6,standards!$H$6,B1647=standards!$G$8,standards!$H$8,B1647=standards!$G$9,standards!$H$9,B1647=standards!$G$10, standards!$H$10, TRUE,standards!$H$7)</f>
        <v>139.5, 64.5, 1.5</v>
      </c>
      <c r="N1647" t="str">
        <f>VLOOKUP($C1647, standards!$A$2:$D$17, 3, FALSE)</f>
        <v>carbonate, dolomite</v>
      </c>
      <c r="O1647" t="str">
        <f>VLOOKUP($C1647, standards!$A$2:$D$17, 4, FALSE)</f>
        <v/>
      </c>
    </row>
    <row r="1648" spans="1:15" x14ac:dyDescent="0.2">
      <c r="A1648" s="21">
        <v>29872</v>
      </c>
      <c r="B1648" s="1" t="s">
        <v>61</v>
      </c>
      <c r="C1648" s="1" t="s">
        <v>31</v>
      </c>
      <c r="D1648" s="1" t="s">
        <v>56</v>
      </c>
      <c r="E1648" s="10">
        <v>67</v>
      </c>
      <c r="F1648" s="11">
        <v>-6.4448333333333334</v>
      </c>
      <c r="G1648" s="11">
        <v>-5.7379312051471905</v>
      </c>
      <c r="H1648" s="2"/>
      <c r="I1648" s="2"/>
      <c r="J1648" s="2"/>
      <c r="K1648" s="2"/>
      <c r="L1648" s="2"/>
      <c r="M1648" s="24" t="str" cm="1">
        <f t="array" ref="M1648">_xlfn.IFS(B1648=standards!$G$1, standards!$H$1, B1648=standards!$G$2,standards!$H$2,B1648=standards!$G$3,standards!$H$3,B1648=standards!$G$4,standards!$H$4,B1648=standards!$G$5,standards!$H$5,B1648=standards!$G$6,standards!$H$6,B1648=standards!$G$8,standards!$H$8,B1648=standards!$G$9,standards!$H$9,B1648=standards!$G$10, standards!$H$10, TRUE,standards!$H$7)</f>
        <v>139.5, 64.5, 1.5</v>
      </c>
      <c r="N1648" t="str">
        <f>VLOOKUP($C1648, standards!$A$2:$D$17, 3, FALSE)</f>
        <v>carbonate, dolomite</v>
      </c>
      <c r="O1648" t="str">
        <f>VLOOKUP($C1648, standards!$A$2:$D$17, 4, FALSE)</f>
        <v/>
      </c>
    </row>
    <row r="1649" spans="1:15" x14ac:dyDescent="0.2">
      <c r="A1649" s="21">
        <v>29873</v>
      </c>
      <c r="B1649" s="1" t="s">
        <v>61</v>
      </c>
      <c r="C1649" s="1" t="s">
        <v>31</v>
      </c>
      <c r="D1649" s="1" t="s">
        <v>56</v>
      </c>
      <c r="E1649" s="10">
        <v>69</v>
      </c>
      <c r="F1649" s="11">
        <v>-6.3068333333333335</v>
      </c>
      <c r="G1649" s="11">
        <v>-5.4696807720859786</v>
      </c>
      <c r="H1649" s="2"/>
      <c r="I1649" s="2"/>
      <c r="J1649" s="2"/>
      <c r="K1649" s="2"/>
      <c r="L1649" s="2"/>
      <c r="M1649" s="24" t="str" cm="1">
        <f t="array" ref="M1649">_xlfn.IFS(B1649=standards!$G$1, standards!$H$1, B1649=standards!$G$2,standards!$H$2,B1649=standards!$G$3,standards!$H$3,B1649=standards!$G$4,standards!$H$4,B1649=standards!$G$5,standards!$H$5,B1649=standards!$G$6,standards!$H$6,B1649=standards!$G$8,standards!$H$8,B1649=standards!$G$9,standards!$H$9,B1649=standards!$G$10, standards!$H$10, TRUE,standards!$H$7)</f>
        <v>139.5, 64.5, 1.5</v>
      </c>
      <c r="N1649" t="str">
        <f>VLOOKUP($C1649, standards!$A$2:$D$17, 3, FALSE)</f>
        <v>carbonate, dolomite</v>
      </c>
      <c r="O1649" t="str">
        <f>VLOOKUP($C1649, standards!$A$2:$D$17, 4, FALSE)</f>
        <v/>
      </c>
    </row>
    <row r="1650" spans="1:15" x14ac:dyDescent="0.2">
      <c r="A1650" s="21">
        <v>29874</v>
      </c>
      <c r="B1650" s="1" t="s">
        <v>61</v>
      </c>
      <c r="C1650" s="1" t="s">
        <v>31</v>
      </c>
      <c r="D1650" s="1" t="s">
        <v>56</v>
      </c>
      <c r="E1650" s="10">
        <v>71</v>
      </c>
      <c r="F1650" s="11">
        <v>-5.8188333333333331</v>
      </c>
      <c r="G1650" s="11">
        <v>-5.2816085127443264</v>
      </c>
      <c r="H1650" s="2"/>
      <c r="I1650" s="2"/>
      <c r="J1650" s="2"/>
      <c r="K1650" s="2"/>
      <c r="L1650" s="2"/>
      <c r="M1650" s="24" t="str" cm="1">
        <f t="array" ref="M1650">_xlfn.IFS(B1650=standards!$G$1, standards!$H$1, B1650=standards!$G$2,standards!$H$2,B1650=standards!$G$3,standards!$H$3,B1650=standards!$G$4,standards!$H$4,B1650=standards!$G$5,standards!$H$5,B1650=standards!$G$6,standards!$H$6,B1650=standards!$G$8,standards!$H$8,B1650=standards!$G$9,standards!$H$9,B1650=standards!$G$10, standards!$H$10, TRUE,standards!$H$7)</f>
        <v>139.5, 64.5, 1.5</v>
      </c>
      <c r="N1650" t="str">
        <f>VLOOKUP($C1650, standards!$A$2:$D$17, 3, FALSE)</f>
        <v>carbonate, dolomite</v>
      </c>
      <c r="O1650" t="str">
        <f>VLOOKUP($C1650, standards!$A$2:$D$17, 4, FALSE)</f>
        <v/>
      </c>
    </row>
    <row r="1651" spans="1:15" x14ac:dyDescent="0.2">
      <c r="A1651" s="21">
        <v>29875</v>
      </c>
      <c r="B1651" s="1" t="s">
        <v>61</v>
      </c>
      <c r="C1651" s="1" t="s">
        <v>31</v>
      </c>
      <c r="D1651" s="1" t="s">
        <v>56</v>
      </c>
      <c r="E1651" s="10">
        <v>73</v>
      </c>
      <c r="F1651" s="11">
        <v>-4.5858333333333334</v>
      </c>
      <c r="G1651" s="11">
        <v>-4.8609205642166833</v>
      </c>
      <c r="H1651" s="2"/>
      <c r="I1651" s="2"/>
      <c r="J1651" s="2"/>
      <c r="K1651" s="2"/>
      <c r="L1651" s="2"/>
      <c r="M1651" s="24" t="str" cm="1">
        <f t="array" ref="M1651">_xlfn.IFS(B1651=standards!$G$1, standards!$H$1, B1651=standards!$G$2,standards!$H$2,B1651=standards!$G$3,standards!$H$3,B1651=standards!$G$4,standards!$H$4,B1651=standards!$G$5,standards!$H$5,B1651=standards!$G$6,standards!$H$6,B1651=standards!$G$8,standards!$H$8,B1651=standards!$G$9,standards!$H$9,B1651=standards!$G$10, standards!$H$10, TRUE,standards!$H$7)</f>
        <v>139.5, 64.5, 1.5</v>
      </c>
      <c r="N1651" t="str">
        <f>VLOOKUP($C1651, standards!$A$2:$D$17, 3, FALSE)</f>
        <v>carbonate, dolomite</v>
      </c>
      <c r="O1651" t="str">
        <f>VLOOKUP($C1651, standards!$A$2:$D$17, 4, FALSE)</f>
        <v/>
      </c>
    </row>
    <row r="1652" spans="1:15" x14ac:dyDescent="0.2">
      <c r="A1652" s="21">
        <v>29876</v>
      </c>
      <c r="B1652" s="1" t="s">
        <v>61</v>
      </c>
      <c r="C1652" s="1" t="s">
        <v>31</v>
      </c>
      <c r="D1652" s="1" t="s">
        <v>56</v>
      </c>
      <c r="E1652" s="10">
        <v>75</v>
      </c>
      <c r="F1652" s="11">
        <v>-6.7658333333333331</v>
      </c>
      <c r="G1652" s="11">
        <v>-5.9368918584508199</v>
      </c>
      <c r="H1652" s="2"/>
      <c r="I1652" s="2"/>
      <c r="J1652" s="2"/>
      <c r="K1652" s="2"/>
      <c r="L1652" s="2"/>
      <c r="M1652" s="24" t="str" cm="1">
        <f t="array" ref="M1652">_xlfn.IFS(B1652=standards!$G$1, standards!$H$1, B1652=standards!$G$2,standards!$H$2,B1652=standards!$G$3,standards!$H$3,B1652=standards!$G$4,standards!$H$4,B1652=standards!$G$5,standards!$H$5,B1652=standards!$G$6,standards!$H$6,B1652=standards!$G$8,standards!$H$8,B1652=standards!$G$9,standards!$H$9,B1652=standards!$G$10, standards!$H$10, TRUE,standards!$H$7)</f>
        <v>139.5, 64.5, 1.5</v>
      </c>
      <c r="N1652" t="str">
        <f>VLOOKUP($C1652, standards!$A$2:$D$17, 3, FALSE)</f>
        <v>carbonate, dolomite</v>
      </c>
      <c r="O1652" t="str">
        <f>VLOOKUP($C1652, standards!$A$2:$D$17, 4, FALSE)</f>
        <v/>
      </c>
    </row>
    <row r="1653" spans="1:15" x14ac:dyDescent="0.2">
      <c r="A1653" s="21">
        <v>29877</v>
      </c>
      <c r="B1653" s="1" t="s">
        <v>61</v>
      </c>
      <c r="C1653" s="1" t="s">
        <v>31</v>
      </c>
      <c r="D1653" s="1" t="s">
        <v>56</v>
      </c>
      <c r="E1653" s="10">
        <v>79</v>
      </c>
      <c r="F1653" s="11">
        <v>-4.8928333333333329</v>
      </c>
      <c r="G1653" s="11">
        <v>-4.203657510517103</v>
      </c>
      <c r="H1653" s="2"/>
      <c r="I1653" s="2"/>
      <c r="J1653" s="2"/>
      <c r="K1653" s="2"/>
      <c r="L1653" s="2"/>
      <c r="M1653" s="24" t="str" cm="1">
        <f t="array" ref="M1653">_xlfn.IFS(B1653=standards!$G$1, standards!$H$1, B1653=standards!$G$2,standards!$H$2,B1653=standards!$G$3,standards!$H$3,B1653=standards!$G$4,standards!$H$4,B1653=standards!$G$5,standards!$H$5,B1653=standards!$G$6,standards!$H$6,B1653=standards!$G$8,standards!$H$8,B1653=standards!$G$9,standards!$H$9,B1653=standards!$G$10, standards!$H$10, TRUE,standards!$H$7)</f>
        <v>139.5, 64.5, 1.5</v>
      </c>
      <c r="N1653" t="str">
        <f>VLOOKUP($C1653, standards!$A$2:$D$17, 3, FALSE)</f>
        <v>carbonate, dolomite</v>
      </c>
      <c r="O1653" t="str">
        <f>VLOOKUP($C1653, standards!$A$2:$D$17, 4, FALSE)</f>
        <v/>
      </c>
    </row>
    <row r="1654" spans="1:15" x14ac:dyDescent="0.2">
      <c r="A1654" s="21">
        <v>29878</v>
      </c>
      <c r="B1654" s="1" t="s">
        <v>61</v>
      </c>
      <c r="C1654" s="1" t="s">
        <v>31</v>
      </c>
      <c r="D1654" s="1" t="s">
        <v>56</v>
      </c>
      <c r="E1654" s="10">
        <v>81</v>
      </c>
      <c r="F1654" s="11">
        <v>-5.1158333333333337</v>
      </c>
      <c r="G1654" s="11">
        <v>-4.3848007918830652</v>
      </c>
      <c r="H1654" s="2"/>
      <c r="I1654" s="2"/>
      <c r="J1654" s="2"/>
      <c r="K1654" s="2"/>
      <c r="L1654" s="2"/>
      <c r="M1654" s="24" t="str" cm="1">
        <f t="array" ref="M1654">_xlfn.IFS(B1654=standards!$G$1, standards!$H$1, B1654=standards!$G$2,standards!$H$2,B1654=standards!$G$3,standards!$H$3,B1654=standards!$G$4,standards!$H$4,B1654=standards!$G$5,standards!$H$5,B1654=standards!$G$6,standards!$H$6,B1654=standards!$G$8,standards!$H$8,B1654=standards!$G$9,standards!$H$9,B1654=standards!$G$10, standards!$H$10, TRUE,standards!$H$7)</f>
        <v>139.5, 64.5, 1.5</v>
      </c>
      <c r="N1654" t="str">
        <f>VLOOKUP($C1654, standards!$A$2:$D$17, 3, FALSE)</f>
        <v>carbonate, dolomite</v>
      </c>
      <c r="O1654" t="str">
        <f>VLOOKUP($C1654, standards!$A$2:$D$17, 4, FALSE)</f>
        <v/>
      </c>
    </row>
    <row r="1655" spans="1:15" x14ac:dyDescent="0.2">
      <c r="A1655" s="21">
        <v>29879</v>
      </c>
      <c r="B1655" s="1" t="s">
        <v>61</v>
      </c>
      <c r="C1655" s="1" t="s">
        <v>31</v>
      </c>
      <c r="D1655" s="1" t="s">
        <v>56</v>
      </c>
      <c r="E1655" s="10">
        <v>82.5</v>
      </c>
      <c r="F1655" s="11">
        <v>-5.4398333333333335</v>
      </c>
      <c r="G1655" s="11">
        <v>-4.9401088839395859</v>
      </c>
      <c r="H1655" s="2"/>
      <c r="I1655" s="2"/>
      <c r="J1655" s="2"/>
      <c r="K1655" s="2"/>
      <c r="L1655" s="2"/>
      <c r="M1655" s="24" t="str" cm="1">
        <f t="array" ref="M1655">_xlfn.IFS(B1655=standards!$G$1, standards!$H$1, B1655=standards!$G$2,standards!$H$2,B1655=standards!$G$3,standards!$H$3,B1655=standards!$G$4,standards!$H$4,B1655=standards!$G$5,standards!$H$5,B1655=standards!$G$6,standards!$H$6,B1655=standards!$G$8,standards!$H$8,B1655=standards!$G$9,standards!$H$9,B1655=standards!$G$10, standards!$H$10, TRUE,standards!$H$7)</f>
        <v>139.5, 64.5, 1.5</v>
      </c>
      <c r="N1655" t="str">
        <f>VLOOKUP($C1655, standards!$A$2:$D$17, 3, FALSE)</f>
        <v>carbonate, dolomite</v>
      </c>
      <c r="O1655" t="str">
        <f>VLOOKUP($C1655, standards!$A$2:$D$17, 4, FALSE)</f>
        <v/>
      </c>
    </row>
    <row r="1656" spans="1:15" x14ac:dyDescent="0.2">
      <c r="A1656" s="21">
        <v>29880</v>
      </c>
      <c r="B1656" s="1" t="s">
        <v>61</v>
      </c>
      <c r="C1656" s="1" t="s">
        <v>31</v>
      </c>
      <c r="D1656" s="1" t="s">
        <v>56</v>
      </c>
      <c r="E1656" s="10">
        <v>85</v>
      </c>
      <c r="F1656" s="11">
        <v>-6.2688333333333333</v>
      </c>
      <c r="G1656" s="11">
        <v>-5.3558475624843984</v>
      </c>
      <c r="H1656" s="2"/>
      <c r="I1656" s="2"/>
      <c r="J1656" s="2"/>
      <c r="K1656" s="2"/>
      <c r="L1656" s="2"/>
      <c r="M1656" s="24" t="str" cm="1">
        <f t="array" ref="M1656">_xlfn.IFS(B1656=standards!$G$1, standards!$H$1, B1656=standards!$G$2,standards!$H$2,B1656=standards!$G$3,standards!$H$3,B1656=standards!$G$4,standards!$H$4,B1656=standards!$G$5,standards!$H$5,B1656=standards!$G$6,standards!$H$6,B1656=standards!$G$8,standards!$H$8,B1656=standards!$G$9,standards!$H$9,B1656=standards!$G$10, standards!$H$10, TRUE,standards!$H$7)</f>
        <v>139.5, 64.5, 1.5</v>
      </c>
      <c r="N1656" t="str">
        <f>VLOOKUP($C1656, standards!$A$2:$D$17, 3, FALSE)</f>
        <v>carbonate, dolomite</v>
      </c>
      <c r="O1656" t="str">
        <f>VLOOKUP($C1656, standards!$A$2:$D$17, 4, FALSE)</f>
        <v/>
      </c>
    </row>
    <row r="1657" spans="1:15" x14ac:dyDescent="0.2">
      <c r="A1657" s="21">
        <v>29881</v>
      </c>
      <c r="B1657" s="1" t="s">
        <v>61</v>
      </c>
      <c r="C1657" s="1" t="s">
        <v>31</v>
      </c>
      <c r="D1657" s="1" t="s">
        <v>56</v>
      </c>
      <c r="E1657" s="10">
        <v>87</v>
      </c>
      <c r="F1657" s="11">
        <v>-6.1958333333333337</v>
      </c>
      <c r="G1657" s="11">
        <v>-5.5518386537985114</v>
      </c>
      <c r="H1657" s="2"/>
      <c r="I1657" s="2"/>
      <c r="J1657" s="2"/>
      <c r="K1657" s="2"/>
      <c r="L1657" s="2"/>
      <c r="M1657" s="24" t="str" cm="1">
        <f t="array" ref="M1657">_xlfn.IFS(B1657=standards!$G$1, standards!$H$1, B1657=standards!$G$2,standards!$H$2,B1657=standards!$G$3,standards!$H$3,B1657=standards!$G$4,standards!$H$4,B1657=standards!$G$5,standards!$H$5,B1657=standards!$G$6,standards!$H$6,B1657=standards!$G$8,standards!$H$8,B1657=standards!$G$9,standards!$H$9,B1657=standards!$G$10, standards!$H$10, TRUE,standards!$H$7)</f>
        <v>139.5, 64.5, 1.5</v>
      </c>
      <c r="N1657" t="str">
        <f>VLOOKUP($C1657, standards!$A$2:$D$17, 3, FALSE)</f>
        <v>carbonate, dolomite</v>
      </c>
      <c r="O1657" t="str">
        <f>VLOOKUP($C1657, standards!$A$2:$D$17, 4, FALSE)</f>
        <v/>
      </c>
    </row>
    <row r="1658" spans="1:15" x14ac:dyDescent="0.2">
      <c r="A1658" s="21">
        <v>29882</v>
      </c>
      <c r="B1658" s="1" t="s">
        <v>61</v>
      </c>
      <c r="C1658" s="1" t="s">
        <v>31</v>
      </c>
      <c r="D1658" s="1" t="s">
        <v>56</v>
      </c>
      <c r="E1658" s="10">
        <v>89</v>
      </c>
      <c r="F1658" s="11">
        <v>-5.3868333333333336</v>
      </c>
      <c r="G1658" s="11">
        <v>-6.0249888641424993</v>
      </c>
      <c r="H1658" s="2"/>
      <c r="I1658" s="2"/>
      <c r="J1658" s="2"/>
      <c r="K1658" s="2"/>
      <c r="L1658" s="2"/>
      <c r="M1658" s="24" t="str" cm="1">
        <f t="array" ref="M1658">_xlfn.IFS(B1658=standards!$G$1, standards!$H$1, B1658=standards!$G$2,standards!$H$2,B1658=standards!$G$3,standards!$H$3,B1658=standards!$G$4,standards!$H$4,B1658=standards!$G$5,standards!$H$5,B1658=standards!$G$6,standards!$H$6,B1658=standards!$G$8,standards!$H$8,B1658=standards!$G$9,standards!$H$9,B1658=standards!$G$10, standards!$H$10, TRUE,standards!$H$7)</f>
        <v>139.5, 64.5, 1.5</v>
      </c>
      <c r="N1658" t="str">
        <f>VLOOKUP($C1658, standards!$A$2:$D$17, 3, FALSE)</f>
        <v>carbonate, dolomite</v>
      </c>
      <c r="O1658" t="str">
        <f>VLOOKUP($C1658, standards!$A$2:$D$17, 4, FALSE)</f>
        <v/>
      </c>
    </row>
    <row r="1659" spans="1:15" x14ac:dyDescent="0.2">
      <c r="A1659" s="21">
        <v>29883</v>
      </c>
      <c r="B1659" s="1" t="s">
        <v>61</v>
      </c>
      <c r="C1659" s="1" t="s">
        <v>31</v>
      </c>
      <c r="D1659" s="1" t="s">
        <v>56</v>
      </c>
      <c r="E1659" s="10">
        <v>91</v>
      </c>
      <c r="F1659" s="11">
        <v>-6.7038333333333338</v>
      </c>
      <c r="G1659" s="11">
        <v>-6.5327839643652785</v>
      </c>
      <c r="H1659" s="2"/>
      <c r="I1659" s="2"/>
      <c r="J1659" s="2"/>
      <c r="K1659" s="2"/>
      <c r="L1659" s="2"/>
      <c r="M1659" s="24" t="str" cm="1">
        <f t="array" ref="M1659">_xlfn.IFS(B1659=standards!$G$1, standards!$H$1, B1659=standards!$G$2,standards!$H$2,B1659=standards!$G$3,standards!$H$3,B1659=standards!$G$4,standards!$H$4,B1659=standards!$G$5,standards!$H$5,B1659=standards!$G$6,standards!$H$6,B1659=standards!$G$8,standards!$H$8,B1659=standards!$G$9,standards!$H$9,B1659=standards!$G$10, standards!$H$10, TRUE,standards!$H$7)</f>
        <v>139.5, 64.5, 1.5</v>
      </c>
      <c r="N1659" t="str">
        <f>VLOOKUP($C1659, standards!$A$2:$D$17, 3, FALSE)</f>
        <v>carbonate, dolomite</v>
      </c>
      <c r="O1659" t="str">
        <f>VLOOKUP($C1659, standards!$A$2:$D$17, 4, FALSE)</f>
        <v/>
      </c>
    </row>
    <row r="1660" spans="1:15" x14ac:dyDescent="0.2">
      <c r="A1660" s="21">
        <v>29884</v>
      </c>
      <c r="B1660" s="1" t="s">
        <v>61</v>
      </c>
      <c r="C1660" s="1" t="s">
        <v>31</v>
      </c>
      <c r="D1660" s="1" t="s">
        <v>56</v>
      </c>
      <c r="E1660" s="10">
        <v>94</v>
      </c>
      <c r="F1660" s="11">
        <v>-6.7378333333333336</v>
      </c>
      <c r="G1660" s="11">
        <v>-6.3654986389506965</v>
      </c>
      <c r="H1660" s="2"/>
      <c r="I1660" s="2"/>
      <c r="J1660" s="2"/>
      <c r="K1660" s="2"/>
      <c r="L1660" s="2"/>
      <c r="M1660" s="24" t="str" cm="1">
        <f t="array" ref="M1660">_xlfn.IFS(B1660=standards!$G$1, standards!$H$1, B1660=standards!$G$2,standards!$H$2,B1660=standards!$G$3,standards!$H$3,B1660=standards!$G$4,standards!$H$4,B1660=standards!$G$5,standards!$H$5,B1660=standards!$G$6,standards!$H$6,B1660=standards!$G$8,standards!$H$8,B1660=standards!$G$9,standards!$H$9,B1660=standards!$G$10, standards!$H$10, TRUE,standards!$H$7)</f>
        <v>139.5, 64.5, 1.5</v>
      </c>
      <c r="N1660" t="str">
        <f>VLOOKUP($C1660, standards!$A$2:$D$17, 3, FALSE)</f>
        <v>carbonate, dolomite</v>
      </c>
      <c r="O1660" t="str">
        <f>VLOOKUP($C1660, standards!$A$2:$D$17, 4, FALSE)</f>
        <v/>
      </c>
    </row>
    <row r="1661" spans="1:15" x14ac:dyDescent="0.2">
      <c r="A1661" s="21">
        <v>29885</v>
      </c>
      <c r="B1661" s="1" t="s">
        <v>61</v>
      </c>
      <c r="C1661" s="1" t="s">
        <v>31</v>
      </c>
      <c r="D1661" s="1" t="s">
        <v>56</v>
      </c>
      <c r="E1661" s="10">
        <v>96</v>
      </c>
      <c r="F1661" s="11">
        <v>-6.6688333333333336</v>
      </c>
      <c r="G1661" s="11">
        <v>-6.221969809453042</v>
      </c>
      <c r="H1661" s="2"/>
      <c r="I1661" s="2"/>
      <c r="J1661" s="2"/>
      <c r="K1661" s="2"/>
      <c r="L1661" s="2"/>
      <c r="M1661" s="24" t="str" cm="1">
        <f t="array" ref="M1661">_xlfn.IFS(B1661=standards!$G$1, standards!$H$1, B1661=standards!$G$2,standards!$H$2,B1661=standards!$G$3,standards!$H$3,B1661=standards!$G$4,standards!$H$4,B1661=standards!$G$5,standards!$H$5,B1661=standards!$G$6,standards!$H$6,B1661=standards!$G$8,standards!$H$8,B1661=standards!$G$9,standards!$H$9,B1661=standards!$G$10, standards!$H$10, TRUE,standards!$H$7)</f>
        <v>139.5, 64.5, 1.5</v>
      </c>
      <c r="N1661" t="str">
        <f>VLOOKUP($C1661, standards!$A$2:$D$17, 3, FALSE)</f>
        <v>carbonate, dolomite</v>
      </c>
      <c r="O1661" t="str">
        <f>VLOOKUP($C1661, standards!$A$2:$D$17, 4, FALSE)</f>
        <v/>
      </c>
    </row>
    <row r="1662" spans="1:15" x14ac:dyDescent="0.2">
      <c r="A1662" s="21">
        <v>29886</v>
      </c>
      <c r="B1662" s="1" t="s">
        <v>61</v>
      </c>
      <c r="C1662" s="1" t="s">
        <v>31</v>
      </c>
      <c r="D1662" s="1" t="s">
        <v>56</v>
      </c>
      <c r="E1662" s="10">
        <v>98</v>
      </c>
      <c r="F1662" s="11">
        <v>-7.0548333333333337</v>
      </c>
      <c r="G1662" s="11">
        <v>-8.0650779510021664</v>
      </c>
      <c r="H1662" s="2"/>
      <c r="I1662" s="2"/>
      <c r="J1662" s="2"/>
      <c r="K1662" s="2"/>
      <c r="L1662" s="2"/>
      <c r="M1662" s="24" t="str" cm="1">
        <f t="array" ref="M1662">_xlfn.IFS(B1662=standards!$G$1, standards!$H$1, B1662=standards!$G$2,standards!$H$2,B1662=standards!$G$3,standards!$H$3,B1662=standards!$G$4,standards!$H$4,B1662=standards!$G$5,standards!$H$5,B1662=standards!$G$6,standards!$H$6,B1662=standards!$G$8,standards!$H$8,B1662=standards!$G$9,standards!$H$9,B1662=standards!$G$10, standards!$H$10, TRUE,standards!$H$7)</f>
        <v>139.5, 64.5, 1.5</v>
      </c>
      <c r="N1662" t="str">
        <f>VLOOKUP($C1662, standards!$A$2:$D$17, 3, FALSE)</f>
        <v>carbonate, dolomite</v>
      </c>
      <c r="O1662" t="str">
        <f>VLOOKUP($C1662, standards!$A$2:$D$17, 4, FALSE)</f>
        <v/>
      </c>
    </row>
    <row r="1663" spans="1:15" x14ac:dyDescent="0.2">
      <c r="A1663" s="21">
        <v>29887</v>
      </c>
      <c r="B1663" s="1" t="s">
        <v>61</v>
      </c>
      <c r="C1663" s="1" t="s">
        <v>31</v>
      </c>
      <c r="D1663" s="1" t="s">
        <v>56</v>
      </c>
      <c r="E1663" s="10">
        <v>100</v>
      </c>
      <c r="F1663" s="11">
        <v>-6.6978333333333335</v>
      </c>
      <c r="G1663" s="11">
        <v>-7.1771789161097947</v>
      </c>
      <c r="H1663" s="2"/>
      <c r="I1663" s="2"/>
      <c r="J1663" s="2"/>
      <c r="K1663" s="2"/>
      <c r="L1663" s="2"/>
      <c r="M1663" s="24" t="str" cm="1">
        <f t="array" ref="M1663">_xlfn.IFS(B1663=standards!$G$1, standards!$H$1, B1663=standards!$G$2,standards!$H$2,B1663=standards!$G$3,standards!$H$3,B1663=standards!$G$4,standards!$H$4,B1663=standards!$G$5,standards!$H$5,B1663=standards!$G$6,standards!$H$6,B1663=standards!$G$8,standards!$H$8,B1663=standards!$G$9,standards!$H$9,B1663=standards!$G$10, standards!$H$10, TRUE,standards!$H$7)</f>
        <v>139.5, 64.5, 1.5</v>
      </c>
      <c r="N1663" t="str">
        <f>VLOOKUP($C1663, standards!$A$2:$D$17, 3, FALSE)</f>
        <v>carbonate, dolomite</v>
      </c>
      <c r="O1663" t="str">
        <f>VLOOKUP($C1663, standards!$A$2:$D$17, 4, FALSE)</f>
        <v/>
      </c>
    </row>
    <row r="1664" spans="1:15" x14ac:dyDescent="0.2">
      <c r="A1664" s="21">
        <v>29888</v>
      </c>
      <c r="B1664" s="1" t="s">
        <v>61</v>
      </c>
      <c r="C1664" s="1" t="s">
        <v>31</v>
      </c>
      <c r="D1664" s="1" t="s">
        <v>56</v>
      </c>
      <c r="E1664" s="10">
        <v>102</v>
      </c>
      <c r="F1664" s="11">
        <v>-6.3538333333333332</v>
      </c>
      <c r="G1664" s="11">
        <v>-5.7428804751299074</v>
      </c>
      <c r="H1664" s="2"/>
      <c r="I1664" s="2"/>
      <c r="J1664" s="2"/>
      <c r="K1664" s="2"/>
      <c r="L1664" s="2"/>
      <c r="M1664" s="24" t="str" cm="1">
        <f t="array" ref="M1664">_xlfn.IFS(B1664=standards!$G$1, standards!$H$1, B1664=standards!$G$2,standards!$H$2,B1664=standards!$G$3,standards!$H$3,B1664=standards!$G$4,standards!$H$4,B1664=standards!$G$5,standards!$H$5,B1664=standards!$G$6,standards!$H$6,B1664=standards!$G$8,standards!$H$8,B1664=standards!$G$9,standards!$H$9,B1664=standards!$G$10, standards!$H$10, TRUE,standards!$H$7)</f>
        <v>139.5, 64.5, 1.5</v>
      </c>
      <c r="N1664" t="str">
        <f>VLOOKUP($C1664, standards!$A$2:$D$17, 3, FALSE)</f>
        <v>carbonate, dolomite</v>
      </c>
      <c r="O1664" t="str">
        <f>VLOOKUP($C1664, standards!$A$2:$D$17, 4, FALSE)</f>
        <v/>
      </c>
    </row>
    <row r="1665" spans="1:15" x14ac:dyDescent="0.2">
      <c r="A1665" s="21">
        <v>29889</v>
      </c>
      <c r="B1665" s="1" t="s">
        <v>61</v>
      </c>
      <c r="C1665" s="1" t="s">
        <v>31</v>
      </c>
      <c r="D1665" s="1" t="s">
        <v>56</v>
      </c>
      <c r="E1665" s="10">
        <v>104</v>
      </c>
      <c r="F1665" s="11">
        <v>-7.2928333333333333</v>
      </c>
      <c r="G1665" s="11">
        <v>-9.1341202672604993</v>
      </c>
      <c r="H1665" s="2"/>
      <c r="I1665" s="2"/>
      <c r="J1665" s="2"/>
      <c r="K1665" s="2"/>
      <c r="L1665" s="2"/>
      <c r="M1665" s="24" t="str" cm="1">
        <f t="array" ref="M1665">_xlfn.IFS(B1665=standards!$G$1, standards!$H$1, B1665=standards!$G$2,standards!$H$2,B1665=standards!$G$3,standards!$H$3,B1665=standards!$G$4,standards!$H$4,B1665=standards!$G$5,standards!$H$5,B1665=standards!$G$6,standards!$H$6,B1665=standards!$G$8,standards!$H$8,B1665=standards!$G$9,standards!$H$9,B1665=standards!$G$10, standards!$H$10, TRUE,standards!$H$7)</f>
        <v>139.5, 64.5, 1.5</v>
      </c>
      <c r="N1665" t="str">
        <f>VLOOKUP($C1665, standards!$A$2:$D$17, 3, FALSE)</f>
        <v>carbonate, dolomite</v>
      </c>
      <c r="O1665" t="str">
        <f>VLOOKUP($C1665, standards!$A$2:$D$17, 4, FALSE)</f>
        <v/>
      </c>
    </row>
    <row r="1666" spans="1:15" x14ac:dyDescent="0.2">
      <c r="A1666" s="21">
        <v>29890</v>
      </c>
      <c r="B1666" s="1" t="s">
        <v>61</v>
      </c>
      <c r="C1666" s="1" t="s">
        <v>31</v>
      </c>
      <c r="D1666" s="1" t="s">
        <v>56</v>
      </c>
      <c r="E1666" s="10">
        <v>106</v>
      </c>
      <c r="F1666" s="11">
        <v>-6.7908333333333335</v>
      </c>
      <c r="G1666" s="11">
        <v>-8.0779460529571168</v>
      </c>
      <c r="H1666" s="2"/>
      <c r="I1666" s="2"/>
      <c r="J1666" s="2"/>
      <c r="K1666" s="2"/>
      <c r="L1666" s="2"/>
      <c r="M1666" s="24" t="str" cm="1">
        <f t="array" ref="M1666">_xlfn.IFS(B1666=standards!$G$1, standards!$H$1, B1666=standards!$G$2,standards!$H$2,B1666=standards!$G$3,standards!$H$3,B1666=standards!$G$4,standards!$H$4,B1666=standards!$G$5,standards!$H$5,B1666=standards!$G$6,standards!$H$6,B1666=standards!$G$8,standards!$H$8,B1666=standards!$G$9,standards!$H$9,B1666=standards!$G$10, standards!$H$10, TRUE,standards!$H$7)</f>
        <v>139.5, 64.5, 1.5</v>
      </c>
      <c r="N1666" t="str">
        <f>VLOOKUP($C1666, standards!$A$2:$D$17, 3, FALSE)</f>
        <v>carbonate, dolomite</v>
      </c>
      <c r="O1666" t="str">
        <f>VLOOKUP($C1666, standards!$A$2:$D$17, 4, FALSE)</f>
        <v/>
      </c>
    </row>
    <row r="1667" spans="1:15" x14ac:dyDescent="0.2">
      <c r="A1667" s="21">
        <v>29891</v>
      </c>
      <c r="B1667" s="1" t="s">
        <v>61</v>
      </c>
      <c r="C1667" s="1" t="s">
        <v>31</v>
      </c>
      <c r="D1667" s="1" t="s">
        <v>56</v>
      </c>
      <c r="E1667" s="10">
        <v>108</v>
      </c>
      <c r="F1667" s="11">
        <v>-7.1518333333333333</v>
      </c>
      <c r="G1667" s="11">
        <v>-9.2103390249937718</v>
      </c>
      <c r="H1667" s="2"/>
      <c r="I1667" s="2"/>
      <c r="J1667" s="2"/>
      <c r="K1667" s="2"/>
      <c r="L1667" s="2"/>
      <c r="M1667" s="24" t="str" cm="1">
        <f t="array" ref="M1667">_xlfn.IFS(B1667=standards!$G$1, standards!$H$1, B1667=standards!$G$2,standards!$H$2,B1667=standards!$G$3,standards!$H$3,B1667=standards!$G$4,standards!$H$4,B1667=standards!$G$5,standards!$H$5,B1667=standards!$G$6,standards!$H$6,B1667=standards!$G$8,standards!$H$8,B1667=standards!$G$9,standards!$H$9,B1667=standards!$G$10, standards!$H$10, TRUE,standards!$H$7)</f>
        <v>139.5, 64.5, 1.5</v>
      </c>
      <c r="N1667" t="str">
        <f>VLOOKUP($C1667, standards!$A$2:$D$17, 3, FALSE)</f>
        <v>carbonate, dolomite</v>
      </c>
      <c r="O1667" t="str">
        <f>VLOOKUP($C1667, standards!$A$2:$D$17, 4, FALSE)</f>
        <v/>
      </c>
    </row>
    <row r="1668" spans="1:15" x14ac:dyDescent="0.2">
      <c r="A1668" s="21">
        <v>29892</v>
      </c>
      <c r="B1668" s="1" t="s">
        <v>61</v>
      </c>
      <c r="C1668" s="1" t="s">
        <v>31</v>
      </c>
      <c r="D1668" s="1" t="s">
        <v>56</v>
      </c>
      <c r="E1668" s="10">
        <v>110</v>
      </c>
      <c r="F1668" s="11">
        <v>-7.5968333333333335</v>
      </c>
      <c r="G1668" s="11">
        <v>-9.5993516456322538</v>
      </c>
      <c r="H1668" s="2"/>
      <c r="I1668" s="2"/>
      <c r="J1668" s="2"/>
      <c r="K1668" s="2"/>
      <c r="L1668" s="2"/>
      <c r="M1668" s="24" t="str" cm="1">
        <f t="array" ref="M1668">_xlfn.IFS(B1668=standards!$G$1, standards!$H$1, B1668=standards!$G$2,standards!$H$2,B1668=standards!$G$3,standards!$H$3,B1668=standards!$G$4,standards!$H$4,B1668=standards!$G$5,standards!$H$5,B1668=standards!$G$6,standards!$H$6,B1668=standards!$G$8,standards!$H$8,B1668=standards!$G$9,standards!$H$9,B1668=standards!$G$10, standards!$H$10, TRUE,standards!$H$7)</f>
        <v>139.5, 64.5, 1.5</v>
      </c>
      <c r="N1668" t="str">
        <f>VLOOKUP($C1668, standards!$A$2:$D$17, 3, FALSE)</f>
        <v>carbonate, dolomite</v>
      </c>
      <c r="O1668" t="str">
        <f>VLOOKUP($C1668, standards!$A$2:$D$17, 4, FALSE)</f>
        <v/>
      </c>
    </row>
    <row r="1669" spans="1:15" x14ac:dyDescent="0.2">
      <c r="A1669" s="21">
        <v>29893</v>
      </c>
      <c r="B1669" s="1" t="s">
        <v>61</v>
      </c>
      <c r="C1669" s="1" t="s">
        <v>31</v>
      </c>
      <c r="D1669" s="1" t="s">
        <v>56</v>
      </c>
      <c r="E1669" s="10">
        <v>118</v>
      </c>
      <c r="F1669" s="11">
        <v>-5.9534285714285717</v>
      </c>
      <c r="G1669" s="11">
        <v>-4.4684434545905187</v>
      </c>
      <c r="H1669" s="2"/>
      <c r="I1669" s="2"/>
      <c r="J1669" s="2"/>
      <c r="K1669" s="2"/>
      <c r="L1669" s="2"/>
      <c r="M1669" s="24" t="str" cm="1">
        <f t="array" ref="M1669">_xlfn.IFS(B1669=standards!$G$1, standards!$H$1, B1669=standards!$G$2,standards!$H$2,B1669=standards!$G$3,standards!$H$3,B1669=standards!$G$4,standards!$H$4,B1669=standards!$G$5,standards!$H$5,B1669=standards!$G$6,standards!$H$6,B1669=standards!$G$8,standards!$H$8,B1669=standards!$G$9,standards!$H$9,B1669=standards!$G$10, standards!$H$10, TRUE,standards!$H$7)</f>
        <v>139.5, 64.5, 1.5</v>
      </c>
      <c r="N1669" t="str">
        <f>VLOOKUP($C1669, standards!$A$2:$D$17, 3, FALSE)</f>
        <v>carbonate, dolomite</v>
      </c>
      <c r="O1669" t="str">
        <f>VLOOKUP($C1669, standards!$A$2:$D$17, 4, FALSE)</f>
        <v/>
      </c>
    </row>
    <row r="1670" spans="1:15" x14ac:dyDescent="0.2">
      <c r="A1670" s="21">
        <v>29894</v>
      </c>
      <c r="B1670" s="1" t="s">
        <v>61</v>
      </c>
      <c r="C1670" s="1" t="s">
        <v>31</v>
      </c>
      <c r="D1670" s="1" t="s">
        <v>56</v>
      </c>
      <c r="E1670" s="10">
        <v>120</v>
      </c>
      <c r="F1670" s="11">
        <v>-4.7834285714285709</v>
      </c>
      <c r="G1670" s="11">
        <v>-4.0596337540212826</v>
      </c>
      <c r="H1670" s="2"/>
      <c r="I1670" s="2"/>
      <c r="J1670" s="2"/>
      <c r="K1670" s="2"/>
      <c r="L1670" s="2"/>
      <c r="M1670" s="24" t="str" cm="1">
        <f t="array" ref="M1670">_xlfn.IFS(B1670=standards!$G$1, standards!$H$1, B1670=standards!$G$2,standards!$H$2,B1670=standards!$G$3,standards!$H$3,B1670=standards!$G$4,standards!$H$4,B1670=standards!$G$5,standards!$H$5,B1670=standards!$G$6,standards!$H$6,B1670=standards!$G$8,standards!$H$8,B1670=standards!$G$9,standards!$H$9,B1670=standards!$G$10, standards!$H$10, TRUE,standards!$H$7)</f>
        <v>139.5, 64.5, 1.5</v>
      </c>
      <c r="N1670" t="str">
        <f>VLOOKUP($C1670, standards!$A$2:$D$17, 3, FALSE)</f>
        <v>carbonate, dolomite</v>
      </c>
      <c r="O1670" t="str">
        <f>VLOOKUP($C1670, standards!$A$2:$D$17, 4, FALSE)</f>
        <v/>
      </c>
    </row>
    <row r="1671" spans="1:15" x14ac:dyDescent="0.2">
      <c r="A1671" s="21">
        <v>29895</v>
      </c>
      <c r="B1671" s="1" t="s">
        <v>61</v>
      </c>
      <c r="C1671" s="1" t="s">
        <v>40</v>
      </c>
      <c r="D1671" s="1" t="s">
        <v>56</v>
      </c>
      <c r="E1671" s="10">
        <v>122</v>
      </c>
      <c r="F1671" s="11">
        <v>-0.39442857142857135</v>
      </c>
      <c r="G1671" s="11">
        <v>-5.2741846077703567</v>
      </c>
      <c r="H1671" s="2"/>
      <c r="I1671" s="2"/>
      <c r="J1671" s="2"/>
      <c r="K1671" s="2"/>
      <c r="L1671" s="2"/>
      <c r="M1671" s="24" t="str" cm="1">
        <f t="array" ref="M1671">_xlfn.IFS(B1671=standards!$G$1, standards!$H$1, B1671=standards!$G$2,standards!$H$2,B1671=standards!$G$3,standards!$H$3,B1671=standards!$G$4,standards!$H$4,B1671=standards!$G$5,standards!$H$5,B1671=standards!$G$6,standards!$H$6,B1671=standards!$G$8,standards!$H$8,B1671=standards!$G$9,standards!$H$9,B1671=standards!$G$10, standards!$H$10, TRUE,standards!$H$7)</f>
        <v>139.5, 64.5, 1.5</v>
      </c>
      <c r="N1671" t="str">
        <f>VLOOKUP($C1671, standards!$A$2:$D$17, 3, FALSE)</f>
        <v>carbonate, mixed siliciclastic</v>
      </c>
      <c r="O1671" t="str">
        <f>VLOOKUP($C1671, standards!$A$2:$D$17, 4, FALSE)</f>
        <v/>
      </c>
    </row>
    <row r="1672" spans="1:15" x14ac:dyDescent="0.2">
      <c r="A1672" s="21">
        <v>29896</v>
      </c>
      <c r="B1672" s="1" t="s">
        <v>61</v>
      </c>
      <c r="C1672" s="1" t="s">
        <v>40</v>
      </c>
      <c r="D1672" s="1" t="s">
        <v>56</v>
      </c>
      <c r="E1672" s="10">
        <v>124</v>
      </c>
      <c r="F1672" s="11">
        <v>3.7305714285714284</v>
      </c>
      <c r="G1672" s="11">
        <v>-5.5988567186339733</v>
      </c>
      <c r="H1672" s="2"/>
      <c r="I1672" s="2"/>
      <c r="J1672" s="2"/>
      <c r="K1672" s="2"/>
      <c r="L1672" s="2"/>
      <c r="M1672" s="24" t="str" cm="1">
        <f t="array" ref="M1672">_xlfn.IFS(B1672=standards!$G$1, standards!$H$1, B1672=standards!$G$2,standards!$H$2,B1672=standards!$G$3,standards!$H$3,B1672=standards!$G$4,standards!$H$4,B1672=standards!$G$5,standards!$H$5,B1672=standards!$G$6,standards!$H$6,B1672=standards!$G$8,standards!$H$8,B1672=standards!$G$9,standards!$H$9,B1672=standards!$G$10, standards!$H$10, TRUE,standards!$H$7)</f>
        <v>139.5, 64.5, 1.5</v>
      </c>
      <c r="N1672" t="str">
        <f>VLOOKUP($C1672, standards!$A$2:$D$17, 3, FALSE)</f>
        <v>carbonate, mixed siliciclastic</v>
      </c>
      <c r="O1672" t="str">
        <f>VLOOKUP($C1672, standards!$A$2:$D$17, 4, FALSE)</f>
        <v/>
      </c>
    </row>
    <row r="1673" spans="1:15" x14ac:dyDescent="0.2">
      <c r="A1673" s="21">
        <v>29897</v>
      </c>
      <c r="B1673" s="1" t="s">
        <v>61</v>
      </c>
      <c r="C1673" s="1" t="s">
        <v>40</v>
      </c>
      <c r="D1673" s="1" t="s">
        <v>56</v>
      </c>
      <c r="E1673" s="10">
        <v>126</v>
      </c>
      <c r="F1673" s="11">
        <v>3.7995714285714288</v>
      </c>
      <c r="G1673" s="11">
        <v>-7.2142984409799364</v>
      </c>
      <c r="H1673" s="2"/>
      <c r="I1673" s="2"/>
      <c r="J1673" s="2"/>
      <c r="K1673" s="2"/>
      <c r="L1673" s="2"/>
      <c r="M1673" s="24" t="str" cm="1">
        <f t="array" ref="M1673">_xlfn.IFS(B1673=standards!$G$1, standards!$H$1, B1673=standards!$G$2,standards!$H$2,B1673=standards!$G$3,standards!$H$3,B1673=standards!$G$4,standards!$H$4,B1673=standards!$G$5,standards!$H$5,B1673=standards!$G$6,standards!$H$6,B1673=standards!$G$8,standards!$H$8,B1673=standards!$G$9,standards!$H$9,B1673=standards!$G$10, standards!$H$10, TRUE,standards!$H$7)</f>
        <v>139.5, 64.5, 1.5</v>
      </c>
      <c r="N1673" t="str">
        <f>VLOOKUP($C1673, standards!$A$2:$D$17, 3, FALSE)</f>
        <v>carbonate, mixed siliciclastic</v>
      </c>
      <c r="O1673" t="str">
        <f>VLOOKUP($C1673, standards!$A$2:$D$17, 4, FALSE)</f>
        <v/>
      </c>
    </row>
    <row r="1674" spans="1:15" x14ac:dyDescent="0.2">
      <c r="A1674" s="21">
        <v>29898</v>
      </c>
      <c r="B1674" s="1" t="s">
        <v>61</v>
      </c>
      <c r="C1674" s="1" t="s">
        <v>40</v>
      </c>
      <c r="D1674" s="1" t="s">
        <v>56</v>
      </c>
      <c r="E1674" s="10">
        <v>127</v>
      </c>
      <c r="F1674" s="11">
        <v>0.99857142857142867</v>
      </c>
      <c r="G1674" s="11">
        <v>-8.0418163820836153</v>
      </c>
      <c r="H1674" s="2"/>
      <c r="I1674" s="2"/>
      <c r="J1674" s="2"/>
      <c r="K1674" s="2"/>
      <c r="L1674" s="2"/>
      <c r="M1674" s="24" t="str" cm="1">
        <f t="array" ref="M1674">_xlfn.IFS(B1674=standards!$G$1, standards!$H$1, B1674=standards!$G$2,standards!$H$2,B1674=standards!$G$3,standards!$H$3,B1674=standards!$G$4,standards!$H$4,B1674=standards!$G$5,standards!$H$5,B1674=standards!$G$6,standards!$H$6,B1674=standards!$G$8,standards!$H$8,B1674=standards!$G$9,standards!$H$9,B1674=standards!$G$10, standards!$H$10, TRUE,standards!$H$7)</f>
        <v>139.5, 64.5, 1.5</v>
      </c>
      <c r="N1674" t="str">
        <f>VLOOKUP($C1674, standards!$A$2:$D$17, 3, FALSE)</f>
        <v>carbonate, mixed siliciclastic</v>
      </c>
      <c r="O1674" t="str">
        <f>VLOOKUP($C1674, standards!$A$2:$D$17, 4, FALSE)</f>
        <v/>
      </c>
    </row>
    <row r="1675" spans="1:15" x14ac:dyDescent="0.2">
      <c r="A1675" s="21">
        <v>29899</v>
      </c>
      <c r="B1675" s="1" t="s">
        <v>61</v>
      </c>
      <c r="C1675" s="17" t="s">
        <v>66</v>
      </c>
      <c r="D1675" s="1" t="s">
        <v>56</v>
      </c>
      <c r="E1675" s="10">
        <v>194</v>
      </c>
      <c r="F1675" s="11">
        <v>-2.9914285714285715</v>
      </c>
      <c r="G1675" s="11">
        <v>-4.7416431576342202</v>
      </c>
      <c r="H1675" s="2"/>
      <c r="I1675" s="2"/>
      <c r="J1675" s="2"/>
      <c r="K1675" s="2"/>
      <c r="L1675" s="2"/>
      <c r="M1675" s="24" t="str" cm="1">
        <f t="array" ref="M1675">_xlfn.IFS(B1675=standards!$G$1, standards!$H$1, B1675=standards!$G$2,standards!$H$2,B1675=standards!$G$3,standards!$H$3,B1675=standards!$G$4,standards!$H$4,B1675=standards!$G$5,standards!$H$5,B1675=standards!$G$6,standards!$H$6,B1675=standards!$G$8,standards!$H$8,B1675=standards!$G$9,standards!$H$9,B1675=standards!$G$10, standards!$H$10, TRUE,standards!$H$7)</f>
        <v>139.5, 64.5, 1.5</v>
      </c>
      <c r="N1675" t="str">
        <f>VLOOKUP($C1675, standards!$A$2:$D$17, 3, FALSE)</f>
        <v>?</v>
      </c>
      <c r="O1675" t="str">
        <f>VLOOKUP($C1675, standards!$A$2:$D$17, 4, FALSE)</f>
        <v>?</v>
      </c>
    </row>
    <row r="1676" spans="1:15" x14ac:dyDescent="0.2">
      <c r="A1676" s="21">
        <v>29900</v>
      </c>
      <c r="B1676" s="1" t="s">
        <v>61</v>
      </c>
      <c r="C1676" s="1" t="s">
        <v>66</v>
      </c>
      <c r="D1676" s="1" t="s">
        <v>56</v>
      </c>
      <c r="E1676" s="10">
        <v>195</v>
      </c>
      <c r="F1676" s="11">
        <v>-0.13742857142857134</v>
      </c>
      <c r="G1676" s="11">
        <v>-5.4879930710220233</v>
      </c>
      <c r="H1676" s="2"/>
      <c r="I1676" s="2"/>
      <c r="J1676" s="2"/>
      <c r="K1676" s="2"/>
      <c r="L1676" s="2"/>
      <c r="M1676" s="24" t="str" cm="1">
        <f t="array" ref="M1676">_xlfn.IFS(B1676=standards!$G$1, standards!$H$1, B1676=standards!$G$2,standards!$H$2,B1676=standards!$G$3,standards!$H$3,B1676=standards!$G$4,standards!$H$4,B1676=standards!$G$5,standards!$H$5,B1676=standards!$G$6,standards!$H$6,B1676=standards!$G$8,standards!$H$8,B1676=standards!$G$9,standards!$H$9,B1676=standards!$G$10, standards!$H$10, TRUE,standards!$H$7)</f>
        <v>139.5, 64.5, 1.5</v>
      </c>
      <c r="N1676" t="str">
        <f>VLOOKUP($C1676, standards!$A$2:$D$17, 3, FALSE)</f>
        <v>?</v>
      </c>
      <c r="O1676" t="str">
        <f>VLOOKUP($C1676, standards!$A$2:$D$17, 4, FALSE)</f>
        <v>?</v>
      </c>
    </row>
    <row r="1677" spans="1:15" x14ac:dyDescent="0.2">
      <c r="A1677" s="21">
        <v>29901</v>
      </c>
      <c r="B1677" s="1" t="s">
        <v>61</v>
      </c>
      <c r="C1677" s="1" t="s">
        <v>66</v>
      </c>
      <c r="D1677" s="1" t="s">
        <v>56</v>
      </c>
      <c r="E1677" s="10">
        <v>199</v>
      </c>
      <c r="F1677" s="11">
        <v>-0.25342857142857134</v>
      </c>
      <c r="G1677" s="11">
        <v>-5.3820786933927902</v>
      </c>
      <c r="H1677" s="2"/>
      <c r="I1677" s="2"/>
      <c r="J1677" s="2"/>
      <c r="K1677" s="2"/>
      <c r="L1677" s="2"/>
      <c r="M1677" s="24" t="str" cm="1">
        <f t="array" ref="M1677">_xlfn.IFS(B1677=standards!$G$1, standards!$H$1, B1677=standards!$G$2,standards!$H$2,B1677=standards!$G$3,standards!$H$3,B1677=standards!$G$4,standards!$H$4,B1677=standards!$G$5,standards!$H$5,B1677=standards!$G$6,standards!$H$6,B1677=standards!$G$8,standards!$H$8,B1677=standards!$G$9,standards!$H$9,B1677=standards!$G$10, standards!$H$10, TRUE,standards!$H$7)</f>
        <v>139.5, 64.5, 1.5</v>
      </c>
      <c r="N1677" t="str">
        <f>VLOOKUP($C1677, standards!$A$2:$D$17, 3, FALSE)</f>
        <v>?</v>
      </c>
      <c r="O1677" t="str">
        <f>VLOOKUP($C1677, standards!$A$2:$D$17, 4, FALSE)</f>
        <v>?</v>
      </c>
    </row>
    <row r="1678" spans="1:15" x14ac:dyDescent="0.2">
      <c r="A1678" s="21">
        <v>29902</v>
      </c>
      <c r="B1678" s="1" t="s">
        <v>61</v>
      </c>
      <c r="C1678" s="1" t="s">
        <v>66</v>
      </c>
      <c r="D1678" s="1" t="s">
        <v>56</v>
      </c>
      <c r="E1678" s="10">
        <v>200</v>
      </c>
      <c r="F1678" s="11">
        <v>-2.2504285714285714</v>
      </c>
      <c r="G1678" s="11">
        <v>-5.3909873793614533</v>
      </c>
      <c r="H1678" s="2"/>
      <c r="I1678" s="2"/>
      <c r="J1678" s="2"/>
      <c r="K1678" s="2"/>
      <c r="L1678" s="2"/>
      <c r="M1678" s="24" t="str" cm="1">
        <f t="array" ref="M1678">_xlfn.IFS(B1678=standards!$G$1, standards!$H$1, B1678=standards!$G$2,standards!$H$2,B1678=standards!$G$3,standards!$H$3,B1678=standards!$G$4,standards!$H$4,B1678=standards!$G$5,standards!$H$5,B1678=standards!$G$6,standards!$H$6,B1678=standards!$G$8,standards!$H$8,B1678=standards!$G$9,standards!$H$9,B1678=standards!$G$10, standards!$H$10, TRUE,standards!$H$7)</f>
        <v>139.5, 64.5, 1.5</v>
      </c>
      <c r="N1678" t="str">
        <f>VLOOKUP($C1678, standards!$A$2:$D$17, 3, FALSE)</f>
        <v>?</v>
      </c>
      <c r="O1678" t="str">
        <f>VLOOKUP($C1678, standards!$A$2:$D$17, 4, FALSE)</f>
        <v>?</v>
      </c>
    </row>
    <row r="1679" spans="1:15" x14ac:dyDescent="0.2">
      <c r="A1679" s="21">
        <v>29903</v>
      </c>
      <c r="B1679" s="1" t="s">
        <v>61</v>
      </c>
      <c r="C1679" s="1" t="s">
        <v>63</v>
      </c>
      <c r="D1679" s="1" t="s">
        <v>56</v>
      </c>
      <c r="E1679" s="10">
        <v>230</v>
      </c>
      <c r="F1679" s="11">
        <v>-2.6704285714285714</v>
      </c>
      <c r="G1679" s="11">
        <v>-10.991581291759379</v>
      </c>
      <c r="H1679" s="2"/>
      <c r="I1679" s="2"/>
      <c r="J1679" s="2"/>
      <c r="K1679" s="2"/>
      <c r="L1679" s="2"/>
      <c r="M1679" s="24" t="str" cm="1">
        <f t="array" ref="M1679">_xlfn.IFS(B1679=standards!$G$1, standards!$H$1, B1679=standards!$G$2,standards!$H$2,B1679=standards!$G$3,standards!$H$3,B1679=standards!$G$4,standards!$H$4,B1679=standards!$G$5,standards!$H$5,B1679=standards!$G$6,standards!$H$6,B1679=standards!$G$8,standards!$H$8,B1679=standards!$G$9,standards!$H$9,B1679=standards!$G$10, standards!$H$10, TRUE,standards!$H$7)</f>
        <v>139.5, 64.5, 1.5</v>
      </c>
      <c r="N1679" t="str">
        <f>VLOOKUP($C1679, standards!$A$2:$D$17, 3, FALSE)</f>
        <v>dolostone</v>
      </c>
      <c r="O1679" t="str">
        <f>VLOOKUP($C1679, standards!$A$2:$D$17, 4, FALSE)</f>
        <v/>
      </c>
    </row>
    <row r="1680" spans="1:15" x14ac:dyDescent="0.2">
      <c r="A1680" s="21">
        <v>29904</v>
      </c>
      <c r="B1680" s="1" t="s">
        <v>61</v>
      </c>
      <c r="C1680" s="1" t="s">
        <v>31</v>
      </c>
      <c r="D1680" s="1" t="s">
        <v>64</v>
      </c>
      <c r="E1680" s="10">
        <v>1.6</v>
      </c>
      <c r="F1680" s="11">
        <v>0.95619999999999972</v>
      </c>
      <c r="G1680" s="11">
        <v>-4.2356297946052157</v>
      </c>
      <c r="H1680" s="2">
        <v>-25.843753071682663</v>
      </c>
      <c r="I1680" s="2">
        <v>26.799953071682662</v>
      </c>
      <c r="J1680" s="2">
        <v>2.299157218264551</v>
      </c>
      <c r="K1680" s="2">
        <v>97.659903381642508</v>
      </c>
      <c r="L1680" s="2">
        <v>4.0939400092941274E-2</v>
      </c>
      <c r="M1680" s="24" t="str" cm="1">
        <f t="array" ref="M1680">_xlfn.IFS(B1680=standards!$G$1, standards!$H$1, B1680=standards!$G$2,standards!$H$2,B1680=standards!$G$3,standards!$H$3,B1680=standards!$G$4,standards!$H$4,B1680=standards!$G$5,standards!$H$5,B1680=standards!$G$6,standards!$H$6,B1680=standards!$G$8,standards!$H$8,B1680=standards!$G$9,standards!$H$9,B1680=standards!$G$10, standards!$H$10, TRUE,standards!$H$7)</f>
        <v>139.5, 64.5, 1.5</v>
      </c>
      <c r="N1680" t="str">
        <f>VLOOKUP($C1680, standards!$A$2:$D$17, 3, FALSE)</f>
        <v>carbonate, dolomite</v>
      </c>
      <c r="O1680" t="str">
        <f>VLOOKUP($C1680, standards!$A$2:$D$17, 4, FALSE)</f>
        <v/>
      </c>
    </row>
    <row r="1681" spans="1:15" x14ac:dyDescent="0.2">
      <c r="A1681" s="21">
        <v>29905</v>
      </c>
      <c r="B1681" s="1" t="s">
        <v>61</v>
      </c>
      <c r="C1681" s="1" t="s">
        <v>31</v>
      </c>
      <c r="D1681" s="1" t="s">
        <v>64</v>
      </c>
      <c r="E1681" s="10">
        <v>3.2</v>
      </c>
      <c r="F1681" s="11">
        <v>0.33719999999999978</v>
      </c>
      <c r="G1681" s="11">
        <v>-5.1987577332343156</v>
      </c>
      <c r="H1681" s="2">
        <v>-25.251043067280634</v>
      </c>
      <c r="I1681" s="2">
        <v>25.588243067280633</v>
      </c>
      <c r="J1681" s="2">
        <v>15.093325220094529</v>
      </c>
      <c r="K1681" s="2">
        <v>84.524873096446697</v>
      </c>
      <c r="L1681" s="2">
        <v>0.38180168345877319</v>
      </c>
      <c r="M1681" s="24" t="str" cm="1">
        <f t="array" ref="M1681">_xlfn.IFS(B1681=standards!$G$1, standards!$H$1, B1681=standards!$G$2,standards!$H$2,B1681=standards!$G$3,standards!$H$3,B1681=standards!$G$4,standards!$H$4,B1681=standards!$G$5,standards!$H$5,B1681=standards!$G$6,standards!$H$6,B1681=standards!$G$8,standards!$H$8,B1681=standards!$G$9,standards!$H$9,B1681=standards!$G$10, standards!$H$10, TRUE,standards!$H$7)</f>
        <v>139.5, 64.5, 1.5</v>
      </c>
      <c r="N1681" t="str">
        <f>VLOOKUP($C1681, standards!$A$2:$D$17, 3, FALSE)</f>
        <v>carbonate, dolomite</v>
      </c>
      <c r="O1681" t="str">
        <f>VLOOKUP($C1681, standards!$A$2:$D$17, 4, FALSE)</f>
        <v/>
      </c>
    </row>
    <row r="1682" spans="1:15" x14ac:dyDescent="0.2">
      <c r="A1682" s="21">
        <v>29906</v>
      </c>
      <c r="B1682" s="1" t="s">
        <v>61</v>
      </c>
      <c r="C1682" s="1" t="s">
        <v>31</v>
      </c>
      <c r="D1682" s="1" t="s">
        <v>64</v>
      </c>
      <c r="E1682" s="10">
        <v>4.0999999999999996</v>
      </c>
      <c r="F1682" s="11">
        <v>0.4241999999999998</v>
      </c>
      <c r="G1682" s="11">
        <v>-5.8441425389754889</v>
      </c>
      <c r="H1682" s="2">
        <v>-19.153705188469651</v>
      </c>
      <c r="I1682" s="2">
        <v>19.57790518846965</v>
      </c>
      <c r="J1682" s="2">
        <v>17.576132642246293</v>
      </c>
      <c r="K1682" s="2">
        <v>82.388172043010755</v>
      </c>
      <c r="L1682" s="2">
        <v>3.5695314742952039E-2</v>
      </c>
      <c r="M1682" s="24" t="str" cm="1">
        <f t="array" ref="M1682">_xlfn.IFS(B1682=standards!$G$1, standards!$H$1, B1682=standards!$G$2,standards!$H$2,B1682=standards!$G$3,standards!$H$3,B1682=standards!$G$4,standards!$H$4,B1682=standards!$G$5,standards!$H$5,B1682=standards!$G$6,standards!$H$6,B1682=standards!$G$8,standards!$H$8,B1682=standards!$G$9,standards!$H$9,B1682=standards!$G$10, standards!$H$10, TRUE,standards!$H$7)</f>
        <v>139.5, 64.5, 1.5</v>
      </c>
      <c r="N1682" t="str">
        <f>VLOOKUP($C1682, standards!$A$2:$D$17, 3, FALSE)</f>
        <v>carbonate, dolomite</v>
      </c>
      <c r="O1682" t="str">
        <f>VLOOKUP($C1682, standards!$A$2:$D$17, 4, FALSE)</f>
        <v/>
      </c>
    </row>
    <row r="1683" spans="1:15" x14ac:dyDescent="0.2">
      <c r="A1683" s="21">
        <v>29907</v>
      </c>
      <c r="B1683" s="1" t="s">
        <v>61</v>
      </c>
      <c r="C1683" s="1" t="s">
        <v>31</v>
      </c>
      <c r="D1683" s="1" t="s">
        <v>64</v>
      </c>
      <c r="E1683" s="10">
        <v>5.4</v>
      </c>
      <c r="F1683" s="11">
        <v>-0.14880000000000021</v>
      </c>
      <c r="G1683" s="11">
        <v>-6.0777480821579095</v>
      </c>
      <c r="H1683" s="2">
        <v>-23.94238217724163</v>
      </c>
      <c r="I1683" s="2">
        <v>23.793582177241628</v>
      </c>
      <c r="J1683" s="2">
        <v>9.6647805051499969</v>
      </c>
      <c r="K1683" s="2">
        <v>90.275598086124404</v>
      </c>
      <c r="L1683" s="2">
        <v>5.9621408725598235E-2</v>
      </c>
      <c r="M1683" s="24" t="str" cm="1">
        <f t="array" ref="M1683">_xlfn.IFS(B1683=standards!$G$1, standards!$H$1, B1683=standards!$G$2,standards!$H$2,B1683=standards!$G$3,standards!$H$3,B1683=standards!$G$4,standards!$H$4,B1683=standards!$G$5,standards!$H$5,B1683=standards!$G$6,standards!$H$6,B1683=standards!$G$8,standards!$H$8,B1683=standards!$G$9,standards!$H$9,B1683=standards!$G$10, standards!$H$10, TRUE,standards!$H$7)</f>
        <v>139.5, 64.5, 1.5</v>
      </c>
      <c r="N1683" t="str">
        <f>VLOOKUP($C1683, standards!$A$2:$D$17, 3, FALSE)</f>
        <v>carbonate, dolomite</v>
      </c>
      <c r="O1683" t="str">
        <f>VLOOKUP($C1683, standards!$A$2:$D$17, 4, FALSE)</f>
        <v/>
      </c>
    </row>
    <row r="1684" spans="1:15" x14ac:dyDescent="0.2">
      <c r="A1684" s="21">
        <v>29908</v>
      </c>
      <c r="B1684" s="1" t="s">
        <v>61</v>
      </c>
      <c r="C1684" s="1" t="s">
        <v>31</v>
      </c>
      <c r="D1684" s="1" t="s">
        <v>64</v>
      </c>
      <c r="E1684" s="10">
        <v>6.9</v>
      </c>
      <c r="F1684" s="11">
        <v>0.25019999999999976</v>
      </c>
      <c r="G1684" s="11">
        <v>-5.6897253155159708</v>
      </c>
      <c r="H1684" s="2">
        <v>-17.086500000000001</v>
      </c>
      <c r="I1684" s="2">
        <v>17.3367</v>
      </c>
      <c r="J1684" s="2">
        <v>29.922431020910196</v>
      </c>
      <c r="K1684" s="2">
        <v>70.036040609137061</v>
      </c>
      <c r="L1684" s="2">
        <v>4.1528369952744622E-2</v>
      </c>
      <c r="M1684" s="24" t="str" cm="1">
        <f t="array" ref="M1684">_xlfn.IFS(B1684=standards!$G$1, standards!$H$1, B1684=standards!$G$2,standards!$H$2,B1684=standards!$G$3,standards!$H$3,B1684=standards!$G$4,standards!$H$4,B1684=standards!$G$5,standards!$H$5,B1684=standards!$G$6,standards!$H$6,B1684=standards!$G$8,standards!$H$8,B1684=standards!$G$9,standards!$H$9,B1684=standards!$G$10, standards!$H$10, TRUE,standards!$H$7)</f>
        <v>139.5, 64.5, 1.5</v>
      </c>
      <c r="N1684" t="str">
        <f>VLOOKUP($C1684, standards!$A$2:$D$17, 3, FALSE)</f>
        <v>carbonate, dolomite</v>
      </c>
      <c r="O1684" t="str">
        <f>VLOOKUP($C1684, standards!$A$2:$D$17, 4, FALSE)</f>
        <v/>
      </c>
    </row>
    <row r="1685" spans="1:15" x14ac:dyDescent="0.2">
      <c r="A1685" s="21">
        <v>29909</v>
      </c>
      <c r="B1685" s="1" t="s">
        <v>61</v>
      </c>
      <c r="C1685" s="1" t="s">
        <v>31</v>
      </c>
      <c r="D1685" s="1" t="s">
        <v>64</v>
      </c>
      <c r="E1685" s="10">
        <v>8.1</v>
      </c>
      <c r="F1685" s="11">
        <v>0.59019999999999984</v>
      </c>
      <c r="G1685" s="11">
        <v>-5.5828210838901944</v>
      </c>
      <c r="H1685" s="2">
        <v>-16.129496370017115</v>
      </c>
      <c r="I1685" s="2">
        <v>16.719696370017115</v>
      </c>
      <c r="J1685" s="2">
        <v>12.39871461928723</v>
      </c>
      <c r="K1685" s="2">
        <v>87.590816326530614</v>
      </c>
      <c r="L1685" s="2">
        <v>1.0469054182155497E-2</v>
      </c>
      <c r="M1685" s="24" t="str" cm="1">
        <f t="array" ref="M1685">_xlfn.IFS(B1685=standards!$G$1, standards!$H$1, B1685=standards!$G$2,standards!$H$2,B1685=standards!$G$3,standards!$H$3,B1685=standards!$G$4,standards!$H$4,B1685=standards!$G$5,standards!$H$5,B1685=standards!$G$6,standards!$H$6,B1685=standards!$G$8,standards!$H$8,B1685=standards!$G$9,standards!$H$9,B1685=standards!$G$10, standards!$H$10, TRUE,standards!$H$7)</f>
        <v>139.5, 64.5, 1.5</v>
      </c>
      <c r="N1685" t="str">
        <f>VLOOKUP($C1685, standards!$A$2:$D$17, 3, FALSE)</f>
        <v>carbonate, dolomite</v>
      </c>
      <c r="O1685" t="str">
        <f>VLOOKUP($C1685, standards!$A$2:$D$17, 4, FALSE)</f>
        <v/>
      </c>
    </row>
    <row r="1686" spans="1:15" x14ac:dyDescent="0.2">
      <c r="A1686" s="21">
        <v>29910</v>
      </c>
      <c r="B1686" s="1" t="s">
        <v>61</v>
      </c>
      <c r="C1686" s="1" t="s">
        <v>31</v>
      </c>
      <c r="D1686" s="1" t="s">
        <v>64</v>
      </c>
      <c r="E1686" s="10">
        <v>9</v>
      </c>
      <c r="F1686" s="11">
        <v>0.53519999999999979</v>
      </c>
      <c r="G1686" s="11">
        <v>-5.5917297698588575</v>
      </c>
      <c r="H1686" s="2"/>
      <c r="I1686" s="2"/>
      <c r="J1686" s="2"/>
      <c r="K1686" s="2"/>
      <c r="L1686" s="2"/>
      <c r="M1686" s="24" t="str" cm="1">
        <f t="array" ref="M1686">_xlfn.IFS(B1686=standards!$G$1, standards!$H$1, B1686=standards!$G$2,standards!$H$2,B1686=standards!$G$3,standards!$H$3,B1686=standards!$G$4,standards!$H$4,B1686=standards!$G$5,standards!$H$5,B1686=standards!$G$6,standards!$H$6,B1686=standards!$G$8,standards!$H$8,B1686=standards!$G$9,standards!$H$9,B1686=standards!$G$10, standards!$H$10, TRUE,standards!$H$7)</f>
        <v>139.5, 64.5, 1.5</v>
      </c>
      <c r="N1686" t="str">
        <f>VLOOKUP($C1686, standards!$A$2:$D$17, 3, FALSE)</f>
        <v>carbonate, dolomite</v>
      </c>
      <c r="O1686" t="str">
        <f>VLOOKUP($C1686, standards!$A$2:$D$17, 4, FALSE)</f>
        <v/>
      </c>
    </row>
    <row r="1687" spans="1:15" x14ac:dyDescent="0.2">
      <c r="A1687" s="21">
        <v>29911</v>
      </c>
      <c r="B1687" s="1" t="s">
        <v>61</v>
      </c>
      <c r="C1687" s="1" t="s">
        <v>31</v>
      </c>
      <c r="D1687" s="1" t="s">
        <v>64</v>
      </c>
      <c r="E1687" s="10">
        <v>10</v>
      </c>
      <c r="F1687" s="11">
        <v>-0.16380000000000022</v>
      </c>
      <c r="G1687" s="11">
        <v>-5.7392180153426855</v>
      </c>
      <c r="H1687" s="2">
        <v>-20.747165991343071</v>
      </c>
      <c r="I1687" s="2">
        <v>20.583365991343069</v>
      </c>
      <c r="J1687" s="2">
        <v>22.235456083158248</v>
      </c>
      <c r="K1687" s="2">
        <v>77.509134615384625</v>
      </c>
      <c r="L1687" s="2">
        <v>0.25540930145712865</v>
      </c>
      <c r="M1687" s="24" t="str" cm="1">
        <f t="array" ref="M1687">_xlfn.IFS(B1687=standards!$G$1, standards!$H$1, B1687=standards!$G$2,standards!$H$2,B1687=standards!$G$3,standards!$H$3,B1687=standards!$G$4,standards!$H$4,B1687=standards!$G$5,standards!$H$5,B1687=standards!$G$6,standards!$H$6,B1687=standards!$G$8,standards!$H$8,B1687=standards!$G$9,standards!$H$9,B1687=standards!$G$10, standards!$H$10, TRUE,standards!$H$7)</f>
        <v>139.5, 64.5, 1.5</v>
      </c>
      <c r="N1687" t="str">
        <f>VLOOKUP($C1687, standards!$A$2:$D$17, 3, FALSE)</f>
        <v>carbonate, dolomite</v>
      </c>
      <c r="O1687" t="str">
        <f>VLOOKUP($C1687, standards!$A$2:$D$17, 4, FALSE)</f>
        <v/>
      </c>
    </row>
    <row r="1688" spans="1:15" x14ac:dyDescent="0.2">
      <c r="A1688" s="21">
        <v>29912</v>
      </c>
      <c r="B1688" s="1" t="s">
        <v>61</v>
      </c>
      <c r="C1688" s="1" t="s">
        <v>31</v>
      </c>
      <c r="D1688" s="1" t="s">
        <v>64</v>
      </c>
      <c r="E1688" s="10">
        <v>11.9</v>
      </c>
      <c r="F1688" s="11">
        <v>4.1999999999997872E-3</v>
      </c>
      <c r="G1688" s="11">
        <v>-6.0450829002722051</v>
      </c>
      <c r="H1688" s="2">
        <v>-27.472514785305258</v>
      </c>
      <c r="I1688" s="2">
        <v>27.476714785305258</v>
      </c>
      <c r="J1688" s="2">
        <v>5.1515933589560259</v>
      </c>
      <c r="K1688" s="2">
        <v>94.833838383838383</v>
      </c>
      <c r="L1688" s="2">
        <v>1.4568257205590917E-2</v>
      </c>
      <c r="M1688" s="24" t="str" cm="1">
        <f t="array" ref="M1688">_xlfn.IFS(B1688=standards!$G$1, standards!$H$1, B1688=standards!$G$2,standards!$H$2,B1688=standards!$G$3,standards!$H$3,B1688=standards!$G$4,standards!$H$4,B1688=standards!$G$5,standards!$H$5,B1688=standards!$G$6,standards!$H$6,B1688=standards!$G$8,standards!$H$8,B1688=standards!$G$9,standards!$H$9,B1688=standards!$G$10, standards!$H$10, TRUE,standards!$H$7)</f>
        <v>139.5, 64.5, 1.5</v>
      </c>
      <c r="N1688" t="str">
        <f>VLOOKUP($C1688, standards!$A$2:$D$17, 3, FALSE)</f>
        <v>carbonate, dolomite</v>
      </c>
      <c r="O1688" t="str">
        <f>VLOOKUP($C1688, standards!$A$2:$D$17, 4, FALSE)</f>
        <v/>
      </c>
    </row>
    <row r="1689" spans="1:15" x14ac:dyDescent="0.2">
      <c r="A1689" s="21">
        <v>29913</v>
      </c>
      <c r="B1689" s="1" t="s">
        <v>61</v>
      </c>
      <c r="C1689" s="1" t="s">
        <v>31</v>
      </c>
      <c r="D1689" s="1" t="s">
        <v>64</v>
      </c>
      <c r="E1689" s="10">
        <v>13.2</v>
      </c>
      <c r="F1689" s="11">
        <v>0.44219999999999982</v>
      </c>
      <c r="G1689" s="11">
        <v>-5.4521603563473766</v>
      </c>
      <c r="H1689" s="2"/>
      <c r="I1689" s="2"/>
      <c r="J1689" s="2"/>
      <c r="K1689" s="2"/>
      <c r="L1689" s="2"/>
      <c r="M1689" s="24" t="str" cm="1">
        <f t="array" ref="M1689">_xlfn.IFS(B1689=standards!$G$1, standards!$H$1, B1689=standards!$G$2,standards!$H$2,B1689=standards!$G$3,standards!$H$3,B1689=standards!$G$4,standards!$H$4,B1689=standards!$G$5,standards!$H$5,B1689=standards!$G$6,standards!$H$6,B1689=standards!$G$8,standards!$H$8,B1689=standards!$G$9,standards!$H$9,B1689=standards!$G$10, standards!$H$10, TRUE,standards!$H$7)</f>
        <v>139.5, 64.5, 1.5</v>
      </c>
      <c r="N1689" t="str">
        <f>VLOOKUP($C1689, standards!$A$2:$D$17, 3, FALSE)</f>
        <v>carbonate, dolomite</v>
      </c>
      <c r="O1689" t="str">
        <f>VLOOKUP($C1689, standards!$A$2:$D$17, 4, FALSE)</f>
        <v/>
      </c>
    </row>
    <row r="1690" spans="1:15" x14ac:dyDescent="0.2">
      <c r="A1690" s="21">
        <v>29914</v>
      </c>
      <c r="B1690" s="1" t="s">
        <v>61</v>
      </c>
      <c r="C1690" s="1" t="s">
        <v>31</v>
      </c>
      <c r="D1690" s="1" t="s">
        <v>64</v>
      </c>
      <c r="E1690" s="10">
        <v>14.2</v>
      </c>
      <c r="F1690" s="11">
        <v>0.27819999999999978</v>
      </c>
      <c r="G1690" s="11">
        <v>-5.5848007918831675</v>
      </c>
      <c r="H1690" s="2">
        <v>-27.083824076781525</v>
      </c>
      <c r="I1690" s="2">
        <v>27.362024076781523</v>
      </c>
      <c r="J1690" s="2">
        <v>4.5615675791352395</v>
      </c>
      <c r="K1690" s="2">
        <v>95.398675496688739</v>
      </c>
      <c r="L1690" s="2">
        <v>3.9756924176021204E-2</v>
      </c>
      <c r="M1690" s="24" t="str" cm="1">
        <f t="array" ref="M1690">_xlfn.IFS(B1690=standards!$G$1, standards!$H$1, B1690=standards!$G$2,standards!$H$2,B1690=standards!$G$3,standards!$H$3,B1690=standards!$G$4,standards!$H$4,B1690=standards!$G$5,standards!$H$5,B1690=standards!$G$6,standards!$H$6,B1690=standards!$G$8,standards!$H$8,B1690=standards!$G$9,standards!$H$9,B1690=standards!$G$10, standards!$H$10, TRUE,standards!$H$7)</f>
        <v>139.5, 64.5, 1.5</v>
      </c>
      <c r="N1690" t="str">
        <f>VLOOKUP($C1690, standards!$A$2:$D$17, 3, FALSE)</f>
        <v>carbonate, dolomite</v>
      </c>
      <c r="O1690" t="str">
        <f>VLOOKUP($C1690, standards!$A$2:$D$17, 4, FALSE)</f>
        <v/>
      </c>
    </row>
    <row r="1691" spans="1:15" x14ac:dyDescent="0.2">
      <c r="A1691" s="21">
        <v>29915</v>
      </c>
      <c r="B1691" s="1" t="s">
        <v>61</v>
      </c>
      <c r="C1691" s="1" t="s">
        <v>31</v>
      </c>
      <c r="D1691" s="1" t="s">
        <v>64</v>
      </c>
      <c r="E1691" s="10">
        <v>15</v>
      </c>
      <c r="F1691" s="11">
        <v>0.4271999999999998</v>
      </c>
      <c r="G1691" s="11">
        <v>-5.0878940856223656</v>
      </c>
      <c r="H1691" s="2">
        <v>-20.680496508776592</v>
      </c>
      <c r="I1691" s="2">
        <v>21.107696508776591</v>
      </c>
      <c r="J1691" s="2">
        <v>10.81636691900257</v>
      </c>
      <c r="K1691" s="2">
        <v>89.166169154228854</v>
      </c>
      <c r="L1691" s="2">
        <v>1.7463926768575475E-2</v>
      </c>
      <c r="M1691" s="24" t="str" cm="1">
        <f t="array" ref="M1691">_xlfn.IFS(B1691=standards!$G$1, standards!$H$1, B1691=standards!$G$2,standards!$H$2,B1691=standards!$G$3,standards!$H$3,B1691=standards!$G$4,standards!$H$4,B1691=standards!$G$5,standards!$H$5,B1691=standards!$G$6,standards!$H$6,B1691=standards!$G$8,standards!$H$8,B1691=standards!$G$9,standards!$H$9,B1691=standards!$G$10, standards!$H$10, TRUE,standards!$H$7)</f>
        <v>139.5, 64.5, 1.5</v>
      </c>
      <c r="N1691" t="str">
        <f>VLOOKUP($C1691, standards!$A$2:$D$17, 3, FALSE)</f>
        <v>carbonate, dolomite</v>
      </c>
      <c r="O1691" t="str">
        <f>VLOOKUP($C1691, standards!$A$2:$D$17, 4, FALSE)</f>
        <v/>
      </c>
    </row>
    <row r="1692" spans="1:15" x14ac:dyDescent="0.2">
      <c r="A1692" s="21">
        <v>29916</v>
      </c>
      <c r="B1692" s="1" t="s">
        <v>61</v>
      </c>
      <c r="C1692" s="1" t="s">
        <v>31</v>
      </c>
      <c r="D1692" s="1" t="s">
        <v>64</v>
      </c>
      <c r="E1692" s="10">
        <v>15.5</v>
      </c>
      <c r="F1692" s="11">
        <v>0.77419999999999978</v>
      </c>
      <c r="G1692" s="11">
        <v>-4.924568176193957</v>
      </c>
      <c r="H1692" s="2"/>
      <c r="I1692" s="2"/>
      <c r="J1692" s="2"/>
      <c r="K1692" s="2"/>
      <c r="L1692" s="2"/>
      <c r="M1692" s="24" t="str" cm="1">
        <f t="array" ref="M1692">_xlfn.IFS(B1692=standards!$G$1, standards!$H$1, B1692=standards!$G$2,standards!$H$2,B1692=standards!$G$3,standards!$H$3,B1692=standards!$G$4,standards!$H$4,B1692=standards!$G$5,standards!$H$5,B1692=standards!$G$6,standards!$H$6,B1692=standards!$G$8,standards!$H$8,B1692=standards!$G$9,standards!$H$9,B1692=standards!$G$10, standards!$H$10, TRUE,standards!$H$7)</f>
        <v>139.5, 64.5, 1.5</v>
      </c>
      <c r="N1692" t="str">
        <f>VLOOKUP($C1692, standards!$A$2:$D$17, 3, FALSE)</f>
        <v>carbonate, dolomite</v>
      </c>
      <c r="O1692" t="str">
        <f>VLOOKUP($C1692, standards!$A$2:$D$17, 4, FALSE)</f>
        <v/>
      </c>
    </row>
    <row r="1693" spans="1:15" x14ac:dyDescent="0.2">
      <c r="A1693" s="21">
        <v>29917</v>
      </c>
      <c r="B1693" s="1" t="s">
        <v>61</v>
      </c>
      <c r="C1693" s="1" t="s">
        <v>31</v>
      </c>
      <c r="D1693" s="1" t="s">
        <v>64</v>
      </c>
      <c r="E1693" s="10">
        <v>16</v>
      </c>
      <c r="F1693" s="11">
        <v>8.2199999999999773E-2</v>
      </c>
      <c r="G1693" s="11">
        <v>-5.4254342984409325</v>
      </c>
      <c r="H1693" s="2"/>
      <c r="I1693" s="2"/>
      <c r="J1693" s="2"/>
      <c r="K1693" s="2"/>
      <c r="L1693" s="2"/>
      <c r="M1693" s="24" t="str" cm="1">
        <f t="array" ref="M1693">_xlfn.IFS(B1693=standards!$G$1, standards!$H$1, B1693=standards!$G$2,standards!$H$2,B1693=standards!$G$3,standards!$H$3,B1693=standards!$G$4,standards!$H$4,B1693=standards!$G$5,standards!$H$5,B1693=standards!$G$6,standards!$H$6,B1693=standards!$G$8,standards!$H$8,B1693=standards!$G$9,standards!$H$9,B1693=standards!$G$10, standards!$H$10, TRUE,standards!$H$7)</f>
        <v>139.5, 64.5, 1.5</v>
      </c>
      <c r="N1693" t="str">
        <f>VLOOKUP($C1693, standards!$A$2:$D$17, 3, FALSE)</f>
        <v>carbonate, dolomite</v>
      </c>
      <c r="O1693" t="str">
        <f>VLOOKUP($C1693, standards!$A$2:$D$17, 4, FALSE)</f>
        <v/>
      </c>
    </row>
    <row r="1694" spans="1:15" x14ac:dyDescent="0.2">
      <c r="A1694" s="21">
        <v>29918</v>
      </c>
      <c r="B1694" s="1" t="s">
        <v>61</v>
      </c>
      <c r="C1694" s="1" t="s">
        <v>31</v>
      </c>
      <c r="D1694" s="1" t="s">
        <v>64</v>
      </c>
      <c r="E1694" s="10">
        <v>16.7</v>
      </c>
      <c r="F1694" s="11">
        <v>0.26219999999999977</v>
      </c>
      <c r="G1694" s="11">
        <v>-5.2076664192032061</v>
      </c>
      <c r="H1694" s="2"/>
      <c r="I1694" s="2"/>
      <c r="J1694" s="2"/>
      <c r="K1694" s="2"/>
      <c r="L1694" s="2"/>
      <c r="M1694" s="24" t="str" cm="1">
        <f t="array" ref="M1694">_xlfn.IFS(B1694=standards!$G$1, standards!$H$1, B1694=standards!$G$2,standards!$H$2,B1694=standards!$G$3,standards!$H$3,B1694=standards!$G$4,standards!$H$4,B1694=standards!$G$5,standards!$H$5,B1694=standards!$G$6,standards!$H$6,B1694=standards!$G$8,standards!$H$8,B1694=standards!$G$9,standards!$H$9,B1694=standards!$G$10, standards!$H$10, TRUE,standards!$H$7)</f>
        <v>139.5, 64.5, 1.5</v>
      </c>
      <c r="N1694" t="str">
        <f>VLOOKUP($C1694, standards!$A$2:$D$17, 3, FALSE)</f>
        <v>carbonate, dolomite</v>
      </c>
      <c r="O1694" t="str">
        <f>VLOOKUP($C1694, standards!$A$2:$D$17, 4, FALSE)</f>
        <v/>
      </c>
    </row>
    <row r="1695" spans="1:15" x14ac:dyDescent="0.2">
      <c r="A1695" s="21">
        <v>29919</v>
      </c>
      <c r="B1695" s="1" t="s">
        <v>61</v>
      </c>
      <c r="C1695" s="1" t="s">
        <v>31</v>
      </c>
      <c r="D1695" s="1" t="s">
        <v>64</v>
      </c>
      <c r="E1695" s="10">
        <v>17.8</v>
      </c>
      <c r="F1695" s="11">
        <v>0.4191999999999998</v>
      </c>
      <c r="G1695" s="11">
        <v>-3.82879980202918</v>
      </c>
      <c r="H1695" s="2"/>
      <c r="I1695" s="2"/>
      <c r="J1695" s="2"/>
      <c r="K1695" s="2"/>
      <c r="L1695" s="2"/>
      <c r="M1695" s="24" t="str" cm="1">
        <f t="array" ref="M1695">_xlfn.IFS(B1695=standards!$G$1, standards!$H$1, B1695=standards!$G$2,standards!$H$2,B1695=standards!$G$3,standards!$H$3,B1695=standards!$G$4,standards!$H$4,B1695=standards!$G$5,standards!$H$5,B1695=standards!$G$6,standards!$H$6,B1695=standards!$G$8,standards!$H$8,B1695=standards!$G$9,standards!$H$9,B1695=standards!$G$10, standards!$H$10, TRUE,standards!$H$7)</f>
        <v>139.5, 64.5, 1.5</v>
      </c>
      <c r="N1695" t="str">
        <f>VLOOKUP($C1695, standards!$A$2:$D$17, 3, FALSE)</f>
        <v>carbonate, dolomite</v>
      </c>
      <c r="O1695" t="str">
        <f>VLOOKUP($C1695, standards!$A$2:$D$17, 4, FALSE)</f>
        <v/>
      </c>
    </row>
    <row r="1696" spans="1:15" x14ac:dyDescent="0.2">
      <c r="A1696" s="21">
        <v>29920</v>
      </c>
      <c r="B1696" s="1" t="s">
        <v>61</v>
      </c>
      <c r="C1696" s="1" t="s">
        <v>31</v>
      </c>
      <c r="D1696" s="1" t="s">
        <v>64</v>
      </c>
      <c r="E1696" s="10">
        <v>18.600000000000001</v>
      </c>
      <c r="F1696" s="11">
        <v>-0.19580000000000022</v>
      </c>
      <c r="G1696" s="11">
        <v>-6.4410244988863772</v>
      </c>
      <c r="H1696" s="2">
        <v>-20.790337013248493</v>
      </c>
      <c r="I1696" s="2">
        <v>20.594537013248491</v>
      </c>
      <c r="J1696" s="2">
        <v>6.2707659010966132</v>
      </c>
      <c r="K1696" s="2">
        <v>93.718867924528297</v>
      </c>
      <c r="L1696" s="2">
        <v>1.036617437509018E-2</v>
      </c>
      <c r="M1696" s="24" t="str" cm="1">
        <f t="array" ref="M1696">_xlfn.IFS(B1696=standards!$G$1, standards!$H$1, B1696=standards!$G$2,standards!$H$2,B1696=standards!$G$3,standards!$H$3,B1696=standards!$G$4,standards!$H$4,B1696=standards!$G$5,standards!$H$5,B1696=standards!$G$6,standards!$H$6,B1696=standards!$G$8,standards!$H$8,B1696=standards!$G$9,standards!$H$9,B1696=standards!$G$10, standards!$H$10, TRUE,standards!$H$7)</f>
        <v>139.5, 64.5, 1.5</v>
      </c>
      <c r="N1696" t="str">
        <f>VLOOKUP($C1696, standards!$A$2:$D$17, 3, FALSE)</f>
        <v>carbonate, dolomite</v>
      </c>
      <c r="O1696" t="str">
        <f>VLOOKUP($C1696, standards!$A$2:$D$17, 4, FALSE)</f>
        <v/>
      </c>
    </row>
    <row r="1697" spans="1:15" x14ac:dyDescent="0.2">
      <c r="A1697" s="21">
        <v>29921</v>
      </c>
      <c r="B1697" s="1" t="s">
        <v>61</v>
      </c>
      <c r="C1697" s="1" t="s">
        <v>31</v>
      </c>
      <c r="D1697" s="1" t="s">
        <v>64</v>
      </c>
      <c r="E1697" s="10">
        <v>74.400000000000006</v>
      </c>
      <c r="F1697" s="11">
        <v>-2.7828000000000004</v>
      </c>
      <c r="G1697" s="11">
        <v>-5.890665676812687</v>
      </c>
      <c r="H1697" s="2"/>
      <c r="I1697" s="2"/>
      <c r="J1697" s="2"/>
      <c r="K1697" s="2"/>
      <c r="L1697" s="2"/>
      <c r="M1697" s="24" t="str" cm="1">
        <f t="array" ref="M1697">_xlfn.IFS(B1697=standards!$G$1, standards!$H$1, B1697=standards!$G$2,standards!$H$2,B1697=standards!$G$3,standards!$H$3,B1697=standards!$G$4,standards!$H$4,B1697=standards!$G$5,standards!$H$5,B1697=standards!$G$6,standards!$H$6,B1697=standards!$G$8,standards!$H$8,B1697=standards!$G$9,standards!$H$9,B1697=standards!$G$10, standards!$H$10, TRUE,standards!$H$7)</f>
        <v>139.5, 64.5, 1.5</v>
      </c>
      <c r="N1697" t="str">
        <f>VLOOKUP($C1697, standards!$A$2:$D$17, 3, FALSE)</f>
        <v>carbonate, dolomite</v>
      </c>
      <c r="O1697" t="str">
        <f>VLOOKUP($C1697, standards!$A$2:$D$17, 4, FALSE)</f>
        <v/>
      </c>
    </row>
    <row r="1698" spans="1:15" x14ac:dyDescent="0.2">
      <c r="A1698" s="21">
        <v>29922</v>
      </c>
      <c r="B1698" s="1" t="s">
        <v>61</v>
      </c>
      <c r="C1698" s="1" t="s">
        <v>31</v>
      </c>
      <c r="D1698" s="1" t="s">
        <v>64</v>
      </c>
      <c r="E1698" s="10">
        <v>76.3</v>
      </c>
      <c r="F1698" s="11">
        <v>-6.8538000000000006</v>
      </c>
      <c r="G1698" s="11">
        <v>-6.2866072754268592</v>
      </c>
      <c r="H1698" s="2">
        <v>-13.337036368761932</v>
      </c>
      <c r="I1698" s="2">
        <v>6.4832363687619319</v>
      </c>
      <c r="J1698" s="2">
        <v>40.13449646267226</v>
      </c>
      <c r="K1698" s="2">
        <v>59.14736842105264</v>
      </c>
      <c r="L1698" s="2">
        <v>0.71813511627509863</v>
      </c>
      <c r="M1698" s="24" t="str" cm="1">
        <f t="array" ref="M1698">_xlfn.IFS(B1698=standards!$G$1, standards!$H$1, B1698=standards!$G$2,standards!$H$2,B1698=standards!$G$3,standards!$H$3,B1698=standards!$G$4,standards!$H$4,B1698=standards!$G$5,standards!$H$5,B1698=standards!$G$6,standards!$H$6,B1698=standards!$G$8,standards!$H$8,B1698=standards!$G$9,standards!$H$9,B1698=standards!$G$10, standards!$H$10, TRUE,standards!$H$7)</f>
        <v>139.5, 64.5, 1.5</v>
      </c>
      <c r="N1698" t="str">
        <f>VLOOKUP($C1698, standards!$A$2:$D$17, 3, FALSE)</f>
        <v>carbonate, dolomite</v>
      </c>
      <c r="O1698" t="str">
        <f>VLOOKUP($C1698, standards!$A$2:$D$17, 4, FALSE)</f>
        <v/>
      </c>
    </row>
    <row r="1699" spans="1:15" x14ac:dyDescent="0.2">
      <c r="A1699" s="21">
        <v>29923</v>
      </c>
      <c r="B1699" s="1" t="s">
        <v>61</v>
      </c>
      <c r="C1699" s="1" t="s">
        <v>31</v>
      </c>
      <c r="D1699" s="1" t="s">
        <v>64</v>
      </c>
      <c r="E1699" s="10">
        <v>79.099999999999994</v>
      </c>
      <c r="F1699" s="11">
        <v>-8.0558000000000014</v>
      </c>
      <c r="G1699" s="11">
        <v>-9.0275129918336745</v>
      </c>
      <c r="H1699" s="2"/>
      <c r="I1699" s="2"/>
      <c r="J1699" s="2"/>
      <c r="K1699" s="2"/>
      <c r="L1699" s="2"/>
      <c r="M1699" s="24" t="str" cm="1">
        <f t="array" ref="M1699">_xlfn.IFS(B1699=standards!$G$1, standards!$H$1, B1699=standards!$G$2,standards!$H$2,B1699=standards!$G$3,standards!$H$3,B1699=standards!$G$4,standards!$H$4,B1699=standards!$G$5,standards!$H$5,B1699=standards!$G$6,standards!$H$6,B1699=standards!$G$8,standards!$H$8,B1699=standards!$G$9,standards!$H$9,B1699=standards!$G$10, standards!$H$10, TRUE,standards!$H$7)</f>
        <v>139.5, 64.5, 1.5</v>
      </c>
      <c r="N1699" t="str">
        <f>VLOOKUP($C1699, standards!$A$2:$D$17, 3, FALSE)</f>
        <v>carbonate, dolomite</v>
      </c>
      <c r="O1699" t="str">
        <f>VLOOKUP($C1699, standards!$A$2:$D$17, 4, FALSE)</f>
        <v/>
      </c>
    </row>
    <row r="1700" spans="1:15" x14ac:dyDescent="0.2">
      <c r="A1700" s="21">
        <v>29924</v>
      </c>
      <c r="B1700" s="1" t="s">
        <v>61</v>
      </c>
      <c r="C1700" s="1" t="s">
        <v>31</v>
      </c>
      <c r="D1700" s="1" t="s">
        <v>64</v>
      </c>
      <c r="E1700" s="10">
        <v>81</v>
      </c>
      <c r="F1700" s="11">
        <v>-7.3798000000000004</v>
      </c>
      <c r="G1700" s="11">
        <v>-6.5469388765157239</v>
      </c>
      <c r="H1700" s="2"/>
      <c r="I1700" s="2"/>
      <c r="J1700" s="2"/>
      <c r="K1700" s="2"/>
      <c r="L1700" s="2"/>
      <c r="M1700" s="24" t="str" cm="1">
        <f t="array" ref="M1700">_xlfn.IFS(B1700=standards!$G$1, standards!$H$1, B1700=standards!$G$2,standards!$H$2,B1700=standards!$G$3,standards!$H$3,B1700=standards!$G$4,standards!$H$4,B1700=standards!$G$5,standards!$H$5,B1700=standards!$G$6,standards!$H$6,B1700=standards!$G$8,standards!$H$8,B1700=standards!$G$9,standards!$H$9,B1700=standards!$G$10, standards!$H$10, TRUE,standards!$H$7)</f>
        <v>139.5, 64.5, 1.5</v>
      </c>
      <c r="N1700" t="str">
        <f>VLOOKUP($C1700, standards!$A$2:$D$17, 3, FALSE)</f>
        <v>carbonate, dolomite</v>
      </c>
      <c r="O1700" t="str">
        <f>VLOOKUP($C1700, standards!$A$2:$D$17, 4, FALSE)</f>
        <v/>
      </c>
    </row>
    <row r="1701" spans="1:15" x14ac:dyDescent="0.2">
      <c r="A1701" s="21">
        <v>29925</v>
      </c>
      <c r="B1701" s="1" t="s">
        <v>61</v>
      </c>
      <c r="C1701" s="1" t="s">
        <v>31</v>
      </c>
      <c r="D1701" s="1" t="s">
        <v>64</v>
      </c>
      <c r="E1701" s="10">
        <v>82.9</v>
      </c>
      <c r="F1701" s="11">
        <v>-8.1087999999999987</v>
      </c>
      <c r="G1701" s="11">
        <v>-9.3294184607770205</v>
      </c>
      <c r="H1701" s="2"/>
      <c r="I1701" s="2"/>
      <c r="J1701" s="2"/>
      <c r="K1701" s="2"/>
      <c r="L1701" s="2"/>
      <c r="M1701" s="24" t="str" cm="1">
        <f t="array" ref="M1701">_xlfn.IFS(B1701=standards!$G$1, standards!$H$1, B1701=standards!$G$2,standards!$H$2,B1701=standards!$G$3,standards!$H$3,B1701=standards!$G$4,standards!$H$4,B1701=standards!$G$5,standards!$H$5,B1701=standards!$G$6,standards!$H$6,B1701=standards!$G$8,standards!$H$8,B1701=standards!$G$9,standards!$H$9,B1701=standards!$G$10, standards!$H$10, TRUE,standards!$H$7)</f>
        <v>139.5, 64.5, 1.5</v>
      </c>
      <c r="N1701" t="str">
        <f>VLOOKUP($C1701, standards!$A$2:$D$17, 3, FALSE)</f>
        <v>carbonate, dolomite</v>
      </c>
      <c r="O1701" t="str">
        <f>VLOOKUP($C1701, standards!$A$2:$D$17, 4, FALSE)</f>
        <v/>
      </c>
    </row>
    <row r="1702" spans="1:15" x14ac:dyDescent="0.2">
      <c r="A1702" s="21">
        <v>29926</v>
      </c>
      <c r="B1702" s="1" t="s">
        <v>61</v>
      </c>
      <c r="C1702" s="1" t="s">
        <v>31</v>
      </c>
      <c r="D1702" s="1" t="s">
        <v>64</v>
      </c>
      <c r="E1702" s="10">
        <v>84.9</v>
      </c>
      <c r="F1702" s="11">
        <v>-7.0488</v>
      </c>
      <c r="G1702" s="11">
        <v>-6.5202128186091661</v>
      </c>
      <c r="H1702" s="2"/>
      <c r="I1702" s="2"/>
      <c r="J1702" s="2"/>
      <c r="K1702" s="2"/>
      <c r="L1702" s="2"/>
      <c r="M1702" s="24" t="str" cm="1">
        <f t="array" ref="M1702">_xlfn.IFS(B1702=standards!$G$1, standards!$H$1, B1702=standards!$G$2,standards!$H$2,B1702=standards!$G$3,standards!$H$3,B1702=standards!$G$4,standards!$H$4,B1702=standards!$G$5,standards!$H$5,B1702=standards!$G$6,standards!$H$6,B1702=standards!$G$8,standards!$H$8,B1702=standards!$G$9,standards!$H$9,B1702=standards!$G$10, standards!$H$10, TRUE,standards!$H$7)</f>
        <v>139.5, 64.5, 1.5</v>
      </c>
      <c r="N1702" t="str">
        <f>VLOOKUP($C1702, standards!$A$2:$D$17, 3, FALSE)</f>
        <v>carbonate, dolomite</v>
      </c>
      <c r="O1702" t="str">
        <f>VLOOKUP($C1702, standards!$A$2:$D$17, 4, FALSE)</f>
        <v/>
      </c>
    </row>
    <row r="1703" spans="1:15" x14ac:dyDescent="0.2">
      <c r="A1703" s="21">
        <v>29927</v>
      </c>
      <c r="B1703" s="1" t="s">
        <v>61</v>
      </c>
      <c r="C1703" s="1" t="s">
        <v>31</v>
      </c>
      <c r="D1703" s="1" t="s">
        <v>64</v>
      </c>
      <c r="E1703" s="10">
        <v>87.4</v>
      </c>
      <c r="F1703" s="11">
        <v>-7.0738000000000003</v>
      </c>
      <c r="G1703" s="11">
        <v>-6.2430536995792911</v>
      </c>
      <c r="H1703" s="2">
        <v>-5.7047983761437244</v>
      </c>
      <c r="I1703" s="2">
        <f>F1703-H1703</f>
        <v>-1.3690016238562759</v>
      </c>
      <c r="J1703" s="2"/>
      <c r="K1703" s="2"/>
      <c r="L1703" s="2"/>
      <c r="M1703" s="24" t="str" cm="1">
        <f t="array" ref="M1703">_xlfn.IFS(B1703=standards!$G$1, standards!$H$1, B1703=standards!$G$2,standards!$H$2,B1703=standards!$G$3,standards!$H$3,B1703=standards!$G$4,standards!$H$4,B1703=standards!$G$5,standards!$H$5,B1703=standards!$G$6,standards!$H$6,B1703=standards!$G$8,standards!$H$8,B1703=standards!$G$9,standards!$H$9,B1703=standards!$G$10, standards!$H$10, TRUE,standards!$H$7)</f>
        <v>139.5, 64.5, 1.5</v>
      </c>
      <c r="N1703" t="str">
        <f>VLOOKUP($C1703, standards!$A$2:$D$17, 3, FALSE)</f>
        <v>carbonate, dolomite</v>
      </c>
      <c r="O1703" t="str">
        <f>VLOOKUP($C1703, standards!$A$2:$D$17, 4, FALSE)</f>
        <v/>
      </c>
    </row>
    <row r="1704" spans="1:15" x14ac:dyDescent="0.2">
      <c r="A1704" s="21">
        <v>29928</v>
      </c>
      <c r="B1704" s="1" t="s">
        <v>61</v>
      </c>
      <c r="C1704" s="1" t="s">
        <v>31</v>
      </c>
      <c r="D1704" s="1" t="s">
        <v>64</v>
      </c>
      <c r="E1704" s="10">
        <v>89.2</v>
      </c>
      <c r="F1704" s="11">
        <v>-7.8338000000000001</v>
      </c>
      <c r="G1704" s="11">
        <v>-8.87705518436033</v>
      </c>
      <c r="H1704" s="2">
        <v>-14.494772321015294</v>
      </c>
      <c r="I1704" s="2">
        <v>7.4209723210152934</v>
      </c>
      <c r="J1704" s="2">
        <v>22.260058494384463</v>
      </c>
      <c r="K1704" s="2">
        <v>77.425316455696205</v>
      </c>
      <c r="L1704" s="2">
        <v>0.31462504991933155</v>
      </c>
      <c r="M1704" s="24" t="str" cm="1">
        <f t="array" ref="M1704">_xlfn.IFS(B1704=standards!$G$1, standards!$H$1, B1704=standards!$G$2,standards!$H$2,B1704=standards!$G$3,standards!$H$3,B1704=standards!$G$4,standards!$H$4,B1704=standards!$G$5,standards!$H$5,B1704=standards!$G$6,standards!$H$6,B1704=standards!$G$8,standards!$H$8,B1704=standards!$G$9,standards!$H$9,B1704=standards!$G$10, standards!$H$10, TRUE,standards!$H$7)</f>
        <v>139.5, 64.5, 1.5</v>
      </c>
      <c r="N1704" t="str">
        <f>VLOOKUP($C1704, standards!$A$2:$D$17, 3, FALSE)</f>
        <v>carbonate, dolomite</v>
      </c>
      <c r="O1704" t="str">
        <f>VLOOKUP($C1704, standards!$A$2:$D$17, 4, FALSE)</f>
        <v/>
      </c>
    </row>
    <row r="1705" spans="1:15" x14ac:dyDescent="0.2">
      <c r="A1705" s="21">
        <v>29929</v>
      </c>
      <c r="B1705" s="1" t="s">
        <v>61</v>
      </c>
      <c r="C1705" s="1" t="s">
        <v>31</v>
      </c>
      <c r="D1705" s="1" t="s">
        <v>64</v>
      </c>
      <c r="E1705" s="10">
        <v>91</v>
      </c>
      <c r="F1705" s="11">
        <v>-7.6778000000000004</v>
      </c>
      <c r="G1705" s="11">
        <v>-8.7434248948279958</v>
      </c>
      <c r="H1705" s="2">
        <v>-22.454567692508196</v>
      </c>
      <c r="I1705" s="2">
        <v>14.620767692508196</v>
      </c>
      <c r="J1705" s="2">
        <v>23.42159504359465</v>
      </c>
      <c r="K1705" s="2">
        <v>76.344508670520227</v>
      </c>
      <c r="L1705" s="2">
        <v>0.23389628588512285</v>
      </c>
      <c r="M1705" s="24" t="str" cm="1">
        <f t="array" ref="M1705">_xlfn.IFS(B1705=standards!$G$1, standards!$H$1, B1705=standards!$G$2,standards!$H$2,B1705=standards!$G$3,standards!$H$3,B1705=standards!$G$4,standards!$H$4,B1705=standards!$G$5,standards!$H$5,B1705=standards!$G$6,standards!$H$6,B1705=standards!$G$8,standards!$H$8,B1705=standards!$G$9,standards!$H$9,B1705=standards!$G$10, standards!$H$10, TRUE,standards!$H$7)</f>
        <v>139.5, 64.5, 1.5</v>
      </c>
      <c r="N1705" t="str">
        <f>VLOOKUP($C1705, standards!$A$2:$D$17, 3, FALSE)</f>
        <v>carbonate, dolomite</v>
      </c>
      <c r="O1705" t="str">
        <f>VLOOKUP($C1705, standards!$A$2:$D$17, 4, FALSE)</f>
        <v/>
      </c>
    </row>
    <row r="1706" spans="1:15" x14ac:dyDescent="0.2">
      <c r="A1706" s="21">
        <v>29930</v>
      </c>
      <c r="B1706" s="1" t="s">
        <v>61</v>
      </c>
      <c r="C1706" s="1" t="s">
        <v>31</v>
      </c>
      <c r="D1706" s="1" t="s">
        <v>64</v>
      </c>
      <c r="E1706" s="10">
        <v>94.8</v>
      </c>
      <c r="F1706" s="11">
        <v>-7.0398000000000005</v>
      </c>
      <c r="G1706" s="11">
        <v>-8.9037812422666605</v>
      </c>
      <c r="H1706" s="2">
        <v>-14.022120975959366</v>
      </c>
      <c r="I1706" s="2">
        <v>6.3443209759593655</v>
      </c>
      <c r="J1706" s="2">
        <v>31.183280201116144</v>
      </c>
      <c r="K1706" s="2">
        <v>68.777720207253893</v>
      </c>
      <c r="L1706" s="2">
        <v>3.8999591629961743E-2</v>
      </c>
      <c r="M1706" s="24" t="str" cm="1">
        <f t="array" ref="M1706">_xlfn.IFS(B1706=standards!$G$1, standards!$H$1, B1706=standards!$G$2,standards!$H$2,B1706=standards!$G$3,standards!$H$3,B1706=standards!$G$4,standards!$H$4,B1706=standards!$G$5,standards!$H$5,B1706=standards!$G$6,standards!$H$6,B1706=standards!$G$8,standards!$H$8,B1706=standards!$G$9,standards!$H$9,B1706=standards!$G$10, standards!$H$10, TRUE,standards!$H$7)</f>
        <v>139.5, 64.5, 1.5</v>
      </c>
      <c r="N1706" t="str">
        <f>VLOOKUP($C1706, standards!$A$2:$D$17, 3, FALSE)</f>
        <v>carbonate, dolomite</v>
      </c>
      <c r="O1706" t="str">
        <f>VLOOKUP($C1706, standards!$A$2:$D$17, 4, FALSE)</f>
        <v/>
      </c>
    </row>
    <row r="1707" spans="1:15" x14ac:dyDescent="0.2">
      <c r="A1707" s="21">
        <v>29931</v>
      </c>
      <c r="B1707" s="1" t="s">
        <v>61</v>
      </c>
      <c r="C1707" s="1" t="s">
        <v>31</v>
      </c>
      <c r="D1707" s="1" t="s">
        <v>64</v>
      </c>
      <c r="E1707" s="10">
        <v>96.9</v>
      </c>
      <c r="F1707" s="11">
        <v>-6.8458000000000006</v>
      </c>
      <c r="G1707" s="11">
        <v>-7.176486018312203</v>
      </c>
      <c r="H1707" s="2">
        <v>-12.908275138216846</v>
      </c>
      <c r="I1707" s="2">
        <v>5.8684751382168452</v>
      </c>
      <c r="J1707" s="2">
        <v>28.551294414755954</v>
      </c>
      <c r="K1707" s="2">
        <v>69.53989637305699</v>
      </c>
      <c r="L1707" s="2">
        <v>1.9088092121870563</v>
      </c>
      <c r="M1707" s="24" t="str" cm="1">
        <f t="array" ref="M1707">_xlfn.IFS(B1707=standards!$G$1, standards!$H$1, B1707=standards!$G$2,standards!$H$2,B1707=standards!$G$3,standards!$H$3,B1707=standards!$G$4,standards!$H$4,B1707=standards!$G$5,standards!$H$5,B1707=standards!$G$6,standards!$H$6,B1707=standards!$G$8,standards!$H$8,B1707=standards!$G$9,standards!$H$9,B1707=standards!$G$10, standards!$H$10, TRUE,standards!$H$7)</f>
        <v>139.5, 64.5, 1.5</v>
      </c>
      <c r="N1707" t="str">
        <f>VLOOKUP($C1707, standards!$A$2:$D$17, 3, FALSE)</f>
        <v>carbonate, dolomite</v>
      </c>
      <c r="O1707" t="str">
        <f>VLOOKUP($C1707, standards!$A$2:$D$17, 4, FALSE)</f>
        <v/>
      </c>
    </row>
    <row r="1708" spans="1:15" x14ac:dyDescent="0.2">
      <c r="A1708" s="21">
        <v>29932</v>
      </c>
      <c r="B1708" s="1" t="s">
        <v>61</v>
      </c>
      <c r="C1708" s="1" t="s">
        <v>31</v>
      </c>
      <c r="D1708" s="1" t="s">
        <v>64</v>
      </c>
      <c r="E1708" s="10">
        <v>98.2</v>
      </c>
      <c r="F1708" s="11">
        <v>-7.1678000000000006</v>
      </c>
      <c r="G1708" s="11">
        <v>-6.8379559514970927</v>
      </c>
      <c r="H1708" s="2">
        <v>-11.845555491564395</v>
      </c>
      <c r="I1708" s="2">
        <f>F1708-H1708</f>
        <v>4.6777554915643949</v>
      </c>
      <c r="J1708" s="2"/>
      <c r="K1708" s="2"/>
      <c r="L1708" s="2"/>
      <c r="M1708" s="24" t="str" cm="1">
        <f t="array" ref="M1708">_xlfn.IFS(B1708=standards!$G$1, standards!$H$1, B1708=standards!$G$2,standards!$H$2,B1708=standards!$G$3,standards!$H$3,B1708=standards!$G$4,standards!$H$4,B1708=standards!$G$5,standards!$H$5,B1708=standards!$G$6,standards!$H$6,B1708=standards!$G$8,standards!$H$8,B1708=standards!$G$9,standards!$H$9,B1708=standards!$G$10, standards!$H$10, TRUE,standards!$H$7)</f>
        <v>139.5, 64.5, 1.5</v>
      </c>
      <c r="N1708" t="str">
        <f>VLOOKUP($C1708, standards!$A$2:$D$17, 3, FALSE)</f>
        <v>carbonate, dolomite</v>
      </c>
      <c r="O1708" t="str">
        <f>VLOOKUP($C1708, standards!$A$2:$D$17, 4, FALSE)</f>
        <v/>
      </c>
    </row>
    <row r="1709" spans="1:15" x14ac:dyDescent="0.2">
      <c r="A1709" s="21">
        <v>29933</v>
      </c>
      <c r="B1709" s="1" t="s">
        <v>61</v>
      </c>
      <c r="C1709" s="1" t="s">
        <v>31</v>
      </c>
      <c r="D1709" s="1" t="s">
        <v>64</v>
      </c>
      <c r="E1709" s="10">
        <v>99</v>
      </c>
      <c r="F1709" s="11">
        <v>-6.8928000000000003</v>
      </c>
      <c r="G1709" s="11">
        <v>-7.5417421430338711</v>
      </c>
      <c r="H1709" s="2">
        <v>-9.2377951094823523</v>
      </c>
      <c r="I1709" s="2">
        <f>F1709-H1709</f>
        <v>2.344995109482352</v>
      </c>
      <c r="J1709" s="2"/>
      <c r="K1709" s="2"/>
      <c r="L1709" s="2"/>
      <c r="M1709" s="24" t="str" cm="1">
        <f t="array" ref="M1709">_xlfn.IFS(B1709=standards!$G$1, standards!$H$1, B1709=standards!$G$2,standards!$H$2,B1709=standards!$G$3,standards!$H$3,B1709=standards!$G$4,standards!$H$4,B1709=standards!$G$5,standards!$H$5,B1709=standards!$G$6,standards!$H$6,B1709=standards!$G$8,standards!$H$8,B1709=standards!$G$9,standards!$H$9,B1709=standards!$G$10, standards!$H$10, TRUE,standards!$H$7)</f>
        <v>139.5, 64.5, 1.5</v>
      </c>
      <c r="N1709" t="str">
        <f>VLOOKUP($C1709, standards!$A$2:$D$17, 3, FALSE)</f>
        <v>carbonate, dolomite</v>
      </c>
      <c r="O1709" t="str">
        <f>VLOOKUP($C1709, standards!$A$2:$D$17, 4, FALSE)</f>
        <v/>
      </c>
    </row>
    <row r="1710" spans="1:15" x14ac:dyDescent="0.2">
      <c r="A1710" s="21">
        <v>29934</v>
      </c>
      <c r="B1710" s="1" t="s">
        <v>61</v>
      </c>
      <c r="C1710" s="1" t="s">
        <v>31</v>
      </c>
      <c r="D1710" s="1" t="s">
        <v>64</v>
      </c>
      <c r="E1710" s="10">
        <v>100.8</v>
      </c>
      <c r="F1710" s="11">
        <v>-7.4218000000000002</v>
      </c>
      <c r="G1710" s="11">
        <v>-9.6095471417966394</v>
      </c>
      <c r="H1710" s="2">
        <v>-23.673794673079563</v>
      </c>
      <c r="I1710" s="2">
        <v>16.251994673079562</v>
      </c>
      <c r="J1710" s="2">
        <v>26.715029416319318</v>
      </c>
      <c r="K1710" s="2">
        <v>73.238118811881179</v>
      </c>
      <c r="L1710" s="2">
        <v>4.6851771799502319E-2</v>
      </c>
      <c r="M1710" s="24" t="str" cm="1">
        <f t="array" ref="M1710">_xlfn.IFS(B1710=standards!$G$1, standards!$H$1, B1710=standards!$G$2,standards!$H$2,B1710=standards!$G$3,standards!$H$3,B1710=standards!$G$4,standards!$H$4,B1710=standards!$G$5,standards!$H$5,B1710=standards!$G$6,standards!$H$6,B1710=standards!$G$8,standards!$H$8,B1710=standards!$G$9,standards!$H$9,B1710=standards!$G$10, standards!$H$10, TRUE,standards!$H$7)</f>
        <v>139.5, 64.5, 1.5</v>
      </c>
      <c r="N1710" t="str">
        <f>VLOOKUP($C1710, standards!$A$2:$D$17, 3, FALSE)</f>
        <v>carbonate, dolomite</v>
      </c>
      <c r="O1710" t="str">
        <f>VLOOKUP($C1710, standards!$A$2:$D$17, 4, FALSE)</f>
        <v/>
      </c>
    </row>
    <row r="1711" spans="1:15" x14ac:dyDescent="0.2">
      <c r="A1711" s="21">
        <v>29935</v>
      </c>
      <c r="B1711" s="1" t="s">
        <v>61</v>
      </c>
      <c r="C1711" s="1" t="s">
        <v>31</v>
      </c>
      <c r="D1711" s="1" t="s">
        <v>64</v>
      </c>
      <c r="E1711" s="10">
        <v>103</v>
      </c>
      <c r="F1711" s="11">
        <v>-7.7118000000000002</v>
      </c>
      <c r="G1711" s="11">
        <v>-10.411328878990304</v>
      </c>
      <c r="H1711" s="2">
        <v>-13.303621461997027</v>
      </c>
      <c r="I1711" s="2">
        <v>5.5918214619970268</v>
      </c>
      <c r="J1711" s="2">
        <v>32.449042171114996</v>
      </c>
      <c r="K1711" s="2">
        <v>67.08382352941176</v>
      </c>
      <c r="L1711" s="2">
        <v>0.4671342994732437</v>
      </c>
      <c r="M1711" s="24" t="str" cm="1">
        <f t="array" ref="M1711">_xlfn.IFS(B1711=standards!$G$1, standards!$H$1, B1711=standards!$G$2,standards!$H$2,B1711=standards!$G$3,standards!$H$3,B1711=standards!$G$4,standards!$H$4,B1711=standards!$G$5,standards!$H$5,B1711=standards!$G$6,standards!$H$6,B1711=standards!$G$8,standards!$H$8,B1711=standards!$G$9,standards!$H$9,B1711=standards!$G$10, standards!$H$10, TRUE,standards!$H$7)</f>
        <v>139.5, 64.5, 1.5</v>
      </c>
      <c r="N1711" t="str">
        <f>VLOOKUP($C1711, standards!$A$2:$D$17, 3, FALSE)</f>
        <v>carbonate, dolomite</v>
      </c>
      <c r="O1711" t="str">
        <f>VLOOKUP($C1711, standards!$A$2:$D$17, 4, FALSE)</f>
        <v/>
      </c>
    </row>
    <row r="1712" spans="1:15" x14ac:dyDescent="0.2">
      <c r="A1712" s="21">
        <v>29936</v>
      </c>
      <c r="B1712" s="1" t="s">
        <v>61</v>
      </c>
      <c r="C1712" s="1" t="s">
        <v>31</v>
      </c>
      <c r="D1712" s="1" t="s">
        <v>64</v>
      </c>
      <c r="E1712" s="10">
        <v>104.9</v>
      </c>
      <c r="F1712" s="11">
        <v>-7.7128000000000005</v>
      </c>
      <c r="G1712" s="11">
        <v>-10.515263548626564</v>
      </c>
      <c r="H1712" s="2">
        <v>-21.576662701045421</v>
      </c>
      <c r="I1712" s="2">
        <v>13.86386270104542</v>
      </c>
      <c r="J1712" s="2">
        <v>27.795659310654091</v>
      </c>
      <c r="K1712" s="2">
        <v>71.972527472527474</v>
      </c>
      <c r="L1712" s="2">
        <v>0.23181321681843267</v>
      </c>
      <c r="M1712" s="24" t="str" cm="1">
        <f t="array" ref="M1712">_xlfn.IFS(B1712=standards!$G$1, standards!$H$1, B1712=standards!$G$2,standards!$H$2,B1712=standards!$G$3,standards!$H$3,B1712=standards!$G$4,standards!$H$4,B1712=standards!$G$5,standards!$H$5,B1712=standards!$G$6,standards!$H$6,B1712=standards!$G$8,standards!$H$8,B1712=standards!$G$9,standards!$H$9,B1712=standards!$G$10, standards!$H$10, TRUE,standards!$H$7)</f>
        <v>139.5, 64.5, 1.5</v>
      </c>
      <c r="N1712" t="str">
        <f>VLOOKUP($C1712, standards!$A$2:$D$17, 3, FALSE)</f>
        <v>carbonate, dolomite</v>
      </c>
      <c r="O1712" t="str">
        <f>VLOOKUP($C1712, standards!$A$2:$D$17, 4, FALSE)</f>
        <v/>
      </c>
    </row>
    <row r="1713" spans="1:15" x14ac:dyDescent="0.2">
      <c r="A1713" s="21">
        <v>29937</v>
      </c>
      <c r="B1713" s="1" t="s">
        <v>61</v>
      </c>
      <c r="C1713" s="1" t="s">
        <v>31</v>
      </c>
      <c r="D1713" s="1" t="s">
        <v>64</v>
      </c>
      <c r="E1713" s="10">
        <v>107.1</v>
      </c>
      <c r="F1713" s="11">
        <v>-7.0018000000000002</v>
      </c>
      <c r="G1713" s="11">
        <v>-9.3858401385795389</v>
      </c>
      <c r="H1713" s="2">
        <v>-16.531270248615431</v>
      </c>
      <c r="I1713" s="2">
        <v>9.5294702486154321</v>
      </c>
      <c r="J1713" s="2">
        <v>35.108265943699116</v>
      </c>
      <c r="K1713" s="2">
        <v>62.836966824644549</v>
      </c>
      <c r="L1713" s="2">
        <v>2.0547672316563328</v>
      </c>
      <c r="M1713" s="24" t="str" cm="1">
        <f t="array" ref="M1713">_xlfn.IFS(B1713=standards!$G$1, standards!$H$1, B1713=standards!$G$2,standards!$H$2,B1713=standards!$G$3,standards!$H$3,B1713=standards!$G$4,standards!$H$4,B1713=standards!$G$5,standards!$H$5,B1713=standards!$G$6,standards!$H$6,B1713=standards!$G$8,standards!$H$8,B1713=standards!$G$9,standards!$H$9,B1713=standards!$G$10, standards!$H$10, TRUE,standards!$H$7)</f>
        <v>139.5, 64.5, 1.5</v>
      </c>
      <c r="N1713" t="str">
        <f>VLOOKUP($C1713, standards!$A$2:$D$17, 3, FALSE)</f>
        <v>carbonate, dolomite</v>
      </c>
      <c r="O1713" t="str">
        <f>VLOOKUP($C1713, standards!$A$2:$D$17, 4, FALSE)</f>
        <v/>
      </c>
    </row>
    <row r="1714" spans="1:15" x14ac:dyDescent="0.2">
      <c r="A1714" s="21">
        <v>29938</v>
      </c>
      <c r="B1714" s="1" t="s">
        <v>61</v>
      </c>
      <c r="C1714" s="1" t="s">
        <v>31</v>
      </c>
      <c r="D1714" s="1" t="s">
        <v>64</v>
      </c>
      <c r="E1714" s="10">
        <v>109</v>
      </c>
      <c r="F1714" s="11">
        <v>-6.3798000000000004</v>
      </c>
      <c r="G1714" s="11">
        <v>-5.7451571393219458</v>
      </c>
      <c r="H1714" s="2">
        <v>-16.075848391371107</v>
      </c>
      <c r="I1714" s="2">
        <v>9.6960483913711073</v>
      </c>
      <c r="J1714" s="2">
        <v>33.360418021879468</v>
      </c>
      <c r="K1714" s="2">
        <v>66.571657754010687</v>
      </c>
      <c r="L1714" s="2">
        <v>6.7924224109846013E-2</v>
      </c>
      <c r="M1714" s="24" t="str" cm="1">
        <f t="array" ref="M1714">_xlfn.IFS(B1714=standards!$G$1, standards!$H$1, B1714=standards!$G$2,standards!$H$2,B1714=standards!$G$3,standards!$H$3,B1714=standards!$G$4,standards!$H$4,B1714=standards!$G$5,standards!$H$5,B1714=standards!$G$6,standards!$H$6,B1714=standards!$G$8,standards!$H$8,B1714=standards!$G$9,standards!$H$9,B1714=standards!$G$10, standards!$H$10, TRUE,standards!$H$7)</f>
        <v>139.5, 64.5, 1.5</v>
      </c>
      <c r="N1714" t="str">
        <f>VLOOKUP($C1714, standards!$A$2:$D$17, 3, FALSE)</f>
        <v>carbonate, dolomite</v>
      </c>
      <c r="O1714" t="str">
        <f>VLOOKUP($C1714, standards!$A$2:$D$17, 4, FALSE)</f>
        <v/>
      </c>
    </row>
    <row r="1715" spans="1:15" x14ac:dyDescent="0.2">
      <c r="A1715" s="21">
        <v>29939</v>
      </c>
      <c r="B1715" s="1" t="s">
        <v>61</v>
      </c>
      <c r="C1715" s="1" t="s">
        <v>31</v>
      </c>
      <c r="D1715" s="1" t="s">
        <v>64</v>
      </c>
      <c r="E1715" s="10">
        <v>110.2</v>
      </c>
      <c r="F1715" s="11">
        <v>-7.7218</v>
      </c>
      <c r="G1715" s="11">
        <v>-10.516253402623107</v>
      </c>
      <c r="H1715" s="2">
        <v>-27.371824225411022</v>
      </c>
      <c r="I1715" s="2">
        <v>19.650024225411023</v>
      </c>
      <c r="J1715" s="2">
        <v>4.8358529958936751</v>
      </c>
      <c r="K1715" s="2">
        <v>95.064215686274508</v>
      </c>
      <c r="L1715" s="2">
        <v>9.9931317831816593E-2</v>
      </c>
      <c r="M1715" s="24" t="str" cm="1">
        <f t="array" ref="M1715">_xlfn.IFS(B1715=standards!$G$1, standards!$H$1, B1715=standards!$G$2,standards!$H$2,B1715=standards!$G$3,standards!$H$3,B1715=standards!$G$4,standards!$H$4,B1715=standards!$G$5,standards!$H$5,B1715=standards!$G$6,standards!$H$6,B1715=standards!$G$8,standards!$H$8,B1715=standards!$G$9,standards!$H$9,B1715=standards!$G$10, standards!$H$10, TRUE,standards!$H$7)</f>
        <v>139.5, 64.5, 1.5</v>
      </c>
      <c r="N1715" t="str">
        <f>VLOOKUP($C1715, standards!$A$2:$D$17, 3, FALSE)</f>
        <v>carbonate, dolomite</v>
      </c>
      <c r="O1715" t="str">
        <f>VLOOKUP($C1715, standards!$A$2:$D$17, 4, FALSE)</f>
        <v/>
      </c>
    </row>
    <row r="1716" spans="1:15" x14ac:dyDescent="0.2">
      <c r="A1716" s="21">
        <v>29940</v>
      </c>
      <c r="B1716" s="1" t="s">
        <v>61</v>
      </c>
      <c r="C1716" s="1" t="s">
        <v>31</v>
      </c>
      <c r="D1716" s="1" t="s">
        <v>64</v>
      </c>
      <c r="E1716" s="10">
        <v>111</v>
      </c>
      <c r="F1716" s="11">
        <v>-7.4498000000000006</v>
      </c>
      <c r="G1716" s="11">
        <v>-10.027265528334539</v>
      </c>
      <c r="H1716" s="2">
        <v>-14.88985725919321</v>
      </c>
      <c r="I1716" s="2">
        <v>7.4400572591932095</v>
      </c>
      <c r="J1716" s="2">
        <v>13.877477000347193</v>
      </c>
      <c r="K1716" s="2">
        <v>85.970443349753694</v>
      </c>
      <c r="L1716" s="2">
        <v>0.15207964989911252</v>
      </c>
      <c r="M1716" s="24" t="str" cm="1">
        <f t="array" ref="M1716">_xlfn.IFS(B1716=standards!$G$1, standards!$H$1, B1716=standards!$G$2,standards!$H$2,B1716=standards!$G$3,standards!$H$3,B1716=standards!$G$4,standards!$H$4,B1716=standards!$G$5,standards!$H$5,B1716=standards!$G$6,standards!$H$6,B1716=standards!$G$8,standards!$H$8,B1716=standards!$G$9,standards!$H$9,B1716=standards!$G$10, standards!$H$10, TRUE,standards!$H$7)</f>
        <v>139.5, 64.5, 1.5</v>
      </c>
      <c r="N1716" t="str">
        <f>VLOOKUP($C1716, standards!$A$2:$D$17, 3, FALSE)</f>
        <v>carbonate, dolomite</v>
      </c>
      <c r="O1716" t="str">
        <f>VLOOKUP($C1716, standards!$A$2:$D$17, 4, FALSE)</f>
        <v/>
      </c>
    </row>
    <row r="1717" spans="1:15" x14ac:dyDescent="0.2">
      <c r="A1717" s="21">
        <v>29941</v>
      </c>
      <c r="B1717" s="1" t="s">
        <v>61</v>
      </c>
      <c r="C1717" s="1" t="s">
        <v>31</v>
      </c>
      <c r="D1717" s="1" t="s">
        <v>64</v>
      </c>
      <c r="E1717" s="10">
        <v>112.9</v>
      </c>
      <c r="F1717" s="11">
        <v>-7.4788000000000006</v>
      </c>
      <c r="G1717" s="11">
        <v>-10.613259094283677</v>
      </c>
      <c r="H1717" s="2">
        <v>-20.345536702522221</v>
      </c>
      <c r="I1717" s="2">
        <v>12.866736702522221</v>
      </c>
      <c r="J1717" s="2">
        <v>16.319089830263557</v>
      </c>
      <c r="K1717" s="2">
        <v>83.426562500000003</v>
      </c>
      <c r="L1717" s="2">
        <v>0.25434766973643858</v>
      </c>
      <c r="M1717" s="24" t="str" cm="1">
        <f t="array" ref="M1717">_xlfn.IFS(B1717=standards!$G$1, standards!$H$1, B1717=standards!$G$2,standards!$H$2,B1717=standards!$G$3,standards!$H$3,B1717=standards!$G$4,standards!$H$4,B1717=standards!$G$5,standards!$H$5,B1717=standards!$G$6,standards!$H$6,B1717=standards!$G$8,standards!$H$8,B1717=standards!$G$9,standards!$H$9,B1717=standards!$G$10, standards!$H$10, TRUE,standards!$H$7)</f>
        <v>139.5, 64.5, 1.5</v>
      </c>
      <c r="N1717" t="str">
        <f>VLOOKUP($C1717, standards!$A$2:$D$17, 3, FALSE)</f>
        <v>carbonate, dolomite</v>
      </c>
      <c r="O1717" t="str">
        <f>VLOOKUP($C1717, standards!$A$2:$D$17, 4, FALSE)</f>
        <v/>
      </c>
    </row>
    <row r="1718" spans="1:15" x14ac:dyDescent="0.2">
      <c r="A1718" s="21">
        <v>29942</v>
      </c>
      <c r="B1718" s="1" t="s">
        <v>61</v>
      </c>
      <c r="C1718" s="1" t="s">
        <v>31</v>
      </c>
      <c r="D1718" s="1" t="s">
        <v>64</v>
      </c>
      <c r="E1718" s="10">
        <v>115</v>
      </c>
      <c r="F1718" s="11">
        <v>-7.2458</v>
      </c>
      <c r="G1718" s="11">
        <v>-10.366785449146306</v>
      </c>
      <c r="H1718" s="2">
        <v>-33.757036089449301</v>
      </c>
      <c r="I1718" s="2">
        <v>26.511236089449302</v>
      </c>
      <c r="J1718" s="2">
        <v>13.94854334860605</v>
      </c>
      <c r="K1718" s="2">
        <v>86.040499999999994</v>
      </c>
      <c r="L1718" s="2">
        <v>1.0956651393955836E-2</v>
      </c>
      <c r="M1718" s="24" t="str" cm="1">
        <f t="array" ref="M1718">_xlfn.IFS(B1718=standards!$G$1, standards!$H$1, B1718=standards!$G$2,standards!$H$2,B1718=standards!$G$3,standards!$H$3,B1718=standards!$G$4,standards!$H$4,B1718=standards!$G$5,standards!$H$5,B1718=standards!$G$6,standards!$H$6,B1718=standards!$G$8,standards!$H$8,B1718=standards!$G$9,standards!$H$9,B1718=standards!$G$10, standards!$H$10, TRUE,standards!$H$7)</f>
        <v>139.5, 64.5, 1.5</v>
      </c>
      <c r="N1718" t="str">
        <f>VLOOKUP($C1718, standards!$A$2:$D$17, 3, FALSE)</f>
        <v>carbonate, dolomite</v>
      </c>
      <c r="O1718" t="str">
        <f>VLOOKUP($C1718, standards!$A$2:$D$17, 4, FALSE)</f>
        <v/>
      </c>
    </row>
    <row r="1719" spans="1:15" x14ac:dyDescent="0.2">
      <c r="A1719" s="21">
        <v>29943</v>
      </c>
      <c r="B1719" s="1" t="s">
        <v>61</v>
      </c>
      <c r="C1719" s="1" t="s">
        <v>31</v>
      </c>
      <c r="D1719" s="1" t="s">
        <v>64</v>
      </c>
      <c r="E1719" s="10">
        <v>117.1</v>
      </c>
      <c r="F1719" s="11">
        <v>-5.8478000000000003</v>
      </c>
      <c r="G1719" s="11">
        <v>-7.6367681267012406</v>
      </c>
      <c r="H1719" s="2">
        <v>-20.071885636720985</v>
      </c>
      <c r="I1719" s="2">
        <v>14.224085636720986</v>
      </c>
      <c r="J1719" s="2">
        <v>9.9955099401688052</v>
      </c>
      <c r="K1719" s="2">
        <v>89.927999999999997</v>
      </c>
      <c r="L1719" s="2">
        <v>7.6490059831197207E-2</v>
      </c>
      <c r="M1719" s="24" t="str" cm="1">
        <f t="array" ref="M1719">_xlfn.IFS(B1719=standards!$G$1, standards!$H$1, B1719=standards!$G$2,standards!$H$2,B1719=standards!$G$3,standards!$H$3,B1719=standards!$G$4,standards!$H$4,B1719=standards!$G$5,standards!$H$5,B1719=standards!$G$6,standards!$H$6,B1719=standards!$G$8,standards!$H$8,B1719=standards!$G$9,standards!$H$9,B1719=standards!$G$10, standards!$H$10, TRUE,standards!$H$7)</f>
        <v>139.5, 64.5, 1.5</v>
      </c>
      <c r="N1719" t="str">
        <f>VLOOKUP($C1719, standards!$A$2:$D$17, 3, FALSE)</f>
        <v>carbonate, dolomite</v>
      </c>
      <c r="O1719" t="str">
        <f>VLOOKUP($C1719, standards!$A$2:$D$17, 4, FALSE)</f>
        <v/>
      </c>
    </row>
    <row r="1720" spans="1:15" x14ac:dyDescent="0.2">
      <c r="A1720" s="21">
        <v>29944</v>
      </c>
      <c r="B1720" s="1" t="s">
        <v>61</v>
      </c>
      <c r="C1720" s="1" t="s">
        <v>31</v>
      </c>
      <c r="D1720" s="1" t="s">
        <v>64</v>
      </c>
      <c r="E1720" s="10">
        <v>119.2</v>
      </c>
      <c r="F1720" s="11">
        <v>-7.1017999999999999</v>
      </c>
      <c r="G1720" s="11">
        <v>-9.9797525365007971</v>
      </c>
      <c r="H1720" s="2">
        <v>-18.944902110650013</v>
      </c>
      <c r="I1720" s="2">
        <v>11.843102110650012</v>
      </c>
      <c r="J1720" s="2">
        <v>26.588043409785119</v>
      </c>
      <c r="K1720" s="2">
        <v>73.36748768472907</v>
      </c>
      <c r="L1720" s="2">
        <v>4.4468905485809826E-2</v>
      </c>
      <c r="M1720" s="24" t="str" cm="1">
        <f t="array" ref="M1720">_xlfn.IFS(B1720=standards!$G$1, standards!$H$1, B1720=standards!$G$2,standards!$H$2,B1720=standards!$G$3,standards!$H$3,B1720=standards!$G$4,standards!$H$4,B1720=standards!$G$5,standards!$H$5,B1720=standards!$G$6,standards!$H$6,B1720=standards!$G$8,standards!$H$8,B1720=standards!$G$9,standards!$H$9,B1720=standards!$G$10, standards!$H$10, TRUE,standards!$H$7)</f>
        <v>139.5, 64.5, 1.5</v>
      </c>
      <c r="N1720" t="str">
        <f>VLOOKUP($C1720, standards!$A$2:$D$17, 3, FALSE)</f>
        <v>carbonate, dolomite</v>
      </c>
      <c r="O1720" t="str">
        <f>VLOOKUP($C1720, standards!$A$2:$D$17, 4, FALSE)</f>
        <v/>
      </c>
    </row>
    <row r="1721" spans="1:15" x14ac:dyDescent="0.2">
      <c r="A1721" s="21">
        <v>29945</v>
      </c>
      <c r="B1721" s="1" t="s">
        <v>61</v>
      </c>
      <c r="C1721" s="1" t="s">
        <v>31</v>
      </c>
      <c r="D1721" s="1" t="s">
        <v>64</v>
      </c>
      <c r="E1721" s="10">
        <v>121.2</v>
      </c>
      <c r="F1721" s="11">
        <v>-6.7088000000000001</v>
      </c>
      <c r="G1721" s="11">
        <v>-9.9243207126949358</v>
      </c>
      <c r="H1721" s="2">
        <v>-21.659343073029763</v>
      </c>
      <c r="I1721" s="2">
        <v>14.950543073029763</v>
      </c>
      <c r="J1721" s="2">
        <v>18.088874442834076</v>
      </c>
      <c r="K1721" s="2">
        <v>81.852739726027409</v>
      </c>
      <c r="L1721" s="2">
        <v>5.8385831138516989E-2</v>
      </c>
      <c r="M1721" s="24" t="str" cm="1">
        <f t="array" ref="M1721">_xlfn.IFS(B1721=standards!$G$1, standards!$H$1, B1721=standards!$G$2,standards!$H$2,B1721=standards!$G$3,standards!$H$3,B1721=standards!$G$4,standards!$H$4,B1721=standards!$G$5,standards!$H$5,B1721=standards!$G$6,standards!$H$6,B1721=standards!$G$8,standards!$H$8,B1721=standards!$G$9,standards!$H$9,B1721=standards!$G$10, standards!$H$10, TRUE,standards!$H$7)</f>
        <v>139.5, 64.5, 1.5</v>
      </c>
      <c r="N1721" t="str">
        <f>VLOOKUP($C1721, standards!$A$2:$D$17, 3, FALSE)</f>
        <v>carbonate, dolomite</v>
      </c>
      <c r="O1721" t="str">
        <f>VLOOKUP($C1721, standards!$A$2:$D$17, 4, FALSE)</f>
        <v/>
      </c>
    </row>
    <row r="1722" spans="1:15" x14ac:dyDescent="0.2">
      <c r="A1722" s="21">
        <v>29946</v>
      </c>
      <c r="B1722" s="1" t="s">
        <v>61</v>
      </c>
      <c r="C1722" s="1" t="s">
        <v>31</v>
      </c>
      <c r="D1722" s="1" t="s">
        <v>64</v>
      </c>
      <c r="E1722" s="10">
        <v>123.6</v>
      </c>
      <c r="F1722" s="11">
        <v>-6.5918000000000001</v>
      </c>
      <c r="G1722" s="11">
        <v>-7.8238505320464631</v>
      </c>
      <c r="H1722" s="2">
        <v>-17.010490739706633</v>
      </c>
      <c r="I1722" s="2">
        <v>10.418690739706634</v>
      </c>
      <c r="J1722" s="2">
        <v>26.050501923628186</v>
      </c>
      <c r="K1722" s="2">
        <v>73.915841584158414</v>
      </c>
      <c r="L1722" s="2">
        <v>3.3656492213398524E-2</v>
      </c>
      <c r="M1722" s="24" t="str" cm="1">
        <f t="array" ref="M1722">_xlfn.IFS(B1722=standards!$G$1, standards!$H$1, B1722=standards!$G$2,standards!$H$2,B1722=standards!$G$3,standards!$H$3,B1722=standards!$G$4,standards!$H$4,B1722=standards!$G$5,standards!$H$5,B1722=standards!$G$6,standards!$H$6,B1722=standards!$G$8,standards!$H$8,B1722=standards!$G$9,standards!$H$9,B1722=standards!$G$10, standards!$H$10, TRUE,standards!$H$7)</f>
        <v>139.5, 64.5, 1.5</v>
      </c>
      <c r="N1722" t="str">
        <f>VLOOKUP($C1722, standards!$A$2:$D$17, 3, FALSE)</f>
        <v>carbonate, dolomite</v>
      </c>
      <c r="O1722" t="str">
        <f>VLOOKUP($C1722, standards!$A$2:$D$17, 4, FALSE)</f>
        <v/>
      </c>
    </row>
    <row r="1723" spans="1:15" x14ac:dyDescent="0.2">
      <c r="A1723" s="21">
        <v>29947</v>
      </c>
      <c r="B1723" s="1" t="s">
        <v>61</v>
      </c>
      <c r="C1723" s="1" t="s">
        <v>31</v>
      </c>
      <c r="D1723" s="1" t="s">
        <v>64</v>
      </c>
      <c r="E1723" s="10">
        <v>125.4</v>
      </c>
      <c r="F1723" s="11">
        <v>-6.1738</v>
      </c>
      <c r="G1723" s="11">
        <v>-6.6686909180896512</v>
      </c>
      <c r="H1723" s="2">
        <v>-13.52828767452444</v>
      </c>
      <c r="I1723" s="2">
        <v>7.3544876745244405</v>
      </c>
      <c r="J1723" s="2">
        <v>46.306584173217928</v>
      </c>
      <c r="K1723" s="2">
        <v>53.61502590673576</v>
      </c>
      <c r="L1723" s="2">
        <v>7.8389920046315259E-2</v>
      </c>
      <c r="M1723" s="24" t="str" cm="1">
        <f t="array" ref="M1723">_xlfn.IFS(B1723=standards!$G$1, standards!$H$1, B1723=standards!$G$2,standards!$H$2,B1723=standards!$G$3,standards!$H$3,B1723=standards!$G$4,standards!$H$4,B1723=standards!$G$5,standards!$H$5,B1723=standards!$G$6,standards!$H$6,B1723=standards!$G$8,standards!$H$8,B1723=standards!$G$9,standards!$H$9,B1723=standards!$G$10, standards!$H$10, TRUE,standards!$H$7)</f>
        <v>139.5, 64.5, 1.5</v>
      </c>
      <c r="N1723" t="str">
        <f>VLOOKUP($C1723, standards!$A$2:$D$17, 3, FALSE)</f>
        <v>carbonate, dolomite</v>
      </c>
      <c r="O1723" t="str">
        <f>VLOOKUP($C1723, standards!$A$2:$D$17, 4, FALSE)</f>
        <v/>
      </c>
    </row>
    <row r="1724" spans="1:15" x14ac:dyDescent="0.2">
      <c r="A1724" s="21">
        <v>29948</v>
      </c>
      <c r="B1724" s="1" t="s">
        <v>61</v>
      </c>
      <c r="C1724" s="1" t="s">
        <v>31</v>
      </c>
      <c r="D1724" s="1" t="s">
        <v>64</v>
      </c>
      <c r="E1724" s="10">
        <v>127.3</v>
      </c>
      <c r="F1724" s="11"/>
      <c r="G1724" s="11"/>
      <c r="H1724" s="2">
        <v>-18.388173319731226</v>
      </c>
      <c r="I1724" s="2"/>
      <c r="J1724" s="2"/>
      <c r="K1724" s="2"/>
      <c r="L1724" s="2"/>
      <c r="M1724" s="24" t="str" cm="1">
        <f t="array" ref="M1724">_xlfn.IFS(B1724=standards!$G$1, standards!$H$1, B1724=standards!$G$2,standards!$H$2,B1724=standards!$G$3,standards!$H$3,B1724=standards!$G$4,standards!$H$4,B1724=standards!$G$5,standards!$H$5,B1724=standards!$G$6,standards!$H$6,B1724=standards!$G$8,standards!$H$8,B1724=standards!$G$9,standards!$H$9,B1724=standards!$G$10, standards!$H$10, TRUE,standards!$H$7)</f>
        <v>139.5, 64.5, 1.5</v>
      </c>
      <c r="N1724" t="str">
        <f>VLOOKUP($C1724, standards!$A$2:$D$17, 3, FALSE)</f>
        <v>carbonate, dolomite</v>
      </c>
      <c r="O1724" t="str">
        <f>VLOOKUP($C1724, standards!$A$2:$D$17, 4, FALSE)</f>
        <v/>
      </c>
    </row>
    <row r="1725" spans="1:15" x14ac:dyDescent="0.2">
      <c r="A1725" s="21">
        <v>29949</v>
      </c>
      <c r="B1725" s="1" t="s">
        <v>61</v>
      </c>
      <c r="C1725" s="1" t="s">
        <v>31</v>
      </c>
      <c r="D1725" s="1" t="s">
        <v>64</v>
      </c>
      <c r="E1725" s="10">
        <v>129.30000000000001</v>
      </c>
      <c r="F1725" s="11">
        <v>-6.5848000000000004</v>
      </c>
      <c r="G1725" s="11">
        <v>-9.6243949517446765</v>
      </c>
      <c r="H1725" s="2">
        <v>-26.214071940303466</v>
      </c>
      <c r="I1725" s="2">
        <v>19.629271940303465</v>
      </c>
      <c r="J1725" s="2">
        <v>7.6369905770675457</v>
      </c>
      <c r="K1725" s="2">
        <v>92.351075268817212</v>
      </c>
      <c r="L1725" s="2">
        <v>1.1934154115242812E-2</v>
      </c>
      <c r="M1725" s="24" t="str" cm="1">
        <f t="array" ref="M1725">_xlfn.IFS(B1725=standards!$G$1, standards!$H$1, B1725=standards!$G$2,standards!$H$2,B1725=standards!$G$3,standards!$H$3,B1725=standards!$G$4,standards!$H$4,B1725=standards!$G$5,standards!$H$5,B1725=standards!$G$6,standards!$H$6,B1725=standards!$G$8,standards!$H$8,B1725=standards!$G$9,standards!$H$9,B1725=standards!$G$10, standards!$H$10, TRUE,standards!$H$7)</f>
        <v>139.5, 64.5, 1.5</v>
      </c>
      <c r="N1725" t="str">
        <f>VLOOKUP($C1725, standards!$A$2:$D$17, 3, FALSE)</f>
        <v>carbonate, dolomite</v>
      </c>
      <c r="O1725" t="str">
        <f>VLOOKUP($C1725, standards!$A$2:$D$17, 4, FALSE)</f>
        <v/>
      </c>
    </row>
    <row r="1726" spans="1:15" x14ac:dyDescent="0.2">
      <c r="A1726" s="21">
        <v>29950</v>
      </c>
      <c r="B1726" s="1" t="s">
        <v>61</v>
      </c>
      <c r="C1726" s="1" t="s">
        <v>31</v>
      </c>
      <c r="D1726" s="1" t="s">
        <v>64</v>
      </c>
      <c r="E1726" s="10">
        <v>130.5</v>
      </c>
      <c r="F1726" s="11">
        <v>-5.1038000000000006</v>
      </c>
      <c r="G1726" s="11">
        <v>-6.2737391734719088</v>
      </c>
      <c r="H1726" s="2">
        <v>-12.677329724763831</v>
      </c>
      <c r="I1726" s="2">
        <v>7.5735297247638309</v>
      </c>
      <c r="J1726" s="2">
        <v>38.914763726641077</v>
      </c>
      <c r="K1726" s="2">
        <v>61.0354066985646</v>
      </c>
      <c r="L1726" s="2">
        <v>4.9829574794324177E-2</v>
      </c>
      <c r="M1726" s="24" t="str" cm="1">
        <f t="array" ref="M1726">_xlfn.IFS(B1726=standards!$G$1, standards!$H$1, B1726=standards!$G$2,standards!$H$2,B1726=standards!$G$3,standards!$H$3,B1726=standards!$G$4,standards!$H$4,B1726=standards!$G$5,standards!$H$5,B1726=standards!$G$6,standards!$H$6,B1726=standards!$G$8,standards!$H$8,B1726=standards!$G$9,standards!$H$9,B1726=standards!$G$10, standards!$H$10, TRUE,standards!$H$7)</f>
        <v>139.5, 64.5, 1.5</v>
      </c>
      <c r="N1726" t="str">
        <f>VLOOKUP($C1726, standards!$A$2:$D$17, 3, FALSE)</f>
        <v>carbonate, dolomite</v>
      </c>
      <c r="O1726" t="str">
        <f>VLOOKUP($C1726, standards!$A$2:$D$17, 4, FALSE)</f>
        <v/>
      </c>
    </row>
    <row r="1727" spans="1:15" x14ac:dyDescent="0.2">
      <c r="A1727" s="21">
        <v>29951</v>
      </c>
      <c r="B1727" s="1" t="s">
        <v>61</v>
      </c>
      <c r="C1727" s="1" t="s">
        <v>31</v>
      </c>
      <c r="D1727" s="1" t="s">
        <v>64</v>
      </c>
      <c r="E1727" s="10">
        <v>131.19999999999999</v>
      </c>
      <c r="F1727" s="11">
        <v>-5.5578000000000003</v>
      </c>
      <c r="G1727" s="11">
        <v>-8.98098985399659</v>
      </c>
      <c r="H1727" s="2">
        <v>-28.879928302384283</v>
      </c>
      <c r="I1727" s="2">
        <v>23.322128302384282</v>
      </c>
      <c r="J1727" s="2">
        <v>26.487731878957199</v>
      </c>
      <c r="K1727" s="2">
        <v>73.508421052631576</v>
      </c>
      <c r="L1727" s="2">
        <v>3.8470684112245882E-3</v>
      </c>
      <c r="M1727" s="24" t="str" cm="1">
        <f t="array" ref="M1727">_xlfn.IFS(B1727=standards!$G$1, standards!$H$1, B1727=standards!$G$2,standards!$H$2,B1727=standards!$G$3,standards!$H$3,B1727=standards!$G$4,standards!$H$4,B1727=standards!$G$5,standards!$H$5,B1727=standards!$G$6,standards!$H$6,B1727=standards!$G$8,standards!$H$8,B1727=standards!$G$9,standards!$H$9,B1727=standards!$G$10, standards!$H$10, TRUE,standards!$H$7)</f>
        <v>139.5, 64.5, 1.5</v>
      </c>
      <c r="N1727" t="str">
        <f>VLOOKUP($C1727, standards!$A$2:$D$17, 3, FALSE)</f>
        <v>carbonate, dolomite</v>
      </c>
      <c r="O1727" t="str">
        <f>VLOOKUP($C1727, standards!$A$2:$D$17, 4, FALSE)</f>
        <v/>
      </c>
    </row>
    <row r="1728" spans="1:15" x14ac:dyDescent="0.2">
      <c r="A1728" s="21">
        <v>29952</v>
      </c>
      <c r="B1728" s="1" t="s">
        <v>61</v>
      </c>
      <c r="C1728" s="1" t="s">
        <v>40</v>
      </c>
      <c r="D1728" s="1" t="s">
        <v>64</v>
      </c>
      <c r="E1728" s="10">
        <v>132.6</v>
      </c>
      <c r="F1728" s="11">
        <v>1.2631999999999999</v>
      </c>
      <c r="G1728" s="11">
        <v>-10.548918584508812</v>
      </c>
      <c r="H1728" s="2">
        <v>-26.766072224697126</v>
      </c>
      <c r="I1728" s="2">
        <v>28.029272224697127</v>
      </c>
      <c r="J1728" s="2">
        <v>8.8412493352848589</v>
      </c>
      <c r="K1728" s="2">
        <v>91.034736842105261</v>
      </c>
      <c r="L1728" s="2">
        <v>0.12401382260988081</v>
      </c>
      <c r="M1728" s="24" t="str" cm="1">
        <f t="array" ref="M1728">_xlfn.IFS(B1728=standards!$G$1, standards!$H$1, B1728=standards!$G$2,standards!$H$2,B1728=standards!$G$3,standards!$H$3,B1728=standards!$G$4,standards!$H$4,B1728=standards!$G$5,standards!$H$5,B1728=standards!$G$6,standards!$H$6,B1728=standards!$G$8,standards!$H$8,B1728=standards!$G$9,standards!$H$9,B1728=standards!$G$10, standards!$H$10, TRUE,standards!$H$7)</f>
        <v>139.5, 64.5, 1.5</v>
      </c>
      <c r="N1728" t="str">
        <f>VLOOKUP($C1728, standards!$A$2:$D$17, 3, FALSE)</f>
        <v>carbonate, mixed siliciclastic</v>
      </c>
      <c r="O1728" t="str">
        <f>VLOOKUP($C1728, standards!$A$2:$D$17, 4, FALSE)</f>
        <v/>
      </c>
    </row>
    <row r="1729" spans="1:15" x14ac:dyDescent="0.2">
      <c r="A1729" s="21">
        <v>29953</v>
      </c>
      <c r="B1729" s="1" t="s">
        <v>61</v>
      </c>
      <c r="C1729" s="1" t="s">
        <v>40</v>
      </c>
      <c r="D1729" s="1" t="s">
        <v>64</v>
      </c>
      <c r="E1729" s="10">
        <v>133.1</v>
      </c>
      <c r="F1729" s="11">
        <v>2.4061999999999997</v>
      </c>
      <c r="G1729" s="11">
        <v>-9.0413709477851683</v>
      </c>
      <c r="H1729" s="2">
        <v>-27.441370778293209</v>
      </c>
      <c r="I1729" s="2">
        <v>29.847570778293207</v>
      </c>
      <c r="J1729" s="2">
        <v>3.6357796455241265</v>
      </c>
      <c r="K1729" s="2">
        <v>96.357692307692304</v>
      </c>
      <c r="L1729" s="2">
        <v>6.5280467835696528E-3</v>
      </c>
      <c r="M1729" s="24" t="str" cm="1">
        <f t="array" ref="M1729">_xlfn.IFS(B1729=standards!$G$1, standards!$H$1, B1729=standards!$G$2,standards!$H$2,B1729=standards!$G$3,standards!$H$3,B1729=standards!$G$4,standards!$H$4,B1729=standards!$G$5,standards!$H$5,B1729=standards!$G$6,standards!$H$6,B1729=standards!$G$8,standards!$H$8,B1729=standards!$G$9,standards!$H$9,B1729=standards!$G$10, standards!$H$10, TRUE,standards!$H$7)</f>
        <v>139.5, 64.5, 1.5</v>
      </c>
      <c r="N1729" t="str">
        <f>VLOOKUP($C1729, standards!$A$2:$D$17, 3, FALSE)</f>
        <v>carbonate, mixed siliciclastic</v>
      </c>
      <c r="O1729" t="str">
        <f>VLOOKUP($C1729, standards!$A$2:$D$17, 4, FALSE)</f>
        <v/>
      </c>
    </row>
    <row r="1730" spans="1:15" x14ac:dyDescent="0.2">
      <c r="A1730" s="21">
        <v>29954</v>
      </c>
      <c r="B1730" s="1" t="s">
        <v>61</v>
      </c>
      <c r="C1730" s="1" t="s">
        <v>40</v>
      </c>
      <c r="D1730" s="1" t="s">
        <v>64</v>
      </c>
      <c r="E1730" s="10">
        <v>133.6</v>
      </c>
      <c r="F1730" s="11">
        <v>2.4101999999999997</v>
      </c>
      <c r="G1730" s="11">
        <v>-10.05597129423407</v>
      </c>
      <c r="H1730" s="2">
        <v>-26.043845794389032</v>
      </c>
      <c r="I1730" s="2">
        <v>28.454045794389032</v>
      </c>
      <c r="J1730" s="2">
        <v>9.6952772436408843</v>
      </c>
      <c r="K1730" s="2">
        <v>90.159000000000006</v>
      </c>
      <c r="L1730" s="2">
        <v>0.14572275635911042</v>
      </c>
      <c r="M1730" s="24" t="str" cm="1">
        <f t="array" ref="M1730">_xlfn.IFS(B1730=standards!$G$1, standards!$H$1, B1730=standards!$G$2,standards!$H$2,B1730=standards!$G$3,standards!$H$3,B1730=standards!$G$4,standards!$H$4,B1730=standards!$G$5,standards!$H$5,B1730=standards!$G$6,standards!$H$6,B1730=standards!$G$8,standards!$H$8,B1730=standards!$G$9,standards!$H$9,B1730=standards!$G$10, standards!$H$10, TRUE,standards!$H$7)</f>
        <v>139.5, 64.5, 1.5</v>
      </c>
      <c r="N1730" t="str">
        <f>VLOOKUP($C1730, standards!$A$2:$D$17, 3, FALSE)</f>
        <v>carbonate, mixed siliciclastic</v>
      </c>
      <c r="O1730" t="str">
        <f>VLOOKUP($C1730, standards!$A$2:$D$17, 4, FALSE)</f>
        <v/>
      </c>
    </row>
    <row r="1731" spans="1:15" x14ac:dyDescent="0.2">
      <c r="A1731" s="21">
        <v>29955</v>
      </c>
      <c r="B1731" s="1" t="s">
        <v>61</v>
      </c>
      <c r="C1731" s="1" t="s">
        <v>40</v>
      </c>
      <c r="D1731" s="1" t="s">
        <v>64</v>
      </c>
      <c r="E1731" s="10">
        <v>134</v>
      </c>
      <c r="F1731" s="11">
        <v>2.9461999999999997</v>
      </c>
      <c r="G1731" s="11">
        <v>-10.554857708488001</v>
      </c>
      <c r="H1731" s="2">
        <v>-26.553777617946697</v>
      </c>
      <c r="I1731" s="2">
        <v>29.499977617946698</v>
      </c>
      <c r="J1731" s="2">
        <v>19.960792628348926</v>
      </c>
      <c r="K1731" s="2">
        <v>80.03877551020409</v>
      </c>
      <c r="L1731" s="2">
        <v>4.3186144698335584E-4</v>
      </c>
      <c r="M1731" s="24" t="str" cm="1">
        <f t="array" ref="M1731">_xlfn.IFS(B1731=standards!$G$1, standards!$H$1, B1731=standards!$G$2,standards!$H$2,B1731=standards!$G$3,standards!$H$3,B1731=standards!$G$4,standards!$H$4,B1731=standards!$G$5,standards!$H$5,B1731=standards!$G$6,standards!$H$6,B1731=standards!$G$8,standards!$H$8,B1731=standards!$G$9,standards!$H$9,B1731=standards!$G$10, standards!$H$10, TRUE,standards!$H$7)</f>
        <v>139.5, 64.5, 1.5</v>
      </c>
      <c r="N1731" t="str">
        <f>VLOOKUP($C1731, standards!$A$2:$D$17, 3, FALSE)</f>
        <v>carbonate, mixed siliciclastic</v>
      </c>
      <c r="O1731" t="str">
        <f>VLOOKUP($C1731, standards!$A$2:$D$17, 4, FALSE)</f>
        <v/>
      </c>
    </row>
    <row r="1732" spans="1:15" x14ac:dyDescent="0.2">
      <c r="A1732" s="21">
        <v>29956</v>
      </c>
      <c r="B1732" s="1" t="s">
        <v>61</v>
      </c>
      <c r="C1732" s="1" t="s">
        <v>40</v>
      </c>
      <c r="D1732" s="1" t="s">
        <v>64</v>
      </c>
      <c r="E1732" s="10">
        <v>135</v>
      </c>
      <c r="F1732" s="11">
        <v>2.9271999999999996</v>
      </c>
      <c r="G1732" s="11">
        <v>-6.622167780252453</v>
      </c>
      <c r="H1732" s="2">
        <v>-26.53252824007058</v>
      </c>
      <c r="I1732" s="2">
        <v>29.459728240070579</v>
      </c>
      <c r="J1732" s="2">
        <v>3.0666315067314298</v>
      </c>
      <c r="K1732" s="2">
        <v>96.932000000000002</v>
      </c>
      <c r="L1732" s="2">
        <v>1.3684932685678758E-3</v>
      </c>
      <c r="M1732" s="24" t="str" cm="1">
        <f t="array" ref="M1732">_xlfn.IFS(B1732=standards!$G$1, standards!$H$1, B1732=standards!$G$2,standards!$H$2,B1732=standards!$G$3,standards!$H$3,B1732=standards!$G$4,standards!$H$4,B1732=standards!$G$5,standards!$H$5,B1732=standards!$G$6,standards!$H$6,B1732=standards!$G$8,standards!$H$8,B1732=standards!$G$9,standards!$H$9,B1732=standards!$G$10, standards!$H$10, TRUE,standards!$H$7)</f>
        <v>139.5, 64.5, 1.5</v>
      </c>
      <c r="N1732" t="str">
        <f>VLOOKUP($C1732, standards!$A$2:$D$17, 3, FALSE)</f>
        <v>carbonate, mixed siliciclastic</v>
      </c>
      <c r="O1732" t="str">
        <f>VLOOKUP($C1732, standards!$A$2:$D$17, 4, FALSE)</f>
        <v/>
      </c>
    </row>
    <row r="1733" spans="1:15" x14ac:dyDescent="0.2">
      <c r="A1733" s="21">
        <v>29957</v>
      </c>
      <c r="B1733" s="1" t="s">
        <v>61</v>
      </c>
      <c r="C1733" s="1" t="s">
        <v>40</v>
      </c>
      <c r="D1733" s="1" t="s">
        <v>64</v>
      </c>
      <c r="E1733" s="10">
        <v>135.5</v>
      </c>
      <c r="F1733" s="11">
        <v>3.9611999999999998</v>
      </c>
      <c r="G1733" s="11">
        <v>-9.3393170007423407</v>
      </c>
      <c r="H1733" s="2">
        <v>-26.682593401195522</v>
      </c>
      <c r="I1733" s="2">
        <v>30.643793401195524</v>
      </c>
      <c r="J1733" s="2">
        <v>6.5116901948509724</v>
      </c>
      <c r="K1733" s="2">
        <v>93.45</v>
      </c>
      <c r="L1733" s="2">
        <v>3.8309805149024379E-2</v>
      </c>
      <c r="M1733" s="24" t="str" cm="1">
        <f t="array" ref="M1733">_xlfn.IFS(B1733=standards!$G$1, standards!$H$1, B1733=standards!$G$2,standards!$H$2,B1733=standards!$G$3,standards!$H$3,B1733=standards!$G$4,standards!$H$4,B1733=standards!$G$5,standards!$H$5,B1733=standards!$G$6,standards!$H$6,B1733=standards!$G$8,standards!$H$8,B1733=standards!$G$9,standards!$H$9,B1733=standards!$G$10, standards!$H$10, TRUE,standards!$H$7)</f>
        <v>139.5, 64.5, 1.5</v>
      </c>
      <c r="N1733" t="str">
        <f>VLOOKUP($C1733, standards!$A$2:$D$17, 3, FALSE)</f>
        <v>carbonate, mixed siliciclastic</v>
      </c>
      <c r="O1733" t="str">
        <f>VLOOKUP($C1733, standards!$A$2:$D$17, 4, FALSE)</f>
        <v/>
      </c>
    </row>
    <row r="1734" spans="1:15" x14ac:dyDescent="0.2">
      <c r="A1734" s="21">
        <v>29958</v>
      </c>
      <c r="B1734" s="1" t="s">
        <v>61</v>
      </c>
      <c r="C1734" s="1" t="s">
        <v>40</v>
      </c>
      <c r="D1734" s="1" t="s">
        <v>64</v>
      </c>
      <c r="E1734" s="10">
        <v>135.9</v>
      </c>
      <c r="F1734" s="11"/>
      <c r="G1734" s="11"/>
      <c r="H1734" s="2">
        <v>-24.963617060468131</v>
      </c>
      <c r="I1734" s="2"/>
      <c r="J1734" s="2"/>
      <c r="K1734" s="2"/>
      <c r="L1734" s="2"/>
      <c r="M1734" s="24" t="str" cm="1">
        <f t="array" ref="M1734">_xlfn.IFS(B1734=standards!$G$1, standards!$H$1, B1734=standards!$G$2,standards!$H$2,B1734=standards!$G$3,standards!$H$3,B1734=standards!$G$4,standards!$H$4,B1734=standards!$G$5,standards!$H$5,B1734=standards!$G$6,standards!$H$6,B1734=standards!$G$8,standards!$H$8,B1734=standards!$G$9,standards!$H$9,B1734=standards!$G$10, standards!$H$10, TRUE,standards!$H$7)</f>
        <v>139.5, 64.5, 1.5</v>
      </c>
      <c r="N1734" t="str">
        <f>VLOOKUP($C1734, standards!$A$2:$D$17, 3, FALSE)</f>
        <v>carbonate, mixed siliciclastic</v>
      </c>
      <c r="O1734" t="str">
        <f>VLOOKUP($C1734, standards!$A$2:$D$17, 4, FALSE)</f>
        <v/>
      </c>
    </row>
    <row r="1735" spans="1:15" x14ac:dyDescent="0.2">
      <c r="A1735" s="21">
        <v>29959</v>
      </c>
      <c r="B1735" s="1" t="s">
        <v>61</v>
      </c>
      <c r="C1735" s="1" t="s">
        <v>40</v>
      </c>
      <c r="D1735" s="1" t="s">
        <v>64</v>
      </c>
      <c r="E1735" s="10">
        <v>136.4</v>
      </c>
      <c r="F1735" s="11"/>
      <c r="G1735" s="11"/>
      <c r="H1735" s="2">
        <v>-26.782266735202484</v>
      </c>
      <c r="I1735" s="2"/>
      <c r="J1735" s="2"/>
      <c r="K1735" s="2"/>
      <c r="L1735" s="2"/>
      <c r="M1735" s="24" t="str" cm="1">
        <f t="array" ref="M1735">_xlfn.IFS(B1735=standards!$G$1, standards!$H$1, B1735=standards!$G$2,standards!$H$2,B1735=standards!$G$3,standards!$H$3,B1735=standards!$G$4,standards!$H$4,B1735=standards!$G$5,standards!$H$5,B1735=standards!$G$6,standards!$H$6,B1735=standards!$G$8,standards!$H$8,B1735=standards!$G$9,standards!$H$9,B1735=standards!$G$10, standards!$H$10, TRUE,standards!$H$7)</f>
        <v>139.5, 64.5, 1.5</v>
      </c>
      <c r="N1735" t="str">
        <f>VLOOKUP($C1735, standards!$A$2:$D$17, 3, FALSE)</f>
        <v>carbonate, mixed siliciclastic</v>
      </c>
      <c r="O1735" t="str">
        <f>VLOOKUP($C1735, standards!$A$2:$D$17, 4, FALSE)</f>
        <v/>
      </c>
    </row>
    <row r="1736" spans="1:15" x14ac:dyDescent="0.2">
      <c r="A1736" s="21">
        <v>29960</v>
      </c>
      <c r="B1736" s="1" t="s">
        <v>61</v>
      </c>
      <c r="C1736" s="1" t="s">
        <v>18</v>
      </c>
      <c r="D1736" s="1" t="s">
        <v>65</v>
      </c>
      <c r="E1736" s="10">
        <v>0.1</v>
      </c>
      <c r="F1736" s="11">
        <v>-1.6519999999999999</v>
      </c>
      <c r="G1736" s="11">
        <v>-6.5898243009156223</v>
      </c>
      <c r="H1736" s="2"/>
      <c r="I1736" s="2"/>
      <c r="J1736" s="2"/>
      <c r="K1736" s="2"/>
      <c r="L1736" s="2"/>
      <c r="M1736" s="24" t="str" cm="1">
        <f t="array" ref="M1736">_xlfn.IFS(B1736=standards!$G$1, standards!$H$1, B1736=standards!$G$2,standards!$H$2,B1736=standards!$G$3,standards!$H$3,B1736=standards!$G$4,standards!$H$4,B1736=standards!$G$5,standards!$H$5,B1736=standards!$G$6,standards!$H$6,B1736=standards!$G$8,standards!$H$8,B1736=standards!$G$9,standards!$H$9,B1736=standards!$G$10, standards!$H$10, TRUE,standards!$H$7)</f>
        <v>139.5, 64.5, 1.5</v>
      </c>
      <c r="N1736" t="str">
        <f>VLOOKUP($C1736, standards!$A$2:$D$17, 3, FALSE)</f>
        <v>dolostone (cap carbonate)</v>
      </c>
      <c r="O1736" t="str">
        <f>VLOOKUP($C1736, standards!$A$2:$D$17, 4, FALSE)</f>
        <v/>
      </c>
    </row>
    <row r="1737" spans="1:15" x14ac:dyDescent="0.2">
      <c r="A1737" s="21">
        <v>29961</v>
      </c>
      <c r="B1737" s="1" t="s">
        <v>61</v>
      </c>
      <c r="C1737" s="1" t="s">
        <v>18</v>
      </c>
      <c r="D1737" s="1" t="s">
        <v>65</v>
      </c>
      <c r="E1737" s="10">
        <v>0.5</v>
      </c>
      <c r="F1737" s="11">
        <v>-0.313</v>
      </c>
      <c r="G1737" s="11">
        <v>-6.815511012125695</v>
      </c>
      <c r="H1737" s="2"/>
      <c r="I1737" s="2"/>
      <c r="J1737" s="2"/>
      <c r="K1737" s="2"/>
      <c r="L1737" s="2"/>
      <c r="M1737" s="24" t="str" cm="1">
        <f t="array" ref="M1737">_xlfn.IFS(B1737=standards!$G$1, standards!$H$1, B1737=standards!$G$2,standards!$H$2,B1737=standards!$G$3,standards!$H$3,B1737=standards!$G$4,standards!$H$4,B1737=standards!$G$5,standards!$H$5,B1737=standards!$G$6,standards!$H$6,B1737=standards!$G$8,standards!$H$8,B1737=standards!$G$9,standards!$H$9,B1737=standards!$G$10, standards!$H$10, TRUE,standards!$H$7)</f>
        <v>139.5, 64.5, 1.5</v>
      </c>
      <c r="N1737" t="str">
        <f>VLOOKUP($C1737, standards!$A$2:$D$17, 3, FALSE)</f>
        <v>dolostone (cap carbonate)</v>
      </c>
      <c r="O1737" t="str">
        <f>VLOOKUP($C1737, standards!$A$2:$D$17, 4, FALSE)</f>
        <v/>
      </c>
    </row>
    <row r="1738" spans="1:15" x14ac:dyDescent="0.2">
      <c r="A1738" s="21">
        <v>29962</v>
      </c>
      <c r="B1738" s="1" t="s">
        <v>61</v>
      </c>
      <c r="C1738" s="1" t="s">
        <v>18</v>
      </c>
      <c r="D1738" s="1" t="s">
        <v>65</v>
      </c>
      <c r="E1738" s="10">
        <v>1</v>
      </c>
      <c r="F1738" s="11">
        <v>-1.7969999999999999</v>
      </c>
      <c r="G1738" s="11">
        <v>-6.8115515961395214</v>
      </c>
      <c r="H1738" s="2"/>
      <c r="I1738" s="2"/>
      <c r="J1738" s="2"/>
      <c r="K1738" s="2"/>
      <c r="L1738" s="2"/>
      <c r="M1738" s="24" t="str" cm="1">
        <f t="array" ref="M1738">_xlfn.IFS(B1738=standards!$G$1, standards!$H$1, B1738=standards!$G$2,standards!$H$2,B1738=standards!$G$3,standards!$H$3,B1738=standards!$G$4,standards!$H$4,B1738=standards!$G$5,standards!$H$5,B1738=standards!$G$6,standards!$H$6,B1738=standards!$G$8,standards!$H$8,B1738=standards!$G$9,standards!$H$9,B1738=standards!$G$10, standards!$H$10, TRUE,standards!$H$7)</f>
        <v>139.5, 64.5, 1.5</v>
      </c>
      <c r="N1738" t="str">
        <f>VLOOKUP($C1738, standards!$A$2:$D$17, 3, FALSE)</f>
        <v>dolostone (cap carbonate)</v>
      </c>
      <c r="O1738" t="str">
        <f>VLOOKUP($C1738, standards!$A$2:$D$17, 4, FALSE)</f>
        <v/>
      </c>
    </row>
    <row r="1739" spans="1:15" x14ac:dyDescent="0.2">
      <c r="A1739" s="21">
        <v>29963</v>
      </c>
      <c r="B1739" s="1" t="s">
        <v>61</v>
      </c>
      <c r="C1739" s="1" t="s">
        <v>18</v>
      </c>
      <c r="D1739" s="1" t="s">
        <v>65</v>
      </c>
      <c r="E1739" s="10">
        <v>1.5</v>
      </c>
      <c r="F1739" s="11">
        <v>6.4999999999999905E-2</v>
      </c>
      <c r="G1739" s="11">
        <v>-6.1820044543430424</v>
      </c>
      <c r="H1739" s="2"/>
      <c r="I1739" s="2"/>
      <c r="J1739" s="2"/>
      <c r="K1739" s="2"/>
      <c r="L1739" s="2"/>
      <c r="M1739" s="24" t="str" cm="1">
        <f t="array" ref="M1739">_xlfn.IFS(B1739=standards!$G$1, standards!$H$1, B1739=standards!$G$2,standards!$H$2,B1739=standards!$G$3,standards!$H$3,B1739=standards!$G$4,standards!$H$4,B1739=standards!$G$5,standards!$H$5,B1739=standards!$G$6,standards!$H$6,B1739=standards!$G$8,standards!$H$8,B1739=standards!$G$9,standards!$H$9,B1739=standards!$G$10, standards!$H$10, TRUE,standards!$H$7)</f>
        <v>139.5, 64.5, 1.5</v>
      </c>
      <c r="N1739" t="str">
        <f>VLOOKUP($C1739, standards!$A$2:$D$17, 3, FALSE)</f>
        <v>dolostone (cap carbonate)</v>
      </c>
      <c r="O1739" t="str">
        <f>VLOOKUP($C1739, standards!$A$2:$D$17, 4, FALSE)</f>
        <v/>
      </c>
    </row>
    <row r="1740" spans="1:15" x14ac:dyDescent="0.2">
      <c r="A1740" s="21">
        <v>29964</v>
      </c>
      <c r="B1740" s="1" t="s">
        <v>61</v>
      </c>
      <c r="C1740" s="1" t="s">
        <v>18</v>
      </c>
      <c r="D1740" s="1" t="s">
        <v>65</v>
      </c>
      <c r="E1740" s="10">
        <v>2</v>
      </c>
      <c r="F1740" s="11">
        <v>-0.47799999999999998</v>
      </c>
      <c r="G1740" s="11">
        <v>-5.3356792873051546</v>
      </c>
      <c r="H1740" s="2"/>
      <c r="I1740" s="2"/>
      <c r="J1740" s="2"/>
      <c r="K1740" s="2"/>
      <c r="L1740" s="2"/>
      <c r="M1740" s="24" t="str" cm="1">
        <f t="array" ref="M1740">_xlfn.IFS(B1740=standards!$G$1, standards!$H$1, B1740=standards!$G$2,standards!$H$2,B1740=standards!$G$3,standards!$H$3,B1740=standards!$G$4,standards!$H$4,B1740=standards!$G$5,standards!$H$5,B1740=standards!$G$6,standards!$H$6,B1740=standards!$G$8,standards!$H$8,B1740=standards!$G$9,standards!$H$9,B1740=standards!$G$10, standards!$H$10, TRUE,standards!$H$7)</f>
        <v>139.5, 64.5, 1.5</v>
      </c>
      <c r="N1740" t="str">
        <f>VLOOKUP($C1740, standards!$A$2:$D$17, 3, FALSE)</f>
        <v>dolostone (cap carbonate)</v>
      </c>
      <c r="O1740" t="str">
        <f>VLOOKUP($C1740, standards!$A$2:$D$17, 4, FALSE)</f>
        <v/>
      </c>
    </row>
    <row r="1741" spans="1:15" x14ac:dyDescent="0.2">
      <c r="A1741" s="21">
        <v>29965</v>
      </c>
      <c r="B1741" s="1" t="s">
        <v>61</v>
      </c>
      <c r="C1741" s="1" t="s">
        <v>18</v>
      </c>
      <c r="D1741" s="1" t="s">
        <v>65</v>
      </c>
      <c r="E1741" s="10">
        <v>2.5</v>
      </c>
      <c r="F1741" s="11">
        <v>-0.59899999999999998</v>
      </c>
      <c r="G1741" s="11">
        <v>-5.5108834446919692</v>
      </c>
      <c r="H1741" s="2"/>
      <c r="I1741" s="2"/>
      <c r="J1741" s="2"/>
      <c r="K1741" s="2"/>
      <c r="L1741" s="2"/>
      <c r="M1741" s="24" t="str" cm="1">
        <f t="array" ref="M1741">_xlfn.IFS(B1741=standards!$G$1, standards!$H$1, B1741=standards!$G$2,standards!$H$2,B1741=standards!$G$3,standards!$H$3,B1741=standards!$G$4,standards!$H$4,B1741=standards!$G$5,standards!$H$5,B1741=standards!$G$6,standards!$H$6,B1741=standards!$G$8,standards!$H$8,B1741=standards!$G$9,standards!$H$9,B1741=standards!$G$10, standards!$H$10, TRUE,standards!$H$7)</f>
        <v>139.5, 64.5, 1.5</v>
      </c>
      <c r="N1741" t="str">
        <f>VLOOKUP($C1741, standards!$A$2:$D$17, 3, FALSE)</f>
        <v>dolostone (cap carbonate)</v>
      </c>
      <c r="O1741" t="str">
        <f>VLOOKUP($C1741, standards!$A$2:$D$17, 4, FALSE)</f>
        <v/>
      </c>
    </row>
    <row r="1742" spans="1:15" x14ac:dyDescent="0.2">
      <c r="A1742" s="21">
        <v>29966</v>
      </c>
      <c r="B1742" s="1" t="s">
        <v>61</v>
      </c>
      <c r="C1742" s="1" t="s">
        <v>18</v>
      </c>
      <c r="D1742" s="1" t="s">
        <v>65</v>
      </c>
      <c r="E1742" s="10">
        <v>3</v>
      </c>
      <c r="F1742" s="11">
        <v>-1.256</v>
      </c>
      <c r="G1742" s="11">
        <v>-5.6514427121998798</v>
      </c>
      <c r="H1742" s="2"/>
      <c r="I1742" s="2"/>
      <c r="J1742" s="2"/>
      <c r="K1742" s="2"/>
      <c r="L1742" s="2"/>
      <c r="M1742" s="24" t="str" cm="1">
        <f t="array" ref="M1742">_xlfn.IFS(B1742=standards!$G$1, standards!$H$1, B1742=standards!$G$2,standards!$H$2,B1742=standards!$G$3,standards!$H$3,B1742=standards!$G$4,standards!$H$4,B1742=standards!$G$5,standards!$H$5,B1742=standards!$G$6,standards!$H$6,B1742=standards!$G$8,standards!$H$8,B1742=standards!$G$9,standards!$H$9,B1742=standards!$G$10, standards!$H$10, TRUE,standards!$H$7)</f>
        <v>139.5, 64.5, 1.5</v>
      </c>
      <c r="N1742" t="str">
        <f>VLOOKUP($C1742, standards!$A$2:$D$17, 3, FALSE)</f>
        <v>dolostone (cap carbonate)</v>
      </c>
      <c r="O1742" t="str">
        <f>VLOOKUP($C1742, standards!$A$2:$D$17, 4, FALSE)</f>
        <v/>
      </c>
    </row>
    <row r="1743" spans="1:15" x14ac:dyDescent="0.2">
      <c r="A1743" s="21">
        <v>29967</v>
      </c>
      <c r="B1743" s="1" t="s">
        <v>61</v>
      </c>
      <c r="C1743" s="1" t="s">
        <v>18</v>
      </c>
      <c r="D1743" s="1" t="s">
        <v>65</v>
      </c>
      <c r="E1743" s="10">
        <v>3.5</v>
      </c>
      <c r="F1743" s="11">
        <v>-1.9339999999999999</v>
      </c>
      <c r="G1743" s="11">
        <v>-7.0926701311555709</v>
      </c>
      <c r="H1743" s="2"/>
      <c r="I1743" s="2"/>
      <c r="J1743" s="2"/>
      <c r="K1743" s="2"/>
      <c r="L1743" s="2"/>
      <c r="M1743" s="24" t="str" cm="1">
        <f t="array" ref="M1743">_xlfn.IFS(B1743=standards!$G$1, standards!$H$1, B1743=standards!$G$2,standards!$H$2,B1743=standards!$G$3,standards!$H$3,B1743=standards!$G$4,standards!$H$4,B1743=standards!$G$5,standards!$H$5,B1743=standards!$G$6,standards!$H$6,B1743=standards!$G$8,standards!$H$8,B1743=standards!$G$9,standards!$H$9,B1743=standards!$G$10, standards!$H$10, TRUE,standards!$H$7)</f>
        <v>139.5, 64.5, 1.5</v>
      </c>
      <c r="N1743" t="str">
        <f>VLOOKUP($C1743, standards!$A$2:$D$17, 3, FALSE)</f>
        <v>dolostone (cap carbonate)</v>
      </c>
      <c r="O1743" t="str">
        <f>VLOOKUP($C1743, standards!$A$2:$D$17, 4, FALSE)</f>
        <v/>
      </c>
    </row>
    <row r="1744" spans="1:15" x14ac:dyDescent="0.2">
      <c r="A1744" s="21">
        <v>29968</v>
      </c>
      <c r="B1744" s="1" t="s">
        <v>61</v>
      </c>
      <c r="C1744" s="1" t="s">
        <v>18</v>
      </c>
      <c r="D1744" s="1" t="s">
        <v>65</v>
      </c>
      <c r="E1744" s="10">
        <v>4</v>
      </c>
      <c r="F1744" s="11">
        <v>-2.073</v>
      </c>
      <c r="G1744" s="11">
        <v>-7.4183320960158445</v>
      </c>
      <c r="H1744" s="2"/>
      <c r="I1744" s="2"/>
      <c r="J1744" s="2"/>
      <c r="K1744" s="2"/>
      <c r="L1744" s="2"/>
      <c r="M1744" s="24" t="str" cm="1">
        <f t="array" ref="M1744">_xlfn.IFS(B1744=standards!$G$1, standards!$H$1, B1744=standards!$G$2,standards!$H$2,B1744=standards!$G$3,standards!$H$3,B1744=standards!$G$4,standards!$H$4,B1744=standards!$G$5,standards!$H$5,B1744=standards!$G$6,standards!$H$6,B1744=standards!$G$8,standards!$H$8,B1744=standards!$G$9,standards!$H$9,B1744=standards!$G$10, standards!$H$10, TRUE,standards!$H$7)</f>
        <v>139.5, 64.5, 1.5</v>
      </c>
      <c r="N1744" t="str">
        <f>VLOOKUP($C1744, standards!$A$2:$D$17, 3, FALSE)</f>
        <v>dolostone (cap carbonate)</v>
      </c>
      <c r="O1744" t="str">
        <f>VLOOKUP($C1744, standards!$A$2:$D$17, 4, FALSE)</f>
        <v/>
      </c>
    </row>
    <row r="1745" spans="1:15" x14ac:dyDescent="0.2">
      <c r="A1745" s="21">
        <v>29969</v>
      </c>
      <c r="B1745" s="1" t="s">
        <v>61</v>
      </c>
      <c r="C1745" s="1" t="s">
        <v>18</v>
      </c>
      <c r="D1745" s="1" t="s">
        <v>65</v>
      </c>
      <c r="E1745" s="10">
        <v>4.5</v>
      </c>
      <c r="F1745" s="11">
        <v>-0.23300000000000001</v>
      </c>
      <c r="G1745" s="11">
        <v>-6.8165008661222375</v>
      </c>
      <c r="H1745" s="2"/>
      <c r="I1745" s="2"/>
      <c r="J1745" s="2"/>
      <c r="K1745" s="2"/>
      <c r="L1745" s="2"/>
      <c r="M1745" s="24" t="str" cm="1">
        <f t="array" ref="M1745">_xlfn.IFS(B1745=standards!$G$1, standards!$H$1, B1745=standards!$G$2,standards!$H$2,B1745=standards!$G$3,standards!$H$3,B1745=standards!$G$4,standards!$H$4,B1745=standards!$G$5,standards!$H$5,B1745=standards!$G$6,standards!$H$6,B1745=standards!$G$8,standards!$H$8,B1745=standards!$G$9,standards!$H$9,B1745=standards!$G$10, standards!$H$10, TRUE,standards!$H$7)</f>
        <v>139.5, 64.5, 1.5</v>
      </c>
      <c r="N1745" t="str">
        <f>VLOOKUP($C1745, standards!$A$2:$D$17, 3, FALSE)</f>
        <v>dolostone (cap carbonate)</v>
      </c>
      <c r="O1745" t="str">
        <f>VLOOKUP($C1745, standards!$A$2:$D$17, 4, FALSE)</f>
        <v/>
      </c>
    </row>
    <row r="1746" spans="1:15" x14ac:dyDescent="0.2">
      <c r="A1746" s="21">
        <v>29970</v>
      </c>
      <c r="B1746" s="1" t="s">
        <v>61</v>
      </c>
      <c r="C1746" s="1" t="s">
        <v>18</v>
      </c>
      <c r="D1746" s="1" t="s">
        <v>65</v>
      </c>
      <c r="E1746" s="10">
        <v>5</v>
      </c>
      <c r="F1746" s="11">
        <v>0.55100000000000005</v>
      </c>
      <c r="G1746" s="11">
        <v>-6.7887849542192509</v>
      </c>
      <c r="H1746" s="2"/>
      <c r="I1746" s="2"/>
      <c r="J1746" s="2"/>
      <c r="K1746" s="2"/>
      <c r="L1746" s="2"/>
      <c r="M1746" s="24" t="str" cm="1">
        <f t="array" ref="M1746">_xlfn.IFS(B1746=standards!$G$1, standards!$H$1, B1746=standards!$G$2,standards!$H$2,B1746=standards!$G$3,standards!$H$3,B1746=standards!$G$4,standards!$H$4,B1746=standards!$G$5,standards!$H$5,B1746=standards!$G$6,standards!$H$6,B1746=standards!$G$8,standards!$H$8,B1746=standards!$G$9,standards!$H$9,B1746=standards!$G$10, standards!$H$10, TRUE,standards!$H$7)</f>
        <v>139.5, 64.5, 1.5</v>
      </c>
      <c r="N1746" t="str">
        <f>VLOOKUP($C1746, standards!$A$2:$D$17, 3, FALSE)</f>
        <v>dolostone (cap carbonate)</v>
      </c>
      <c r="O1746" t="str">
        <f>VLOOKUP($C1746, standards!$A$2:$D$17, 4, FALSE)</f>
        <v/>
      </c>
    </row>
    <row r="1747" spans="1:15" x14ac:dyDescent="0.2">
      <c r="A1747" s="21">
        <v>29971</v>
      </c>
      <c r="B1747" s="1" t="s">
        <v>61</v>
      </c>
      <c r="C1747" s="1" t="s">
        <v>18</v>
      </c>
      <c r="D1747" s="1" t="s">
        <v>65</v>
      </c>
      <c r="E1747" s="10">
        <v>5.5</v>
      </c>
      <c r="F1747" s="11">
        <v>-0.28899999999999998</v>
      </c>
      <c r="G1747" s="11">
        <v>-7.2886612224696838</v>
      </c>
      <c r="H1747" s="2"/>
      <c r="I1747" s="2"/>
      <c r="J1747" s="2"/>
      <c r="K1747" s="2"/>
      <c r="L1747" s="2"/>
      <c r="M1747" s="24" t="str" cm="1">
        <f t="array" ref="M1747">_xlfn.IFS(B1747=standards!$G$1, standards!$H$1, B1747=standards!$G$2,standards!$H$2,B1747=standards!$G$3,standards!$H$3,B1747=standards!$G$4,standards!$H$4,B1747=standards!$G$5,standards!$H$5,B1747=standards!$G$6,standards!$H$6,B1747=standards!$G$8,standards!$H$8,B1747=standards!$G$9,standards!$H$9,B1747=standards!$G$10, standards!$H$10, TRUE,standards!$H$7)</f>
        <v>139.5, 64.5, 1.5</v>
      </c>
      <c r="N1747" t="str">
        <f>VLOOKUP($C1747, standards!$A$2:$D$17, 3, FALSE)</f>
        <v>dolostone (cap carbonate)</v>
      </c>
      <c r="O1747" t="str">
        <f>VLOOKUP($C1747, standards!$A$2:$D$17, 4, FALSE)</f>
        <v/>
      </c>
    </row>
    <row r="1748" spans="1:15" x14ac:dyDescent="0.2">
      <c r="A1748" s="21">
        <v>29972</v>
      </c>
      <c r="B1748" s="1" t="s">
        <v>61</v>
      </c>
      <c r="C1748" s="1" t="s">
        <v>18</v>
      </c>
      <c r="D1748" s="1" t="s">
        <v>65</v>
      </c>
      <c r="E1748" s="10">
        <v>6</v>
      </c>
      <c r="F1748" s="11">
        <v>-0.318</v>
      </c>
      <c r="G1748" s="11">
        <v>-6.6868299925760786</v>
      </c>
      <c r="H1748" s="2"/>
      <c r="I1748" s="2"/>
      <c r="J1748" s="2"/>
      <c r="K1748" s="2"/>
      <c r="L1748" s="2"/>
      <c r="M1748" s="24" t="str" cm="1">
        <f t="array" ref="M1748">_xlfn.IFS(B1748=standards!$G$1, standards!$H$1, B1748=standards!$G$2,standards!$H$2,B1748=standards!$G$3,standards!$H$3,B1748=standards!$G$4,standards!$H$4,B1748=standards!$G$5,standards!$H$5,B1748=standards!$G$6,standards!$H$6,B1748=standards!$G$8,standards!$H$8,B1748=standards!$G$9,standards!$H$9,B1748=standards!$G$10, standards!$H$10, TRUE,standards!$H$7)</f>
        <v>139.5, 64.5, 1.5</v>
      </c>
      <c r="N1748" t="str">
        <f>VLOOKUP($C1748, standards!$A$2:$D$17, 3, FALSE)</f>
        <v>dolostone (cap carbonate)</v>
      </c>
      <c r="O1748" t="str">
        <f>VLOOKUP($C1748, standards!$A$2:$D$17, 4, FALSE)</f>
        <v/>
      </c>
    </row>
    <row r="1749" spans="1:15" x14ac:dyDescent="0.2">
      <c r="A1749" s="21">
        <v>29973</v>
      </c>
      <c r="B1749" s="1" t="s">
        <v>61</v>
      </c>
      <c r="C1749" s="1" t="s">
        <v>18</v>
      </c>
      <c r="D1749" s="1" t="s">
        <v>65</v>
      </c>
      <c r="E1749" s="10">
        <v>6.5</v>
      </c>
      <c r="F1749" s="11">
        <v>0.53700000000000003</v>
      </c>
      <c r="G1749" s="11">
        <v>-6.3789853996534713</v>
      </c>
      <c r="H1749" s="2"/>
      <c r="I1749" s="2"/>
      <c r="J1749" s="2"/>
      <c r="K1749" s="2"/>
      <c r="L1749" s="2"/>
      <c r="M1749" s="24" t="str" cm="1">
        <f t="array" ref="M1749">_xlfn.IFS(B1749=standards!$G$1, standards!$H$1, B1749=standards!$G$2,standards!$H$2,B1749=standards!$G$3,standards!$H$3,B1749=standards!$G$4,standards!$H$4,B1749=standards!$G$5,standards!$H$5,B1749=standards!$G$6,standards!$H$6,B1749=standards!$G$8,standards!$H$8,B1749=standards!$G$9,standards!$H$9,B1749=standards!$G$10, standards!$H$10, TRUE,standards!$H$7)</f>
        <v>139.5, 64.5, 1.5</v>
      </c>
      <c r="N1749" t="str">
        <f>VLOOKUP($C1749, standards!$A$2:$D$17, 3, FALSE)</f>
        <v>dolostone (cap carbonate)</v>
      </c>
      <c r="O1749" t="str">
        <f>VLOOKUP($C1749, standards!$A$2:$D$17, 4, FALSE)</f>
        <v/>
      </c>
    </row>
    <row r="1750" spans="1:15" x14ac:dyDescent="0.2">
      <c r="A1750" s="21">
        <v>29974</v>
      </c>
      <c r="B1750" s="1" t="s">
        <v>61</v>
      </c>
      <c r="C1750" s="1" t="s">
        <v>18</v>
      </c>
      <c r="D1750" s="1" t="s">
        <v>65</v>
      </c>
      <c r="E1750" s="10">
        <v>7</v>
      </c>
      <c r="F1750" s="11">
        <v>-1.49</v>
      </c>
      <c r="G1750" s="11">
        <v>-7.1926453848056573</v>
      </c>
      <c r="H1750" s="2"/>
      <c r="I1750" s="2"/>
      <c r="J1750" s="2"/>
      <c r="K1750" s="2"/>
      <c r="L1750" s="2"/>
      <c r="M1750" s="24" t="str" cm="1">
        <f t="array" ref="M1750">_xlfn.IFS(B1750=standards!$G$1, standards!$H$1, B1750=standards!$G$2,standards!$H$2,B1750=standards!$G$3,standards!$H$3,B1750=standards!$G$4,standards!$H$4,B1750=standards!$G$5,standards!$H$5,B1750=standards!$G$6,standards!$H$6,B1750=standards!$G$8,standards!$H$8,B1750=standards!$G$9,standards!$H$9,B1750=standards!$G$10, standards!$H$10, TRUE,standards!$H$7)</f>
        <v>139.5, 64.5, 1.5</v>
      </c>
      <c r="N1750" t="str">
        <f>VLOOKUP($C1750, standards!$A$2:$D$17, 3, FALSE)</f>
        <v>dolostone (cap carbonate)</v>
      </c>
      <c r="O1750" t="str">
        <f>VLOOKUP($C1750, standards!$A$2:$D$17, 4, FALSE)</f>
        <v/>
      </c>
    </row>
    <row r="1751" spans="1:15" x14ac:dyDescent="0.2">
      <c r="A1751" s="21">
        <v>29975</v>
      </c>
      <c r="B1751" s="1" t="s">
        <v>61</v>
      </c>
      <c r="C1751" s="1" t="s">
        <v>18</v>
      </c>
      <c r="D1751" s="1" t="s">
        <v>65</v>
      </c>
      <c r="E1751" s="10">
        <v>7.5</v>
      </c>
      <c r="F1751" s="11">
        <v>-1.58</v>
      </c>
      <c r="G1751" s="11">
        <v>-7.1956149467953985</v>
      </c>
      <c r="H1751" s="2"/>
      <c r="I1751" s="2"/>
      <c r="J1751" s="2"/>
      <c r="K1751" s="2"/>
      <c r="L1751" s="2"/>
      <c r="M1751" s="24" t="str" cm="1">
        <f t="array" ref="M1751">_xlfn.IFS(B1751=standards!$G$1, standards!$H$1, B1751=standards!$G$2,standards!$H$2,B1751=standards!$G$3,standards!$H$3,B1751=standards!$G$4,standards!$H$4,B1751=standards!$G$5,standards!$H$5,B1751=standards!$G$6,standards!$H$6,B1751=standards!$G$8,standards!$H$8,B1751=standards!$G$9,standards!$H$9,B1751=standards!$G$10, standards!$H$10, TRUE,standards!$H$7)</f>
        <v>139.5, 64.5, 1.5</v>
      </c>
      <c r="N1751" t="str">
        <f>VLOOKUP($C1751, standards!$A$2:$D$17, 3, FALSE)</f>
        <v>dolostone (cap carbonate)</v>
      </c>
      <c r="O1751" t="str">
        <f>VLOOKUP($C1751, standards!$A$2:$D$17, 4, FALSE)</f>
        <v/>
      </c>
    </row>
  </sheetData>
  <mergeCells count="1">
    <mergeCell ref="M2:O3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9E316-0730-4B89-95B7-872FD538DD1C}">
  <dimension ref="A1:I1741"/>
  <sheetViews>
    <sheetView workbookViewId="0">
      <selection activeCell="I9" sqref="I9"/>
    </sheetView>
  </sheetViews>
  <sheetFormatPr defaultRowHeight="12.6" x14ac:dyDescent="0.2"/>
  <sheetData>
    <row r="1" spans="1:9" x14ac:dyDescent="0.2">
      <c r="A1">
        <v>28230</v>
      </c>
      <c r="B1" t="str">
        <f>VLOOKUP(A1,'S1-C&amp;Oisotopes'!$A$6:$M$1751,13,FALSE)</f>
        <v>129, -64.5, 1</v>
      </c>
      <c r="E1" t="s">
        <v>141</v>
      </c>
      <c r="I1" t="s">
        <v>141</v>
      </c>
    </row>
    <row r="2" spans="1:9" x14ac:dyDescent="0.2">
      <c r="A2">
        <v>28231</v>
      </c>
      <c r="B2" t="str">
        <f>VLOOKUP(A2,'S1-C&amp;Oisotopes'!$A$6:$M$1751,13,FALSE)</f>
        <v>129, -64.5, 1</v>
      </c>
      <c r="E2" t="s">
        <v>141</v>
      </c>
      <c r="I2" t="s">
        <v>142</v>
      </c>
    </row>
    <row r="3" spans="1:9" x14ac:dyDescent="0.2">
      <c r="A3">
        <v>28232</v>
      </c>
      <c r="B3" t="str">
        <f>VLOOKUP(A3,'S1-C&amp;Oisotopes'!$A$6:$M$1751,13,FALSE)</f>
        <v>129, -64.5, 1</v>
      </c>
      <c r="E3" t="s">
        <v>141</v>
      </c>
      <c r="I3" t="s">
        <v>143</v>
      </c>
    </row>
    <row r="4" spans="1:9" x14ac:dyDescent="0.2">
      <c r="A4">
        <v>28233</v>
      </c>
      <c r="B4" t="str">
        <f>VLOOKUP(A4,'S1-C&amp;Oisotopes'!$A$6:$M$1751,13,FALSE)</f>
        <v>129, -64.5, 1</v>
      </c>
      <c r="E4" t="s">
        <v>141</v>
      </c>
      <c r="I4" t="s">
        <v>144</v>
      </c>
    </row>
    <row r="5" spans="1:9" x14ac:dyDescent="0.2">
      <c r="A5">
        <v>28234</v>
      </c>
      <c r="B5" t="str">
        <f>VLOOKUP(A5,'S1-C&amp;Oisotopes'!$A$6:$M$1751,13,FALSE)</f>
        <v>129, -64.5, 1</v>
      </c>
      <c r="E5" t="s">
        <v>141</v>
      </c>
      <c r="I5" t="s">
        <v>145</v>
      </c>
    </row>
    <row r="6" spans="1:9" x14ac:dyDescent="0.2">
      <c r="A6">
        <v>28235</v>
      </c>
      <c r="B6" t="str">
        <f>VLOOKUP(A6,'S1-C&amp;Oisotopes'!$A$6:$M$1751,13,FALSE)</f>
        <v>129, -64.5, 1</v>
      </c>
      <c r="E6" t="s">
        <v>141</v>
      </c>
      <c r="I6" t="s">
        <v>146</v>
      </c>
    </row>
    <row r="7" spans="1:9" x14ac:dyDescent="0.2">
      <c r="A7">
        <v>28236</v>
      </c>
      <c r="B7" t="str">
        <f>VLOOKUP(A7,'S1-C&amp;Oisotopes'!$A$6:$M$1751,13,FALSE)</f>
        <v>129, -64.5, 1</v>
      </c>
      <c r="E7" t="s">
        <v>141</v>
      </c>
      <c r="I7" t="s">
        <v>147</v>
      </c>
    </row>
    <row r="8" spans="1:9" x14ac:dyDescent="0.2">
      <c r="A8">
        <v>28237</v>
      </c>
      <c r="B8" t="str">
        <f>VLOOKUP(A8,'S1-C&amp;Oisotopes'!$A$6:$M$1751,13,FALSE)</f>
        <v>129, -64.5, 1</v>
      </c>
      <c r="E8" t="s">
        <v>141</v>
      </c>
      <c r="I8" t="s">
        <v>148</v>
      </c>
    </row>
    <row r="9" spans="1:9" x14ac:dyDescent="0.2">
      <c r="A9">
        <v>28238</v>
      </c>
      <c r="B9" t="str">
        <f>VLOOKUP(A9,'S1-C&amp;Oisotopes'!$A$6:$M$1751,13,FALSE)</f>
        <v>129, -64.5, 1</v>
      </c>
      <c r="E9" t="s">
        <v>141</v>
      </c>
      <c r="I9" t="s">
        <v>102</v>
      </c>
    </row>
    <row r="10" spans="1:9" x14ac:dyDescent="0.2">
      <c r="A10">
        <v>28239</v>
      </c>
      <c r="B10" t="str">
        <f>VLOOKUP(A10,'S1-C&amp;Oisotopes'!$A$6:$M$1751,13,FALSE)</f>
        <v>129, -64.5, 1</v>
      </c>
      <c r="E10" t="s">
        <v>141</v>
      </c>
      <c r="I10" t="s">
        <v>149</v>
      </c>
    </row>
    <row r="11" spans="1:9" x14ac:dyDescent="0.2">
      <c r="A11">
        <v>28240</v>
      </c>
      <c r="B11" t="str">
        <f>VLOOKUP(A11,'S1-C&amp;Oisotopes'!$A$6:$M$1751,13,FALSE)</f>
        <v>129, -64.5, 1</v>
      </c>
      <c r="E11" t="s">
        <v>141</v>
      </c>
      <c r="I11" t="s">
        <v>100</v>
      </c>
    </row>
    <row r="12" spans="1:9" x14ac:dyDescent="0.2">
      <c r="A12">
        <v>28241</v>
      </c>
      <c r="B12" t="str">
        <f>VLOOKUP(A12,'S1-C&amp;Oisotopes'!$A$6:$M$1751,13,FALSE)</f>
        <v>129, -64.5, 1</v>
      </c>
      <c r="E12" t="s">
        <v>141</v>
      </c>
    </row>
    <row r="13" spans="1:9" x14ac:dyDescent="0.2">
      <c r="A13">
        <v>28242</v>
      </c>
      <c r="B13" t="str">
        <f>VLOOKUP(A13,'S1-C&amp;Oisotopes'!$A$6:$M$1751,13,FALSE)</f>
        <v>129, -64.5, 1</v>
      </c>
      <c r="E13" t="s">
        <v>141</v>
      </c>
    </row>
    <row r="14" spans="1:9" x14ac:dyDescent="0.2">
      <c r="A14">
        <v>28243</v>
      </c>
      <c r="B14" t="str">
        <f>VLOOKUP(A14,'S1-C&amp;Oisotopes'!$A$6:$M$1751,13,FALSE)</f>
        <v>129, -64.5, 1</v>
      </c>
      <c r="E14" t="s">
        <v>141</v>
      </c>
    </row>
    <row r="15" spans="1:9" x14ac:dyDescent="0.2">
      <c r="A15">
        <v>28244</v>
      </c>
      <c r="B15" t="str">
        <f>VLOOKUP(A15,'S1-C&amp;Oisotopes'!$A$6:$M$1751,13,FALSE)</f>
        <v>129, -64.5, 1</v>
      </c>
      <c r="E15" t="s">
        <v>141</v>
      </c>
    </row>
    <row r="16" spans="1:9" x14ac:dyDescent="0.2">
      <c r="A16">
        <v>28245</v>
      </c>
      <c r="B16" t="str">
        <f>VLOOKUP(A16,'S1-C&amp;Oisotopes'!$A$6:$M$1751,13,FALSE)</f>
        <v>129, -64.5, 1</v>
      </c>
      <c r="E16" t="s">
        <v>142</v>
      </c>
    </row>
    <row r="17" spans="1:5" x14ac:dyDescent="0.2">
      <c r="A17">
        <v>28246</v>
      </c>
      <c r="B17" t="str">
        <f>VLOOKUP(A17,'S1-C&amp;Oisotopes'!$A$6:$M$1751,13,FALSE)</f>
        <v>129, -64.5, 1</v>
      </c>
      <c r="E17" t="s">
        <v>142</v>
      </c>
    </row>
    <row r="18" spans="1:5" x14ac:dyDescent="0.2">
      <c r="A18">
        <v>28247</v>
      </c>
      <c r="B18" t="str">
        <f>VLOOKUP(A18,'S1-C&amp;Oisotopes'!$A$6:$M$1751,13,FALSE)</f>
        <v>129, -64.5, 1</v>
      </c>
      <c r="E18" t="s">
        <v>143</v>
      </c>
    </row>
    <row r="19" spans="1:5" x14ac:dyDescent="0.2">
      <c r="A19">
        <v>28248</v>
      </c>
      <c r="B19" t="str">
        <f>VLOOKUP(A19,'S1-C&amp;Oisotopes'!$A$6:$M$1751,13,FALSE)</f>
        <v>129, -64.5, 1</v>
      </c>
      <c r="E19" t="s">
        <v>143</v>
      </c>
    </row>
    <row r="20" spans="1:5" x14ac:dyDescent="0.2">
      <c r="A20">
        <v>28249</v>
      </c>
      <c r="B20" t="str">
        <f>VLOOKUP(A20,'S1-C&amp;Oisotopes'!$A$6:$M$1751,13,FALSE)</f>
        <v>129, -64.5, 1</v>
      </c>
      <c r="E20" t="s">
        <v>143</v>
      </c>
    </row>
    <row r="21" spans="1:5" x14ac:dyDescent="0.2">
      <c r="A21">
        <v>28250</v>
      </c>
      <c r="B21" t="str">
        <f>VLOOKUP(A21,'S1-C&amp;Oisotopes'!$A$6:$M$1751,13,FALSE)</f>
        <v>129, -64.5, 1</v>
      </c>
      <c r="E21" t="s">
        <v>143</v>
      </c>
    </row>
    <row r="22" spans="1:5" x14ac:dyDescent="0.2">
      <c r="A22">
        <v>28251</v>
      </c>
      <c r="B22" t="str">
        <f>VLOOKUP(A22,'S1-C&amp;Oisotopes'!$A$6:$M$1751,13,FALSE)</f>
        <v>129, -64.5, 1</v>
      </c>
      <c r="E22" t="s">
        <v>143</v>
      </c>
    </row>
    <row r="23" spans="1:5" x14ac:dyDescent="0.2">
      <c r="A23">
        <v>28252</v>
      </c>
      <c r="B23" t="str">
        <f>VLOOKUP(A23,'S1-C&amp;Oisotopes'!$A$6:$M$1751,13,FALSE)</f>
        <v>129, -64.5, 1</v>
      </c>
      <c r="E23" t="s">
        <v>143</v>
      </c>
    </row>
    <row r="24" spans="1:5" x14ac:dyDescent="0.2">
      <c r="A24">
        <v>28253</v>
      </c>
      <c r="B24" t="str">
        <f>VLOOKUP(A24,'S1-C&amp;Oisotopes'!$A$6:$M$1751,13,FALSE)</f>
        <v>129, -64.5, 1</v>
      </c>
      <c r="E24" t="s">
        <v>143</v>
      </c>
    </row>
    <row r="25" spans="1:5" x14ac:dyDescent="0.2">
      <c r="A25">
        <v>28254</v>
      </c>
      <c r="B25" t="str">
        <f>VLOOKUP(A25,'S1-C&amp;Oisotopes'!$A$6:$M$1751,13,FALSE)</f>
        <v>129, -64.5, 1</v>
      </c>
      <c r="E25" t="s">
        <v>143</v>
      </c>
    </row>
    <row r="26" spans="1:5" x14ac:dyDescent="0.2">
      <c r="A26">
        <v>28255</v>
      </c>
      <c r="B26" t="str">
        <f>VLOOKUP(A26,'S1-C&amp;Oisotopes'!$A$6:$M$1751,13,FALSE)</f>
        <v>129, -64.5, 1</v>
      </c>
      <c r="E26" t="s">
        <v>143</v>
      </c>
    </row>
    <row r="27" spans="1:5" x14ac:dyDescent="0.2">
      <c r="A27">
        <v>28256</v>
      </c>
      <c r="B27" t="str">
        <f>VLOOKUP(A27,'S1-C&amp;Oisotopes'!$A$6:$M$1751,13,FALSE)</f>
        <v>129, -64.5, 1</v>
      </c>
      <c r="E27" t="s">
        <v>143</v>
      </c>
    </row>
    <row r="28" spans="1:5" x14ac:dyDescent="0.2">
      <c r="A28">
        <v>28257</v>
      </c>
      <c r="B28" t="str">
        <f>VLOOKUP(A28,'S1-C&amp;Oisotopes'!$A$6:$M$1751,13,FALSE)</f>
        <v>129, -64.5, 1</v>
      </c>
      <c r="E28" t="s">
        <v>143</v>
      </c>
    </row>
    <row r="29" spans="1:5" x14ac:dyDescent="0.2">
      <c r="A29">
        <v>28258</v>
      </c>
      <c r="B29" t="str">
        <f>VLOOKUP(A29,'S1-C&amp;Oisotopes'!$A$6:$M$1751,13,FALSE)</f>
        <v>129, -64.5, 1</v>
      </c>
      <c r="E29" t="s">
        <v>143</v>
      </c>
    </row>
    <row r="30" spans="1:5" x14ac:dyDescent="0.2">
      <c r="A30">
        <v>28259</v>
      </c>
      <c r="B30" t="str">
        <f>VLOOKUP(A30,'S1-C&amp;Oisotopes'!$A$6:$M$1751,13,FALSE)</f>
        <v>129, -64.5, 1</v>
      </c>
      <c r="E30" t="s">
        <v>143</v>
      </c>
    </row>
    <row r="31" spans="1:5" x14ac:dyDescent="0.2">
      <c r="A31">
        <v>28260</v>
      </c>
      <c r="B31" t="str">
        <f>VLOOKUP(A31,'S1-C&amp;Oisotopes'!$A$6:$M$1751,13,FALSE)</f>
        <v>129, -64.5, 1</v>
      </c>
      <c r="E31" t="s">
        <v>143</v>
      </c>
    </row>
    <row r="32" spans="1:5" x14ac:dyDescent="0.2">
      <c r="A32">
        <v>28261</v>
      </c>
      <c r="B32" t="str">
        <f>VLOOKUP(A32,'S1-C&amp;Oisotopes'!$A$6:$M$1751,13,FALSE)</f>
        <v>129, -64.5, 1</v>
      </c>
      <c r="E32" t="s">
        <v>143</v>
      </c>
    </row>
    <row r="33" spans="1:5" x14ac:dyDescent="0.2">
      <c r="A33">
        <v>28262</v>
      </c>
      <c r="B33" t="str">
        <f>VLOOKUP(A33,'S1-C&amp;Oisotopes'!$A$6:$M$1751,13,FALSE)</f>
        <v>129, -64.5, 1</v>
      </c>
      <c r="E33" t="s">
        <v>143</v>
      </c>
    </row>
    <row r="34" spans="1:5" x14ac:dyDescent="0.2">
      <c r="A34">
        <v>28263</v>
      </c>
      <c r="B34" t="str">
        <f>VLOOKUP(A34,'S1-C&amp;Oisotopes'!$A$6:$M$1751,13,FALSE)</f>
        <v>129, -64.5, 1</v>
      </c>
      <c r="E34" t="s">
        <v>143</v>
      </c>
    </row>
    <row r="35" spans="1:5" x14ac:dyDescent="0.2">
      <c r="A35">
        <v>28264</v>
      </c>
      <c r="B35" t="str">
        <f>VLOOKUP(A35,'S1-C&amp;Oisotopes'!$A$6:$M$1751,13,FALSE)</f>
        <v>129, -64.5, 1</v>
      </c>
      <c r="E35" t="s">
        <v>143</v>
      </c>
    </row>
    <row r="36" spans="1:5" x14ac:dyDescent="0.2">
      <c r="A36">
        <v>28265</v>
      </c>
      <c r="B36" t="str">
        <f>VLOOKUP(A36,'S1-C&amp;Oisotopes'!$A$6:$M$1751,13,FALSE)</f>
        <v>129, -64.5, 1</v>
      </c>
      <c r="E36" t="s">
        <v>143</v>
      </c>
    </row>
    <row r="37" spans="1:5" x14ac:dyDescent="0.2">
      <c r="A37">
        <v>28266</v>
      </c>
      <c r="B37" t="str">
        <f>VLOOKUP(A37,'S1-C&amp;Oisotopes'!$A$6:$M$1751,13,FALSE)</f>
        <v>129, -64.5, 1</v>
      </c>
      <c r="E37" t="s">
        <v>143</v>
      </c>
    </row>
    <row r="38" spans="1:5" x14ac:dyDescent="0.2">
      <c r="A38">
        <v>28267</v>
      </c>
      <c r="B38" t="str">
        <f>VLOOKUP(A38,'S1-C&amp;Oisotopes'!$A$6:$M$1751,13,FALSE)</f>
        <v>129, -64.5, 1</v>
      </c>
      <c r="E38" t="s">
        <v>143</v>
      </c>
    </row>
    <row r="39" spans="1:5" x14ac:dyDescent="0.2">
      <c r="A39">
        <v>28268</v>
      </c>
      <c r="B39" t="str">
        <f>VLOOKUP(A39,'S1-C&amp;Oisotopes'!$A$6:$M$1751,13,FALSE)</f>
        <v>129, -64.5, 1</v>
      </c>
      <c r="E39" t="s">
        <v>143</v>
      </c>
    </row>
    <row r="40" spans="1:5" x14ac:dyDescent="0.2">
      <c r="A40">
        <v>28269</v>
      </c>
      <c r="B40" t="str">
        <f>VLOOKUP(A40,'S1-C&amp;Oisotopes'!$A$6:$M$1751,13,FALSE)</f>
        <v>129, -64.5, 1</v>
      </c>
      <c r="E40" t="s">
        <v>143</v>
      </c>
    </row>
    <row r="41" spans="1:5" x14ac:dyDescent="0.2">
      <c r="A41">
        <v>28270</v>
      </c>
      <c r="B41" t="str">
        <f>VLOOKUP(A41,'S1-C&amp;Oisotopes'!$A$6:$M$1751,13,FALSE)</f>
        <v>129, -64.5, 1</v>
      </c>
      <c r="E41" t="s">
        <v>143</v>
      </c>
    </row>
    <row r="42" spans="1:5" x14ac:dyDescent="0.2">
      <c r="A42">
        <v>28271</v>
      </c>
      <c r="B42" t="str">
        <f>VLOOKUP(A42,'S1-C&amp;Oisotopes'!$A$6:$M$1751,13,FALSE)</f>
        <v>129, -64.5, 1</v>
      </c>
      <c r="E42" t="s">
        <v>143</v>
      </c>
    </row>
    <row r="43" spans="1:5" x14ac:dyDescent="0.2">
      <c r="A43">
        <v>28272</v>
      </c>
      <c r="B43" t="str">
        <f>VLOOKUP(A43,'S1-C&amp;Oisotopes'!$A$6:$M$1751,13,FALSE)</f>
        <v>129, -64.5, 1</v>
      </c>
      <c r="E43" t="s">
        <v>143</v>
      </c>
    </row>
    <row r="44" spans="1:5" x14ac:dyDescent="0.2">
      <c r="A44">
        <v>28273</v>
      </c>
      <c r="B44" t="str">
        <f>VLOOKUP(A44,'S1-C&amp;Oisotopes'!$A$6:$M$1751,13,FALSE)</f>
        <v>129, -64.5, 1</v>
      </c>
      <c r="E44" t="s">
        <v>143</v>
      </c>
    </row>
    <row r="45" spans="1:5" x14ac:dyDescent="0.2">
      <c r="A45">
        <v>28274</v>
      </c>
      <c r="B45" t="str">
        <f>VLOOKUP(A45,'S1-C&amp;Oisotopes'!$A$6:$M$1751,13,FALSE)</f>
        <v>129, -64.5, 1</v>
      </c>
      <c r="E45" t="s">
        <v>143</v>
      </c>
    </row>
    <row r="46" spans="1:5" x14ac:dyDescent="0.2">
      <c r="A46">
        <v>28275</v>
      </c>
      <c r="B46" t="str">
        <f>VLOOKUP(A46,'S1-C&amp;Oisotopes'!$A$6:$M$1751,13,FALSE)</f>
        <v>129, -64.5, 1</v>
      </c>
      <c r="E46" t="s">
        <v>143</v>
      </c>
    </row>
    <row r="47" spans="1:5" x14ac:dyDescent="0.2">
      <c r="A47">
        <v>28276</v>
      </c>
      <c r="B47" t="str">
        <f>VLOOKUP(A47,'S1-C&amp;Oisotopes'!$A$6:$M$1751,13,FALSE)</f>
        <v>129, -64.5, 1</v>
      </c>
      <c r="E47" t="s">
        <v>143</v>
      </c>
    </row>
    <row r="48" spans="1:5" x14ac:dyDescent="0.2">
      <c r="A48">
        <v>28277</v>
      </c>
      <c r="B48" t="str">
        <f>VLOOKUP(A48,'S1-C&amp;Oisotopes'!$A$6:$M$1751,13,FALSE)</f>
        <v>129, -64.5, 1</v>
      </c>
      <c r="E48" t="s">
        <v>143</v>
      </c>
    </row>
    <row r="49" spans="1:5" x14ac:dyDescent="0.2">
      <c r="A49">
        <v>28278</v>
      </c>
      <c r="B49" t="str">
        <f>VLOOKUP(A49,'S1-C&amp;Oisotopes'!$A$6:$M$1751,13,FALSE)</f>
        <v>129, -64.5, 1</v>
      </c>
      <c r="E49" t="s">
        <v>143</v>
      </c>
    </row>
    <row r="50" spans="1:5" x14ac:dyDescent="0.2">
      <c r="A50">
        <v>28279</v>
      </c>
      <c r="B50" t="str">
        <f>VLOOKUP(A50,'S1-C&amp;Oisotopes'!$A$6:$M$1751,13,FALSE)</f>
        <v>129, -64.5, 1</v>
      </c>
      <c r="E50" t="s">
        <v>143</v>
      </c>
    </row>
    <row r="51" spans="1:5" x14ac:dyDescent="0.2">
      <c r="A51">
        <v>28280</v>
      </c>
      <c r="B51" t="str">
        <f>VLOOKUP(A51,'S1-C&amp;Oisotopes'!$A$6:$M$1751,13,FALSE)</f>
        <v>129, -64.5, 1</v>
      </c>
      <c r="E51" t="s">
        <v>141</v>
      </c>
    </row>
    <row r="52" spans="1:5" x14ac:dyDescent="0.2">
      <c r="A52">
        <v>28281</v>
      </c>
      <c r="B52" t="str">
        <f>VLOOKUP(A52,'S1-C&amp;Oisotopes'!$A$6:$M$1751,13,FALSE)</f>
        <v>129, -64.5, 1</v>
      </c>
      <c r="E52" t="s">
        <v>141</v>
      </c>
    </row>
    <row r="53" spans="1:5" x14ac:dyDescent="0.2">
      <c r="A53">
        <v>28282</v>
      </c>
      <c r="B53" t="str">
        <f>VLOOKUP(A53,'S1-C&amp;Oisotopes'!$A$6:$M$1751,13,FALSE)</f>
        <v>129, -64.5, 1</v>
      </c>
      <c r="E53" t="s">
        <v>141</v>
      </c>
    </row>
    <row r="54" spans="1:5" x14ac:dyDescent="0.2">
      <c r="A54">
        <v>28283</v>
      </c>
      <c r="B54" t="str">
        <f>VLOOKUP(A54,'S1-C&amp;Oisotopes'!$A$6:$M$1751,13,FALSE)</f>
        <v>129, -64.5, 1</v>
      </c>
      <c r="E54" t="s">
        <v>141</v>
      </c>
    </row>
    <row r="55" spans="1:5" x14ac:dyDescent="0.2">
      <c r="A55">
        <v>28284</v>
      </c>
      <c r="B55" t="str">
        <f>VLOOKUP(A55,'S1-C&amp;Oisotopes'!$A$6:$M$1751,13,FALSE)</f>
        <v>129, -64.5, 1</v>
      </c>
      <c r="E55" t="s">
        <v>141</v>
      </c>
    </row>
    <row r="56" spans="1:5" x14ac:dyDescent="0.2">
      <c r="A56">
        <v>28285</v>
      </c>
      <c r="B56" t="str">
        <f>VLOOKUP(A56,'S1-C&amp;Oisotopes'!$A$6:$M$1751,13,FALSE)</f>
        <v>129, -64.5, 1</v>
      </c>
      <c r="E56" t="s">
        <v>141</v>
      </c>
    </row>
    <row r="57" spans="1:5" x14ac:dyDescent="0.2">
      <c r="A57">
        <v>28286</v>
      </c>
      <c r="B57" t="str">
        <f>VLOOKUP(A57,'S1-C&amp;Oisotopes'!$A$6:$M$1751,13,FALSE)</f>
        <v>129, -64.5, 1</v>
      </c>
      <c r="E57" t="s">
        <v>141</v>
      </c>
    </row>
    <row r="58" spans="1:5" x14ac:dyDescent="0.2">
      <c r="A58">
        <v>28287</v>
      </c>
      <c r="B58" t="str">
        <f>VLOOKUP(A58,'S1-C&amp;Oisotopes'!$A$6:$M$1751,13,FALSE)</f>
        <v>129, -64.5, 1</v>
      </c>
      <c r="E58" t="s">
        <v>141</v>
      </c>
    </row>
    <row r="59" spans="1:5" x14ac:dyDescent="0.2">
      <c r="A59">
        <v>28288</v>
      </c>
      <c r="B59" t="str">
        <f>VLOOKUP(A59,'S1-C&amp;Oisotopes'!$A$6:$M$1751,13,FALSE)</f>
        <v>129, -64.5, 1</v>
      </c>
      <c r="E59" t="s">
        <v>141</v>
      </c>
    </row>
    <row r="60" spans="1:5" x14ac:dyDescent="0.2">
      <c r="A60">
        <v>28289</v>
      </c>
      <c r="B60" t="str">
        <f>VLOOKUP(A60,'S1-C&amp;Oisotopes'!$A$6:$M$1751,13,FALSE)</f>
        <v>129, -64.5, 1</v>
      </c>
      <c r="E60" t="s">
        <v>141</v>
      </c>
    </row>
    <row r="61" spans="1:5" x14ac:dyDescent="0.2">
      <c r="A61">
        <v>28290</v>
      </c>
      <c r="B61" t="str">
        <f>VLOOKUP(A61,'S1-C&amp;Oisotopes'!$A$6:$M$1751,13,FALSE)</f>
        <v>129, -64.5, 1</v>
      </c>
      <c r="E61" t="s">
        <v>141</v>
      </c>
    </row>
    <row r="62" spans="1:5" x14ac:dyDescent="0.2">
      <c r="A62">
        <v>28291</v>
      </c>
      <c r="B62" t="str">
        <f>VLOOKUP(A62,'S1-C&amp;Oisotopes'!$A$6:$M$1751,13,FALSE)</f>
        <v>129, -64.5, 1</v>
      </c>
      <c r="E62" t="s">
        <v>141</v>
      </c>
    </row>
    <row r="63" spans="1:5" x14ac:dyDescent="0.2">
      <c r="A63">
        <v>28292</v>
      </c>
      <c r="B63" t="str">
        <f>VLOOKUP(A63,'S1-C&amp;Oisotopes'!$A$6:$M$1751,13,FALSE)</f>
        <v>129, -64.5, 1</v>
      </c>
      <c r="E63" t="s">
        <v>141</v>
      </c>
    </row>
    <row r="64" spans="1:5" x14ac:dyDescent="0.2">
      <c r="A64">
        <v>28293</v>
      </c>
      <c r="B64" t="str">
        <f>VLOOKUP(A64,'S1-C&amp;Oisotopes'!$A$6:$M$1751,13,FALSE)</f>
        <v>129, -64.5, 1</v>
      </c>
      <c r="E64" t="s">
        <v>141</v>
      </c>
    </row>
    <row r="65" spans="1:5" x14ac:dyDescent="0.2">
      <c r="A65">
        <v>28294</v>
      </c>
      <c r="B65" t="str">
        <f>VLOOKUP(A65,'S1-C&amp;Oisotopes'!$A$6:$M$1751,13,FALSE)</f>
        <v>129, -64.5, 1</v>
      </c>
      <c r="E65" t="s">
        <v>144</v>
      </c>
    </row>
    <row r="66" spans="1:5" x14ac:dyDescent="0.2">
      <c r="A66">
        <v>28295</v>
      </c>
      <c r="B66" t="str">
        <f>VLOOKUP(A66,'S1-C&amp;Oisotopes'!$A$6:$M$1751,13,FALSE)</f>
        <v>129, -64.5, 1</v>
      </c>
      <c r="E66" t="s">
        <v>144</v>
      </c>
    </row>
    <row r="67" spans="1:5" x14ac:dyDescent="0.2">
      <c r="A67">
        <v>28296</v>
      </c>
      <c r="B67" t="str">
        <f>VLOOKUP(A67,'S1-C&amp;Oisotopes'!$A$6:$M$1751,13,FALSE)</f>
        <v>129, -64.5, 1</v>
      </c>
      <c r="E67" t="s">
        <v>144</v>
      </c>
    </row>
    <row r="68" spans="1:5" x14ac:dyDescent="0.2">
      <c r="A68">
        <v>28297</v>
      </c>
      <c r="B68" t="str">
        <f>VLOOKUP(A68,'S1-C&amp;Oisotopes'!$A$6:$M$1751,13,FALSE)</f>
        <v>129, -64.5, 1</v>
      </c>
      <c r="E68" t="s">
        <v>144</v>
      </c>
    </row>
    <row r="69" spans="1:5" x14ac:dyDescent="0.2">
      <c r="A69">
        <v>28298</v>
      </c>
      <c r="B69" t="str">
        <f>VLOOKUP(A69,'S1-C&amp;Oisotopes'!$A$6:$M$1751,13,FALSE)</f>
        <v>129, -64.5, 1</v>
      </c>
      <c r="E69" t="s">
        <v>144</v>
      </c>
    </row>
    <row r="70" spans="1:5" x14ac:dyDescent="0.2">
      <c r="A70">
        <v>28299</v>
      </c>
      <c r="B70" t="str">
        <f>VLOOKUP(A70,'S1-C&amp;Oisotopes'!$A$6:$M$1751,13,FALSE)</f>
        <v>129, -64.5, 1</v>
      </c>
      <c r="E70" t="s">
        <v>144</v>
      </c>
    </row>
    <row r="71" spans="1:5" x14ac:dyDescent="0.2">
      <c r="A71">
        <v>28300</v>
      </c>
      <c r="B71" t="str">
        <f>VLOOKUP(A71,'S1-C&amp;Oisotopes'!$A$6:$M$1751,13,FALSE)</f>
        <v>129, -64.5, 1</v>
      </c>
      <c r="E71" t="s">
        <v>142</v>
      </c>
    </row>
    <row r="72" spans="1:5" x14ac:dyDescent="0.2">
      <c r="A72">
        <v>28301</v>
      </c>
      <c r="B72" t="str">
        <f>VLOOKUP(A72,'S1-C&amp;Oisotopes'!$A$6:$M$1751,13,FALSE)</f>
        <v>129, -64.5, 1</v>
      </c>
      <c r="E72" t="s">
        <v>142</v>
      </c>
    </row>
    <row r="73" spans="1:5" x14ac:dyDescent="0.2">
      <c r="A73">
        <v>28302</v>
      </c>
      <c r="B73" t="str">
        <f>VLOOKUP(A73,'S1-C&amp;Oisotopes'!$A$6:$M$1751,13,FALSE)</f>
        <v>129, -64.5, 1</v>
      </c>
      <c r="E73" t="s">
        <v>142</v>
      </c>
    </row>
    <row r="74" spans="1:5" x14ac:dyDescent="0.2">
      <c r="A74">
        <v>28303</v>
      </c>
      <c r="B74" t="str">
        <f>VLOOKUP(A74,'S1-C&amp;Oisotopes'!$A$6:$M$1751,13,FALSE)</f>
        <v>129, -64.5, 1</v>
      </c>
      <c r="E74" t="s">
        <v>142</v>
      </c>
    </row>
    <row r="75" spans="1:5" x14ac:dyDescent="0.2">
      <c r="A75">
        <v>28304</v>
      </c>
      <c r="B75" t="str">
        <f>VLOOKUP(A75,'S1-C&amp;Oisotopes'!$A$6:$M$1751,13,FALSE)</f>
        <v>129, -64.5, 1</v>
      </c>
      <c r="E75" t="s">
        <v>143</v>
      </c>
    </row>
    <row r="76" spans="1:5" x14ac:dyDescent="0.2">
      <c r="A76">
        <v>28305</v>
      </c>
      <c r="B76" t="str">
        <f>VLOOKUP(A76,'S1-C&amp;Oisotopes'!$A$6:$M$1751,13,FALSE)</f>
        <v>129, -64.5, 1</v>
      </c>
      <c r="E76" t="s">
        <v>143</v>
      </c>
    </row>
    <row r="77" spans="1:5" x14ac:dyDescent="0.2">
      <c r="A77">
        <v>28306</v>
      </c>
      <c r="B77" t="str">
        <f>VLOOKUP(A77,'S1-C&amp;Oisotopes'!$A$6:$M$1751,13,FALSE)</f>
        <v>129, -64.5, 1</v>
      </c>
      <c r="E77" t="s">
        <v>143</v>
      </c>
    </row>
    <row r="78" spans="1:5" x14ac:dyDescent="0.2">
      <c r="A78">
        <v>28307</v>
      </c>
      <c r="B78" t="str">
        <f>VLOOKUP(A78,'S1-C&amp;Oisotopes'!$A$6:$M$1751,13,FALSE)</f>
        <v>129, -64.5, 1</v>
      </c>
      <c r="E78" t="s">
        <v>143</v>
      </c>
    </row>
    <row r="79" spans="1:5" x14ac:dyDescent="0.2">
      <c r="A79">
        <v>28308</v>
      </c>
      <c r="B79" t="str">
        <f>VLOOKUP(A79,'S1-C&amp;Oisotopes'!$A$6:$M$1751,13,FALSE)</f>
        <v>129, -64.5, 1</v>
      </c>
      <c r="E79" t="s">
        <v>143</v>
      </c>
    </row>
    <row r="80" spans="1:5" x14ac:dyDescent="0.2">
      <c r="A80">
        <v>28309</v>
      </c>
      <c r="B80" t="str">
        <f>VLOOKUP(A80,'S1-C&amp;Oisotopes'!$A$6:$M$1751,13,FALSE)</f>
        <v>129, -64.5, 1</v>
      </c>
      <c r="E80" t="s">
        <v>143</v>
      </c>
    </row>
    <row r="81" spans="1:5" x14ac:dyDescent="0.2">
      <c r="A81">
        <v>28310</v>
      </c>
      <c r="B81" t="str">
        <f>VLOOKUP(A81,'S1-C&amp;Oisotopes'!$A$6:$M$1751,13,FALSE)</f>
        <v>129, -64.5, 1</v>
      </c>
      <c r="E81" t="s">
        <v>143</v>
      </c>
    </row>
    <row r="82" spans="1:5" x14ac:dyDescent="0.2">
      <c r="A82">
        <v>28311</v>
      </c>
      <c r="B82" t="str">
        <f>VLOOKUP(A82,'S1-C&amp;Oisotopes'!$A$6:$M$1751,13,FALSE)</f>
        <v>129, -64.5, 1</v>
      </c>
      <c r="E82" t="s">
        <v>143</v>
      </c>
    </row>
    <row r="83" spans="1:5" x14ac:dyDescent="0.2">
      <c r="A83">
        <v>28312</v>
      </c>
      <c r="B83" t="str">
        <f>VLOOKUP(A83,'S1-C&amp;Oisotopes'!$A$6:$M$1751,13,FALSE)</f>
        <v>129, -64.5, 1</v>
      </c>
      <c r="E83" t="s">
        <v>143</v>
      </c>
    </row>
    <row r="84" spans="1:5" x14ac:dyDescent="0.2">
      <c r="A84">
        <v>28313</v>
      </c>
      <c r="B84" t="str">
        <f>VLOOKUP(A84,'S1-C&amp;Oisotopes'!$A$6:$M$1751,13,FALSE)</f>
        <v>129, -64.5, 1</v>
      </c>
      <c r="E84" t="s">
        <v>143</v>
      </c>
    </row>
    <row r="85" spans="1:5" x14ac:dyDescent="0.2">
      <c r="A85">
        <v>28314</v>
      </c>
      <c r="B85" t="str">
        <f>VLOOKUP(A85,'S1-C&amp;Oisotopes'!$A$6:$M$1751,13,FALSE)</f>
        <v>129, -64.5, 1</v>
      </c>
      <c r="E85" t="s">
        <v>143</v>
      </c>
    </row>
    <row r="86" spans="1:5" x14ac:dyDescent="0.2">
      <c r="A86">
        <v>28315</v>
      </c>
      <c r="B86" t="str">
        <f>VLOOKUP(A86,'S1-C&amp;Oisotopes'!$A$6:$M$1751,13,FALSE)</f>
        <v>129, -64.5, 1</v>
      </c>
      <c r="E86" t="s">
        <v>142</v>
      </c>
    </row>
    <row r="87" spans="1:5" x14ac:dyDescent="0.2">
      <c r="A87">
        <v>28316</v>
      </c>
      <c r="B87" t="str">
        <f>VLOOKUP(A87,'S1-C&amp;Oisotopes'!$A$6:$M$1751,13,FALSE)</f>
        <v>129, -64.5, 1</v>
      </c>
      <c r="E87" t="s">
        <v>142</v>
      </c>
    </row>
    <row r="88" spans="1:5" x14ac:dyDescent="0.2">
      <c r="A88">
        <v>28317</v>
      </c>
      <c r="B88" t="str">
        <f>VLOOKUP(A88,'S1-C&amp;Oisotopes'!$A$6:$M$1751,13,FALSE)</f>
        <v>129, -64.5, 1</v>
      </c>
      <c r="E88" t="s">
        <v>142</v>
      </c>
    </row>
    <row r="89" spans="1:5" x14ac:dyDescent="0.2">
      <c r="A89">
        <v>28318</v>
      </c>
      <c r="B89" t="str">
        <f>VLOOKUP(A89,'S1-C&amp;Oisotopes'!$A$6:$M$1751,13,FALSE)</f>
        <v>129, -63.5, 1</v>
      </c>
      <c r="E89" t="s">
        <v>145</v>
      </c>
    </row>
    <row r="90" spans="1:5" x14ac:dyDescent="0.2">
      <c r="A90">
        <v>28319</v>
      </c>
      <c r="B90" t="str">
        <f>VLOOKUP(A90,'S1-C&amp;Oisotopes'!$A$6:$M$1751,13,FALSE)</f>
        <v>129, -63.5, 1</v>
      </c>
      <c r="E90" t="s">
        <v>145</v>
      </c>
    </row>
    <row r="91" spans="1:5" x14ac:dyDescent="0.2">
      <c r="A91">
        <v>28320</v>
      </c>
      <c r="B91" t="str">
        <f>VLOOKUP(A91,'S1-C&amp;Oisotopes'!$A$6:$M$1751,13,FALSE)</f>
        <v>129, -63.5, 1</v>
      </c>
      <c r="E91" t="s">
        <v>145</v>
      </c>
    </row>
    <row r="92" spans="1:5" x14ac:dyDescent="0.2">
      <c r="A92">
        <v>28321</v>
      </c>
      <c r="B92" t="str">
        <f>VLOOKUP(A92,'S1-C&amp;Oisotopes'!$A$6:$M$1751,13,FALSE)</f>
        <v>129, -63.5, 1</v>
      </c>
      <c r="E92" t="s">
        <v>145</v>
      </c>
    </row>
    <row r="93" spans="1:5" x14ac:dyDescent="0.2">
      <c r="A93">
        <v>28322</v>
      </c>
      <c r="B93" t="str">
        <f>VLOOKUP(A93,'S1-C&amp;Oisotopes'!$A$6:$M$1751,13,FALSE)</f>
        <v>129, -63.5, 1</v>
      </c>
      <c r="E93" t="s">
        <v>145</v>
      </c>
    </row>
    <row r="94" spans="1:5" x14ac:dyDescent="0.2">
      <c r="A94">
        <v>28323</v>
      </c>
      <c r="B94" t="str">
        <f>VLOOKUP(A94,'S1-C&amp;Oisotopes'!$A$6:$M$1751,13,FALSE)</f>
        <v>129, -63.5, 1</v>
      </c>
      <c r="E94" t="s">
        <v>145</v>
      </c>
    </row>
    <row r="95" spans="1:5" x14ac:dyDescent="0.2">
      <c r="A95">
        <v>28324</v>
      </c>
      <c r="B95" t="str">
        <f>VLOOKUP(A95,'S1-C&amp;Oisotopes'!$A$6:$M$1751,13,FALSE)</f>
        <v>129, -63.5, 1</v>
      </c>
      <c r="E95" t="s">
        <v>145</v>
      </c>
    </row>
    <row r="96" spans="1:5" x14ac:dyDescent="0.2">
      <c r="A96">
        <v>28325</v>
      </c>
      <c r="B96" t="str">
        <f>VLOOKUP(A96,'S1-C&amp;Oisotopes'!$A$6:$M$1751,13,FALSE)</f>
        <v>129, -63.5, 1</v>
      </c>
      <c r="E96" t="s">
        <v>145</v>
      </c>
    </row>
    <row r="97" spans="1:5" x14ac:dyDescent="0.2">
      <c r="A97">
        <v>28326</v>
      </c>
      <c r="B97" t="str">
        <f>VLOOKUP(A97,'S1-C&amp;Oisotopes'!$A$6:$M$1751,13,FALSE)</f>
        <v>129, -63.5, 1</v>
      </c>
      <c r="E97" t="s">
        <v>145</v>
      </c>
    </row>
    <row r="98" spans="1:5" x14ac:dyDescent="0.2">
      <c r="A98">
        <v>28327</v>
      </c>
      <c r="B98" t="str">
        <f>VLOOKUP(A98,'S1-C&amp;Oisotopes'!$A$6:$M$1751,13,FALSE)</f>
        <v>129, -63.5, 1</v>
      </c>
      <c r="E98" t="s">
        <v>145</v>
      </c>
    </row>
    <row r="99" spans="1:5" x14ac:dyDescent="0.2">
      <c r="A99">
        <v>28328</v>
      </c>
      <c r="B99" t="str">
        <f>VLOOKUP(A99,'S1-C&amp;Oisotopes'!$A$6:$M$1751,13,FALSE)</f>
        <v>129, -63.5, 1</v>
      </c>
      <c r="E99" t="s">
        <v>145</v>
      </c>
    </row>
    <row r="100" spans="1:5" x14ac:dyDescent="0.2">
      <c r="A100">
        <v>28329</v>
      </c>
      <c r="B100" t="str">
        <f>VLOOKUP(A100,'S1-C&amp;Oisotopes'!$A$6:$M$1751,13,FALSE)</f>
        <v>129, -63.5, 1</v>
      </c>
      <c r="E100" t="s">
        <v>145</v>
      </c>
    </row>
    <row r="101" spans="1:5" x14ac:dyDescent="0.2">
      <c r="A101">
        <v>28330</v>
      </c>
      <c r="B101" t="str">
        <f>VLOOKUP(A101,'S1-C&amp;Oisotopes'!$A$6:$M$1751,13,FALSE)</f>
        <v>129, -63.5, 1</v>
      </c>
      <c r="E101" t="s">
        <v>145</v>
      </c>
    </row>
    <row r="102" spans="1:5" x14ac:dyDescent="0.2">
      <c r="A102">
        <v>28331</v>
      </c>
      <c r="B102" t="str">
        <f>VLOOKUP(A102,'S1-C&amp;Oisotopes'!$A$6:$M$1751,13,FALSE)</f>
        <v>129, -63.5, 1</v>
      </c>
      <c r="E102" t="s">
        <v>145</v>
      </c>
    </row>
    <row r="103" spans="1:5" x14ac:dyDescent="0.2">
      <c r="A103">
        <v>28332</v>
      </c>
      <c r="B103" t="str">
        <f>VLOOKUP(A103,'S1-C&amp;Oisotopes'!$A$6:$M$1751,13,FALSE)</f>
        <v>129, -63.5, 1</v>
      </c>
      <c r="E103" t="s">
        <v>145</v>
      </c>
    </row>
    <row r="104" spans="1:5" x14ac:dyDescent="0.2">
      <c r="A104">
        <v>28333</v>
      </c>
      <c r="B104" t="str">
        <f>VLOOKUP(A104,'S1-C&amp;Oisotopes'!$A$6:$M$1751,13,FALSE)</f>
        <v>129, -63.5, 1</v>
      </c>
      <c r="E104" t="s">
        <v>145</v>
      </c>
    </row>
    <row r="105" spans="1:5" x14ac:dyDescent="0.2">
      <c r="A105">
        <v>28334</v>
      </c>
      <c r="B105" t="str">
        <f>VLOOKUP(A105,'S1-C&amp;Oisotopes'!$A$6:$M$1751,13,FALSE)</f>
        <v>129, -63.5, 1</v>
      </c>
      <c r="E105" t="s">
        <v>145</v>
      </c>
    </row>
    <row r="106" spans="1:5" x14ac:dyDescent="0.2">
      <c r="A106">
        <v>28335</v>
      </c>
      <c r="B106" t="str">
        <f>VLOOKUP(A106,'S1-C&amp;Oisotopes'!$A$6:$M$1751,13,FALSE)</f>
        <v>129, -63.5, 1</v>
      </c>
      <c r="E106" t="s">
        <v>145</v>
      </c>
    </row>
    <row r="107" spans="1:5" x14ac:dyDescent="0.2">
      <c r="A107">
        <v>28336</v>
      </c>
      <c r="B107" t="str">
        <f>VLOOKUP(A107,'S1-C&amp;Oisotopes'!$A$6:$M$1751,13,FALSE)</f>
        <v>129, -63.5, 1</v>
      </c>
      <c r="E107" t="s">
        <v>145</v>
      </c>
    </row>
    <row r="108" spans="1:5" x14ac:dyDescent="0.2">
      <c r="A108">
        <v>28337</v>
      </c>
      <c r="B108" t="str">
        <f>VLOOKUP(A108,'S1-C&amp;Oisotopes'!$A$6:$M$1751,13,FALSE)</f>
        <v>129, -63.5, 1</v>
      </c>
      <c r="E108" t="s">
        <v>145</v>
      </c>
    </row>
    <row r="109" spans="1:5" x14ac:dyDescent="0.2">
      <c r="A109">
        <v>28338</v>
      </c>
      <c r="B109" t="str">
        <f>VLOOKUP(A109,'S1-C&amp;Oisotopes'!$A$6:$M$1751,13,FALSE)</f>
        <v>129, -63.5, 1</v>
      </c>
      <c r="E109" t="s">
        <v>145</v>
      </c>
    </row>
    <row r="110" spans="1:5" x14ac:dyDescent="0.2">
      <c r="A110">
        <v>28339</v>
      </c>
      <c r="B110" t="str">
        <f>VLOOKUP(A110,'S1-C&amp;Oisotopes'!$A$6:$M$1751,13,FALSE)</f>
        <v>129, -63.5, 1</v>
      </c>
      <c r="E110" t="s">
        <v>145</v>
      </c>
    </row>
    <row r="111" spans="1:5" x14ac:dyDescent="0.2">
      <c r="A111">
        <v>28340</v>
      </c>
      <c r="B111" t="str">
        <f>VLOOKUP(A111,'S1-C&amp;Oisotopes'!$A$6:$M$1751,13,FALSE)</f>
        <v>129, -63.5, 1</v>
      </c>
      <c r="E111" t="s">
        <v>145</v>
      </c>
    </row>
    <row r="112" spans="1:5" x14ac:dyDescent="0.2">
      <c r="A112">
        <v>28341</v>
      </c>
      <c r="B112" t="str">
        <f>VLOOKUP(A112,'S1-C&amp;Oisotopes'!$A$6:$M$1751,13,FALSE)</f>
        <v>129, -63.5, 1</v>
      </c>
      <c r="E112" t="s">
        <v>145</v>
      </c>
    </row>
    <row r="113" spans="1:5" x14ac:dyDescent="0.2">
      <c r="A113">
        <v>28342</v>
      </c>
      <c r="B113" t="str">
        <f>VLOOKUP(A113,'S1-C&amp;Oisotopes'!$A$6:$M$1751,13,FALSE)</f>
        <v>129, -63.5, 1</v>
      </c>
      <c r="E113" t="s">
        <v>145</v>
      </c>
    </row>
    <row r="114" spans="1:5" x14ac:dyDescent="0.2">
      <c r="A114">
        <v>28343</v>
      </c>
      <c r="B114" t="str">
        <f>VLOOKUP(A114,'S1-C&amp;Oisotopes'!$A$6:$M$1751,13,FALSE)</f>
        <v>129, -63.5, 1</v>
      </c>
      <c r="E114" t="s">
        <v>145</v>
      </c>
    </row>
    <row r="115" spans="1:5" x14ac:dyDescent="0.2">
      <c r="A115">
        <v>28344</v>
      </c>
      <c r="B115" t="str">
        <f>VLOOKUP(A115,'S1-C&amp;Oisotopes'!$A$6:$M$1751,13,FALSE)</f>
        <v>129, -63.5, 1</v>
      </c>
      <c r="E115" t="s">
        <v>145</v>
      </c>
    </row>
    <row r="116" spans="1:5" x14ac:dyDescent="0.2">
      <c r="A116">
        <v>28345</v>
      </c>
      <c r="B116" t="str">
        <f>VLOOKUP(A116,'S1-C&amp;Oisotopes'!$A$6:$M$1751,13,FALSE)</f>
        <v>129, -63.5, 1</v>
      </c>
      <c r="E116" t="s">
        <v>145</v>
      </c>
    </row>
    <row r="117" spans="1:5" x14ac:dyDescent="0.2">
      <c r="A117">
        <v>28346</v>
      </c>
      <c r="B117" t="str">
        <f>VLOOKUP(A117,'S1-C&amp;Oisotopes'!$A$6:$M$1751,13,FALSE)</f>
        <v>129, -63.5, 1</v>
      </c>
      <c r="E117" t="s">
        <v>145</v>
      </c>
    </row>
    <row r="118" spans="1:5" x14ac:dyDescent="0.2">
      <c r="A118">
        <v>28347</v>
      </c>
      <c r="B118" t="str">
        <f>VLOOKUP(A118,'S1-C&amp;Oisotopes'!$A$6:$M$1751,13,FALSE)</f>
        <v>129, -63.5, 1</v>
      </c>
      <c r="E118" t="s">
        <v>145</v>
      </c>
    </row>
    <row r="119" spans="1:5" x14ac:dyDescent="0.2">
      <c r="A119">
        <v>28348</v>
      </c>
      <c r="B119" t="str">
        <f>VLOOKUP(A119,'S1-C&amp;Oisotopes'!$A$6:$M$1751,13,FALSE)</f>
        <v>129, -63.5, 1</v>
      </c>
      <c r="E119" t="s">
        <v>145</v>
      </c>
    </row>
    <row r="120" spans="1:5" x14ac:dyDescent="0.2">
      <c r="A120">
        <v>28349</v>
      </c>
      <c r="B120" t="str">
        <f>VLOOKUP(A120,'S1-C&amp;Oisotopes'!$A$6:$M$1751,13,FALSE)</f>
        <v>129, -63.5, 1</v>
      </c>
      <c r="E120" t="s">
        <v>145</v>
      </c>
    </row>
    <row r="121" spans="1:5" x14ac:dyDescent="0.2">
      <c r="A121">
        <v>28350</v>
      </c>
      <c r="B121" t="str">
        <f>VLOOKUP(A121,'S1-C&amp;Oisotopes'!$A$6:$M$1751,13,FALSE)</f>
        <v>129, -63.5, 1</v>
      </c>
      <c r="E121" t="s">
        <v>145</v>
      </c>
    </row>
    <row r="122" spans="1:5" x14ac:dyDescent="0.2">
      <c r="A122">
        <v>28351</v>
      </c>
      <c r="B122" t="str">
        <f>VLOOKUP(A122,'S1-C&amp;Oisotopes'!$A$6:$M$1751,13,FALSE)</f>
        <v>129, -63.5, 1</v>
      </c>
      <c r="E122" t="s">
        <v>145</v>
      </c>
    </row>
    <row r="123" spans="1:5" x14ac:dyDescent="0.2">
      <c r="A123">
        <v>28352</v>
      </c>
      <c r="B123" t="str">
        <f>VLOOKUP(A123,'S1-C&amp;Oisotopes'!$A$6:$M$1751,13,FALSE)</f>
        <v>129, -63.5, 1</v>
      </c>
      <c r="E123" t="s">
        <v>145</v>
      </c>
    </row>
    <row r="124" spans="1:5" x14ac:dyDescent="0.2">
      <c r="A124">
        <v>28353</v>
      </c>
      <c r="B124" t="str">
        <f>VLOOKUP(A124,'S1-C&amp;Oisotopes'!$A$6:$M$1751,13,FALSE)</f>
        <v>129, -63.5, 1</v>
      </c>
      <c r="E124" t="s">
        <v>145</v>
      </c>
    </row>
    <row r="125" spans="1:5" x14ac:dyDescent="0.2">
      <c r="A125">
        <v>28354</v>
      </c>
      <c r="B125" t="str">
        <f>VLOOKUP(A125,'S1-C&amp;Oisotopes'!$A$6:$M$1751,13,FALSE)</f>
        <v>129, -63.5, 1</v>
      </c>
      <c r="E125" t="s">
        <v>145</v>
      </c>
    </row>
    <row r="126" spans="1:5" x14ac:dyDescent="0.2">
      <c r="A126">
        <v>28355</v>
      </c>
      <c r="B126" t="str">
        <f>VLOOKUP(A126,'S1-C&amp;Oisotopes'!$A$6:$M$1751,13,FALSE)</f>
        <v>129, -63.5, 1</v>
      </c>
      <c r="E126" t="s">
        <v>145</v>
      </c>
    </row>
    <row r="127" spans="1:5" x14ac:dyDescent="0.2">
      <c r="A127">
        <v>28356</v>
      </c>
      <c r="B127" t="str">
        <f>VLOOKUP(A127,'S1-C&amp;Oisotopes'!$A$6:$M$1751,13,FALSE)</f>
        <v>129, -63.5, 1</v>
      </c>
      <c r="E127" t="s">
        <v>145</v>
      </c>
    </row>
    <row r="128" spans="1:5" x14ac:dyDescent="0.2">
      <c r="A128">
        <v>28357</v>
      </c>
      <c r="B128" t="str">
        <f>VLOOKUP(A128,'S1-C&amp;Oisotopes'!$A$6:$M$1751,13,FALSE)</f>
        <v>129, -63.5, 1</v>
      </c>
      <c r="E128" t="s">
        <v>145</v>
      </c>
    </row>
    <row r="129" spans="1:5" x14ac:dyDescent="0.2">
      <c r="A129">
        <v>28358</v>
      </c>
      <c r="B129" t="str">
        <f>VLOOKUP(A129,'S1-C&amp;Oisotopes'!$A$6:$M$1751,13,FALSE)</f>
        <v>129, -63.5, 1</v>
      </c>
      <c r="E129" t="s">
        <v>145</v>
      </c>
    </row>
    <row r="130" spans="1:5" x14ac:dyDescent="0.2">
      <c r="A130">
        <v>28359</v>
      </c>
      <c r="B130" t="str">
        <f>VLOOKUP(A130,'S1-C&amp;Oisotopes'!$A$6:$M$1751,13,FALSE)</f>
        <v>129, -63.5, 1</v>
      </c>
      <c r="E130" t="s">
        <v>145</v>
      </c>
    </row>
    <row r="131" spans="1:5" x14ac:dyDescent="0.2">
      <c r="A131">
        <v>28360</v>
      </c>
      <c r="B131" t="str">
        <f>VLOOKUP(A131,'S1-C&amp;Oisotopes'!$A$6:$M$1751,13,FALSE)</f>
        <v>129, -63.5, 1</v>
      </c>
      <c r="E131" t="s">
        <v>145</v>
      </c>
    </row>
    <row r="132" spans="1:5" x14ac:dyDescent="0.2">
      <c r="A132">
        <v>28361</v>
      </c>
      <c r="B132" t="str">
        <f>VLOOKUP(A132,'S1-C&amp;Oisotopes'!$A$6:$M$1751,13,FALSE)</f>
        <v>129, -63.5, 1</v>
      </c>
      <c r="E132" t="s">
        <v>145</v>
      </c>
    </row>
    <row r="133" spans="1:5" x14ac:dyDescent="0.2">
      <c r="A133">
        <v>28362</v>
      </c>
      <c r="B133" t="str">
        <f>VLOOKUP(A133,'S1-C&amp;Oisotopes'!$A$6:$M$1751,13,FALSE)</f>
        <v>129, -63.5, 1</v>
      </c>
      <c r="E133" t="s">
        <v>145</v>
      </c>
    </row>
    <row r="134" spans="1:5" x14ac:dyDescent="0.2">
      <c r="A134">
        <v>28363</v>
      </c>
      <c r="B134" t="str">
        <f>VLOOKUP(A134,'S1-C&amp;Oisotopes'!$A$6:$M$1751,13,FALSE)</f>
        <v>129, -63.5, 1</v>
      </c>
      <c r="E134" t="s">
        <v>145</v>
      </c>
    </row>
    <row r="135" spans="1:5" x14ac:dyDescent="0.2">
      <c r="A135">
        <v>28364</v>
      </c>
      <c r="B135" t="str">
        <f>VLOOKUP(A135,'S1-C&amp;Oisotopes'!$A$6:$M$1751,13,FALSE)</f>
        <v>129, -63.5, 1</v>
      </c>
      <c r="E135" t="s">
        <v>145</v>
      </c>
    </row>
    <row r="136" spans="1:5" x14ac:dyDescent="0.2">
      <c r="A136">
        <v>28365</v>
      </c>
      <c r="B136" t="str">
        <f>VLOOKUP(A136,'S1-C&amp;Oisotopes'!$A$6:$M$1751,13,FALSE)</f>
        <v>129, -63.5, 1</v>
      </c>
      <c r="E136" t="s">
        <v>145</v>
      </c>
    </row>
    <row r="137" spans="1:5" x14ac:dyDescent="0.2">
      <c r="A137">
        <v>28366</v>
      </c>
      <c r="B137" t="str">
        <f>VLOOKUP(A137,'S1-C&amp;Oisotopes'!$A$6:$M$1751,13,FALSE)</f>
        <v>129, -63.5, 1</v>
      </c>
      <c r="E137" t="s">
        <v>145</v>
      </c>
    </row>
    <row r="138" spans="1:5" x14ac:dyDescent="0.2">
      <c r="A138">
        <v>28367</v>
      </c>
      <c r="B138" t="str">
        <f>VLOOKUP(A138,'S1-C&amp;Oisotopes'!$A$6:$M$1751,13,FALSE)</f>
        <v>129, -63.5, 1</v>
      </c>
      <c r="E138" t="s">
        <v>145</v>
      </c>
    </row>
    <row r="139" spans="1:5" x14ac:dyDescent="0.2">
      <c r="A139">
        <v>28368</v>
      </c>
      <c r="B139" t="str">
        <f>VLOOKUP(A139,'S1-C&amp;Oisotopes'!$A$6:$M$1751,13,FALSE)</f>
        <v>129, -63.5, 1</v>
      </c>
      <c r="E139" t="s">
        <v>145</v>
      </c>
    </row>
    <row r="140" spans="1:5" x14ac:dyDescent="0.2">
      <c r="A140">
        <v>28369</v>
      </c>
      <c r="B140" t="str">
        <f>VLOOKUP(A140,'S1-C&amp;Oisotopes'!$A$6:$M$1751,13,FALSE)</f>
        <v>129, -63.5, 1</v>
      </c>
      <c r="E140" t="s">
        <v>145</v>
      </c>
    </row>
    <row r="141" spans="1:5" x14ac:dyDescent="0.2">
      <c r="A141">
        <v>28370</v>
      </c>
      <c r="B141" t="str">
        <f>VLOOKUP(A141,'S1-C&amp;Oisotopes'!$A$6:$M$1751,13,FALSE)</f>
        <v>129, -63.5, 1</v>
      </c>
      <c r="E141" t="s">
        <v>145</v>
      </c>
    </row>
    <row r="142" spans="1:5" x14ac:dyDescent="0.2">
      <c r="A142">
        <v>28371</v>
      </c>
      <c r="B142" t="str">
        <f>VLOOKUP(A142,'S1-C&amp;Oisotopes'!$A$6:$M$1751,13,FALSE)</f>
        <v>129, -63.5, 1</v>
      </c>
      <c r="E142" t="s">
        <v>145</v>
      </c>
    </row>
    <row r="143" spans="1:5" x14ac:dyDescent="0.2">
      <c r="A143">
        <v>28372</v>
      </c>
      <c r="B143" t="str">
        <f>VLOOKUP(A143,'S1-C&amp;Oisotopes'!$A$6:$M$1751,13,FALSE)</f>
        <v>129, -63.5, 1</v>
      </c>
      <c r="E143" t="s">
        <v>145</v>
      </c>
    </row>
    <row r="144" spans="1:5" x14ac:dyDescent="0.2">
      <c r="A144">
        <v>28373</v>
      </c>
      <c r="B144" t="str">
        <f>VLOOKUP(A144,'S1-C&amp;Oisotopes'!$A$6:$M$1751,13,FALSE)</f>
        <v>129, -63.5, 1</v>
      </c>
      <c r="E144" t="s">
        <v>145</v>
      </c>
    </row>
    <row r="145" spans="1:5" x14ac:dyDescent="0.2">
      <c r="A145">
        <v>28374</v>
      </c>
      <c r="B145" t="str">
        <f>VLOOKUP(A145,'S1-C&amp;Oisotopes'!$A$6:$M$1751,13,FALSE)</f>
        <v>129, -63.5, 1</v>
      </c>
      <c r="E145" t="s">
        <v>145</v>
      </c>
    </row>
    <row r="146" spans="1:5" x14ac:dyDescent="0.2">
      <c r="A146">
        <v>28375</v>
      </c>
      <c r="B146" t="str">
        <f>VLOOKUP(A146,'S1-C&amp;Oisotopes'!$A$6:$M$1751,13,FALSE)</f>
        <v>129, -63.5, 1</v>
      </c>
      <c r="E146" t="s">
        <v>145</v>
      </c>
    </row>
    <row r="147" spans="1:5" x14ac:dyDescent="0.2">
      <c r="A147">
        <v>28376</v>
      </c>
      <c r="B147" t="str">
        <f>VLOOKUP(A147,'S1-C&amp;Oisotopes'!$A$6:$M$1751,13,FALSE)</f>
        <v>129, -63.5, 1</v>
      </c>
      <c r="E147" t="s">
        <v>145</v>
      </c>
    </row>
    <row r="148" spans="1:5" x14ac:dyDescent="0.2">
      <c r="A148">
        <v>28377</v>
      </c>
      <c r="B148" t="str">
        <f>VLOOKUP(A148,'S1-C&amp;Oisotopes'!$A$6:$M$1751,13,FALSE)</f>
        <v>129, -63.5, 1</v>
      </c>
      <c r="E148" t="s">
        <v>145</v>
      </c>
    </row>
    <row r="149" spans="1:5" x14ac:dyDescent="0.2">
      <c r="A149">
        <v>28378</v>
      </c>
      <c r="B149" t="str">
        <f>VLOOKUP(A149,'S1-C&amp;Oisotopes'!$A$6:$M$1751,13,FALSE)</f>
        <v>129, -63.5, 1</v>
      </c>
      <c r="E149" t="s">
        <v>145</v>
      </c>
    </row>
    <row r="150" spans="1:5" x14ac:dyDescent="0.2">
      <c r="A150">
        <v>28379</v>
      </c>
      <c r="B150" t="str">
        <f>VLOOKUP(A150,'S1-C&amp;Oisotopes'!$A$6:$M$1751,13,FALSE)</f>
        <v>129, -63.5, 1</v>
      </c>
      <c r="E150" t="s">
        <v>145</v>
      </c>
    </row>
    <row r="151" spans="1:5" x14ac:dyDescent="0.2">
      <c r="A151">
        <v>28380</v>
      </c>
      <c r="B151" t="str">
        <f>VLOOKUP(A151,'S1-C&amp;Oisotopes'!$A$6:$M$1751,13,FALSE)</f>
        <v>129, -63.5, 1</v>
      </c>
      <c r="E151" t="s">
        <v>145</v>
      </c>
    </row>
    <row r="152" spans="1:5" x14ac:dyDescent="0.2">
      <c r="A152">
        <v>28381</v>
      </c>
      <c r="B152" t="str">
        <f>VLOOKUP(A152,'S1-C&amp;Oisotopes'!$A$6:$M$1751,13,FALSE)</f>
        <v>129, -63.5, 1</v>
      </c>
      <c r="E152" t="s">
        <v>145</v>
      </c>
    </row>
    <row r="153" spans="1:5" x14ac:dyDescent="0.2">
      <c r="A153">
        <v>28382</v>
      </c>
      <c r="B153" t="str">
        <f>VLOOKUP(A153,'S1-C&amp;Oisotopes'!$A$6:$M$1751,13,FALSE)</f>
        <v>129, -63.5, 1</v>
      </c>
      <c r="E153" t="s">
        <v>145</v>
      </c>
    </row>
    <row r="154" spans="1:5" x14ac:dyDescent="0.2">
      <c r="A154">
        <v>28383</v>
      </c>
      <c r="B154" t="str">
        <f>VLOOKUP(A154,'S1-C&amp;Oisotopes'!$A$6:$M$1751,13,FALSE)</f>
        <v>129, -63.5, 1</v>
      </c>
      <c r="E154" t="s">
        <v>145</v>
      </c>
    </row>
    <row r="155" spans="1:5" x14ac:dyDescent="0.2">
      <c r="A155">
        <v>28384</v>
      </c>
      <c r="B155" t="str">
        <f>VLOOKUP(A155,'S1-C&amp;Oisotopes'!$A$6:$M$1751,13,FALSE)</f>
        <v>129, -63.5, 1</v>
      </c>
      <c r="E155" t="s">
        <v>145</v>
      </c>
    </row>
    <row r="156" spans="1:5" x14ac:dyDescent="0.2">
      <c r="A156">
        <v>28385</v>
      </c>
      <c r="B156" t="str">
        <f>VLOOKUP(A156,'S1-C&amp;Oisotopes'!$A$6:$M$1751,13,FALSE)</f>
        <v>129, -63.5, 1</v>
      </c>
      <c r="E156" t="s">
        <v>145</v>
      </c>
    </row>
    <row r="157" spans="1:5" x14ac:dyDescent="0.2">
      <c r="A157">
        <v>28386</v>
      </c>
      <c r="B157" t="str">
        <f>VLOOKUP(A157,'S1-C&amp;Oisotopes'!$A$6:$M$1751,13,FALSE)</f>
        <v>129, -63.5, 1</v>
      </c>
      <c r="E157" t="s">
        <v>145</v>
      </c>
    </row>
    <row r="158" spans="1:5" x14ac:dyDescent="0.2">
      <c r="A158">
        <v>28387</v>
      </c>
      <c r="B158" t="str">
        <f>VLOOKUP(A158,'S1-C&amp;Oisotopes'!$A$6:$M$1751,13,FALSE)</f>
        <v>129, -63.5, 1</v>
      </c>
      <c r="E158" t="s">
        <v>145</v>
      </c>
    </row>
    <row r="159" spans="1:5" x14ac:dyDescent="0.2">
      <c r="A159">
        <v>28388</v>
      </c>
      <c r="B159" t="str">
        <f>VLOOKUP(A159,'S1-C&amp;Oisotopes'!$A$6:$M$1751,13,FALSE)</f>
        <v>129, -63.5, 1</v>
      </c>
      <c r="E159" t="s">
        <v>145</v>
      </c>
    </row>
    <row r="160" spans="1:5" x14ac:dyDescent="0.2">
      <c r="A160">
        <v>28389</v>
      </c>
      <c r="B160" t="str">
        <f>VLOOKUP(A160,'S1-C&amp;Oisotopes'!$A$6:$M$1751,13,FALSE)</f>
        <v>129, -63.5, 1</v>
      </c>
      <c r="E160" t="s">
        <v>145</v>
      </c>
    </row>
    <row r="161" spans="1:5" x14ac:dyDescent="0.2">
      <c r="A161">
        <v>28390</v>
      </c>
      <c r="B161" t="str">
        <f>VLOOKUP(A161,'S1-C&amp;Oisotopes'!$A$6:$M$1751,13,FALSE)</f>
        <v>129, -63.5, 1</v>
      </c>
      <c r="E161" t="s">
        <v>145</v>
      </c>
    </row>
    <row r="162" spans="1:5" x14ac:dyDescent="0.2">
      <c r="A162">
        <v>28391</v>
      </c>
      <c r="B162" t="str">
        <f>VLOOKUP(A162,'S1-C&amp;Oisotopes'!$A$6:$M$1751,13,FALSE)</f>
        <v>129, -63.5, 1</v>
      </c>
      <c r="E162" t="s">
        <v>145</v>
      </c>
    </row>
    <row r="163" spans="1:5" x14ac:dyDescent="0.2">
      <c r="A163">
        <v>28392</v>
      </c>
      <c r="B163" t="str">
        <f>VLOOKUP(A163,'S1-C&amp;Oisotopes'!$A$6:$M$1751,13,FALSE)</f>
        <v>129, -63.5, 1</v>
      </c>
      <c r="E163" t="s">
        <v>145</v>
      </c>
    </row>
    <row r="164" spans="1:5" x14ac:dyDescent="0.2">
      <c r="A164">
        <v>28393</v>
      </c>
      <c r="B164" t="str">
        <f>VLOOKUP(A164,'S1-C&amp;Oisotopes'!$A$6:$M$1751,13,FALSE)</f>
        <v>129, -63.5, 1</v>
      </c>
      <c r="E164" t="s">
        <v>145</v>
      </c>
    </row>
    <row r="165" spans="1:5" x14ac:dyDescent="0.2">
      <c r="A165">
        <v>28394</v>
      </c>
      <c r="B165" t="str">
        <f>VLOOKUP(A165,'S1-C&amp;Oisotopes'!$A$6:$M$1751,13,FALSE)</f>
        <v>129, -63.5, 1</v>
      </c>
      <c r="E165" t="s">
        <v>145</v>
      </c>
    </row>
    <row r="166" spans="1:5" x14ac:dyDescent="0.2">
      <c r="A166">
        <v>28395</v>
      </c>
      <c r="B166" t="str">
        <f>VLOOKUP(A166,'S1-C&amp;Oisotopes'!$A$6:$M$1751,13,FALSE)</f>
        <v>129, -63.5, 1</v>
      </c>
      <c r="E166" t="s">
        <v>145</v>
      </c>
    </row>
    <row r="167" spans="1:5" x14ac:dyDescent="0.2">
      <c r="A167">
        <v>28396</v>
      </c>
      <c r="B167" t="str">
        <f>VLOOKUP(A167,'S1-C&amp;Oisotopes'!$A$6:$M$1751,13,FALSE)</f>
        <v>129, -63.5, 1</v>
      </c>
      <c r="E167" t="s">
        <v>145</v>
      </c>
    </row>
    <row r="168" spans="1:5" x14ac:dyDescent="0.2">
      <c r="A168">
        <v>28397</v>
      </c>
      <c r="B168" t="str">
        <f>VLOOKUP(A168,'S1-C&amp;Oisotopes'!$A$6:$M$1751,13,FALSE)</f>
        <v>129, -63.5, 1</v>
      </c>
      <c r="E168" t="s">
        <v>145</v>
      </c>
    </row>
    <row r="169" spans="1:5" x14ac:dyDescent="0.2">
      <c r="A169">
        <v>28398</v>
      </c>
      <c r="B169" t="str">
        <f>VLOOKUP(A169,'S1-C&amp;Oisotopes'!$A$6:$M$1751,13,FALSE)</f>
        <v>129, -63.5, 1</v>
      </c>
      <c r="E169" t="s">
        <v>145</v>
      </c>
    </row>
    <row r="170" spans="1:5" x14ac:dyDescent="0.2">
      <c r="A170">
        <v>28399</v>
      </c>
      <c r="B170" t="str">
        <f>VLOOKUP(A170,'S1-C&amp;Oisotopes'!$A$6:$M$1751,13,FALSE)</f>
        <v>129, -63.5, 1</v>
      </c>
      <c r="E170" t="s">
        <v>145</v>
      </c>
    </row>
    <row r="171" spans="1:5" x14ac:dyDescent="0.2">
      <c r="A171">
        <v>28400</v>
      </c>
      <c r="B171" t="str">
        <f>VLOOKUP(A171,'S1-C&amp;Oisotopes'!$A$6:$M$1751,13,FALSE)</f>
        <v>129, -63.5, 1</v>
      </c>
      <c r="E171" t="s">
        <v>145</v>
      </c>
    </row>
    <row r="172" spans="1:5" x14ac:dyDescent="0.2">
      <c r="A172">
        <v>28401</v>
      </c>
      <c r="B172" t="str">
        <f>VLOOKUP(A172,'S1-C&amp;Oisotopes'!$A$6:$M$1751,13,FALSE)</f>
        <v>129, -63.5, 1</v>
      </c>
      <c r="E172" t="s">
        <v>145</v>
      </c>
    </row>
    <row r="173" spans="1:5" x14ac:dyDescent="0.2">
      <c r="A173">
        <v>28402</v>
      </c>
      <c r="B173" t="str">
        <f>VLOOKUP(A173,'S1-C&amp;Oisotopes'!$A$6:$M$1751,13,FALSE)</f>
        <v>129, -63.5, 1</v>
      </c>
      <c r="E173" t="s">
        <v>145</v>
      </c>
    </row>
    <row r="174" spans="1:5" x14ac:dyDescent="0.2">
      <c r="A174">
        <v>28403</v>
      </c>
      <c r="B174" t="str">
        <f>VLOOKUP(A174,'S1-C&amp;Oisotopes'!$A$6:$M$1751,13,FALSE)</f>
        <v>129, -63.5, 1</v>
      </c>
      <c r="E174" t="s">
        <v>145</v>
      </c>
    </row>
    <row r="175" spans="1:5" x14ac:dyDescent="0.2">
      <c r="A175">
        <v>28404</v>
      </c>
      <c r="B175" t="str">
        <f>VLOOKUP(A175,'S1-C&amp;Oisotopes'!$A$6:$M$1751,13,FALSE)</f>
        <v>129, -63.5, 1</v>
      </c>
      <c r="E175" t="s">
        <v>145</v>
      </c>
    </row>
    <row r="176" spans="1:5" x14ac:dyDescent="0.2">
      <c r="A176">
        <v>28405</v>
      </c>
      <c r="B176" t="str">
        <f>VLOOKUP(A176,'S1-C&amp;Oisotopes'!$A$6:$M$1751,13,FALSE)</f>
        <v>129, -63.5, 1</v>
      </c>
      <c r="E176" t="s">
        <v>145</v>
      </c>
    </row>
    <row r="177" spans="1:5" x14ac:dyDescent="0.2">
      <c r="A177">
        <v>28406</v>
      </c>
      <c r="B177" t="str">
        <f>VLOOKUP(A177,'S1-C&amp;Oisotopes'!$A$6:$M$1751,13,FALSE)</f>
        <v>129, -63.5, 1</v>
      </c>
      <c r="E177" t="s">
        <v>145</v>
      </c>
    </row>
    <row r="178" spans="1:5" x14ac:dyDescent="0.2">
      <c r="A178">
        <v>28407</v>
      </c>
      <c r="B178" t="str">
        <f>VLOOKUP(A178,'S1-C&amp;Oisotopes'!$A$6:$M$1751,13,FALSE)</f>
        <v>129, -63.5, 1</v>
      </c>
      <c r="E178" t="s">
        <v>145</v>
      </c>
    </row>
    <row r="179" spans="1:5" x14ac:dyDescent="0.2">
      <c r="A179">
        <v>28408</v>
      </c>
      <c r="B179" t="str">
        <f>VLOOKUP(A179,'S1-C&amp;Oisotopes'!$A$6:$M$1751,13,FALSE)</f>
        <v>129, -63.5, 1</v>
      </c>
      <c r="E179" t="s">
        <v>145</v>
      </c>
    </row>
    <row r="180" spans="1:5" x14ac:dyDescent="0.2">
      <c r="A180">
        <v>28409</v>
      </c>
      <c r="B180" t="str">
        <f>VLOOKUP(A180,'S1-C&amp;Oisotopes'!$A$6:$M$1751,13,FALSE)</f>
        <v>129, -63.5, 1</v>
      </c>
      <c r="E180" t="s">
        <v>145</v>
      </c>
    </row>
    <row r="181" spans="1:5" x14ac:dyDescent="0.2">
      <c r="A181">
        <v>28410</v>
      </c>
      <c r="B181" t="str">
        <f>VLOOKUP(A181,'S1-C&amp;Oisotopes'!$A$6:$M$1751,13,FALSE)</f>
        <v>129, -63.5, 1</v>
      </c>
      <c r="E181" t="s">
        <v>145</v>
      </c>
    </row>
    <row r="182" spans="1:5" x14ac:dyDescent="0.2">
      <c r="A182">
        <v>28411</v>
      </c>
      <c r="B182" t="str">
        <f>VLOOKUP(A182,'S1-C&amp;Oisotopes'!$A$6:$M$1751,13,FALSE)</f>
        <v>129, -63.5, 1</v>
      </c>
      <c r="E182" t="s">
        <v>145</v>
      </c>
    </row>
    <row r="183" spans="1:5" x14ac:dyDescent="0.2">
      <c r="A183">
        <v>28412</v>
      </c>
      <c r="B183" t="str">
        <f>VLOOKUP(A183,'S1-C&amp;Oisotopes'!$A$6:$M$1751,13,FALSE)</f>
        <v>129, -63.5, 1</v>
      </c>
      <c r="E183" t="s">
        <v>145</v>
      </c>
    </row>
    <row r="184" spans="1:5" x14ac:dyDescent="0.2">
      <c r="A184">
        <v>28413</v>
      </c>
      <c r="B184" t="str">
        <f>VLOOKUP(A184,'S1-C&amp;Oisotopes'!$A$6:$M$1751,13,FALSE)</f>
        <v>129, -63.5, 1</v>
      </c>
      <c r="E184" t="s">
        <v>145</v>
      </c>
    </row>
    <row r="185" spans="1:5" x14ac:dyDescent="0.2">
      <c r="A185">
        <v>28414</v>
      </c>
      <c r="B185" t="str">
        <f>VLOOKUP(A185,'S1-C&amp;Oisotopes'!$A$6:$M$1751,13,FALSE)</f>
        <v>129, -63.5, 1</v>
      </c>
      <c r="E185" t="s">
        <v>145</v>
      </c>
    </row>
    <row r="186" spans="1:5" x14ac:dyDescent="0.2">
      <c r="A186">
        <v>28415</v>
      </c>
      <c r="B186" t="str">
        <f>VLOOKUP(A186,'S1-C&amp;Oisotopes'!$A$6:$M$1751,13,FALSE)</f>
        <v>129, -63.5, 1</v>
      </c>
      <c r="E186" t="s">
        <v>145</v>
      </c>
    </row>
    <row r="187" spans="1:5" x14ac:dyDescent="0.2">
      <c r="A187">
        <v>28416</v>
      </c>
      <c r="B187" t="str">
        <f>VLOOKUP(A187,'S1-C&amp;Oisotopes'!$A$6:$M$1751,13,FALSE)</f>
        <v>129, -63.5, 1</v>
      </c>
      <c r="E187" t="s">
        <v>145</v>
      </c>
    </row>
    <row r="188" spans="1:5" x14ac:dyDescent="0.2">
      <c r="A188">
        <v>28417</v>
      </c>
      <c r="B188" t="str">
        <f>VLOOKUP(A188,'S1-C&amp;Oisotopes'!$A$6:$M$1751,13,FALSE)</f>
        <v>129, -63.5, 1</v>
      </c>
      <c r="E188" t="s">
        <v>145</v>
      </c>
    </row>
    <row r="189" spans="1:5" x14ac:dyDescent="0.2">
      <c r="A189">
        <v>28418</v>
      </c>
      <c r="B189" t="str">
        <f>VLOOKUP(A189,'S1-C&amp;Oisotopes'!$A$6:$M$1751,13,FALSE)</f>
        <v>129, -63.5, 1</v>
      </c>
      <c r="E189" t="s">
        <v>145</v>
      </c>
    </row>
    <row r="190" spans="1:5" x14ac:dyDescent="0.2">
      <c r="A190">
        <v>28419</v>
      </c>
      <c r="B190" t="str">
        <f>VLOOKUP(A190,'S1-C&amp;Oisotopes'!$A$6:$M$1751,13,FALSE)</f>
        <v>129, -63.5, 1</v>
      </c>
      <c r="E190" t="s">
        <v>145</v>
      </c>
    </row>
    <row r="191" spans="1:5" x14ac:dyDescent="0.2">
      <c r="A191">
        <v>28420</v>
      </c>
      <c r="B191" t="str">
        <f>VLOOKUP(A191,'S1-C&amp;Oisotopes'!$A$6:$M$1751,13,FALSE)</f>
        <v>129, -63.5, 1</v>
      </c>
      <c r="E191" t="s">
        <v>145</v>
      </c>
    </row>
    <row r="192" spans="1:5" x14ac:dyDescent="0.2">
      <c r="A192">
        <v>28421</v>
      </c>
      <c r="B192" t="str">
        <f>VLOOKUP(A192,'S1-C&amp;Oisotopes'!$A$6:$M$1751,13,FALSE)</f>
        <v>129, -63.5, 1</v>
      </c>
      <c r="E192" t="s">
        <v>143</v>
      </c>
    </row>
    <row r="193" spans="1:5" x14ac:dyDescent="0.2">
      <c r="A193">
        <v>28422</v>
      </c>
      <c r="B193" t="str">
        <f>VLOOKUP(A193,'S1-C&amp;Oisotopes'!$A$6:$M$1751,13,FALSE)</f>
        <v>129, -63.5, 1</v>
      </c>
      <c r="E193" t="s">
        <v>143</v>
      </c>
    </row>
    <row r="194" spans="1:5" x14ac:dyDescent="0.2">
      <c r="A194">
        <v>28423</v>
      </c>
      <c r="B194" t="str">
        <f>VLOOKUP(A194,'S1-C&amp;Oisotopes'!$A$6:$M$1751,13,FALSE)</f>
        <v>129, -63.5, 1</v>
      </c>
      <c r="E194" t="s">
        <v>143</v>
      </c>
    </row>
    <row r="195" spans="1:5" x14ac:dyDescent="0.2">
      <c r="A195">
        <v>28424</v>
      </c>
      <c r="B195" t="str">
        <f>VLOOKUP(A195,'S1-C&amp;Oisotopes'!$A$6:$M$1751,13,FALSE)</f>
        <v>129, -63.5, 1</v>
      </c>
      <c r="E195" t="s">
        <v>143</v>
      </c>
    </row>
    <row r="196" spans="1:5" x14ac:dyDescent="0.2">
      <c r="A196">
        <v>28425</v>
      </c>
      <c r="B196" t="str">
        <f>VLOOKUP(A196,'S1-C&amp;Oisotopes'!$A$6:$M$1751,13,FALSE)</f>
        <v>129, -63.5, 1</v>
      </c>
      <c r="E196" t="s">
        <v>143</v>
      </c>
    </row>
    <row r="197" spans="1:5" x14ac:dyDescent="0.2">
      <c r="A197">
        <v>28426</v>
      </c>
      <c r="B197" t="str">
        <f>VLOOKUP(A197,'S1-C&amp;Oisotopes'!$A$6:$M$1751,13,FALSE)</f>
        <v>129, -63.5, 1</v>
      </c>
      <c r="E197" t="s">
        <v>143</v>
      </c>
    </row>
    <row r="198" spans="1:5" x14ac:dyDescent="0.2">
      <c r="A198">
        <v>28427</v>
      </c>
      <c r="B198" t="str">
        <f>VLOOKUP(A198,'S1-C&amp;Oisotopes'!$A$6:$M$1751,13,FALSE)</f>
        <v>129, -63.5, 1</v>
      </c>
      <c r="E198" t="s">
        <v>143</v>
      </c>
    </row>
    <row r="199" spans="1:5" x14ac:dyDescent="0.2">
      <c r="A199">
        <v>28428</v>
      </c>
      <c r="B199" t="str">
        <f>VLOOKUP(A199,'S1-C&amp;Oisotopes'!$A$6:$M$1751,13,FALSE)</f>
        <v>129, -63.5, 1</v>
      </c>
      <c r="E199" t="s">
        <v>143</v>
      </c>
    </row>
    <row r="200" spans="1:5" x14ac:dyDescent="0.2">
      <c r="A200">
        <v>28429</v>
      </c>
      <c r="B200" t="str">
        <f>VLOOKUP(A200,'S1-C&amp;Oisotopes'!$A$6:$M$1751,13,FALSE)</f>
        <v>129, -63.5, 1</v>
      </c>
      <c r="E200" t="s">
        <v>143</v>
      </c>
    </row>
    <row r="201" spans="1:5" x14ac:dyDescent="0.2">
      <c r="A201">
        <v>28430</v>
      </c>
      <c r="B201" t="str">
        <f>VLOOKUP(A201,'S1-C&amp;Oisotopes'!$A$6:$M$1751,13,FALSE)</f>
        <v>129, -63.5, 1</v>
      </c>
      <c r="E201" t="s">
        <v>143</v>
      </c>
    </row>
    <row r="202" spans="1:5" x14ac:dyDescent="0.2">
      <c r="A202">
        <v>28431</v>
      </c>
      <c r="B202" t="str">
        <f>VLOOKUP(A202,'S1-C&amp;Oisotopes'!$A$6:$M$1751,13,FALSE)</f>
        <v>129, -63.5, 1</v>
      </c>
      <c r="E202" t="s">
        <v>143</v>
      </c>
    </row>
    <row r="203" spans="1:5" x14ac:dyDescent="0.2">
      <c r="A203">
        <v>28432</v>
      </c>
      <c r="B203" t="str">
        <f>VLOOKUP(A203,'S1-C&amp;Oisotopes'!$A$6:$M$1751,13,FALSE)</f>
        <v>129, -63.5, 1</v>
      </c>
      <c r="E203" t="s">
        <v>143</v>
      </c>
    </row>
    <row r="204" spans="1:5" x14ac:dyDescent="0.2">
      <c r="A204">
        <v>28433</v>
      </c>
      <c r="B204" t="str">
        <f>VLOOKUP(A204,'S1-C&amp;Oisotopes'!$A$6:$M$1751,13,FALSE)</f>
        <v>129, -63.5, 1</v>
      </c>
      <c r="E204" t="s">
        <v>143</v>
      </c>
    </row>
    <row r="205" spans="1:5" x14ac:dyDescent="0.2">
      <c r="A205">
        <v>28434</v>
      </c>
      <c r="B205" t="str">
        <f>VLOOKUP(A205,'S1-C&amp;Oisotopes'!$A$6:$M$1751,13,FALSE)</f>
        <v>129, -63.5, 1</v>
      </c>
      <c r="E205" t="s">
        <v>143</v>
      </c>
    </row>
    <row r="206" spans="1:5" x14ac:dyDescent="0.2">
      <c r="A206">
        <v>28435</v>
      </c>
      <c r="B206" t="str">
        <f>VLOOKUP(A206,'S1-C&amp;Oisotopes'!$A$6:$M$1751,13,FALSE)</f>
        <v>129, -63.5, 1</v>
      </c>
      <c r="E206" t="s">
        <v>143</v>
      </c>
    </row>
    <row r="207" spans="1:5" x14ac:dyDescent="0.2">
      <c r="A207">
        <v>28436</v>
      </c>
      <c r="B207" t="str">
        <f>VLOOKUP(A207,'S1-C&amp;Oisotopes'!$A$6:$M$1751,13,FALSE)</f>
        <v>129, -63.5, 1</v>
      </c>
      <c r="E207" t="s">
        <v>143</v>
      </c>
    </row>
    <row r="208" spans="1:5" x14ac:dyDescent="0.2">
      <c r="A208">
        <v>28437</v>
      </c>
      <c r="B208" t="str">
        <f>VLOOKUP(A208,'S1-C&amp;Oisotopes'!$A$6:$M$1751,13,FALSE)</f>
        <v>129, -63.5, 1</v>
      </c>
      <c r="E208" t="s">
        <v>143</v>
      </c>
    </row>
    <row r="209" spans="1:5" x14ac:dyDescent="0.2">
      <c r="A209">
        <v>28438</v>
      </c>
      <c r="B209" t="str">
        <f>VLOOKUP(A209,'S1-C&amp;Oisotopes'!$A$6:$M$1751,13,FALSE)</f>
        <v>129, -63.5, 1</v>
      </c>
      <c r="E209" t="s">
        <v>143</v>
      </c>
    </row>
    <row r="210" spans="1:5" x14ac:dyDescent="0.2">
      <c r="A210">
        <v>28439</v>
      </c>
      <c r="B210" t="str">
        <f>VLOOKUP(A210,'S1-C&amp;Oisotopes'!$A$6:$M$1751,13,FALSE)</f>
        <v>129, -63.5, 1</v>
      </c>
      <c r="E210" t="s">
        <v>143</v>
      </c>
    </row>
    <row r="211" spans="1:5" x14ac:dyDescent="0.2">
      <c r="A211">
        <v>28440</v>
      </c>
      <c r="B211" t="str">
        <f>VLOOKUP(A211,'S1-C&amp;Oisotopes'!$A$6:$M$1751,13,FALSE)</f>
        <v>129, -63.5, 1</v>
      </c>
      <c r="E211" t="s">
        <v>143</v>
      </c>
    </row>
    <row r="212" spans="1:5" x14ac:dyDescent="0.2">
      <c r="A212">
        <v>28441</v>
      </c>
      <c r="B212" t="str">
        <f>VLOOKUP(A212,'S1-C&amp;Oisotopes'!$A$6:$M$1751,13,FALSE)</f>
        <v>129, -63.5, 1</v>
      </c>
      <c r="E212" t="s">
        <v>143</v>
      </c>
    </row>
    <row r="213" spans="1:5" x14ac:dyDescent="0.2">
      <c r="A213">
        <v>28442</v>
      </c>
      <c r="B213" t="str">
        <f>VLOOKUP(A213,'S1-C&amp;Oisotopes'!$A$6:$M$1751,13,FALSE)</f>
        <v>129, -63.5, 1</v>
      </c>
      <c r="E213" t="s">
        <v>143</v>
      </c>
    </row>
    <row r="214" spans="1:5" x14ac:dyDescent="0.2">
      <c r="A214">
        <v>28443</v>
      </c>
      <c r="B214" t="str">
        <f>VLOOKUP(A214,'S1-C&amp;Oisotopes'!$A$6:$M$1751,13,FALSE)</f>
        <v>129, -63.5, 1</v>
      </c>
      <c r="E214" t="s">
        <v>143</v>
      </c>
    </row>
    <row r="215" spans="1:5" x14ac:dyDescent="0.2">
      <c r="A215">
        <v>28444</v>
      </c>
      <c r="B215" t="str">
        <f>VLOOKUP(A215,'S1-C&amp;Oisotopes'!$A$6:$M$1751,13,FALSE)</f>
        <v>129, -63.5, 1</v>
      </c>
      <c r="E215" t="s">
        <v>143</v>
      </c>
    </row>
    <row r="216" spans="1:5" x14ac:dyDescent="0.2">
      <c r="A216">
        <v>28445</v>
      </c>
      <c r="B216" t="str">
        <f>VLOOKUP(A216,'S1-C&amp;Oisotopes'!$A$6:$M$1751,13,FALSE)</f>
        <v>129, -63.5, 1</v>
      </c>
      <c r="E216" t="s">
        <v>143</v>
      </c>
    </row>
    <row r="217" spans="1:5" x14ac:dyDescent="0.2">
      <c r="A217">
        <v>28446</v>
      </c>
      <c r="B217" t="str">
        <f>VLOOKUP(A217,'S1-C&amp;Oisotopes'!$A$6:$M$1751,13,FALSE)</f>
        <v>129, -63.5, 1</v>
      </c>
      <c r="E217" t="s">
        <v>143</v>
      </c>
    </row>
    <row r="218" spans="1:5" x14ac:dyDescent="0.2">
      <c r="A218">
        <v>28447</v>
      </c>
      <c r="B218" t="str">
        <f>VLOOKUP(A218,'S1-C&amp;Oisotopes'!$A$6:$M$1751,13,FALSE)</f>
        <v>129, -63.5, 1</v>
      </c>
      <c r="E218" t="s">
        <v>143</v>
      </c>
    </row>
    <row r="219" spans="1:5" x14ac:dyDescent="0.2">
      <c r="A219">
        <v>28448</v>
      </c>
      <c r="B219" t="str">
        <f>VLOOKUP(A219,'S1-C&amp;Oisotopes'!$A$6:$M$1751,13,FALSE)</f>
        <v>129, -63.5, 1</v>
      </c>
      <c r="E219" t="s">
        <v>143</v>
      </c>
    </row>
    <row r="220" spans="1:5" x14ac:dyDescent="0.2">
      <c r="A220">
        <v>28449</v>
      </c>
      <c r="B220" t="str">
        <f>VLOOKUP(A220,'S1-C&amp;Oisotopes'!$A$6:$M$1751,13,FALSE)</f>
        <v>129, -63.5, 1</v>
      </c>
      <c r="E220" t="s">
        <v>143</v>
      </c>
    </row>
    <row r="221" spans="1:5" x14ac:dyDescent="0.2">
      <c r="A221">
        <v>28450</v>
      </c>
      <c r="B221" t="str">
        <f>VLOOKUP(A221,'S1-C&amp;Oisotopes'!$A$6:$M$1751,13,FALSE)</f>
        <v>129, -63.5, 1</v>
      </c>
      <c r="E221" t="s">
        <v>143</v>
      </c>
    </row>
    <row r="222" spans="1:5" x14ac:dyDescent="0.2">
      <c r="A222">
        <v>28451</v>
      </c>
      <c r="B222" t="str">
        <f>VLOOKUP(A222,'S1-C&amp;Oisotopes'!$A$6:$M$1751,13,FALSE)</f>
        <v>129, -63.5, 1</v>
      </c>
      <c r="E222" t="s">
        <v>143</v>
      </c>
    </row>
    <row r="223" spans="1:5" x14ac:dyDescent="0.2">
      <c r="A223">
        <v>28452</v>
      </c>
      <c r="B223" t="str">
        <f>VLOOKUP(A223,'S1-C&amp;Oisotopes'!$A$6:$M$1751,13,FALSE)</f>
        <v>129, -63.5, 1</v>
      </c>
      <c r="E223" t="s">
        <v>143</v>
      </c>
    </row>
    <row r="224" spans="1:5" x14ac:dyDescent="0.2">
      <c r="A224">
        <v>28453</v>
      </c>
      <c r="B224" t="str">
        <f>VLOOKUP(A224,'S1-C&amp;Oisotopes'!$A$6:$M$1751,13,FALSE)</f>
        <v>129, -63.5, 1</v>
      </c>
      <c r="E224" t="s">
        <v>143</v>
      </c>
    </row>
    <row r="225" spans="1:5" x14ac:dyDescent="0.2">
      <c r="A225">
        <v>28454</v>
      </c>
      <c r="B225" t="str">
        <f>VLOOKUP(A225,'S1-C&amp;Oisotopes'!$A$6:$M$1751,13,FALSE)</f>
        <v>129, -63.5, 1</v>
      </c>
      <c r="E225" t="s">
        <v>143</v>
      </c>
    </row>
    <row r="226" spans="1:5" x14ac:dyDescent="0.2">
      <c r="A226">
        <v>28455</v>
      </c>
      <c r="B226" t="str">
        <f>VLOOKUP(A226,'S1-C&amp;Oisotopes'!$A$6:$M$1751,13,FALSE)</f>
        <v>129, -63.5, 1</v>
      </c>
      <c r="E226" t="s">
        <v>143</v>
      </c>
    </row>
    <row r="227" spans="1:5" x14ac:dyDescent="0.2">
      <c r="A227">
        <v>28456</v>
      </c>
      <c r="B227" t="str">
        <f>VLOOKUP(A227,'S1-C&amp;Oisotopes'!$A$6:$M$1751,13,FALSE)</f>
        <v>129, -63.5, 1</v>
      </c>
      <c r="E227" t="s">
        <v>143</v>
      </c>
    </row>
    <row r="228" spans="1:5" x14ac:dyDescent="0.2">
      <c r="A228">
        <v>28457</v>
      </c>
      <c r="B228" t="str">
        <f>VLOOKUP(A228,'S1-C&amp;Oisotopes'!$A$6:$M$1751,13,FALSE)</f>
        <v>129, -63.5, 1</v>
      </c>
      <c r="E228" t="s">
        <v>143</v>
      </c>
    </row>
    <row r="229" spans="1:5" x14ac:dyDescent="0.2">
      <c r="A229">
        <v>28458</v>
      </c>
      <c r="B229" t="str">
        <f>VLOOKUP(A229,'S1-C&amp;Oisotopes'!$A$6:$M$1751,13,FALSE)</f>
        <v>129, -63.5, 1</v>
      </c>
      <c r="E229" t="s">
        <v>143</v>
      </c>
    </row>
    <row r="230" spans="1:5" x14ac:dyDescent="0.2">
      <c r="A230">
        <v>28459</v>
      </c>
      <c r="B230" t="str">
        <f>VLOOKUP(A230,'S1-C&amp;Oisotopes'!$A$6:$M$1751,13,FALSE)</f>
        <v>129, -63.5, 1</v>
      </c>
      <c r="E230" t="s">
        <v>143</v>
      </c>
    </row>
    <row r="231" spans="1:5" x14ac:dyDescent="0.2">
      <c r="A231">
        <v>28460</v>
      </c>
      <c r="B231" t="str">
        <f>VLOOKUP(A231,'S1-C&amp;Oisotopes'!$A$6:$M$1751,13,FALSE)</f>
        <v>129, -63.5, 1</v>
      </c>
      <c r="E231" t="s">
        <v>143</v>
      </c>
    </row>
    <row r="232" spans="1:5" x14ac:dyDescent="0.2">
      <c r="A232">
        <v>28461</v>
      </c>
      <c r="B232" t="str">
        <f>VLOOKUP(A232,'S1-C&amp;Oisotopes'!$A$6:$M$1751,13,FALSE)</f>
        <v>129, -63.5, 1</v>
      </c>
      <c r="E232" t="s">
        <v>143</v>
      </c>
    </row>
    <row r="233" spans="1:5" x14ac:dyDescent="0.2">
      <c r="A233">
        <v>28462</v>
      </c>
      <c r="B233" t="str">
        <f>VLOOKUP(A233,'S1-C&amp;Oisotopes'!$A$6:$M$1751,13,FALSE)</f>
        <v>129, -63.5, 1</v>
      </c>
      <c r="E233" t="s">
        <v>143</v>
      </c>
    </row>
    <row r="234" spans="1:5" x14ac:dyDescent="0.2">
      <c r="A234">
        <v>28463</v>
      </c>
      <c r="B234" t="str">
        <f>VLOOKUP(A234,'S1-C&amp;Oisotopes'!$A$6:$M$1751,13,FALSE)</f>
        <v>129, -63.5, 1</v>
      </c>
      <c r="E234" t="s">
        <v>143</v>
      </c>
    </row>
    <row r="235" spans="1:5" x14ac:dyDescent="0.2">
      <c r="A235">
        <v>28464</v>
      </c>
      <c r="B235" t="str">
        <f>VLOOKUP(A235,'S1-C&amp;Oisotopes'!$A$6:$M$1751,13,FALSE)</f>
        <v>129, -63.5, 1</v>
      </c>
      <c r="E235" t="s">
        <v>143</v>
      </c>
    </row>
    <row r="236" spans="1:5" x14ac:dyDescent="0.2">
      <c r="A236">
        <v>28465</v>
      </c>
      <c r="B236" t="str">
        <f>VLOOKUP(A236,'S1-C&amp;Oisotopes'!$A$6:$M$1751,13,FALSE)</f>
        <v>129, -63.5, 1</v>
      </c>
      <c r="E236" t="s">
        <v>143</v>
      </c>
    </row>
    <row r="237" spans="1:5" x14ac:dyDescent="0.2">
      <c r="A237">
        <v>28466</v>
      </c>
      <c r="B237" t="str">
        <f>VLOOKUP(A237,'S1-C&amp;Oisotopes'!$A$6:$M$1751,13,FALSE)</f>
        <v>129, -63.5, 1</v>
      </c>
      <c r="E237" t="s">
        <v>143</v>
      </c>
    </row>
    <row r="238" spans="1:5" x14ac:dyDescent="0.2">
      <c r="A238">
        <v>28467</v>
      </c>
      <c r="B238" t="str">
        <f>VLOOKUP(A238,'S1-C&amp;Oisotopes'!$A$6:$M$1751,13,FALSE)</f>
        <v>129, -63.5, 1</v>
      </c>
      <c r="E238" t="s">
        <v>143</v>
      </c>
    </row>
    <row r="239" spans="1:5" x14ac:dyDescent="0.2">
      <c r="A239">
        <v>28468</v>
      </c>
      <c r="B239" t="str">
        <f>VLOOKUP(A239,'S1-C&amp;Oisotopes'!$A$6:$M$1751,13,FALSE)</f>
        <v>129, -63.5, 1</v>
      </c>
      <c r="E239" t="s">
        <v>143</v>
      </c>
    </row>
    <row r="240" spans="1:5" x14ac:dyDescent="0.2">
      <c r="A240">
        <v>28469</v>
      </c>
      <c r="B240" t="str">
        <f>VLOOKUP(A240,'S1-C&amp;Oisotopes'!$A$6:$M$1751,13,FALSE)</f>
        <v>129, -63.5, 1</v>
      </c>
      <c r="E240" t="s">
        <v>143</v>
      </c>
    </row>
    <row r="241" spans="1:5" x14ac:dyDescent="0.2">
      <c r="A241">
        <v>28470</v>
      </c>
      <c r="B241" t="str">
        <f>VLOOKUP(A241,'S1-C&amp;Oisotopes'!$A$6:$M$1751,13,FALSE)</f>
        <v>129, -63.5, 1</v>
      </c>
      <c r="E241" t="s">
        <v>143</v>
      </c>
    </row>
    <row r="242" spans="1:5" x14ac:dyDescent="0.2">
      <c r="A242">
        <v>28471</v>
      </c>
      <c r="B242" t="str">
        <f>VLOOKUP(A242,'S1-C&amp;Oisotopes'!$A$6:$M$1751,13,FALSE)</f>
        <v>129, -63.5, 1</v>
      </c>
      <c r="E242" t="s">
        <v>143</v>
      </c>
    </row>
    <row r="243" spans="1:5" x14ac:dyDescent="0.2">
      <c r="A243">
        <v>28472</v>
      </c>
      <c r="B243" t="str">
        <f>VLOOKUP(A243,'S1-C&amp;Oisotopes'!$A$6:$M$1751,13,FALSE)</f>
        <v>129, -63.5, 1</v>
      </c>
      <c r="E243" t="s">
        <v>143</v>
      </c>
    </row>
    <row r="244" spans="1:5" x14ac:dyDescent="0.2">
      <c r="A244">
        <v>28473</v>
      </c>
      <c r="B244" t="str">
        <f>VLOOKUP(A244,'S1-C&amp;Oisotopes'!$A$6:$M$1751,13,FALSE)</f>
        <v>129, -63.5, 1</v>
      </c>
      <c r="E244" t="s">
        <v>143</v>
      </c>
    </row>
    <row r="245" spans="1:5" x14ac:dyDescent="0.2">
      <c r="A245">
        <v>28474</v>
      </c>
      <c r="B245" t="str">
        <f>VLOOKUP(A245,'S1-C&amp;Oisotopes'!$A$6:$M$1751,13,FALSE)</f>
        <v>129, -63.5, 1</v>
      </c>
      <c r="E245" t="s">
        <v>143</v>
      </c>
    </row>
    <row r="246" spans="1:5" x14ac:dyDescent="0.2">
      <c r="A246">
        <v>28475</v>
      </c>
      <c r="B246" t="str">
        <f>VLOOKUP(A246,'S1-C&amp;Oisotopes'!$A$6:$M$1751,13,FALSE)</f>
        <v>129, -63.5, 1</v>
      </c>
      <c r="E246" t="s">
        <v>143</v>
      </c>
    </row>
    <row r="247" spans="1:5" x14ac:dyDescent="0.2">
      <c r="A247">
        <v>28476</v>
      </c>
      <c r="B247" t="str">
        <f>VLOOKUP(A247,'S1-C&amp;Oisotopes'!$A$6:$M$1751,13,FALSE)</f>
        <v>129, -63.5, 1</v>
      </c>
      <c r="E247" t="s">
        <v>143</v>
      </c>
    </row>
    <row r="248" spans="1:5" x14ac:dyDescent="0.2">
      <c r="A248">
        <v>28477</v>
      </c>
      <c r="B248" t="str">
        <f>VLOOKUP(A248,'S1-C&amp;Oisotopes'!$A$6:$M$1751,13,FALSE)</f>
        <v>129, -63.5, 1</v>
      </c>
      <c r="E248" t="s">
        <v>143</v>
      </c>
    </row>
    <row r="249" spans="1:5" x14ac:dyDescent="0.2">
      <c r="A249">
        <v>28478</v>
      </c>
      <c r="B249" t="str">
        <f>VLOOKUP(A249,'S1-C&amp;Oisotopes'!$A$6:$M$1751,13,FALSE)</f>
        <v>129, -63.5, 1</v>
      </c>
      <c r="E249" t="s">
        <v>143</v>
      </c>
    </row>
    <row r="250" spans="1:5" x14ac:dyDescent="0.2">
      <c r="A250">
        <v>28479</v>
      </c>
      <c r="B250" t="str">
        <f>VLOOKUP(A250,'S1-C&amp;Oisotopes'!$A$6:$M$1751,13,FALSE)</f>
        <v>129, -63.5, 1</v>
      </c>
      <c r="E250" t="s">
        <v>143</v>
      </c>
    </row>
    <row r="251" spans="1:5" x14ac:dyDescent="0.2">
      <c r="A251">
        <v>28480</v>
      </c>
      <c r="B251" t="str">
        <f>VLOOKUP(A251,'S1-C&amp;Oisotopes'!$A$6:$M$1751,13,FALSE)</f>
        <v>129, -63.5, 1</v>
      </c>
      <c r="E251" t="s">
        <v>143</v>
      </c>
    </row>
    <row r="252" spans="1:5" x14ac:dyDescent="0.2">
      <c r="A252">
        <v>28481</v>
      </c>
      <c r="B252" t="str">
        <f>VLOOKUP(A252,'S1-C&amp;Oisotopes'!$A$6:$M$1751,13,FALSE)</f>
        <v>129, -63.5, 1</v>
      </c>
      <c r="E252" t="s">
        <v>143</v>
      </c>
    </row>
    <row r="253" spans="1:5" x14ac:dyDescent="0.2">
      <c r="A253">
        <v>28482</v>
      </c>
      <c r="B253" t="str">
        <f>VLOOKUP(A253,'S1-C&amp;Oisotopes'!$A$6:$M$1751,13,FALSE)</f>
        <v>129, -63.5, 1</v>
      </c>
      <c r="E253" t="s">
        <v>143</v>
      </c>
    </row>
    <row r="254" spans="1:5" x14ac:dyDescent="0.2">
      <c r="A254">
        <v>28483</v>
      </c>
      <c r="B254" t="str">
        <f>VLOOKUP(A254,'S1-C&amp;Oisotopes'!$A$6:$M$1751,13,FALSE)</f>
        <v>129, -63.5, 1</v>
      </c>
      <c r="E254" t="s">
        <v>143</v>
      </c>
    </row>
    <row r="255" spans="1:5" x14ac:dyDescent="0.2">
      <c r="A255">
        <v>28484</v>
      </c>
      <c r="B255" t="str">
        <f>VLOOKUP(A255,'S1-C&amp;Oisotopes'!$A$6:$M$1751,13,FALSE)</f>
        <v>129, -63.5, 1</v>
      </c>
      <c r="E255" t="s">
        <v>143</v>
      </c>
    </row>
    <row r="256" spans="1:5" x14ac:dyDescent="0.2">
      <c r="A256">
        <v>28485</v>
      </c>
      <c r="B256" t="str">
        <f>VLOOKUP(A256,'S1-C&amp;Oisotopes'!$A$6:$M$1751,13,FALSE)</f>
        <v>129, -63.5, 1</v>
      </c>
      <c r="E256" t="s">
        <v>143</v>
      </c>
    </row>
    <row r="257" spans="1:5" x14ac:dyDescent="0.2">
      <c r="A257">
        <v>28486</v>
      </c>
      <c r="B257" t="str">
        <f>VLOOKUP(A257,'S1-C&amp;Oisotopes'!$A$6:$M$1751,13,FALSE)</f>
        <v>129, -63.5, 1</v>
      </c>
      <c r="E257" t="s">
        <v>143</v>
      </c>
    </row>
    <row r="258" spans="1:5" x14ac:dyDescent="0.2">
      <c r="A258">
        <v>28487</v>
      </c>
      <c r="B258" t="str">
        <f>VLOOKUP(A258,'S1-C&amp;Oisotopes'!$A$6:$M$1751,13,FALSE)</f>
        <v>129, -63.5, 1</v>
      </c>
      <c r="E258" t="s">
        <v>143</v>
      </c>
    </row>
    <row r="259" spans="1:5" x14ac:dyDescent="0.2">
      <c r="A259">
        <v>28488</v>
      </c>
      <c r="B259" t="str">
        <f>VLOOKUP(A259,'S1-C&amp;Oisotopes'!$A$6:$M$1751,13,FALSE)</f>
        <v>129, -63.5, 1</v>
      </c>
      <c r="E259" t="s">
        <v>143</v>
      </c>
    </row>
    <row r="260" spans="1:5" x14ac:dyDescent="0.2">
      <c r="A260">
        <v>28489</v>
      </c>
      <c r="B260" t="str">
        <f>VLOOKUP(A260,'S1-C&amp;Oisotopes'!$A$6:$M$1751,13,FALSE)</f>
        <v>129, -63.5, 1</v>
      </c>
      <c r="E260" t="s">
        <v>143</v>
      </c>
    </row>
    <row r="261" spans="1:5" x14ac:dyDescent="0.2">
      <c r="A261">
        <v>28490</v>
      </c>
      <c r="B261" t="str">
        <f>VLOOKUP(A261,'S1-C&amp;Oisotopes'!$A$6:$M$1751,13,FALSE)</f>
        <v>129, -63.5, 1</v>
      </c>
      <c r="E261" t="s">
        <v>143</v>
      </c>
    </row>
    <row r="262" spans="1:5" x14ac:dyDescent="0.2">
      <c r="A262">
        <v>28491</v>
      </c>
      <c r="B262" t="str">
        <f>VLOOKUP(A262,'S1-C&amp;Oisotopes'!$A$6:$M$1751,13,FALSE)</f>
        <v>129, -63.5, 1</v>
      </c>
      <c r="E262" t="s">
        <v>143</v>
      </c>
    </row>
    <row r="263" spans="1:5" x14ac:dyDescent="0.2">
      <c r="A263">
        <v>28492</v>
      </c>
      <c r="B263" t="str">
        <f>VLOOKUP(A263,'S1-C&amp;Oisotopes'!$A$6:$M$1751,13,FALSE)</f>
        <v>129, -63.5, 1</v>
      </c>
      <c r="E263" t="s">
        <v>143</v>
      </c>
    </row>
    <row r="264" spans="1:5" x14ac:dyDescent="0.2">
      <c r="A264">
        <v>28493</v>
      </c>
      <c r="B264" t="str">
        <f>VLOOKUP(A264,'S1-C&amp;Oisotopes'!$A$6:$M$1751,13,FALSE)</f>
        <v>129, -63.5, 1</v>
      </c>
      <c r="E264" t="s">
        <v>143</v>
      </c>
    </row>
    <row r="265" spans="1:5" x14ac:dyDescent="0.2">
      <c r="A265">
        <v>28494</v>
      </c>
      <c r="B265" t="str">
        <f>VLOOKUP(A265,'S1-C&amp;Oisotopes'!$A$6:$M$1751,13,FALSE)</f>
        <v>129, -63.5, 1</v>
      </c>
      <c r="E265" t="s">
        <v>143</v>
      </c>
    </row>
    <row r="266" spans="1:5" x14ac:dyDescent="0.2">
      <c r="A266">
        <v>28495</v>
      </c>
      <c r="B266" t="str">
        <f>VLOOKUP(A266,'S1-C&amp;Oisotopes'!$A$6:$M$1751,13,FALSE)</f>
        <v>129, -63.5, 1</v>
      </c>
      <c r="E266" t="s">
        <v>143</v>
      </c>
    </row>
    <row r="267" spans="1:5" x14ac:dyDescent="0.2">
      <c r="A267">
        <v>28496</v>
      </c>
      <c r="B267" t="str">
        <f>VLOOKUP(A267,'S1-C&amp;Oisotopes'!$A$6:$M$1751,13,FALSE)</f>
        <v>129, -63.5, 1</v>
      </c>
      <c r="E267" t="s">
        <v>143</v>
      </c>
    </row>
    <row r="268" spans="1:5" x14ac:dyDescent="0.2">
      <c r="A268">
        <v>28497</v>
      </c>
      <c r="B268" t="str">
        <f>VLOOKUP(A268,'S1-C&amp;Oisotopes'!$A$6:$M$1751,13,FALSE)</f>
        <v>129, -63.5, 1</v>
      </c>
      <c r="E268" t="s">
        <v>143</v>
      </c>
    </row>
    <row r="269" spans="1:5" x14ac:dyDescent="0.2">
      <c r="A269">
        <v>28498</v>
      </c>
      <c r="B269" t="str">
        <f>VLOOKUP(A269,'S1-C&amp;Oisotopes'!$A$6:$M$1751,13,FALSE)</f>
        <v>129, -63.5, 1</v>
      </c>
      <c r="E269" t="s">
        <v>143</v>
      </c>
    </row>
    <row r="270" spans="1:5" x14ac:dyDescent="0.2">
      <c r="A270">
        <v>28499</v>
      </c>
      <c r="B270" t="str">
        <f>VLOOKUP(A270,'S1-C&amp;Oisotopes'!$A$6:$M$1751,13,FALSE)</f>
        <v>129, -63.5, 1</v>
      </c>
      <c r="E270" t="s">
        <v>143</v>
      </c>
    </row>
    <row r="271" spans="1:5" x14ac:dyDescent="0.2">
      <c r="A271">
        <v>28500</v>
      </c>
      <c r="B271" t="str">
        <f>VLOOKUP(A271,'S1-C&amp;Oisotopes'!$A$6:$M$1751,13,FALSE)</f>
        <v>129, -63.5, 1</v>
      </c>
      <c r="E271" t="s">
        <v>143</v>
      </c>
    </row>
    <row r="272" spans="1:5" x14ac:dyDescent="0.2">
      <c r="A272">
        <v>28501</v>
      </c>
      <c r="B272" t="str">
        <f>VLOOKUP(A272,'S1-C&amp;Oisotopes'!$A$6:$M$1751,13,FALSE)</f>
        <v>129, -63.5, 1</v>
      </c>
      <c r="E272" t="s">
        <v>143</v>
      </c>
    </row>
    <row r="273" spans="1:5" x14ac:dyDescent="0.2">
      <c r="A273">
        <v>28502</v>
      </c>
      <c r="B273" t="str">
        <f>VLOOKUP(A273,'S1-C&amp;Oisotopes'!$A$6:$M$1751,13,FALSE)</f>
        <v>129, -63.5, 1</v>
      </c>
      <c r="E273" t="s">
        <v>143</v>
      </c>
    </row>
    <row r="274" spans="1:5" x14ac:dyDescent="0.2">
      <c r="A274">
        <v>28503</v>
      </c>
      <c r="B274" t="str">
        <f>VLOOKUP(A274,'S1-C&amp;Oisotopes'!$A$6:$M$1751,13,FALSE)</f>
        <v>129, -63.5, 1</v>
      </c>
      <c r="E274" t="s">
        <v>143</v>
      </c>
    </row>
    <row r="275" spans="1:5" x14ac:dyDescent="0.2">
      <c r="A275">
        <v>28504</v>
      </c>
      <c r="B275" t="str">
        <f>VLOOKUP(A275,'S1-C&amp;Oisotopes'!$A$6:$M$1751,13,FALSE)</f>
        <v>129, -63.5, 1</v>
      </c>
      <c r="E275" t="s">
        <v>143</v>
      </c>
    </row>
    <row r="276" spans="1:5" x14ac:dyDescent="0.2">
      <c r="A276">
        <v>28505</v>
      </c>
      <c r="B276" t="str">
        <f>VLOOKUP(A276,'S1-C&amp;Oisotopes'!$A$6:$M$1751,13,FALSE)</f>
        <v>129, -63.5, 1</v>
      </c>
      <c r="E276" t="s">
        <v>143</v>
      </c>
    </row>
    <row r="277" spans="1:5" x14ac:dyDescent="0.2">
      <c r="A277">
        <v>28506</v>
      </c>
      <c r="B277" t="str">
        <f>VLOOKUP(A277,'S1-C&amp;Oisotopes'!$A$6:$M$1751,13,FALSE)</f>
        <v>129, -63.5, 1</v>
      </c>
      <c r="E277" t="s">
        <v>143</v>
      </c>
    </row>
    <row r="278" spans="1:5" x14ac:dyDescent="0.2">
      <c r="A278">
        <v>28507</v>
      </c>
      <c r="B278" t="str">
        <f>VLOOKUP(A278,'S1-C&amp;Oisotopes'!$A$6:$M$1751,13,FALSE)</f>
        <v>129, -63.5, 1</v>
      </c>
      <c r="E278" t="s">
        <v>143</v>
      </c>
    </row>
    <row r="279" spans="1:5" x14ac:dyDescent="0.2">
      <c r="A279">
        <v>28508</v>
      </c>
      <c r="B279" t="str">
        <f>VLOOKUP(A279,'S1-C&amp;Oisotopes'!$A$6:$M$1751,13,FALSE)</f>
        <v>129, -63.5, 1</v>
      </c>
      <c r="E279" t="s">
        <v>143</v>
      </c>
    </row>
    <row r="280" spans="1:5" x14ac:dyDescent="0.2">
      <c r="A280">
        <v>28509</v>
      </c>
      <c r="B280" t="str">
        <f>VLOOKUP(A280,'S1-C&amp;Oisotopes'!$A$6:$M$1751,13,FALSE)</f>
        <v>129, -63.5, 1</v>
      </c>
      <c r="E280" t="s">
        <v>143</v>
      </c>
    </row>
    <row r="281" spans="1:5" x14ac:dyDescent="0.2">
      <c r="A281">
        <v>28510</v>
      </c>
      <c r="B281" t="str">
        <f>VLOOKUP(A281,'S1-C&amp;Oisotopes'!$A$6:$M$1751,13,FALSE)</f>
        <v>129, -63.5, 1</v>
      </c>
      <c r="E281" t="s">
        <v>143</v>
      </c>
    </row>
    <row r="282" spans="1:5" x14ac:dyDescent="0.2">
      <c r="A282">
        <v>28511</v>
      </c>
      <c r="B282" t="str">
        <f>VLOOKUP(A282,'S1-C&amp;Oisotopes'!$A$6:$M$1751,13,FALSE)</f>
        <v>129, -63.5, 1</v>
      </c>
      <c r="E282" t="s">
        <v>143</v>
      </c>
    </row>
    <row r="283" spans="1:5" x14ac:dyDescent="0.2">
      <c r="A283">
        <v>28512</v>
      </c>
      <c r="B283" t="str">
        <f>VLOOKUP(A283,'S1-C&amp;Oisotopes'!$A$6:$M$1751,13,FALSE)</f>
        <v>129, -63.5, 1</v>
      </c>
      <c r="E283" t="s">
        <v>143</v>
      </c>
    </row>
    <row r="284" spans="1:5" x14ac:dyDescent="0.2">
      <c r="A284">
        <v>28513</v>
      </c>
      <c r="B284" t="str">
        <f>VLOOKUP(A284,'S1-C&amp;Oisotopes'!$A$6:$M$1751,13,FALSE)</f>
        <v>129, -63.5, 1</v>
      </c>
      <c r="E284" t="s">
        <v>143</v>
      </c>
    </row>
    <row r="285" spans="1:5" x14ac:dyDescent="0.2">
      <c r="A285">
        <v>28514</v>
      </c>
      <c r="B285" t="str">
        <f>VLOOKUP(A285,'S1-C&amp;Oisotopes'!$A$6:$M$1751,13,FALSE)</f>
        <v>129, -63.5, 1</v>
      </c>
      <c r="E285" t="s">
        <v>143</v>
      </c>
    </row>
    <row r="286" spans="1:5" x14ac:dyDescent="0.2">
      <c r="A286">
        <v>28515</v>
      </c>
      <c r="B286" t="str">
        <f>VLOOKUP(A286,'S1-C&amp;Oisotopes'!$A$6:$M$1751,13,FALSE)</f>
        <v>129, -63.5, 1</v>
      </c>
      <c r="E286" t="s">
        <v>143</v>
      </c>
    </row>
    <row r="287" spans="1:5" x14ac:dyDescent="0.2">
      <c r="A287">
        <v>28516</v>
      </c>
      <c r="B287" t="str">
        <f>VLOOKUP(A287,'S1-C&amp;Oisotopes'!$A$6:$M$1751,13,FALSE)</f>
        <v>129, -63.5, 1</v>
      </c>
      <c r="E287" t="s">
        <v>143</v>
      </c>
    </row>
    <row r="288" spans="1:5" x14ac:dyDescent="0.2">
      <c r="A288">
        <v>28517</v>
      </c>
      <c r="B288" t="str">
        <f>VLOOKUP(A288,'S1-C&amp;Oisotopes'!$A$6:$M$1751,13,FALSE)</f>
        <v>129, -63.5, 1</v>
      </c>
      <c r="E288" t="s">
        <v>143</v>
      </c>
    </row>
    <row r="289" spans="1:5" x14ac:dyDescent="0.2">
      <c r="A289">
        <v>28518</v>
      </c>
      <c r="B289" t="str">
        <f>VLOOKUP(A289,'S1-C&amp;Oisotopes'!$A$6:$M$1751,13,FALSE)</f>
        <v>129, -63.5, 1</v>
      </c>
      <c r="E289" t="s">
        <v>143</v>
      </c>
    </row>
    <row r="290" spans="1:5" x14ac:dyDescent="0.2">
      <c r="A290">
        <v>28519</v>
      </c>
      <c r="B290" t="str">
        <f>VLOOKUP(A290,'S1-C&amp;Oisotopes'!$A$6:$M$1751,13,FALSE)</f>
        <v>129, -63.5, 1</v>
      </c>
      <c r="E290" t="s">
        <v>143</v>
      </c>
    </row>
    <row r="291" spans="1:5" x14ac:dyDescent="0.2">
      <c r="A291">
        <v>28520</v>
      </c>
      <c r="B291" t="str">
        <f>VLOOKUP(A291,'S1-C&amp;Oisotopes'!$A$6:$M$1751,13,FALSE)</f>
        <v>129, -63.5, 1</v>
      </c>
      <c r="E291" t="s">
        <v>143</v>
      </c>
    </row>
    <row r="292" spans="1:5" x14ac:dyDescent="0.2">
      <c r="A292">
        <v>28521</v>
      </c>
      <c r="B292" t="str">
        <f>VLOOKUP(A292,'S1-C&amp;Oisotopes'!$A$6:$M$1751,13,FALSE)</f>
        <v>129, -63.5, 1</v>
      </c>
      <c r="E292" t="s">
        <v>143</v>
      </c>
    </row>
    <row r="293" spans="1:5" x14ac:dyDescent="0.2">
      <c r="A293">
        <v>28522</v>
      </c>
      <c r="B293" t="str">
        <f>VLOOKUP(A293,'S1-C&amp;Oisotopes'!$A$6:$M$1751,13,FALSE)</f>
        <v>129, -63.5, 1</v>
      </c>
      <c r="E293" t="s">
        <v>143</v>
      </c>
    </row>
    <row r="294" spans="1:5" x14ac:dyDescent="0.2">
      <c r="A294">
        <v>28523</v>
      </c>
      <c r="B294" t="str">
        <f>VLOOKUP(A294,'S1-C&amp;Oisotopes'!$A$6:$M$1751,13,FALSE)</f>
        <v>129, -63.5, 1</v>
      </c>
      <c r="E294" t="s">
        <v>143</v>
      </c>
    </row>
    <row r="295" spans="1:5" x14ac:dyDescent="0.2">
      <c r="A295">
        <v>28524</v>
      </c>
      <c r="B295" t="str">
        <f>VLOOKUP(A295,'S1-C&amp;Oisotopes'!$A$6:$M$1751,13,FALSE)</f>
        <v>129, -63.5, 1</v>
      </c>
      <c r="E295" t="s">
        <v>143</v>
      </c>
    </row>
    <row r="296" spans="1:5" x14ac:dyDescent="0.2">
      <c r="A296">
        <v>28525</v>
      </c>
      <c r="B296" t="str">
        <f>VLOOKUP(A296,'S1-C&amp;Oisotopes'!$A$6:$M$1751,13,FALSE)</f>
        <v>129, -63.5, 1</v>
      </c>
      <c r="E296" t="s">
        <v>143</v>
      </c>
    </row>
    <row r="297" spans="1:5" x14ac:dyDescent="0.2">
      <c r="A297">
        <v>28526</v>
      </c>
      <c r="B297" t="str">
        <f>VLOOKUP(A297,'S1-C&amp;Oisotopes'!$A$6:$M$1751,13,FALSE)</f>
        <v>129, -63.5, 1</v>
      </c>
      <c r="E297" t="s">
        <v>143</v>
      </c>
    </row>
    <row r="298" spans="1:5" x14ac:dyDescent="0.2">
      <c r="A298">
        <v>28527</v>
      </c>
      <c r="B298" t="str">
        <f>VLOOKUP(A298,'S1-C&amp;Oisotopes'!$A$6:$M$1751,13,FALSE)</f>
        <v>129, -63.5, 1</v>
      </c>
      <c r="E298" t="s">
        <v>143</v>
      </c>
    </row>
    <row r="299" spans="1:5" x14ac:dyDescent="0.2">
      <c r="A299">
        <v>28528</v>
      </c>
      <c r="B299" t="str">
        <f>VLOOKUP(A299,'S1-C&amp;Oisotopes'!$A$6:$M$1751,13,FALSE)</f>
        <v>129, -63.5, 1</v>
      </c>
      <c r="E299" t="s">
        <v>143</v>
      </c>
    </row>
    <row r="300" spans="1:5" x14ac:dyDescent="0.2">
      <c r="A300">
        <v>28529</v>
      </c>
      <c r="B300" t="str">
        <f>VLOOKUP(A300,'S1-C&amp;Oisotopes'!$A$6:$M$1751,13,FALSE)</f>
        <v>129, -63.5, 1</v>
      </c>
      <c r="E300" t="s">
        <v>143</v>
      </c>
    </row>
    <row r="301" spans="1:5" x14ac:dyDescent="0.2">
      <c r="A301">
        <v>28530</v>
      </c>
      <c r="B301" t="str">
        <f>VLOOKUP(A301,'S1-C&amp;Oisotopes'!$A$6:$M$1751,13,FALSE)</f>
        <v>129, -63.5, 1</v>
      </c>
      <c r="E301" t="s">
        <v>143</v>
      </c>
    </row>
    <row r="302" spans="1:5" x14ac:dyDescent="0.2">
      <c r="A302">
        <v>28531</v>
      </c>
      <c r="B302" t="str">
        <f>VLOOKUP(A302,'S1-C&amp;Oisotopes'!$A$6:$M$1751,13,FALSE)</f>
        <v>129, -63.5, 1</v>
      </c>
      <c r="E302" t="s">
        <v>143</v>
      </c>
    </row>
    <row r="303" spans="1:5" x14ac:dyDescent="0.2">
      <c r="A303">
        <v>28532</v>
      </c>
      <c r="B303" t="str">
        <f>VLOOKUP(A303,'S1-C&amp;Oisotopes'!$A$6:$M$1751,13,FALSE)</f>
        <v>129, -63.5, 1</v>
      </c>
      <c r="E303" t="s">
        <v>143</v>
      </c>
    </row>
    <row r="304" spans="1:5" x14ac:dyDescent="0.2">
      <c r="A304">
        <v>28533</v>
      </c>
      <c r="B304" t="str">
        <f>VLOOKUP(A304,'S1-C&amp;Oisotopes'!$A$6:$M$1751,13,FALSE)</f>
        <v>129, -63.5, 1</v>
      </c>
      <c r="E304" t="s">
        <v>143</v>
      </c>
    </row>
    <row r="305" spans="1:5" x14ac:dyDescent="0.2">
      <c r="A305">
        <v>28534</v>
      </c>
      <c r="B305" t="str">
        <f>VLOOKUP(A305,'S1-C&amp;Oisotopes'!$A$6:$M$1751,13,FALSE)</f>
        <v>129, -63.5, 1</v>
      </c>
      <c r="E305" t="s">
        <v>143</v>
      </c>
    </row>
    <row r="306" spans="1:5" x14ac:dyDescent="0.2">
      <c r="A306">
        <v>28535</v>
      </c>
      <c r="B306" t="str">
        <f>VLOOKUP(A306,'S1-C&amp;Oisotopes'!$A$6:$M$1751,13,FALSE)</f>
        <v>129, -63.5, 1</v>
      </c>
      <c r="E306" t="s">
        <v>143</v>
      </c>
    </row>
    <row r="307" spans="1:5" x14ac:dyDescent="0.2">
      <c r="A307">
        <v>28536</v>
      </c>
      <c r="B307" t="str">
        <f>VLOOKUP(A307,'S1-C&amp;Oisotopes'!$A$6:$M$1751,13,FALSE)</f>
        <v>129, -63.5, 1</v>
      </c>
      <c r="E307" t="s">
        <v>143</v>
      </c>
    </row>
    <row r="308" spans="1:5" x14ac:dyDescent="0.2">
      <c r="A308">
        <v>28537</v>
      </c>
      <c r="B308" t="str">
        <f>VLOOKUP(A308,'S1-C&amp;Oisotopes'!$A$6:$M$1751,13,FALSE)</f>
        <v>129, -63.5, 1</v>
      </c>
      <c r="E308" t="s">
        <v>143</v>
      </c>
    </row>
    <row r="309" spans="1:5" x14ac:dyDescent="0.2">
      <c r="A309">
        <v>28538</v>
      </c>
      <c r="B309" t="str">
        <f>VLOOKUP(A309,'S1-C&amp;Oisotopes'!$A$6:$M$1751,13,FALSE)</f>
        <v>129, -63.5, 1</v>
      </c>
      <c r="E309" t="s">
        <v>143</v>
      </c>
    </row>
    <row r="310" spans="1:5" x14ac:dyDescent="0.2">
      <c r="A310">
        <v>28539</v>
      </c>
      <c r="B310" t="str">
        <f>VLOOKUP(A310,'S1-C&amp;Oisotopes'!$A$6:$M$1751,13,FALSE)</f>
        <v>129, -63.5, 1</v>
      </c>
      <c r="E310" t="s">
        <v>143</v>
      </c>
    </row>
    <row r="311" spans="1:5" x14ac:dyDescent="0.2">
      <c r="A311">
        <v>28540</v>
      </c>
      <c r="B311" t="str">
        <f>VLOOKUP(A311,'S1-C&amp;Oisotopes'!$A$6:$M$1751,13,FALSE)</f>
        <v>129, -63.5, 1</v>
      </c>
      <c r="E311" t="s">
        <v>143</v>
      </c>
    </row>
    <row r="312" spans="1:5" x14ac:dyDescent="0.2">
      <c r="A312">
        <v>28541</v>
      </c>
      <c r="B312" t="str">
        <f>VLOOKUP(A312,'S1-C&amp;Oisotopes'!$A$6:$M$1751,13,FALSE)</f>
        <v>129, -63.5, 1</v>
      </c>
      <c r="E312" t="s">
        <v>143</v>
      </c>
    </row>
    <row r="313" spans="1:5" x14ac:dyDescent="0.2">
      <c r="A313">
        <v>28542</v>
      </c>
      <c r="B313" t="str">
        <f>VLOOKUP(A313,'S1-C&amp;Oisotopes'!$A$6:$M$1751,13,FALSE)</f>
        <v>129, -63.5, 1</v>
      </c>
      <c r="E313" t="s">
        <v>143</v>
      </c>
    </row>
    <row r="314" spans="1:5" x14ac:dyDescent="0.2">
      <c r="A314">
        <v>28543</v>
      </c>
      <c r="B314" t="str">
        <f>VLOOKUP(A314,'S1-C&amp;Oisotopes'!$A$6:$M$1751,13,FALSE)</f>
        <v>129, -63.5, 1</v>
      </c>
      <c r="E314" t="s">
        <v>146</v>
      </c>
    </row>
    <row r="315" spans="1:5" x14ac:dyDescent="0.2">
      <c r="A315">
        <v>28544</v>
      </c>
      <c r="B315" t="str">
        <f>VLOOKUP(A315,'S1-C&amp;Oisotopes'!$A$6:$M$1751,13,FALSE)</f>
        <v>129, -63.5, 1</v>
      </c>
      <c r="E315" t="s">
        <v>146</v>
      </c>
    </row>
    <row r="316" spans="1:5" x14ac:dyDescent="0.2">
      <c r="A316">
        <v>28545</v>
      </c>
      <c r="B316" t="str">
        <f>VLOOKUP(A316,'S1-C&amp;Oisotopes'!$A$6:$M$1751,13,FALSE)</f>
        <v>129, -63.5, 1</v>
      </c>
      <c r="E316" t="s">
        <v>146</v>
      </c>
    </row>
    <row r="317" spans="1:5" x14ac:dyDescent="0.2">
      <c r="A317">
        <v>28546</v>
      </c>
      <c r="B317" t="str">
        <f>VLOOKUP(A317,'S1-C&amp;Oisotopes'!$A$6:$M$1751,13,FALSE)</f>
        <v>129, -63.5, 1</v>
      </c>
      <c r="E317" t="s">
        <v>146</v>
      </c>
    </row>
    <row r="318" spans="1:5" x14ac:dyDescent="0.2">
      <c r="A318">
        <v>28547</v>
      </c>
      <c r="B318" t="str">
        <f>VLOOKUP(A318,'S1-C&amp;Oisotopes'!$A$6:$M$1751,13,FALSE)</f>
        <v>129, -63.5, 1</v>
      </c>
      <c r="E318" t="s">
        <v>146</v>
      </c>
    </row>
    <row r="319" spans="1:5" x14ac:dyDescent="0.2">
      <c r="A319">
        <v>28548</v>
      </c>
      <c r="B319" t="str">
        <f>VLOOKUP(A319,'S1-C&amp;Oisotopes'!$A$6:$M$1751,13,FALSE)</f>
        <v>129, -63.5, 1</v>
      </c>
      <c r="E319" t="s">
        <v>146</v>
      </c>
    </row>
    <row r="320" spans="1:5" x14ac:dyDescent="0.2">
      <c r="A320">
        <v>28549</v>
      </c>
      <c r="B320" t="str">
        <f>VLOOKUP(A320,'S1-C&amp;Oisotopes'!$A$6:$M$1751,13,FALSE)</f>
        <v>129, -63.5, 1</v>
      </c>
      <c r="E320" t="s">
        <v>146</v>
      </c>
    </row>
    <row r="321" spans="1:5" x14ac:dyDescent="0.2">
      <c r="A321">
        <v>28550</v>
      </c>
      <c r="B321" t="str">
        <f>VLOOKUP(A321,'S1-C&amp;Oisotopes'!$A$6:$M$1751,13,FALSE)</f>
        <v>129, -63.5, 1</v>
      </c>
      <c r="E321" t="s">
        <v>146</v>
      </c>
    </row>
    <row r="322" spans="1:5" x14ac:dyDescent="0.2">
      <c r="A322">
        <v>28551</v>
      </c>
      <c r="B322" t="str">
        <f>VLOOKUP(A322,'S1-C&amp;Oisotopes'!$A$6:$M$1751,13,FALSE)</f>
        <v>129, -63.5, 1</v>
      </c>
      <c r="E322" t="s">
        <v>146</v>
      </c>
    </row>
    <row r="323" spans="1:5" x14ac:dyDescent="0.2">
      <c r="A323">
        <v>28552</v>
      </c>
      <c r="B323" t="str">
        <f>VLOOKUP(A323,'S1-C&amp;Oisotopes'!$A$6:$M$1751,13,FALSE)</f>
        <v>129, -63.5, 1</v>
      </c>
      <c r="E323" t="s">
        <v>146</v>
      </c>
    </row>
    <row r="324" spans="1:5" x14ac:dyDescent="0.2">
      <c r="A324">
        <v>28553</v>
      </c>
      <c r="B324" t="str">
        <f>VLOOKUP(A324,'S1-C&amp;Oisotopes'!$A$6:$M$1751,13,FALSE)</f>
        <v>129, -63.5, 1</v>
      </c>
      <c r="E324" t="s">
        <v>146</v>
      </c>
    </row>
    <row r="325" spans="1:5" x14ac:dyDescent="0.2">
      <c r="A325">
        <v>28554</v>
      </c>
      <c r="B325" t="str">
        <f>VLOOKUP(A325,'S1-C&amp;Oisotopes'!$A$6:$M$1751,13,FALSE)</f>
        <v>129, -63.5, 1</v>
      </c>
      <c r="E325" t="s">
        <v>146</v>
      </c>
    </row>
    <row r="326" spans="1:5" x14ac:dyDescent="0.2">
      <c r="A326">
        <v>28555</v>
      </c>
      <c r="B326" t="str">
        <f>VLOOKUP(A326,'S1-C&amp;Oisotopes'!$A$6:$M$1751,13,FALSE)</f>
        <v>129, -63.5, 1</v>
      </c>
      <c r="E326" t="s">
        <v>146</v>
      </c>
    </row>
    <row r="327" spans="1:5" x14ac:dyDescent="0.2">
      <c r="A327">
        <v>28556</v>
      </c>
      <c r="B327" t="str">
        <f>VLOOKUP(A327,'S1-C&amp;Oisotopes'!$A$6:$M$1751,13,FALSE)</f>
        <v>129, -63.5, 1</v>
      </c>
      <c r="E327" t="s">
        <v>146</v>
      </c>
    </row>
    <row r="328" spans="1:5" x14ac:dyDescent="0.2">
      <c r="A328">
        <v>28557</v>
      </c>
      <c r="B328" t="str">
        <f>VLOOKUP(A328,'S1-C&amp;Oisotopes'!$A$6:$M$1751,13,FALSE)</f>
        <v>129, -63.5, 1</v>
      </c>
      <c r="E328" t="s">
        <v>146</v>
      </c>
    </row>
    <row r="329" spans="1:5" x14ac:dyDescent="0.2">
      <c r="A329">
        <v>28558</v>
      </c>
      <c r="B329" t="str">
        <f>VLOOKUP(A329,'S1-C&amp;Oisotopes'!$A$6:$M$1751,13,FALSE)</f>
        <v>129, -63.5, 1</v>
      </c>
      <c r="E329" t="s">
        <v>146</v>
      </c>
    </row>
    <row r="330" spans="1:5" x14ac:dyDescent="0.2">
      <c r="A330">
        <v>28559</v>
      </c>
      <c r="B330" t="str">
        <f>VLOOKUP(A330,'S1-C&amp;Oisotopes'!$A$6:$M$1751,13,FALSE)</f>
        <v>129, -63.5, 1</v>
      </c>
      <c r="E330" t="s">
        <v>146</v>
      </c>
    </row>
    <row r="331" spans="1:5" x14ac:dyDescent="0.2">
      <c r="A331">
        <v>28560</v>
      </c>
      <c r="B331" t="str">
        <f>VLOOKUP(A331,'S1-C&amp;Oisotopes'!$A$6:$M$1751,13,FALSE)</f>
        <v>129, -63.5, 1</v>
      </c>
      <c r="E331" t="s">
        <v>146</v>
      </c>
    </row>
    <row r="332" spans="1:5" x14ac:dyDescent="0.2">
      <c r="A332">
        <v>28561</v>
      </c>
      <c r="B332" t="str">
        <f>VLOOKUP(A332,'S1-C&amp;Oisotopes'!$A$6:$M$1751,13,FALSE)</f>
        <v>129, -63.5, 1</v>
      </c>
      <c r="E332" t="s">
        <v>146</v>
      </c>
    </row>
    <row r="333" spans="1:5" x14ac:dyDescent="0.2">
      <c r="A333">
        <v>28562</v>
      </c>
      <c r="B333" t="str">
        <f>VLOOKUP(A333,'S1-C&amp;Oisotopes'!$A$6:$M$1751,13,FALSE)</f>
        <v>129, -63.5, 1</v>
      </c>
      <c r="E333" t="s">
        <v>146</v>
      </c>
    </row>
    <row r="334" spans="1:5" x14ac:dyDescent="0.2">
      <c r="A334">
        <v>28563</v>
      </c>
      <c r="B334" t="str">
        <f>VLOOKUP(A334,'S1-C&amp;Oisotopes'!$A$6:$M$1751,13,FALSE)</f>
        <v>129, -63.5, 1</v>
      </c>
      <c r="E334" t="s">
        <v>146</v>
      </c>
    </row>
    <row r="335" spans="1:5" x14ac:dyDescent="0.2">
      <c r="A335">
        <v>28564</v>
      </c>
      <c r="B335" t="str">
        <f>VLOOKUP(A335,'S1-C&amp;Oisotopes'!$A$6:$M$1751,13,FALSE)</f>
        <v>129, -63.5, 1</v>
      </c>
      <c r="E335" t="s">
        <v>146</v>
      </c>
    </row>
    <row r="336" spans="1:5" x14ac:dyDescent="0.2">
      <c r="A336">
        <v>28565</v>
      </c>
      <c r="B336" t="str">
        <f>VLOOKUP(A336,'S1-C&amp;Oisotopes'!$A$6:$M$1751,13,FALSE)</f>
        <v>129, -63.5, 1</v>
      </c>
      <c r="E336" t="s">
        <v>146</v>
      </c>
    </row>
    <row r="337" spans="1:5" x14ac:dyDescent="0.2">
      <c r="A337">
        <v>28566</v>
      </c>
      <c r="B337" t="str">
        <f>VLOOKUP(A337,'S1-C&amp;Oisotopes'!$A$6:$M$1751,13,FALSE)</f>
        <v>129, -63.5, 1</v>
      </c>
      <c r="E337" t="s">
        <v>146</v>
      </c>
    </row>
    <row r="338" spans="1:5" x14ac:dyDescent="0.2">
      <c r="A338">
        <v>28567</v>
      </c>
      <c r="B338" t="str">
        <f>VLOOKUP(A338,'S1-C&amp;Oisotopes'!$A$6:$M$1751,13,FALSE)</f>
        <v>129, -63.5, 1</v>
      </c>
      <c r="E338" t="s">
        <v>146</v>
      </c>
    </row>
    <row r="339" spans="1:5" x14ac:dyDescent="0.2">
      <c r="A339">
        <v>28568</v>
      </c>
      <c r="B339" t="str">
        <f>VLOOKUP(A339,'S1-C&amp;Oisotopes'!$A$6:$M$1751,13,FALSE)</f>
        <v>129, -63.5, 1</v>
      </c>
      <c r="E339" t="s">
        <v>146</v>
      </c>
    </row>
    <row r="340" spans="1:5" x14ac:dyDescent="0.2">
      <c r="A340">
        <v>28569</v>
      </c>
      <c r="B340" t="str">
        <f>VLOOKUP(A340,'S1-C&amp;Oisotopes'!$A$6:$M$1751,13,FALSE)</f>
        <v>129, -63.5, 1</v>
      </c>
      <c r="E340" t="s">
        <v>146</v>
      </c>
    </row>
    <row r="341" spans="1:5" x14ac:dyDescent="0.2">
      <c r="A341">
        <v>28570</v>
      </c>
      <c r="B341" t="str">
        <f>VLOOKUP(A341,'S1-C&amp;Oisotopes'!$A$6:$M$1751,13,FALSE)</f>
        <v>129, -63.5, 1</v>
      </c>
      <c r="E341" t="s">
        <v>146</v>
      </c>
    </row>
    <row r="342" spans="1:5" x14ac:dyDescent="0.2">
      <c r="A342">
        <v>28571</v>
      </c>
      <c r="B342" t="str">
        <f>VLOOKUP(A342,'S1-C&amp;Oisotopes'!$A$6:$M$1751,13,FALSE)</f>
        <v>129, -63.5, 1</v>
      </c>
      <c r="E342" t="s">
        <v>146</v>
      </c>
    </row>
    <row r="343" spans="1:5" x14ac:dyDescent="0.2">
      <c r="A343">
        <v>28572</v>
      </c>
      <c r="B343" t="str">
        <f>VLOOKUP(A343,'S1-C&amp;Oisotopes'!$A$6:$M$1751,13,FALSE)</f>
        <v>129, -63.5, 1</v>
      </c>
      <c r="E343" t="s">
        <v>146</v>
      </c>
    </row>
    <row r="344" spans="1:5" x14ac:dyDescent="0.2">
      <c r="A344">
        <v>28573</v>
      </c>
      <c r="B344" t="str">
        <f>VLOOKUP(A344,'S1-C&amp;Oisotopes'!$A$6:$M$1751,13,FALSE)</f>
        <v>129, -63.5, 1</v>
      </c>
      <c r="E344" t="s">
        <v>146</v>
      </c>
    </row>
    <row r="345" spans="1:5" x14ac:dyDescent="0.2">
      <c r="A345">
        <v>28574</v>
      </c>
      <c r="B345" t="str">
        <f>VLOOKUP(A345,'S1-C&amp;Oisotopes'!$A$6:$M$1751,13,FALSE)</f>
        <v>129, -63.5, 1</v>
      </c>
      <c r="E345" t="s">
        <v>146</v>
      </c>
    </row>
    <row r="346" spans="1:5" x14ac:dyDescent="0.2">
      <c r="A346">
        <v>28575</v>
      </c>
      <c r="B346" t="str">
        <f>VLOOKUP(A346,'S1-C&amp;Oisotopes'!$A$6:$M$1751,13,FALSE)</f>
        <v>129, -63.5, 1</v>
      </c>
      <c r="E346" t="s">
        <v>146</v>
      </c>
    </row>
    <row r="347" spans="1:5" x14ac:dyDescent="0.2">
      <c r="A347">
        <v>28576</v>
      </c>
      <c r="B347" t="str">
        <f>VLOOKUP(A347,'S1-C&amp;Oisotopes'!$A$6:$M$1751,13,FALSE)</f>
        <v>129, -63.5, 1</v>
      </c>
      <c r="E347" t="s">
        <v>146</v>
      </c>
    </row>
    <row r="348" spans="1:5" x14ac:dyDescent="0.2">
      <c r="A348">
        <v>28577</v>
      </c>
      <c r="B348" t="str">
        <f>VLOOKUP(A348,'S1-C&amp;Oisotopes'!$A$6:$M$1751,13,FALSE)</f>
        <v>129, -63.5, 1</v>
      </c>
      <c r="E348" t="s">
        <v>146</v>
      </c>
    </row>
    <row r="349" spans="1:5" x14ac:dyDescent="0.2">
      <c r="A349">
        <v>28578</v>
      </c>
      <c r="B349" t="str">
        <f>VLOOKUP(A349,'S1-C&amp;Oisotopes'!$A$6:$M$1751,13,FALSE)</f>
        <v>129, -63.5, 1</v>
      </c>
      <c r="E349" t="s">
        <v>146</v>
      </c>
    </row>
    <row r="350" spans="1:5" x14ac:dyDescent="0.2">
      <c r="A350">
        <v>28579</v>
      </c>
      <c r="B350" t="str">
        <f>VLOOKUP(A350,'S1-C&amp;Oisotopes'!$A$6:$M$1751,13,FALSE)</f>
        <v>129, -63.5, 1</v>
      </c>
      <c r="E350" t="s">
        <v>146</v>
      </c>
    </row>
    <row r="351" spans="1:5" x14ac:dyDescent="0.2">
      <c r="A351">
        <v>28580</v>
      </c>
      <c r="B351" t="str">
        <f>VLOOKUP(A351,'S1-C&amp;Oisotopes'!$A$6:$M$1751,13,FALSE)</f>
        <v>129, -63.5, 1</v>
      </c>
      <c r="E351" t="s">
        <v>146</v>
      </c>
    </row>
    <row r="352" spans="1:5" x14ac:dyDescent="0.2">
      <c r="A352">
        <v>28581</v>
      </c>
      <c r="B352" t="str">
        <f>VLOOKUP(A352,'S1-C&amp;Oisotopes'!$A$6:$M$1751,13,FALSE)</f>
        <v>129, -63.5, 1</v>
      </c>
      <c r="E352" t="s">
        <v>146</v>
      </c>
    </row>
    <row r="353" spans="1:5" x14ac:dyDescent="0.2">
      <c r="A353">
        <v>28582</v>
      </c>
      <c r="B353" t="str">
        <f>VLOOKUP(A353,'S1-C&amp;Oisotopes'!$A$6:$M$1751,13,FALSE)</f>
        <v>129, -63.5, 1</v>
      </c>
      <c r="E353" t="s">
        <v>146</v>
      </c>
    </row>
    <row r="354" spans="1:5" x14ac:dyDescent="0.2">
      <c r="A354">
        <v>28583</v>
      </c>
      <c r="B354" t="str">
        <f>VLOOKUP(A354,'S1-C&amp;Oisotopes'!$A$6:$M$1751,13,FALSE)</f>
        <v>129, -63.5, 1</v>
      </c>
      <c r="E354" t="s">
        <v>146</v>
      </c>
    </row>
    <row r="355" spans="1:5" x14ac:dyDescent="0.2">
      <c r="A355">
        <v>28584</v>
      </c>
      <c r="B355" t="str">
        <f>VLOOKUP(A355,'S1-C&amp;Oisotopes'!$A$6:$M$1751,13,FALSE)</f>
        <v>129, -63.5, 1</v>
      </c>
      <c r="E355" t="s">
        <v>146</v>
      </c>
    </row>
    <row r="356" spans="1:5" x14ac:dyDescent="0.2">
      <c r="A356">
        <v>28585</v>
      </c>
      <c r="B356" t="str">
        <f>VLOOKUP(A356,'S1-C&amp;Oisotopes'!$A$6:$M$1751,13,FALSE)</f>
        <v>129, -63.5, 1</v>
      </c>
      <c r="E356" t="s">
        <v>146</v>
      </c>
    </row>
    <row r="357" spans="1:5" x14ac:dyDescent="0.2">
      <c r="A357">
        <v>28586</v>
      </c>
      <c r="B357" t="str">
        <f>VLOOKUP(A357,'S1-C&amp;Oisotopes'!$A$6:$M$1751,13,FALSE)</f>
        <v>129, -63.5, 1</v>
      </c>
      <c r="E357" t="s">
        <v>146</v>
      </c>
    </row>
    <row r="358" spans="1:5" x14ac:dyDescent="0.2">
      <c r="A358">
        <v>28587</v>
      </c>
      <c r="B358" t="str">
        <f>VLOOKUP(A358,'S1-C&amp;Oisotopes'!$A$6:$M$1751,13,FALSE)</f>
        <v>129, -63.5, 1</v>
      </c>
      <c r="E358" t="s">
        <v>146</v>
      </c>
    </row>
    <row r="359" spans="1:5" x14ac:dyDescent="0.2">
      <c r="A359">
        <v>28588</v>
      </c>
      <c r="B359" t="str">
        <f>VLOOKUP(A359,'S1-C&amp;Oisotopes'!$A$6:$M$1751,13,FALSE)</f>
        <v>129, -63.5, 1</v>
      </c>
      <c r="E359" t="s">
        <v>146</v>
      </c>
    </row>
    <row r="360" spans="1:5" x14ac:dyDescent="0.2">
      <c r="A360">
        <v>28589</v>
      </c>
      <c r="B360" t="str">
        <f>VLOOKUP(A360,'S1-C&amp;Oisotopes'!$A$6:$M$1751,13,FALSE)</f>
        <v>129, -63.5, 1</v>
      </c>
      <c r="E360" t="s">
        <v>146</v>
      </c>
    </row>
    <row r="361" spans="1:5" x14ac:dyDescent="0.2">
      <c r="A361">
        <v>28590</v>
      </c>
      <c r="B361" t="str">
        <f>VLOOKUP(A361,'S1-C&amp;Oisotopes'!$A$6:$M$1751,13,FALSE)</f>
        <v>129, -63.5, 1</v>
      </c>
      <c r="E361" t="s">
        <v>146</v>
      </c>
    </row>
    <row r="362" spans="1:5" x14ac:dyDescent="0.2">
      <c r="A362">
        <v>28591</v>
      </c>
      <c r="B362" t="str">
        <f>VLOOKUP(A362,'S1-C&amp;Oisotopes'!$A$6:$M$1751,13,FALSE)</f>
        <v>129, -63.5, 1</v>
      </c>
      <c r="E362" t="s">
        <v>146</v>
      </c>
    </row>
    <row r="363" spans="1:5" x14ac:dyDescent="0.2">
      <c r="A363">
        <v>28592</v>
      </c>
      <c r="B363" t="str">
        <f>VLOOKUP(A363,'S1-C&amp;Oisotopes'!$A$6:$M$1751,13,FALSE)</f>
        <v>129, -63.5, 1</v>
      </c>
      <c r="E363" t="s">
        <v>146</v>
      </c>
    </row>
    <row r="364" spans="1:5" x14ac:dyDescent="0.2">
      <c r="A364">
        <v>28593</v>
      </c>
      <c r="B364" t="str">
        <f>VLOOKUP(A364,'S1-C&amp;Oisotopes'!$A$6:$M$1751,13,FALSE)</f>
        <v>129, -63.5, 1</v>
      </c>
      <c r="E364" t="s">
        <v>146</v>
      </c>
    </row>
    <row r="365" spans="1:5" x14ac:dyDescent="0.2">
      <c r="A365">
        <v>28594</v>
      </c>
      <c r="B365" t="str">
        <f>VLOOKUP(A365,'S1-C&amp;Oisotopes'!$A$6:$M$1751,13,FALSE)</f>
        <v>129, -63.5, 1</v>
      </c>
      <c r="E365" t="s">
        <v>146</v>
      </c>
    </row>
    <row r="366" spans="1:5" x14ac:dyDescent="0.2">
      <c r="A366">
        <v>28595</v>
      </c>
      <c r="B366" t="str">
        <f>VLOOKUP(A366,'S1-C&amp;Oisotopes'!$A$6:$M$1751,13,FALSE)</f>
        <v>129, -63.5, 1</v>
      </c>
      <c r="E366" t="s">
        <v>146</v>
      </c>
    </row>
    <row r="367" spans="1:5" x14ac:dyDescent="0.2">
      <c r="A367">
        <v>28596</v>
      </c>
      <c r="B367" t="str">
        <f>VLOOKUP(A367,'S1-C&amp;Oisotopes'!$A$6:$M$1751,13,FALSE)</f>
        <v>129, -63.5, 1</v>
      </c>
      <c r="E367" t="s">
        <v>146</v>
      </c>
    </row>
    <row r="368" spans="1:5" x14ac:dyDescent="0.2">
      <c r="A368">
        <v>28597</v>
      </c>
      <c r="B368" t="str">
        <f>VLOOKUP(A368,'S1-C&amp;Oisotopes'!$A$6:$M$1751,13,FALSE)</f>
        <v>129, -63.5, 1</v>
      </c>
      <c r="E368" t="s">
        <v>146</v>
      </c>
    </row>
    <row r="369" spans="1:5" x14ac:dyDescent="0.2">
      <c r="A369">
        <v>28598</v>
      </c>
      <c r="B369" t="str">
        <f>VLOOKUP(A369,'S1-C&amp;Oisotopes'!$A$6:$M$1751,13,FALSE)</f>
        <v>129, -63.5, 1</v>
      </c>
      <c r="E369" t="s">
        <v>146</v>
      </c>
    </row>
    <row r="370" spans="1:5" x14ac:dyDescent="0.2">
      <c r="A370">
        <v>28599</v>
      </c>
      <c r="B370" t="str">
        <f>VLOOKUP(A370,'S1-C&amp;Oisotopes'!$A$6:$M$1751,13,FALSE)</f>
        <v>129, -63.5, 1</v>
      </c>
      <c r="E370" t="s">
        <v>146</v>
      </c>
    </row>
    <row r="371" spans="1:5" x14ac:dyDescent="0.2">
      <c r="A371">
        <v>28600</v>
      </c>
      <c r="B371" t="str">
        <f>VLOOKUP(A371,'S1-C&amp;Oisotopes'!$A$6:$M$1751,13,FALSE)</f>
        <v>129, -63.5, 1</v>
      </c>
      <c r="E371" t="s">
        <v>146</v>
      </c>
    </row>
    <row r="372" spans="1:5" x14ac:dyDescent="0.2">
      <c r="A372">
        <v>28601</v>
      </c>
      <c r="B372" t="str">
        <f>VLOOKUP(A372,'S1-C&amp;Oisotopes'!$A$6:$M$1751,13,FALSE)</f>
        <v>129, -63.5, 1</v>
      </c>
      <c r="E372" t="s">
        <v>146</v>
      </c>
    </row>
    <row r="373" spans="1:5" x14ac:dyDescent="0.2">
      <c r="A373">
        <v>28602</v>
      </c>
      <c r="B373" t="str">
        <f>VLOOKUP(A373,'S1-C&amp;Oisotopes'!$A$6:$M$1751,13,FALSE)</f>
        <v>129, -63.5, 1</v>
      </c>
      <c r="E373" t="s">
        <v>146</v>
      </c>
    </row>
    <row r="374" spans="1:5" x14ac:dyDescent="0.2">
      <c r="A374">
        <v>28603</v>
      </c>
      <c r="B374" t="str">
        <f>VLOOKUP(A374,'S1-C&amp;Oisotopes'!$A$6:$M$1751,13,FALSE)</f>
        <v>129, -63.5, 1</v>
      </c>
      <c r="E374" t="s">
        <v>146</v>
      </c>
    </row>
    <row r="375" spans="1:5" x14ac:dyDescent="0.2">
      <c r="A375">
        <v>28604</v>
      </c>
      <c r="B375" t="str">
        <f>VLOOKUP(A375,'S1-C&amp;Oisotopes'!$A$6:$M$1751,13,FALSE)</f>
        <v>129, -63.5, 1</v>
      </c>
      <c r="E375" t="s">
        <v>146</v>
      </c>
    </row>
    <row r="376" spans="1:5" x14ac:dyDescent="0.2">
      <c r="A376">
        <v>28605</v>
      </c>
      <c r="B376" t="str">
        <f>VLOOKUP(A376,'S1-C&amp;Oisotopes'!$A$6:$M$1751,13,FALSE)</f>
        <v>129, -63.5, 1</v>
      </c>
      <c r="E376" t="s">
        <v>146</v>
      </c>
    </row>
    <row r="377" spans="1:5" x14ac:dyDescent="0.2">
      <c r="A377">
        <v>28606</v>
      </c>
      <c r="B377" t="str">
        <f>VLOOKUP(A377,'S1-C&amp;Oisotopes'!$A$6:$M$1751,13,FALSE)</f>
        <v>129, -63.5, 1</v>
      </c>
      <c r="E377" t="s">
        <v>146</v>
      </c>
    </row>
    <row r="378" spans="1:5" x14ac:dyDescent="0.2">
      <c r="A378">
        <v>28607</v>
      </c>
      <c r="B378" t="str">
        <f>VLOOKUP(A378,'S1-C&amp;Oisotopes'!$A$6:$M$1751,13,FALSE)</f>
        <v>129, -63.5, 1</v>
      </c>
      <c r="E378" t="s">
        <v>146</v>
      </c>
    </row>
    <row r="379" spans="1:5" x14ac:dyDescent="0.2">
      <c r="A379">
        <v>28608</v>
      </c>
      <c r="B379" t="str">
        <f>VLOOKUP(A379,'S1-C&amp;Oisotopes'!$A$6:$M$1751,13,FALSE)</f>
        <v>129, -63.5, 1</v>
      </c>
      <c r="E379" t="s">
        <v>146</v>
      </c>
    </row>
    <row r="380" spans="1:5" x14ac:dyDescent="0.2">
      <c r="A380">
        <v>28609</v>
      </c>
      <c r="B380" t="str">
        <f>VLOOKUP(A380,'S1-C&amp;Oisotopes'!$A$6:$M$1751,13,FALSE)</f>
        <v>129, -63.5, 1</v>
      </c>
      <c r="E380" t="s">
        <v>146</v>
      </c>
    </row>
    <row r="381" spans="1:5" x14ac:dyDescent="0.2">
      <c r="A381">
        <v>28610</v>
      </c>
      <c r="B381" t="str">
        <f>VLOOKUP(A381,'S1-C&amp;Oisotopes'!$A$6:$M$1751,13,FALSE)</f>
        <v>129, -63.5, 1</v>
      </c>
      <c r="E381" t="s">
        <v>146</v>
      </c>
    </row>
    <row r="382" spans="1:5" x14ac:dyDescent="0.2">
      <c r="A382">
        <v>28611</v>
      </c>
      <c r="B382" t="str">
        <f>VLOOKUP(A382,'S1-C&amp;Oisotopes'!$A$6:$M$1751,13,FALSE)</f>
        <v>129, -63.5, 1</v>
      </c>
      <c r="E382" t="s">
        <v>146</v>
      </c>
    </row>
    <row r="383" spans="1:5" x14ac:dyDescent="0.2">
      <c r="A383">
        <v>28612</v>
      </c>
      <c r="B383" t="str">
        <f>VLOOKUP(A383,'S1-C&amp;Oisotopes'!$A$6:$M$1751,13,FALSE)</f>
        <v>129, -63.5, 1</v>
      </c>
      <c r="E383" t="s">
        <v>146</v>
      </c>
    </row>
    <row r="384" spans="1:5" x14ac:dyDescent="0.2">
      <c r="A384">
        <v>28613</v>
      </c>
      <c r="B384" t="str">
        <f>VLOOKUP(A384,'S1-C&amp;Oisotopes'!$A$6:$M$1751,13,FALSE)</f>
        <v>129, -63.5, 1</v>
      </c>
      <c r="E384" t="s">
        <v>146</v>
      </c>
    </row>
    <row r="385" spans="1:5" x14ac:dyDescent="0.2">
      <c r="A385">
        <v>28614</v>
      </c>
      <c r="B385" t="str">
        <f>VLOOKUP(A385,'S1-C&amp;Oisotopes'!$A$6:$M$1751,13,FALSE)</f>
        <v>129, -63.5, 1</v>
      </c>
      <c r="E385" t="s">
        <v>146</v>
      </c>
    </row>
    <row r="386" spans="1:5" x14ac:dyDescent="0.2">
      <c r="A386">
        <v>28615</v>
      </c>
      <c r="B386" t="str">
        <f>VLOOKUP(A386,'S1-C&amp;Oisotopes'!$A$6:$M$1751,13,FALSE)</f>
        <v>129, -63.5, 1</v>
      </c>
      <c r="E386" t="s">
        <v>146</v>
      </c>
    </row>
    <row r="387" spans="1:5" x14ac:dyDescent="0.2">
      <c r="A387">
        <v>28616</v>
      </c>
      <c r="B387" t="str">
        <f>VLOOKUP(A387,'S1-C&amp;Oisotopes'!$A$6:$M$1751,13,FALSE)</f>
        <v>129, -63.5, 1</v>
      </c>
      <c r="E387" t="s">
        <v>146</v>
      </c>
    </row>
    <row r="388" spans="1:5" x14ac:dyDescent="0.2">
      <c r="A388">
        <v>28617</v>
      </c>
      <c r="B388" t="str">
        <f>VLOOKUP(A388,'S1-C&amp;Oisotopes'!$A$6:$M$1751,13,FALSE)</f>
        <v>129, -63.5, 1</v>
      </c>
      <c r="E388" t="s">
        <v>146</v>
      </c>
    </row>
    <row r="389" spans="1:5" x14ac:dyDescent="0.2">
      <c r="A389">
        <v>28618</v>
      </c>
      <c r="B389" t="str">
        <f>VLOOKUP(A389,'S1-C&amp;Oisotopes'!$A$6:$M$1751,13,FALSE)</f>
        <v>129, -63.5, 1</v>
      </c>
      <c r="E389" t="s">
        <v>146</v>
      </c>
    </row>
    <row r="390" spans="1:5" x14ac:dyDescent="0.2">
      <c r="A390">
        <v>28619</v>
      </c>
      <c r="B390" t="str">
        <f>VLOOKUP(A390,'S1-C&amp;Oisotopes'!$A$6:$M$1751,13,FALSE)</f>
        <v>129, -63.5, 1</v>
      </c>
      <c r="E390" t="s">
        <v>146</v>
      </c>
    </row>
    <row r="391" spans="1:5" x14ac:dyDescent="0.2">
      <c r="A391">
        <v>28620</v>
      </c>
      <c r="B391" t="str">
        <f>VLOOKUP(A391,'S1-C&amp;Oisotopes'!$A$6:$M$1751,13,FALSE)</f>
        <v>129, -63.5, 1</v>
      </c>
      <c r="E391" t="s">
        <v>146</v>
      </c>
    </row>
    <row r="392" spans="1:5" x14ac:dyDescent="0.2">
      <c r="A392">
        <v>28621</v>
      </c>
      <c r="B392" t="str">
        <f>VLOOKUP(A392,'S1-C&amp;Oisotopes'!$A$6:$M$1751,13,FALSE)</f>
        <v>129, -63.5, 1</v>
      </c>
      <c r="E392" t="s">
        <v>146</v>
      </c>
    </row>
    <row r="393" spans="1:5" x14ac:dyDescent="0.2">
      <c r="A393">
        <v>28622</v>
      </c>
      <c r="B393" t="str">
        <f>VLOOKUP(A393,'S1-C&amp;Oisotopes'!$A$6:$M$1751,13,FALSE)</f>
        <v>129, -63.5, 1</v>
      </c>
      <c r="E393" t="s">
        <v>146</v>
      </c>
    </row>
    <row r="394" spans="1:5" x14ac:dyDescent="0.2">
      <c r="A394">
        <v>28623</v>
      </c>
      <c r="B394" t="str">
        <f>VLOOKUP(A394,'S1-C&amp;Oisotopes'!$A$6:$M$1751,13,FALSE)</f>
        <v>129, -63.5, 1</v>
      </c>
      <c r="E394" t="s">
        <v>146</v>
      </c>
    </row>
    <row r="395" spans="1:5" x14ac:dyDescent="0.2">
      <c r="A395">
        <v>28624</v>
      </c>
      <c r="B395" t="str">
        <f>VLOOKUP(A395,'S1-C&amp;Oisotopes'!$A$6:$M$1751,13,FALSE)</f>
        <v>129, -63.5, 1</v>
      </c>
      <c r="E395" t="s">
        <v>146</v>
      </c>
    </row>
    <row r="396" spans="1:5" x14ac:dyDescent="0.2">
      <c r="A396">
        <v>28625</v>
      </c>
      <c r="B396" t="str">
        <f>VLOOKUP(A396,'S1-C&amp;Oisotopes'!$A$6:$M$1751,13,FALSE)</f>
        <v>129, -63.5, 1</v>
      </c>
      <c r="E396" t="s">
        <v>146</v>
      </c>
    </row>
    <row r="397" spans="1:5" x14ac:dyDescent="0.2">
      <c r="A397">
        <v>28626</v>
      </c>
      <c r="B397" t="str">
        <f>VLOOKUP(A397,'S1-C&amp;Oisotopes'!$A$6:$M$1751,13,FALSE)</f>
        <v>129, -63.5, 1</v>
      </c>
      <c r="E397" t="s">
        <v>146</v>
      </c>
    </row>
    <row r="398" spans="1:5" x14ac:dyDescent="0.2">
      <c r="A398">
        <v>28627</v>
      </c>
      <c r="B398" t="str">
        <f>VLOOKUP(A398,'S1-C&amp;Oisotopes'!$A$6:$M$1751,13,FALSE)</f>
        <v>129, -63.5, 1</v>
      </c>
      <c r="E398" t="s">
        <v>146</v>
      </c>
    </row>
    <row r="399" spans="1:5" x14ac:dyDescent="0.2">
      <c r="A399">
        <v>28628</v>
      </c>
      <c r="B399" t="str">
        <f>VLOOKUP(A399,'S1-C&amp;Oisotopes'!$A$6:$M$1751,13,FALSE)</f>
        <v>129, -63.5, 1</v>
      </c>
      <c r="E399" t="s">
        <v>146</v>
      </c>
    </row>
    <row r="400" spans="1:5" x14ac:dyDescent="0.2">
      <c r="A400">
        <v>28629</v>
      </c>
      <c r="B400" t="str">
        <f>VLOOKUP(A400,'S1-C&amp;Oisotopes'!$A$6:$M$1751,13,FALSE)</f>
        <v>129, -63.5, 1</v>
      </c>
      <c r="E400" t="s">
        <v>146</v>
      </c>
    </row>
    <row r="401" spans="1:5" x14ac:dyDescent="0.2">
      <c r="A401">
        <v>28630</v>
      </c>
      <c r="B401" t="str">
        <f>VLOOKUP(A401,'S1-C&amp;Oisotopes'!$A$6:$M$1751,13,FALSE)</f>
        <v>129, -63.5, 1</v>
      </c>
      <c r="E401" t="s">
        <v>146</v>
      </c>
    </row>
    <row r="402" spans="1:5" x14ac:dyDescent="0.2">
      <c r="A402">
        <v>28631</v>
      </c>
      <c r="B402" t="str">
        <f>VLOOKUP(A402,'S1-C&amp;Oisotopes'!$A$6:$M$1751,13,FALSE)</f>
        <v>129, -63.5, 1</v>
      </c>
      <c r="E402" t="s">
        <v>145</v>
      </c>
    </row>
    <row r="403" spans="1:5" x14ac:dyDescent="0.2">
      <c r="A403">
        <v>28632</v>
      </c>
      <c r="B403" t="str">
        <f>VLOOKUP(A403,'S1-C&amp;Oisotopes'!$A$6:$M$1751,13,FALSE)</f>
        <v>129, -63.5, 1</v>
      </c>
      <c r="E403" t="s">
        <v>145</v>
      </c>
    </row>
    <row r="404" spans="1:5" x14ac:dyDescent="0.2">
      <c r="A404">
        <v>28633</v>
      </c>
      <c r="B404" t="str">
        <f>VLOOKUP(A404,'S1-C&amp;Oisotopes'!$A$6:$M$1751,13,FALSE)</f>
        <v>129, -63.5, 1</v>
      </c>
      <c r="E404" t="s">
        <v>145</v>
      </c>
    </row>
    <row r="405" spans="1:5" x14ac:dyDescent="0.2">
      <c r="A405">
        <v>28634</v>
      </c>
      <c r="B405" t="str">
        <f>VLOOKUP(A405,'S1-C&amp;Oisotopes'!$A$6:$M$1751,13,FALSE)</f>
        <v>129, -63.5, 1</v>
      </c>
      <c r="E405" t="s">
        <v>145</v>
      </c>
    </row>
    <row r="406" spans="1:5" x14ac:dyDescent="0.2">
      <c r="A406">
        <v>28635</v>
      </c>
      <c r="B406" t="str">
        <f>VLOOKUP(A406,'S1-C&amp;Oisotopes'!$A$6:$M$1751,13,FALSE)</f>
        <v>129, -63.5, 1</v>
      </c>
      <c r="E406" t="s">
        <v>145</v>
      </c>
    </row>
    <row r="407" spans="1:5" x14ac:dyDescent="0.2">
      <c r="A407">
        <v>28636</v>
      </c>
      <c r="B407" t="str">
        <f>VLOOKUP(A407,'S1-C&amp;Oisotopes'!$A$6:$M$1751,13,FALSE)</f>
        <v>129, -63.5, 1</v>
      </c>
      <c r="E407" t="s">
        <v>145</v>
      </c>
    </row>
    <row r="408" spans="1:5" x14ac:dyDescent="0.2">
      <c r="A408">
        <v>28637</v>
      </c>
      <c r="B408" t="str">
        <f>VLOOKUP(A408,'S1-C&amp;Oisotopes'!$A$6:$M$1751,13,FALSE)</f>
        <v>129, -63.5, 1</v>
      </c>
      <c r="E408" t="s">
        <v>145</v>
      </c>
    </row>
    <row r="409" spans="1:5" x14ac:dyDescent="0.2">
      <c r="A409">
        <v>28638</v>
      </c>
      <c r="B409" t="str">
        <f>VLOOKUP(A409,'S1-C&amp;Oisotopes'!$A$6:$M$1751,13,FALSE)</f>
        <v>129, -63.5, 1</v>
      </c>
      <c r="E409" t="s">
        <v>145</v>
      </c>
    </row>
    <row r="410" spans="1:5" x14ac:dyDescent="0.2">
      <c r="A410">
        <v>28639</v>
      </c>
      <c r="B410" t="str">
        <f>VLOOKUP(A410,'S1-C&amp;Oisotopes'!$A$6:$M$1751,13,FALSE)</f>
        <v>129, -63.5, 1</v>
      </c>
      <c r="E410" t="s">
        <v>145</v>
      </c>
    </row>
    <row r="411" spans="1:5" x14ac:dyDescent="0.2">
      <c r="A411">
        <v>28640</v>
      </c>
      <c r="B411" t="str">
        <f>VLOOKUP(A411,'S1-C&amp;Oisotopes'!$A$6:$M$1751,13,FALSE)</f>
        <v>129, -63.5, 1</v>
      </c>
      <c r="E411" t="s">
        <v>145</v>
      </c>
    </row>
    <row r="412" spans="1:5" x14ac:dyDescent="0.2">
      <c r="A412">
        <v>28641</v>
      </c>
      <c r="B412" t="str">
        <f>VLOOKUP(A412,'S1-C&amp;Oisotopes'!$A$6:$M$1751,13,FALSE)</f>
        <v>129, -63.5, 1</v>
      </c>
      <c r="E412" t="s">
        <v>145</v>
      </c>
    </row>
    <row r="413" spans="1:5" x14ac:dyDescent="0.2">
      <c r="A413">
        <v>28642</v>
      </c>
      <c r="B413" t="str">
        <f>VLOOKUP(A413,'S1-C&amp;Oisotopes'!$A$6:$M$1751,13,FALSE)</f>
        <v>129, -63.5, 1</v>
      </c>
      <c r="E413" t="s">
        <v>145</v>
      </c>
    </row>
    <row r="414" spans="1:5" x14ac:dyDescent="0.2">
      <c r="A414">
        <v>28643</v>
      </c>
      <c r="B414" t="str">
        <f>VLOOKUP(A414,'S1-C&amp;Oisotopes'!$A$6:$M$1751,13,FALSE)</f>
        <v>129, -63.5, 1</v>
      </c>
      <c r="E414" t="s">
        <v>145</v>
      </c>
    </row>
    <row r="415" spans="1:5" x14ac:dyDescent="0.2">
      <c r="A415">
        <v>28644</v>
      </c>
      <c r="B415" t="str">
        <f>VLOOKUP(A415,'S1-C&amp;Oisotopes'!$A$6:$M$1751,13,FALSE)</f>
        <v>129, -63.5, 1</v>
      </c>
      <c r="E415" t="s">
        <v>145</v>
      </c>
    </row>
    <row r="416" spans="1:5" x14ac:dyDescent="0.2">
      <c r="A416">
        <v>28645</v>
      </c>
      <c r="B416" t="str">
        <f>VLOOKUP(A416,'S1-C&amp;Oisotopes'!$A$6:$M$1751,13,FALSE)</f>
        <v>129, -63.5, 1</v>
      </c>
      <c r="E416" t="s">
        <v>145</v>
      </c>
    </row>
    <row r="417" spans="1:5" x14ac:dyDescent="0.2">
      <c r="A417">
        <v>28646</v>
      </c>
      <c r="B417" t="str">
        <f>VLOOKUP(A417,'S1-C&amp;Oisotopes'!$A$6:$M$1751,13,FALSE)</f>
        <v>129, -63.5, 1</v>
      </c>
      <c r="E417" t="s">
        <v>145</v>
      </c>
    </row>
    <row r="418" spans="1:5" x14ac:dyDescent="0.2">
      <c r="A418">
        <v>28647</v>
      </c>
      <c r="B418" t="str">
        <f>VLOOKUP(A418,'S1-C&amp;Oisotopes'!$A$6:$M$1751,13,FALSE)</f>
        <v>129, -63.5, 1</v>
      </c>
      <c r="E418" t="s">
        <v>145</v>
      </c>
    </row>
    <row r="419" spans="1:5" x14ac:dyDescent="0.2">
      <c r="A419">
        <v>28648</v>
      </c>
      <c r="B419" t="str">
        <f>VLOOKUP(A419,'S1-C&amp;Oisotopes'!$A$6:$M$1751,13,FALSE)</f>
        <v>129, -63.5, 1</v>
      </c>
      <c r="E419" t="s">
        <v>145</v>
      </c>
    </row>
    <row r="420" spans="1:5" x14ac:dyDescent="0.2">
      <c r="A420">
        <v>28649</v>
      </c>
      <c r="B420" t="str">
        <f>VLOOKUP(A420,'S1-C&amp;Oisotopes'!$A$6:$M$1751,13,FALSE)</f>
        <v>129, -63.5, 1</v>
      </c>
      <c r="E420" t="s">
        <v>145</v>
      </c>
    </row>
    <row r="421" spans="1:5" x14ac:dyDescent="0.2">
      <c r="A421">
        <v>28650</v>
      </c>
      <c r="B421" t="str">
        <f>VLOOKUP(A421,'S1-C&amp;Oisotopes'!$A$6:$M$1751,13,FALSE)</f>
        <v>129, -63.5, 1</v>
      </c>
      <c r="E421" t="s">
        <v>145</v>
      </c>
    </row>
    <row r="422" spans="1:5" x14ac:dyDescent="0.2">
      <c r="A422">
        <v>28651</v>
      </c>
      <c r="B422" t="str">
        <f>VLOOKUP(A422,'S1-C&amp;Oisotopes'!$A$6:$M$1751,13,FALSE)</f>
        <v>129, -63.5, 1</v>
      </c>
      <c r="E422" t="s">
        <v>145</v>
      </c>
    </row>
    <row r="423" spans="1:5" x14ac:dyDescent="0.2">
      <c r="A423">
        <v>28652</v>
      </c>
      <c r="B423" t="str">
        <f>VLOOKUP(A423,'S1-C&amp;Oisotopes'!$A$6:$M$1751,13,FALSE)</f>
        <v>129, -63.5, 1</v>
      </c>
      <c r="E423" t="s">
        <v>145</v>
      </c>
    </row>
    <row r="424" spans="1:5" x14ac:dyDescent="0.2">
      <c r="A424">
        <v>28653</v>
      </c>
      <c r="B424" t="str">
        <f>VLOOKUP(A424,'S1-C&amp;Oisotopes'!$A$6:$M$1751,13,FALSE)</f>
        <v>129, -63.5, 1</v>
      </c>
      <c r="E424" t="s">
        <v>145</v>
      </c>
    </row>
    <row r="425" spans="1:5" x14ac:dyDescent="0.2">
      <c r="A425">
        <v>28654</v>
      </c>
      <c r="B425" t="str">
        <f>VLOOKUP(A425,'S1-C&amp;Oisotopes'!$A$6:$M$1751,13,FALSE)</f>
        <v>129, -63.5, 1</v>
      </c>
      <c r="E425" t="s">
        <v>145</v>
      </c>
    </row>
    <row r="426" spans="1:5" x14ac:dyDescent="0.2">
      <c r="A426">
        <v>28655</v>
      </c>
      <c r="B426" t="str">
        <f>VLOOKUP(A426,'S1-C&amp;Oisotopes'!$A$6:$M$1751,13,FALSE)</f>
        <v>129, -63.5, 1</v>
      </c>
      <c r="E426" t="s">
        <v>145</v>
      </c>
    </row>
    <row r="427" spans="1:5" x14ac:dyDescent="0.2">
      <c r="A427">
        <v>28656</v>
      </c>
      <c r="B427" t="str">
        <f>VLOOKUP(A427,'S1-C&amp;Oisotopes'!$A$6:$M$1751,13,FALSE)</f>
        <v>129, -63.5, 1</v>
      </c>
      <c r="E427" t="s">
        <v>145</v>
      </c>
    </row>
    <row r="428" spans="1:5" x14ac:dyDescent="0.2">
      <c r="A428">
        <v>28657</v>
      </c>
      <c r="B428" t="str">
        <f>VLOOKUP(A428,'S1-C&amp;Oisotopes'!$A$6:$M$1751,13,FALSE)</f>
        <v>129, -63.5, 1</v>
      </c>
      <c r="E428" t="s">
        <v>145</v>
      </c>
    </row>
    <row r="429" spans="1:5" x14ac:dyDescent="0.2">
      <c r="A429">
        <v>28658</v>
      </c>
      <c r="B429" t="str">
        <f>VLOOKUP(A429,'S1-C&amp;Oisotopes'!$A$6:$M$1751,13,FALSE)</f>
        <v>129, -63.5, 1</v>
      </c>
      <c r="E429" t="s">
        <v>145</v>
      </c>
    </row>
    <row r="430" spans="1:5" x14ac:dyDescent="0.2">
      <c r="A430">
        <v>28659</v>
      </c>
      <c r="B430" t="str">
        <f>VLOOKUP(A430,'S1-C&amp;Oisotopes'!$A$6:$M$1751,13,FALSE)</f>
        <v>129, -63.5, 1</v>
      </c>
      <c r="E430" t="s">
        <v>145</v>
      </c>
    </row>
    <row r="431" spans="1:5" x14ac:dyDescent="0.2">
      <c r="A431">
        <v>28660</v>
      </c>
      <c r="B431" t="str">
        <f>VLOOKUP(A431,'S1-C&amp;Oisotopes'!$A$6:$M$1751,13,FALSE)</f>
        <v>129, -63.5, 1</v>
      </c>
      <c r="E431" t="s">
        <v>145</v>
      </c>
    </row>
    <row r="432" spans="1:5" x14ac:dyDescent="0.2">
      <c r="A432">
        <v>28661</v>
      </c>
      <c r="B432" t="str">
        <f>VLOOKUP(A432,'S1-C&amp;Oisotopes'!$A$6:$M$1751,13,FALSE)</f>
        <v>129, -63.5, 1</v>
      </c>
      <c r="E432" t="s">
        <v>145</v>
      </c>
    </row>
    <row r="433" spans="1:5" x14ac:dyDescent="0.2">
      <c r="A433">
        <v>28662</v>
      </c>
      <c r="B433" t="str">
        <f>VLOOKUP(A433,'S1-C&amp;Oisotopes'!$A$6:$M$1751,13,FALSE)</f>
        <v>129, -63.5, 1</v>
      </c>
      <c r="E433" t="s">
        <v>145</v>
      </c>
    </row>
    <row r="434" spans="1:5" x14ac:dyDescent="0.2">
      <c r="A434">
        <v>28663</v>
      </c>
      <c r="B434" t="str">
        <f>VLOOKUP(A434,'S1-C&amp;Oisotopes'!$A$6:$M$1751,13,FALSE)</f>
        <v>129, -63.5, 1</v>
      </c>
      <c r="E434" t="s">
        <v>145</v>
      </c>
    </row>
    <row r="435" spans="1:5" x14ac:dyDescent="0.2">
      <c r="A435">
        <v>28664</v>
      </c>
      <c r="B435" t="str">
        <f>VLOOKUP(A435,'S1-C&amp;Oisotopes'!$A$6:$M$1751,13,FALSE)</f>
        <v>129, -63.5, 1</v>
      </c>
      <c r="E435" t="s">
        <v>145</v>
      </c>
    </row>
    <row r="436" spans="1:5" x14ac:dyDescent="0.2">
      <c r="A436">
        <v>28665</v>
      </c>
      <c r="B436" t="str">
        <f>VLOOKUP(A436,'S1-C&amp;Oisotopes'!$A$6:$M$1751,13,FALSE)</f>
        <v>129, -63.5, 1</v>
      </c>
      <c r="E436" t="s">
        <v>145</v>
      </c>
    </row>
    <row r="437" spans="1:5" x14ac:dyDescent="0.2">
      <c r="A437">
        <v>28666</v>
      </c>
      <c r="B437" t="str">
        <f>VLOOKUP(A437,'S1-C&amp;Oisotopes'!$A$6:$M$1751,13,FALSE)</f>
        <v>129, -63.5, 1</v>
      </c>
      <c r="E437" t="s">
        <v>145</v>
      </c>
    </row>
    <row r="438" spans="1:5" x14ac:dyDescent="0.2">
      <c r="A438">
        <v>28667</v>
      </c>
      <c r="B438" t="str">
        <f>VLOOKUP(A438,'S1-C&amp;Oisotopes'!$A$6:$M$1751,13,FALSE)</f>
        <v>129, -63.5, 1</v>
      </c>
      <c r="E438" t="s">
        <v>145</v>
      </c>
    </row>
    <row r="439" spans="1:5" x14ac:dyDescent="0.2">
      <c r="A439">
        <v>28668</v>
      </c>
      <c r="B439" t="str">
        <f>VLOOKUP(A439,'S1-C&amp;Oisotopes'!$A$6:$M$1751,13,FALSE)</f>
        <v>129, -63.5, 1</v>
      </c>
      <c r="E439" t="s">
        <v>145</v>
      </c>
    </row>
    <row r="440" spans="1:5" x14ac:dyDescent="0.2">
      <c r="A440">
        <v>28669</v>
      </c>
      <c r="B440" t="str">
        <f>VLOOKUP(A440,'S1-C&amp;Oisotopes'!$A$6:$M$1751,13,FALSE)</f>
        <v>129, -63.5, 1</v>
      </c>
      <c r="E440" t="s">
        <v>145</v>
      </c>
    </row>
    <row r="441" spans="1:5" x14ac:dyDescent="0.2">
      <c r="A441">
        <v>28670</v>
      </c>
      <c r="B441" t="str">
        <f>VLOOKUP(A441,'S1-C&amp;Oisotopes'!$A$6:$M$1751,13,FALSE)</f>
        <v>129, -63.5, 1</v>
      </c>
      <c r="E441" t="s">
        <v>145</v>
      </c>
    </row>
    <row r="442" spans="1:5" x14ac:dyDescent="0.2">
      <c r="A442">
        <v>28671</v>
      </c>
      <c r="B442" t="str">
        <f>VLOOKUP(A442,'S1-C&amp;Oisotopes'!$A$6:$M$1751,13,FALSE)</f>
        <v>129, -63.5, 1</v>
      </c>
      <c r="E442" t="s">
        <v>145</v>
      </c>
    </row>
    <row r="443" spans="1:5" x14ac:dyDescent="0.2">
      <c r="A443">
        <v>28672</v>
      </c>
      <c r="B443" t="str">
        <f>VLOOKUP(A443,'S1-C&amp;Oisotopes'!$A$6:$M$1751,13,FALSE)</f>
        <v>129, -63.5, 1</v>
      </c>
      <c r="E443" t="s">
        <v>145</v>
      </c>
    </row>
    <row r="444" spans="1:5" x14ac:dyDescent="0.2">
      <c r="A444">
        <v>28673</v>
      </c>
      <c r="B444" t="str">
        <f>VLOOKUP(A444,'S1-C&amp;Oisotopes'!$A$6:$M$1751,13,FALSE)</f>
        <v>129, -63.5, 1</v>
      </c>
      <c r="E444" t="s">
        <v>145</v>
      </c>
    </row>
    <row r="445" spans="1:5" x14ac:dyDescent="0.2">
      <c r="A445">
        <v>28674</v>
      </c>
      <c r="B445" t="str">
        <f>VLOOKUP(A445,'S1-C&amp;Oisotopes'!$A$6:$M$1751,13,FALSE)</f>
        <v>129, -63.5, 1</v>
      </c>
      <c r="E445" t="s">
        <v>145</v>
      </c>
    </row>
    <row r="446" spans="1:5" x14ac:dyDescent="0.2">
      <c r="A446">
        <v>28675</v>
      </c>
      <c r="B446" t="str">
        <f>VLOOKUP(A446,'S1-C&amp;Oisotopes'!$A$6:$M$1751,13,FALSE)</f>
        <v>129, -63.5, 1</v>
      </c>
      <c r="E446" t="s">
        <v>145</v>
      </c>
    </row>
    <row r="447" spans="1:5" x14ac:dyDescent="0.2">
      <c r="A447">
        <v>28676</v>
      </c>
      <c r="B447" t="str">
        <f>VLOOKUP(A447,'S1-C&amp;Oisotopes'!$A$6:$M$1751,13,FALSE)</f>
        <v>129, -63.5, 1</v>
      </c>
      <c r="E447" t="s">
        <v>145</v>
      </c>
    </row>
    <row r="448" spans="1:5" x14ac:dyDescent="0.2">
      <c r="A448">
        <v>28677</v>
      </c>
      <c r="B448" t="str">
        <f>VLOOKUP(A448,'S1-C&amp;Oisotopes'!$A$6:$M$1751,13,FALSE)</f>
        <v>129, -63.5, 1</v>
      </c>
      <c r="E448" t="s">
        <v>145</v>
      </c>
    </row>
    <row r="449" spans="1:5" x14ac:dyDescent="0.2">
      <c r="A449">
        <v>28678</v>
      </c>
      <c r="B449" t="str">
        <f>VLOOKUP(A449,'S1-C&amp;Oisotopes'!$A$6:$M$1751,13,FALSE)</f>
        <v>129, -63.5, 1</v>
      </c>
      <c r="E449" t="s">
        <v>145</v>
      </c>
    </row>
    <row r="450" spans="1:5" x14ac:dyDescent="0.2">
      <c r="A450">
        <v>28679</v>
      </c>
      <c r="B450" t="str">
        <f>VLOOKUP(A450,'S1-C&amp;Oisotopes'!$A$6:$M$1751,13,FALSE)</f>
        <v>129, -63.5, 1</v>
      </c>
      <c r="E450" t="s">
        <v>145</v>
      </c>
    </row>
    <row r="451" spans="1:5" x14ac:dyDescent="0.2">
      <c r="A451">
        <v>28680</v>
      </c>
      <c r="B451" t="str">
        <f>VLOOKUP(A451,'S1-C&amp;Oisotopes'!$A$6:$M$1751,13,FALSE)</f>
        <v>129, -63.5, 1</v>
      </c>
      <c r="E451" t="s">
        <v>145</v>
      </c>
    </row>
    <row r="452" spans="1:5" x14ac:dyDescent="0.2">
      <c r="A452">
        <v>28681</v>
      </c>
      <c r="B452" t="str">
        <f>VLOOKUP(A452,'S1-C&amp;Oisotopes'!$A$6:$M$1751,13,FALSE)</f>
        <v>129, -63.5, 1</v>
      </c>
      <c r="E452" t="s">
        <v>145</v>
      </c>
    </row>
    <row r="453" spans="1:5" x14ac:dyDescent="0.2">
      <c r="A453">
        <v>28682</v>
      </c>
      <c r="B453" t="str">
        <f>VLOOKUP(A453,'S1-C&amp;Oisotopes'!$A$6:$M$1751,13,FALSE)</f>
        <v>129, -63.5, 1</v>
      </c>
      <c r="E453" t="s">
        <v>145</v>
      </c>
    </row>
    <row r="454" spans="1:5" x14ac:dyDescent="0.2">
      <c r="A454">
        <v>28683</v>
      </c>
      <c r="B454" t="str">
        <f>VLOOKUP(A454,'S1-C&amp;Oisotopes'!$A$6:$M$1751,13,FALSE)</f>
        <v>129, -63.5, 1</v>
      </c>
      <c r="E454" t="s">
        <v>145</v>
      </c>
    </row>
    <row r="455" spans="1:5" x14ac:dyDescent="0.2">
      <c r="A455">
        <v>28684</v>
      </c>
      <c r="B455" t="str">
        <f>VLOOKUP(A455,'S1-C&amp;Oisotopes'!$A$6:$M$1751,13,FALSE)</f>
        <v>129, -63.5, 1</v>
      </c>
      <c r="E455" t="s">
        <v>145</v>
      </c>
    </row>
    <row r="456" spans="1:5" x14ac:dyDescent="0.2">
      <c r="A456">
        <v>28685</v>
      </c>
      <c r="B456" t="str">
        <f>VLOOKUP(A456,'S1-C&amp;Oisotopes'!$A$6:$M$1751,13,FALSE)</f>
        <v>129, -63.5, 1</v>
      </c>
      <c r="E456" t="s">
        <v>145</v>
      </c>
    </row>
    <row r="457" spans="1:5" x14ac:dyDescent="0.2">
      <c r="A457">
        <v>28686</v>
      </c>
      <c r="B457" t="str">
        <f>VLOOKUP(A457,'S1-C&amp;Oisotopes'!$A$6:$M$1751,13,FALSE)</f>
        <v>129, -63.5, 1</v>
      </c>
      <c r="E457" t="s">
        <v>145</v>
      </c>
    </row>
    <row r="458" spans="1:5" x14ac:dyDescent="0.2">
      <c r="A458">
        <v>28687</v>
      </c>
      <c r="B458" t="str">
        <f>VLOOKUP(A458,'S1-C&amp;Oisotopes'!$A$6:$M$1751,13,FALSE)</f>
        <v>129, -63.5, 1</v>
      </c>
      <c r="E458" t="s">
        <v>145</v>
      </c>
    </row>
    <row r="459" spans="1:5" x14ac:dyDescent="0.2">
      <c r="A459">
        <v>28688</v>
      </c>
      <c r="B459" t="str">
        <f>VLOOKUP(A459,'S1-C&amp;Oisotopes'!$A$6:$M$1751,13,FALSE)</f>
        <v>129, -63.5, 1</v>
      </c>
      <c r="E459" t="s">
        <v>145</v>
      </c>
    </row>
    <row r="460" spans="1:5" x14ac:dyDescent="0.2">
      <c r="A460">
        <v>28689</v>
      </c>
      <c r="B460" t="str">
        <f>VLOOKUP(A460,'S1-C&amp;Oisotopes'!$A$6:$M$1751,13,FALSE)</f>
        <v>129, -63.5, 1</v>
      </c>
      <c r="E460" t="s">
        <v>145</v>
      </c>
    </row>
    <row r="461" spans="1:5" x14ac:dyDescent="0.2">
      <c r="A461">
        <v>28690</v>
      </c>
      <c r="B461" t="str">
        <f>VLOOKUP(A461,'S1-C&amp;Oisotopes'!$A$6:$M$1751,13,FALSE)</f>
        <v>129, -63.5, 1</v>
      </c>
      <c r="E461" t="s">
        <v>145</v>
      </c>
    </row>
    <row r="462" spans="1:5" x14ac:dyDescent="0.2">
      <c r="A462">
        <v>28691</v>
      </c>
      <c r="B462" t="str">
        <f>VLOOKUP(A462,'S1-C&amp;Oisotopes'!$A$6:$M$1751,13,FALSE)</f>
        <v>129, -63.5, 1</v>
      </c>
      <c r="E462" t="s">
        <v>145</v>
      </c>
    </row>
    <row r="463" spans="1:5" x14ac:dyDescent="0.2">
      <c r="A463">
        <v>28692</v>
      </c>
      <c r="B463" t="str">
        <f>VLOOKUP(A463,'S1-C&amp;Oisotopes'!$A$6:$M$1751,13,FALSE)</f>
        <v>129, -63.5, 1</v>
      </c>
      <c r="E463" t="s">
        <v>145</v>
      </c>
    </row>
    <row r="464" spans="1:5" x14ac:dyDescent="0.2">
      <c r="A464">
        <v>28693</v>
      </c>
      <c r="B464" t="str">
        <f>VLOOKUP(A464,'S1-C&amp;Oisotopes'!$A$6:$M$1751,13,FALSE)</f>
        <v>129, -63.5, 1</v>
      </c>
      <c r="E464" t="s">
        <v>145</v>
      </c>
    </row>
    <row r="465" spans="1:5" x14ac:dyDescent="0.2">
      <c r="A465">
        <v>28694</v>
      </c>
      <c r="B465" t="str">
        <f>VLOOKUP(A465,'S1-C&amp;Oisotopes'!$A$6:$M$1751,13,FALSE)</f>
        <v>129, -63.5, 1</v>
      </c>
      <c r="E465" t="s">
        <v>145</v>
      </c>
    </row>
    <row r="466" spans="1:5" x14ac:dyDescent="0.2">
      <c r="A466">
        <v>28695</v>
      </c>
      <c r="B466" t="str">
        <f>VLOOKUP(A466,'S1-C&amp;Oisotopes'!$A$6:$M$1751,13,FALSE)</f>
        <v>129, -63.5, 1</v>
      </c>
      <c r="E466" t="s">
        <v>145</v>
      </c>
    </row>
    <row r="467" spans="1:5" x14ac:dyDescent="0.2">
      <c r="A467">
        <v>28696</v>
      </c>
      <c r="B467" t="str">
        <f>VLOOKUP(A467,'S1-C&amp;Oisotopes'!$A$6:$M$1751,13,FALSE)</f>
        <v>129, -63.5, 1</v>
      </c>
      <c r="E467" t="s">
        <v>145</v>
      </c>
    </row>
    <row r="468" spans="1:5" x14ac:dyDescent="0.2">
      <c r="A468">
        <v>28697</v>
      </c>
      <c r="B468" t="str">
        <f>VLOOKUP(A468,'S1-C&amp;Oisotopes'!$A$6:$M$1751,13,FALSE)</f>
        <v>129, -63.5, 1</v>
      </c>
      <c r="E468" t="s">
        <v>145</v>
      </c>
    </row>
    <row r="469" spans="1:5" x14ac:dyDescent="0.2">
      <c r="A469">
        <v>28698</v>
      </c>
      <c r="B469" t="str">
        <f>VLOOKUP(A469,'S1-C&amp;Oisotopes'!$A$6:$M$1751,13,FALSE)</f>
        <v>129, -63.5, 1</v>
      </c>
      <c r="E469" t="s">
        <v>145</v>
      </c>
    </row>
    <row r="470" spans="1:5" x14ac:dyDescent="0.2">
      <c r="A470">
        <v>28699</v>
      </c>
      <c r="B470" t="str">
        <f>VLOOKUP(A470,'S1-C&amp;Oisotopes'!$A$6:$M$1751,13,FALSE)</f>
        <v>129, -63.5, 1</v>
      </c>
      <c r="E470" t="s">
        <v>145</v>
      </c>
    </row>
    <row r="471" spans="1:5" x14ac:dyDescent="0.2">
      <c r="A471">
        <v>28700</v>
      </c>
      <c r="B471" t="str">
        <f>VLOOKUP(A471,'S1-C&amp;Oisotopes'!$A$6:$M$1751,13,FALSE)</f>
        <v>129, -63.5, 1</v>
      </c>
      <c r="E471" t="s">
        <v>145</v>
      </c>
    </row>
    <row r="472" spans="1:5" x14ac:dyDescent="0.2">
      <c r="A472">
        <v>28701</v>
      </c>
      <c r="B472" t="str">
        <f>VLOOKUP(A472,'S1-C&amp;Oisotopes'!$A$6:$M$1751,13,FALSE)</f>
        <v>129, -63.5, 1</v>
      </c>
      <c r="E472" t="s">
        <v>145</v>
      </c>
    </row>
    <row r="473" spans="1:5" x14ac:dyDescent="0.2">
      <c r="A473">
        <v>28702</v>
      </c>
      <c r="B473" t="str">
        <f>VLOOKUP(A473,'S1-C&amp;Oisotopes'!$A$6:$M$1751,13,FALSE)</f>
        <v>129, -63.5, 1</v>
      </c>
      <c r="E473" t="s">
        <v>145</v>
      </c>
    </row>
    <row r="474" spans="1:5" x14ac:dyDescent="0.2">
      <c r="A474">
        <v>28703</v>
      </c>
      <c r="B474" t="str">
        <f>VLOOKUP(A474,'S1-C&amp;Oisotopes'!$A$6:$M$1751,13,FALSE)</f>
        <v>129, -63.5, 1</v>
      </c>
      <c r="E474" t="s">
        <v>145</v>
      </c>
    </row>
    <row r="475" spans="1:5" x14ac:dyDescent="0.2">
      <c r="A475">
        <v>28704</v>
      </c>
      <c r="B475" t="str">
        <f>VLOOKUP(A475,'S1-C&amp;Oisotopes'!$A$6:$M$1751,13,FALSE)</f>
        <v>129, -63.5, 1</v>
      </c>
      <c r="E475" t="s">
        <v>145</v>
      </c>
    </row>
    <row r="476" spans="1:5" x14ac:dyDescent="0.2">
      <c r="A476">
        <v>28705</v>
      </c>
      <c r="B476" t="str">
        <f>VLOOKUP(A476,'S1-C&amp;Oisotopes'!$A$6:$M$1751,13,FALSE)</f>
        <v>129, -63.5, 1</v>
      </c>
      <c r="E476" t="s">
        <v>145</v>
      </c>
    </row>
    <row r="477" spans="1:5" x14ac:dyDescent="0.2">
      <c r="A477">
        <v>28706</v>
      </c>
      <c r="B477" t="str">
        <f>VLOOKUP(A477,'S1-C&amp;Oisotopes'!$A$6:$M$1751,13,FALSE)</f>
        <v>129, -63.5, 1</v>
      </c>
      <c r="E477" t="s">
        <v>145</v>
      </c>
    </row>
    <row r="478" spans="1:5" x14ac:dyDescent="0.2">
      <c r="A478">
        <v>28707</v>
      </c>
      <c r="B478" t="str">
        <f>VLOOKUP(A478,'S1-C&amp;Oisotopes'!$A$6:$M$1751,13,FALSE)</f>
        <v>129, -63.5, 1</v>
      </c>
      <c r="E478" t="s">
        <v>145</v>
      </c>
    </row>
    <row r="479" spans="1:5" x14ac:dyDescent="0.2">
      <c r="A479">
        <v>28708</v>
      </c>
      <c r="B479" t="str">
        <f>VLOOKUP(A479,'S1-C&amp;Oisotopes'!$A$6:$M$1751,13,FALSE)</f>
        <v>129, -63.5, 1</v>
      </c>
      <c r="E479" t="s">
        <v>145</v>
      </c>
    </row>
    <row r="480" spans="1:5" x14ac:dyDescent="0.2">
      <c r="A480">
        <v>28709</v>
      </c>
      <c r="B480" t="str">
        <f>VLOOKUP(A480,'S1-C&amp;Oisotopes'!$A$6:$M$1751,13,FALSE)</f>
        <v>129, -63.5, 1</v>
      </c>
      <c r="E480" t="s">
        <v>145</v>
      </c>
    </row>
    <row r="481" spans="1:5" x14ac:dyDescent="0.2">
      <c r="A481">
        <v>28710</v>
      </c>
      <c r="B481" t="str">
        <f>VLOOKUP(A481,'S1-C&amp;Oisotopes'!$A$6:$M$1751,13,FALSE)</f>
        <v>129, -63.5, 1</v>
      </c>
      <c r="E481" t="s">
        <v>145</v>
      </c>
    </row>
    <row r="482" spans="1:5" x14ac:dyDescent="0.2">
      <c r="A482">
        <v>28711</v>
      </c>
      <c r="B482" t="str">
        <f>VLOOKUP(A482,'S1-C&amp;Oisotopes'!$A$6:$M$1751,13,FALSE)</f>
        <v>129, -63.5, 1</v>
      </c>
      <c r="E482" t="s">
        <v>145</v>
      </c>
    </row>
    <row r="483" spans="1:5" x14ac:dyDescent="0.2">
      <c r="A483">
        <v>28712</v>
      </c>
      <c r="B483" t="str">
        <f>VLOOKUP(A483,'S1-C&amp;Oisotopes'!$A$6:$M$1751,13,FALSE)</f>
        <v>129, -63.5, 1</v>
      </c>
      <c r="E483" t="s">
        <v>145</v>
      </c>
    </row>
    <row r="484" spans="1:5" x14ac:dyDescent="0.2">
      <c r="A484">
        <v>28713</v>
      </c>
      <c r="B484" t="str">
        <f>VLOOKUP(A484,'S1-C&amp;Oisotopes'!$A$6:$M$1751,13,FALSE)</f>
        <v>129, -63.5, 1</v>
      </c>
      <c r="E484" t="s">
        <v>145</v>
      </c>
    </row>
    <row r="485" spans="1:5" x14ac:dyDescent="0.2">
      <c r="A485">
        <v>28714</v>
      </c>
      <c r="B485" t="str">
        <f>VLOOKUP(A485,'S1-C&amp;Oisotopes'!$A$6:$M$1751,13,FALSE)</f>
        <v>129, -63.5, 1</v>
      </c>
      <c r="E485" t="s">
        <v>145</v>
      </c>
    </row>
    <row r="486" spans="1:5" x14ac:dyDescent="0.2">
      <c r="A486">
        <v>28715</v>
      </c>
      <c r="B486" t="str">
        <f>VLOOKUP(A486,'S1-C&amp;Oisotopes'!$A$6:$M$1751,13,FALSE)</f>
        <v>129, -63.5, 1</v>
      </c>
      <c r="E486" t="s">
        <v>145</v>
      </c>
    </row>
    <row r="487" spans="1:5" x14ac:dyDescent="0.2">
      <c r="A487">
        <v>28716</v>
      </c>
      <c r="B487" t="str">
        <f>VLOOKUP(A487,'S1-C&amp;Oisotopes'!$A$6:$M$1751,13,FALSE)</f>
        <v>129, -63.5, 1</v>
      </c>
      <c r="E487" t="s">
        <v>145</v>
      </c>
    </row>
    <row r="488" spans="1:5" x14ac:dyDescent="0.2">
      <c r="A488">
        <v>28717</v>
      </c>
      <c r="B488" t="str">
        <f>VLOOKUP(A488,'S1-C&amp;Oisotopes'!$A$6:$M$1751,13,FALSE)</f>
        <v>129, -63.5, 1</v>
      </c>
      <c r="E488" t="s">
        <v>145</v>
      </c>
    </row>
    <row r="489" spans="1:5" x14ac:dyDescent="0.2">
      <c r="A489">
        <v>28718</v>
      </c>
      <c r="B489" t="str">
        <f>VLOOKUP(A489,'S1-C&amp;Oisotopes'!$A$6:$M$1751,13,FALSE)</f>
        <v>129, -63.5, 1</v>
      </c>
      <c r="E489" t="s">
        <v>145</v>
      </c>
    </row>
    <row r="490" spans="1:5" x14ac:dyDescent="0.2">
      <c r="A490">
        <v>28719</v>
      </c>
      <c r="B490" t="str">
        <f>VLOOKUP(A490,'S1-C&amp;Oisotopes'!$A$6:$M$1751,13,FALSE)</f>
        <v>129, -63.5, 1</v>
      </c>
      <c r="E490" t="s">
        <v>145</v>
      </c>
    </row>
    <row r="491" spans="1:5" x14ac:dyDescent="0.2">
      <c r="A491">
        <v>28720</v>
      </c>
      <c r="B491" t="str">
        <f>VLOOKUP(A491,'S1-C&amp;Oisotopes'!$A$6:$M$1751,13,FALSE)</f>
        <v>129, -63.5, 1</v>
      </c>
      <c r="E491" t="s">
        <v>145</v>
      </c>
    </row>
    <row r="492" spans="1:5" x14ac:dyDescent="0.2">
      <c r="A492">
        <v>28721</v>
      </c>
      <c r="B492" t="str">
        <f>VLOOKUP(A492,'S1-C&amp;Oisotopes'!$A$6:$M$1751,13,FALSE)</f>
        <v>129, -63.5, 1</v>
      </c>
      <c r="E492" t="s">
        <v>145</v>
      </c>
    </row>
    <row r="493" spans="1:5" x14ac:dyDescent="0.2">
      <c r="A493">
        <v>28722</v>
      </c>
      <c r="B493" t="str">
        <f>VLOOKUP(A493,'S1-C&amp;Oisotopes'!$A$6:$M$1751,13,FALSE)</f>
        <v>129, -63.5, 1</v>
      </c>
      <c r="E493" t="s">
        <v>145</v>
      </c>
    </row>
    <row r="494" spans="1:5" x14ac:dyDescent="0.2">
      <c r="A494">
        <v>28723</v>
      </c>
      <c r="B494" t="str">
        <f>VLOOKUP(A494,'S1-C&amp;Oisotopes'!$A$6:$M$1751,13,FALSE)</f>
        <v>129, -63.5, 1</v>
      </c>
      <c r="E494" t="s">
        <v>146</v>
      </c>
    </row>
    <row r="495" spans="1:5" x14ac:dyDescent="0.2">
      <c r="A495">
        <v>28724</v>
      </c>
      <c r="B495" t="str">
        <f>VLOOKUP(A495,'S1-C&amp;Oisotopes'!$A$6:$M$1751,13,FALSE)</f>
        <v>129, -63.5, 1</v>
      </c>
      <c r="E495" t="s">
        <v>146</v>
      </c>
    </row>
    <row r="496" spans="1:5" x14ac:dyDescent="0.2">
      <c r="A496">
        <v>28725</v>
      </c>
      <c r="B496" t="str">
        <f>VLOOKUP(A496,'S1-C&amp;Oisotopes'!$A$6:$M$1751,13,FALSE)</f>
        <v>129, -63.5, 1</v>
      </c>
      <c r="E496" t="s">
        <v>145</v>
      </c>
    </row>
    <row r="497" spans="1:5" x14ac:dyDescent="0.2">
      <c r="A497">
        <v>28726</v>
      </c>
      <c r="B497" t="str">
        <f>VLOOKUP(A497,'S1-C&amp;Oisotopes'!$A$6:$M$1751,13,FALSE)</f>
        <v>129, -63.5, 1</v>
      </c>
      <c r="E497" t="s">
        <v>145</v>
      </c>
    </row>
    <row r="498" spans="1:5" x14ac:dyDescent="0.2">
      <c r="A498">
        <v>28727</v>
      </c>
      <c r="B498" t="str">
        <f>VLOOKUP(A498,'S1-C&amp;Oisotopes'!$A$6:$M$1751,13,FALSE)</f>
        <v>129, -63.5, 1</v>
      </c>
      <c r="E498" t="s">
        <v>145</v>
      </c>
    </row>
    <row r="499" spans="1:5" x14ac:dyDescent="0.2">
      <c r="A499">
        <v>28728</v>
      </c>
      <c r="B499" t="str">
        <f>VLOOKUP(A499,'S1-C&amp;Oisotopes'!$A$6:$M$1751,13,FALSE)</f>
        <v>129, -63.5, 1</v>
      </c>
      <c r="E499" t="s">
        <v>145</v>
      </c>
    </row>
    <row r="500" spans="1:5" x14ac:dyDescent="0.2">
      <c r="A500">
        <v>28729</v>
      </c>
      <c r="B500" t="str">
        <f>VLOOKUP(A500,'S1-C&amp;Oisotopes'!$A$6:$M$1751,13,FALSE)</f>
        <v>129, -63.5, 1</v>
      </c>
      <c r="E500" t="s">
        <v>145</v>
      </c>
    </row>
    <row r="501" spans="1:5" x14ac:dyDescent="0.2">
      <c r="A501">
        <v>28730</v>
      </c>
      <c r="B501" t="str">
        <f>VLOOKUP(A501,'S1-C&amp;Oisotopes'!$A$6:$M$1751,13,FALSE)</f>
        <v>129, -63.5, 1</v>
      </c>
      <c r="E501" t="s">
        <v>145</v>
      </c>
    </row>
    <row r="502" spans="1:5" x14ac:dyDescent="0.2">
      <c r="A502">
        <v>28731</v>
      </c>
      <c r="B502" t="str">
        <f>VLOOKUP(A502,'S1-C&amp;Oisotopes'!$A$6:$M$1751,13,FALSE)</f>
        <v>129, -63.5, 1</v>
      </c>
      <c r="E502" t="s">
        <v>145</v>
      </c>
    </row>
    <row r="503" spans="1:5" x14ac:dyDescent="0.2">
      <c r="A503">
        <v>28732</v>
      </c>
      <c r="B503" t="str">
        <f>VLOOKUP(A503,'S1-C&amp;Oisotopes'!$A$6:$M$1751,13,FALSE)</f>
        <v>129, -63.5, 1</v>
      </c>
      <c r="E503" t="s">
        <v>145</v>
      </c>
    </row>
    <row r="504" spans="1:5" x14ac:dyDescent="0.2">
      <c r="A504">
        <v>28733</v>
      </c>
      <c r="B504" t="str">
        <f>VLOOKUP(A504,'S1-C&amp;Oisotopes'!$A$6:$M$1751,13,FALSE)</f>
        <v>129, -63.5, 1</v>
      </c>
      <c r="E504" t="s">
        <v>145</v>
      </c>
    </row>
    <row r="505" spans="1:5" x14ac:dyDescent="0.2">
      <c r="A505">
        <v>28734</v>
      </c>
      <c r="B505" t="str">
        <f>VLOOKUP(A505,'S1-C&amp;Oisotopes'!$A$6:$M$1751,13,FALSE)</f>
        <v>129, -63.5, 1</v>
      </c>
      <c r="E505" t="s">
        <v>145</v>
      </c>
    </row>
    <row r="506" spans="1:5" x14ac:dyDescent="0.2">
      <c r="A506">
        <v>28735</v>
      </c>
      <c r="B506" t="str">
        <f>VLOOKUP(A506,'S1-C&amp;Oisotopes'!$A$6:$M$1751,13,FALSE)</f>
        <v>129, -63.5, 1</v>
      </c>
      <c r="E506" t="s">
        <v>145</v>
      </c>
    </row>
    <row r="507" spans="1:5" x14ac:dyDescent="0.2">
      <c r="A507">
        <v>28736</v>
      </c>
      <c r="B507" t="str">
        <f>VLOOKUP(A507,'S1-C&amp;Oisotopes'!$A$6:$M$1751,13,FALSE)</f>
        <v>129, -63.5, 1</v>
      </c>
      <c r="E507" t="s">
        <v>145</v>
      </c>
    </row>
    <row r="508" spans="1:5" x14ac:dyDescent="0.2">
      <c r="A508">
        <v>28737</v>
      </c>
      <c r="B508" t="str">
        <f>VLOOKUP(A508,'S1-C&amp;Oisotopes'!$A$6:$M$1751,13,FALSE)</f>
        <v>129, -63.5, 1</v>
      </c>
      <c r="E508" t="s">
        <v>145</v>
      </c>
    </row>
    <row r="509" spans="1:5" x14ac:dyDescent="0.2">
      <c r="A509">
        <v>28738</v>
      </c>
      <c r="B509" t="str">
        <f>VLOOKUP(A509,'S1-C&amp;Oisotopes'!$A$6:$M$1751,13,FALSE)</f>
        <v>129, -63.5, 1</v>
      </c>
      <c r="E509" t="s">
        <v>145</v>
      </c>
    </row>
    <row r="510" spans="1:5" x14ac:dyDescent="0.2">
      <c r="A510">
        <v>28739</v>
      </c>
      <c r="B510" t="str">
        <f>VLOOKUP(A510,'S1-C&amp;Oisotopes'!$A$6:$M$1751,13,FALSE)</f>
        <v>129, -63.5, 1</v>
      </c>
      <c r="E510" t="s">
        <v>145</v>
      </c>
    </row>
    <row r="511" spans="1:5" x14ac:dyDescent="0.2">
      <c r="A511">
        <v>28740</v>
      </c>
      <c r="B511" t="str">
        <f>VLOOKUP(A511,'S1-C&amp;Oisotopes'!$A$6:$M$1751,13,FALSE)</f>
        <v>129, -63.5, 1</v>
      </c>
      <c r="E511" t="s">
        <v>145</v>
      </c>
    </row>
    <row r="512" spans="1:5" x14ac:dyDescent="0.2">
      <c r="A512">
        <v>28741</v>
      </c>
      <c r="B512" t="str">
        <f>VLOOKUP(A512,'S1-C&amp;Oisotopes'!$A$6:$M$1751,13,FALSE)</f>
        <v>129, -63.5, 1</v>
      </c>
      <c r="E512" t="s">
        <v>145</v>
      </c>
    </row>
    <row r="513" spans="1:5" x14ac:dyDescent="0.2">
      <c r="A513">
        <v>28742</v>
      </c>
      <c r="B513" t="str">
        <f>VLOOKUP(A513,'S1-C&amp;Oisotopes'!$A$6:$M$1751,13,FALSE)</f>
        <v>129, -63.5, 1</v>
      </c>
      <c r="E513" t="s">
        <v>145</v>
      </c>
    </row>
    <row r="514" spans="1:5" x14ac:dyDescent="0.2">
      <c r="A514">
        <v>28743</v>
      </c>
      <c r="B514" t="str">
        <f>VLOOKUP(A514,'S1-C&amp;Oisotopes'!$A$6:$M$1751,13,FALSE)</f>
        <v>129, -63.5, 1</v>
      </c>
      <c r="E514" t="s">
        <v>145</v>
      </c>
    </row>
    <row r="515" spans="1:5" x14ac:dyDescent="0.2">
      <c r="A515">
        <v>28744</v>
      </c>
      <c r="B515" t="str">
        <f>VLOOKUP(A515,'S1-C&amp;Oisotopes'!$A$6:$M$1751,13,FALSE)</f>
        <v>129, -63.5, 1</v>
      </c>
      <c r="E515" t="s">
        <v>145</v>
      </c>
    </row>
    <row r="516" spans="1:5" x14ac:dyDescent="0.2">
      <c r="A516">
        <v>28745</v>
      </c>
      <c r="B516" t="str">
        <f>VLOOKUP(A516,'S1-C&amp;Oisotopes'!$A$6:$M$1751,13,FALSE)</f>
        <v>129, -63.5, 1</v>
      </c>
      <c r="E516" t="s">
        <v>145</v>
      </c>
    </row>
    <row r="517" spans="1:5" x14ac:dyDescent="0.2">
      <c r="A517">
        <v>28746</v>
      </c>
      <c r="B517" t="str">
        <f>VLOOKUP(A517,'S1-C&amp;Oisotopes'!$A$6:$M$1751,13,FALSE)</f>
        <v>129, -63.5, 1</v>
      </c>
      <c r="E517" t="s">
        <v>145</v>
      </c>
    </row>
    <row r="518" spans="1:5" x14ac:dyDescent="0.2">
      <c r="A518">
        <v>28747</v>
      </c>
      <c r="B518" t="str">
        <f>VLOOKUP(A518,'S1-C&amp;Oisotopes'!$A$6:$M$1751,13,FALSE)</f>
        <v>129, -63.5, 1</v>
      </c>
      <c r="E518" t="s">
        <v>145</v>
      </c>
    </row>
    <row r="519" spans="1:5" x14ac:dyDescent="0.2">
      <c r="A519">
        <v>28748</v>
      </c>
      <c r="B519" t="str">
        <f>VLOOKUP(A519,'S1-C&amp;Oisotopes'!$A$6:$M$1751,13,FALSE)</f>
        <v>129, -63.5, 1</v>
      </c>
      <c r="E519" t="s">
        <v>145</v>
      </c>
    </row>
    <row r="520" spans="1:5" x14ac:dyDescent="0.2">
      <c r="A520">
        <v>28749</v>
      </c>
      <c r="B520" t="str">
        <f>VLOOKUP(A520,'S1-C&amp;Oisotopes'!$A$6:$M$1751,13,FALSE)</f>
        <v>129, -63.5, 1</v>
      </c>
      <c r="E520" t="s">
        <v>145</v>
      </c>
    </row>
    <row r="521" spans="1:5" x14ac:dyDescent="0.2">
      <c r="A521">
        <v>28750</v>
      </c>
      <c r="B521" t="str">
        <f>VLOOKUP(A521,'S1-C&amp;Oisotopes'!$A$6:$M$1751,13,FALSE)</f>
        <v>129, -63.5, 1</v>
      </c>
      <c r="E521" t="s">
        <v>145</v>
      </c>
    </row>
    <row r="522" spans="1:5" x14ac:dyDescent="0.2">
      <c r="A522">
        <v>28751</v>
      </c>
      <c r="B522" t="str">
        <f>VLOOKUP(A522,'S1-C&amp;Oisotopes'!$A$6:$M$1751,13,FALSE)</f>
        <v>129, -63.5, 1</v>
      </c>
      <c r="E522" t="s">
        <v>145</v>
      </c>
    </row>
    <row r="523" spans="1:5" x14ac:dyDescent="0.2">
      <c r="A523">
        <v>28752</v>
      </c>
      <c r="B523" t="str">
        <f>VLOOKUP(A523,'S1-C&amp;Oisotopes'!$A$6:$M$1751,13,FALSE)</f>
        <v>129, -63.5, 1</v>
      </c>
      <c r="E523" t="s">
        <v>145</v>
      </c>
    </row>
    <row r="524" spans="1:5" x14ac:dyDescent="0.2">
      <c r="A524">
        <v>28753</v>
      </c>
      <c r="B524" t="str">
        <f>VLOOKUP(A524,'S1-C&amp;Oisotopes'!$A$6:$M$1751,13,FALSE)</f>
        <v>129, -63.5, 1</v>
      </c>
      <c r="E524" t="s">
        <v>145</v>
      </c>
    </row>
    <row r="525" spans="1:5" x14ac:dyDescent="0.2">
      <c r="A525">
        <v>28754</v>
      </c>
      <c r="B525" t="str">
        <f>VLOOKUP(A525,'S1-C&amp;Oisotopes'!$A$6:$M$1751,13,FALSE)</f>
        <v>129, -63.5, 1</v>
      </c>
      <c r="E525" t="s">
        <v>145</v>
      </c>
    </row>
    <row r="526" spans="1:5" x14ac:dyDescent="0.2">
      <c r="A526">
        <v>28755</v>
      </c>
      <c r="B526" t="str">
        <f>VLOOKUP(A526,'S1-C&amp;Oisotopes'!$A$6:$M$1751,13,FALSE)</f>
        <v>129, -63.5, 1</v>
      </c>
      <c r="E526" t="s">
        <v>145</v>
      </c>
    </row>
    <row r="527" spans="1:5" x14ac:dyDescent="0.2">
      <c r="A527">
        <v>28756</v>
      </c>
      <c r="B527" t="str">
        <f>VLOOKUP(A527,'S1-C&amp;Oisotopes'!$A$6:$M$1751,13,FALSE)</f>
        <v>129, -63.5, 1</v>
      </c>
      <c r="E527" t="s">
        <v>145</v>
      </c>
    </row>
    <row r="528" spans="1:5" x14ac:dyDescent="0.2">
      <c r="A528">
        <v>28757</v>
      </c>
      <c r="B528" t="str">
        <f>VLOOKUP(A528,'S1-C&amp;Oisotopes'!$A$6:$M$1751,13,FALSE)</f>
        <v>129, -63.5, 1</v>
      </c>
      <c r="E528" t="s">
        <v>145</v>
      </c>
    </row>
    <row r="529" spans="1:5" x14ac:dyDescent="0.2">
      <c r="A529">
        <v>28758</v>
      </c>
      <c r="B529" t="str">
        <f>VLOOKUP(A529,'S1-C&amp;Oisotopes'!$A$6:$M$1751,13,FALSE)</f>
        <v>129, -63.5, 1</v>
      </c>
      <c r="E529" t="s">
        <v>145</v>
      </c>
    </row>
    <row r="530" spans="1:5" x14ac:dyDescent="0.2">
      <c r="A530">
        <v>28759</v>
      </c>
      <c r="B530" t="str">
        <f>VLOOKUP(A530,'S1-C&amp;Oisotopes'!$A$6:$M$1751,13,FALSE)</f>
        <v>129, -63.5, 1</v>
      </c>
      <c r="E530" t="s">
        <v>145</v>
      </c>
    </row>
    <row r="531" spans="1:5" x14ac:dyDescent="0.2">
      <c r="A531">
        <v>28760</v>
      </c>
      <c r="B531" t="str">
        <f>VLOOKUP(A531,'S1-C&amp;Oisotopes'!$A$6:$M$1751,13,FALSE)</f>
        <v>129, -63.5, 1</v>
      </c>
      <c r="E531" t="s">
        <v>145</v>
      </c>
    </row>
    <row r="532" spans="1:5" x14ac:dyDescent="0.2">
      <c r="A532">
        <v>28761</v>
      </c>
      <c r="B532" t="str">
        <f>VLOOKUP(A532,'S1-C&amp;Oisotopes'!$A$6:$M$1751,13,FALSE)</f>
        <v>129, -63.5, 1</v>
      </c>
      <c r="E532" t="s">
        <v>145</v>
      </c>
    </row>
    <row r="533" spans="1:5" x14ac:dyDescent="0.2">
      <c r="A533">
        <v>28762</v>
      </c>
      <c r="B533" t="str">
        <f>VLOOKUP(A533,'S1-C&amp;Oisotopes'!$A$6:$M$1751,13,FALSE)</f>
        <v>129, -63.5, 1</v>
      </c>
      <c r="E533" t="s">
        <v>145</v>
      </c>
    </row>
    <row r="534" spans="1:5" x14ac:dyDescent="0.2">
      <c r="A534">
        <v>28763</v>
      </c>
      <c r="B534" t="str">
        <f>VLOOKUP(A534,'S1-C&amp;Oisotopes'!$A$6:$M$1751,13,FALSE)</f>
        <v>129, -63.5, 1</v>
      </c>
      <c r="E534" t="s">
        <v>145</v>
      </c>
    </row>
    <row r="535" spans="1:5" x14ac:dyDescent="0.2">
      <c r="A535">
        <v>28764</v>
      </c>
      <c r="B535" t="str">
        <f>VLOOKUP(A535,'S1-C&amp;Oisotopes'!$A$6:$M$1751,13,FALSE)</f>
        <v>129, -63.5, 1</v>
      </c>
      <c r="E535" t="s">
        <v>145</v>
      </c>
    </row>
    <row r="536" spans="1:5" x14ac:dyDescent="0.2">
      <c r="A536">
        <v>28765</v>
      </c>
      <c r="B536" t="str">
        <f>VLOOKUP(A536,'S1-C&amp;Oisotopes'!$A$6:$M$1751,13,FALSE)</f>
        <v>129, -63.5, 1</v>
      </c>
      <c r="E536" t="s">
        <v>145</v>
      </c>
    </row>
    <row r="537" spans="1:5" x14ac:dyDescent="0.2">
      <c r="A537">
        <v>28766</v>
      </c>
      <c r="B537" t="str">
        <f>VLOOKUP(A537,'S1-C&amp;Oisotopes'!$A$6:$M$1751,13,FALSE)</f>
        <v>129, -63.5, 1</v>
      </c>
      <c r="E537" t="s">
        <v>145</v>
      </c>
    </row>
    <row r="538" spans="1:5" x14ac:dyDescent="0.2">
      <c r="A538">
        <v>28767</v>
      </c>
      <c r="B538" t="str">
        <f>VLOOKUP(A538,'S1-C&amp;Oisotopes'!$A$6:$M$1751,13,FALSE)</f>
        <v>129, -63.5, 1</v>
      </c>
      <c r="E538" t="s">
        <v>145</v>
      </c>
    </row>
    <row r="539" spans="1:5" x14ac:dyDescent="0.2">
      <c r="A539">
        <v>28768</v>
      </c>
      <c r="B539" t="str">
        <f>VLOOKUP(A539,'S1-C&amp;Oisotopes'!$A$6:$M$1751,13,FALSE)</f>
        <v>129, -63.5, 1</v>
      </c>
      <c r="E539" t="s">
        <v>145</v>
      </c>
    </row>
    <row r="540" spans="1:5" x14ac:dyDescent="0.2">
      <c r="A540">
        <v>28769</v>
      </c>
      <c r="B540" t="str">
        <f>VLOOKUP(A540,'S1-C&amp;Oisotopes'!$A$6:$M$1751,13,FALSE)</f>
        <v>129, -63.5, 1</v>
      </c>
      <c r="E540" t="s">
        <v>145</v>
      </c>
    </row>
    <row r="541" spans="1:5" x14ac:dyDescent="0.2">
      <c r="A541">
        <v>28770</v>
      </c>
      <c r="B541" t="str">
        <f>VLOOKUP(A541,'S1-C&amp;Oisotopes'!$A$6:$M$1751,13,FALSE)</f>
        <v>129, -63.5, 1</v>
      </c>
      <c r="E541" t="s">
        <v>145</v>
      </c>
    </row>
    <row r="542" spans="1:5" x14ac:dyDescent="0.2">
      <c r="A542">
        <v>28771</v>
      </c>
      <c r="B542" t="str">
        <f>VLOOKUP(A542,'S1-C&amp;Oisotopes'!$A$6:$M$1751,13,FALSE)</f>
        <v>129, -63.5, 1</v>
      </c>
      <c r="E542" t="s">
        <v>145</v>
      </c>
    </row>
    <row r="543" spans="1:5" x14ac:dyDescent="0.2">
      <c r="A543">
        <v>28772</v>
      </c>
      <c r="B543" t="str">
        <f>VLOOKUP(A543,'S1-C&amp;Oisotopes'!$A$6:$M$1751,13,FALSE)</f>
        <v>129, -63.5, 1</v>
      </c>
      <c r="E543" t="s">
        <v>145</v>
      </c>
    </row>
    <row r="544" spans="1:5" x14ac:dyDescent="0.2">
      <c r="A544">
        <v>28773</v>
      </c>
      <c r="B544" t="str">
        <f>VLOOKUP(A544,'S1-C&amp;Oisotopes'!$A$6:$M$1751,13,FALSE)</f>
        <v>129, -63.5, 1</v>
      </c>
      <c r="E544" t="s">
        <v>145</v>
      </c>
    </row>
    <row r="545" spans="1:5" x14ac:dyDescent="0.2">
      <c r="A545">
        <v>28774</v>
      </c>
      <c r="B545" t="str">
        <f>VLOOKUP(A545,'S1-C&amp;Oisotopes'!$A$6:$M$1751,13,FALSE)</f>
        <v>129, -63.5, 1</v>
      </c>
      <c r="E545" t="s">
        <v>145</v>
      </c>
    </row>
    <row r="546" spans="1:5" x14ac:dyDescent="0.2">
      <c r="A546">
        <v>28775</v>
      </c>
      <c r="B546" t="str">
        <f>VLOOKUP(A546,'S1-C&amp;Oisotopes'!$A$6:$M$1751,13,FALSE)</f>
        <v>129, -63.5, 1</v>
      </c>
      <c r="E546" t="s">
        <v>145</v>
      </c>
    </row>
    <row r="547" spans="1:5" x14ac:dyDescent="0.2">
      <c r="A547">
        <v>28776</v>
      </c>
      <c r="B547" t="str">
        <f>VLOOKUP(A547,'S1-C&amp;Oisotopes'!$A$6:$M$1751,13,FALSE)</f>
        <v>129, -63.5, 1</v>
      </c>
      <c r="E547" t="s">
        <v>145</v>
      </c>
    </row>
    <row r="548" spans="1:5" x14ac:dyDescent="0.2">
      <c r="A548">
        <v>28777</v>
      </c>
      <c r="B548" t="str">
        <f>VLOOKUP(A548,'S1-C&amp;Oisotopes'!$A$6:$M$1751,13,FALSE)</f>
        <v>129, -63.5, 1</v>
      </c>
      <c r="E548" t="s">
        <v>145</v>
      </c>
    </row>
    <row r="549" spans="1:5" x14ac:dyDescent="0.2">
      <c r="A549">
        <v>28778</v>
      </c>
      <c r="B549" t="str">
        <f>VLOOKUP(A549,'S1-C&amp;Oisotopes'!$A$6:$M$1751,13,FALSE)</f>
        <v>129, -63.5, 1</v>
      </c>
      <c r="E549" t="s">
        <v>145</v>
      </c>
    </row>
    <row r="550" spans="1:5" x14ac:dyDescent="0.2">
      <c r="A550">
        <v>28779</v>
      </c>
      <c r="B550" t="str">
        <f>VLOOKUP(A550,'S1-C&amp;Oisotopes'!$A$6:$M$1751,13,FALSE)</f>
        <v>129, -63.5, 1</v>
      </c>
      <c r="E550" t="s">
        <v>145</v>
      </c>
    </row>
    <row r="551" spans="1:5" x14ac:dyDescent="0.2">
      <c r="A551">
        <v>28780</v>
      </c>
      <c r="B551" t="str">
        <f>VLOOKUP(A551,'S1-C&amp;Oisotopes'!$A$6:$M$1751,13,FALSE)</f>
        <v>129, -63.5, 1</v>
      </c>
      <c r="E551" t="s">
        <v>145</v>
      </c>
    </row>
    <row r="552" spans="1:5" x14ac:dyDescent="0.2">
      <c r="A552">
        <v>28781</v>
      </c>
      <c r="B552" t="str">
        <f>VLOOKUP(A552,'S1-C&amp;Oisotopes'!$A$6:$M$1751,13,FALSE)</f>
        <v>129, -63.5, 1</v>
      </c>
      <c r="E552" t="s">
        <v>145</v>
      </c>
    </row>
    <row r="553" spans="1:5" x14ac:dyDescent="0.2">
      <c r="A553">
        <v>28782</v>
      </c>
      <c r="B553" t="str">
        <f>VLOOKUP(A553,'S1-C&amp;Oisotopes'!$A$6:$M$1751,13,FALSE)</f>
        <v>129, -63.5, 1</v>
      </c>
      <c r="E553" t="s">
        <v>145</v>
      </c>
    </row>
    <row r="554" spans="1:5" x14ac:dyDescent="0.2">
      <c r="A554">
        <v>28783</v>
      </c>
      <c r="B554" t="str">
        <f>VLOOKUP(A554,'S1-C&amp;Oisotopes'!$A$6:$M$1751,13,FALSE)</f>
        <v>129, -63.5, 1</v>
      </c>
      <c r="E554" t="s">
        <v>145</v>
      </c>
    </row>
    <row r="555" spans="1:5" x14ac:dyDescent="0.2">
      <c r="A555">
        <v>28784</v>
      </c>
      <c r="B555" t="str">
        <f>VLOOKUP(A555,'S1-C&amp;Oisotopes'!$A$6:$M$1751,13,FALSE)</f>
        <v>129, -63.5, 1</v>
      </c>
      <c r="E555" t="s">
        <v>145</v>
      </c>
    </row>
    <row r="556" spans="1:5" x14ac:dyDescent="0.2">
      <c r="A556">
        <v>28785</v>
      </c>
      <c r="B556" t="str">
        <f>VLOOKUP(A556,'S1-C&amp;Oisotopes'!$A$6:$M$1751,13,FALSE)</f>
        <v>129, -63.5, 1</v>
      </c>
      <c r="E556" t="s">
        <v>145</v>
      </c>
    </row>
    <row r="557" spans="1:5" x14ac:dyDescent="0.2">
      <c r="A557">
        <v>28786</v>
      </c>
      <c r="B557" t="str">
        <f>VLOOKUP(A557,'S1-C&amp;Oisotopes'!$A$6:$M$1751,13,FALSE)</f>
        <v>129, -63.5, 1</v>
      </c>
      <c r="E557" t="s">
        <v>145</v>
      </c>
    </row>
    <row r="558" spans="1:5" x14ac:dyDescent="0.2">
      <c r="A558">
        <v>28787</v>
      </c>
      <c r="B558" t="str">
        <f>VLOOKUP(A558,'S1-C&amp;Oisotopes'!$A$6:$M$1751,13,FALSE)</f>
        <v>129, -63.5, 1</v>
      </c>
      <c r="E558" t="s">
        <v>145</v>
      </c>
    </row>
    <row r="559" spans="1:5" x14ac:dyDescent="0.2">
      <c r="A559">
        <v>28788</v>
      </c>
      <c r="B559" t="str">
        <f>VLOOKUP(A559,'S1-C&amp;Oisotopes'!$A$6:$M$1751,13,FALSE)</f>
        <v>129, -63.5, 1</v>
      </c>
      <c r="E559" t="s">
        <v>145</v>
      </c>
    </row>
    <row r="560" spans="1:5" x14ac:dyDescent="0.2">
      <c r="A560">
        <v>28789</v>
      </c>
      <c r="B560" t="str">
        <f>VLOOKUP(A560,'S1-C&amp;Oisotopes'!$A$6:$M$1751,13,FALSE)</f>
        <v>129, -63.5, 1</v>
      </c>
      <c r="E560" t="s">
        <v>145</v>
      </c>
    </row>
    <row r="561" spans="1:5" x14ac:dyDescent="0.2">
      <c r="A561">
        <v>28790</v>
      </c>
      <c r="B561" t="str">
        <f>VLOOKUP(A561,'S1-C&amp;Oisotopes'!$A$6:$M$1751,13,FALSE)</f>
        <v>129, -63.5, 1</v>
      </c>
      <c r="E561" t="s">
        <v>142</v>
      </c>
    </row>
    <row r="562" spans="1:5" x14ac:dyDescent="0.2">
      <c r="A562">
        <v>28791</v>
      </c>
      <c r="B562" t="str">
        <f>VLOOKUP(A562,'S1-C&amp;Oisotopes'!$A$6:$M$1751,13,FALSE)</f>
        <v>129, -63.5, 1</v>
      </c>
      <c r="E562" t="s">
        <v>142</v>
      </c>
    </row>
    <row r="563" spans="1:5" x14ac:dyDescent="0.2">
      <c r="A563">
        <v>28792</v>
      </c>
      <c r="B563" t="str">
        <f>VLOOKUP(A563,'S1-C&amp;Oisotopes'!$A$6:$M$1751,13,FALSE)</f>
        <v>129, -63.5, 1</v>
      </c>
      <c r="E563" t="s">
        <v>142</v>
      </c>
    </row>
    <row r="564" spans="1:5" x14ac:dyDescent="0.2">
      <c r="A564">
        <v>28793</v>
      </c>
      <c r="B564" t="str">
        <f>VLOOKUP(A564,'S1-C&amp;Oisotopes'!$A$6:$M$1751,13,FALSE)</f>
        <v>129, -63.5, 1</v>
      </c>
      <c r="E564" t="s">
        <v>142</v>
      </c>
    </row>
    <row r="565" spans="1:5" x14ac:dyDescent="0.2">
      <c r="A565">
        <v>28794</v>
      </c>
      <c r="B565" t="str">
        <f>VLOOKUP(A565,'S1-C&amp;Oisotopes'!$A$6:$M$1751,13,FALSE)</f>
        <v>129, -63.5, 1</v>
      </c>
      <c r="E565" t="s">
        <v>142</v>
      </c>
    </row>
    <row r="566" spans="1:5" x14ac:dyDescent="0.2">
      <c r="A566">
        <v>28795</v>
      </c>
      <c r="B566" t="str">
        <f>VLOOKUP(A566,'S1-C&amp;Oisotopes'!$A$6:$M$1751,13,FALSE)</f>
        <v>129, -63.5, 1</v>
      </c>
      <c r="E566" t="s">
        <v>142</v>
      </c>
    </row>
    <row r="567" spans="1:5" x14ac:dyDescent="0.2">
      <c r="A567">
        <v>28796</v>
      </c>
      <c r="B567" t="str">
        <f>VLOOKUP(A567,'S1-C&amp;Oisotopes'!$A$6:$M$1751,13,FALSE)</f>
        <v>129, -63.5, 1</v>
      </c>
      <c r="E567" t="s">
        <v>142</v>
      </c>
    </row>
    <row r="568" spans="1:5" x14ac:dyDescent="0.2">
      <c r="A568">
        <v>28797</v>
      </c>
      <c r="B568" t="str">
        <f>VLOOKUP(A568,'S1-C&amp;Oisotopes'!$A$6:$M$1751,13,FALSE)</f>
        <v>129, -63.5, 1</v>
      </c>
      <c r="E568" t="s">
        <v>142</v>
      </c>
    </row>
    <row r="569" spans="1:5" x14ac:dyDescent="0.2">
      <c r="A569">
        <v>28798</v>
      </c>
      <c r="B569" t="str">
        <f>VLOOKUP(A569,'S1-C&amp;Oisotopes'!$A$6:$M$1751,13,FALSE)</f>
        <v>129, -63.5, 1</v>
      </c>
      <c r="E569" t="s">
        <v>142</v>
      </c>
    </row>
    <row r="570" spans="1:5" x14ac:dyDescent="0.2">
      <c r="A570">
        <v>28799</v>
      </c>
      <c r="B570" t="str">
        <f>VLOOKUP(A570,'S1-C&amp;Oisotopes'!$A$6:$M$1751,13,FALSE)</f>
        <v>129, -63.5, 1</v>
      </c>
      <c r="E570" t="s">
        <v>142</v>
      </c>
    </row>
    <row r="571" spans="1:5" x14ac:dyDescent="0.2">
      <c r="A571">
        <v>28800</v>
      </c>
      <c r="B571" t="str">
        <f>VLOOKUP(A571,'S1-C&amp;Oisotopes'!$A$6:$M$1751,13,FALSE)</f>
        <v>129, -63.5, 1</v>
      </c>
      <c r="E571" t="s">
        <v>142</v>
      </c>
    </row>
    <row r="572" spans="1:5" x14ac:dyDescent="0.2">
      <c r="A572">
        <v>28801</v>
      </c>
      <c r="B572" t="str">
        <f>VLOOKUP(A572,'S1-C&amp;Oisotopes'!$A$6:$M$1751,13,FALSE)</f>
        <v>129, -63.5, 1</v>
      </c>
      <c r="E572" t="s">
        <v>142</v>
      </c>
    </row>
    <row r="573" spans="1:5" x14ac:dyDescent="0.2">
      <c r="A573">
        <v>28802</v>
      </c>
      <c r="B573" t="str">
        <f>VLOOKUP(A573,'S1-C&amp;Oisotopes'!$A$6:$M$1751,13,FALSE)</f>
        <v>129, -63.5, 1</v>
      </c>
      <c r="E573" t="s">
        <v>142</v>
      </c>
    </row>
    <row r="574" spans="1:5" x14ac:dyDescent="0.2">
      <c r="A574">
        <v>28803</v>
      </c>
      <c r="B574" t="str">
        <f>VLOOKUP(A574,'S1-C&amp;Oisotopes'!$A$6:$M$1751,13,FALSE)</f>
        <v>129, -63.5, 1</v>
      </c>
      <c r="E574" t="s">
        <v>142</v>
      </c>
    </row>
    <row r="575" spans="1:5" x14ac:dyDescent="0.2">
      <c r="A575">
        <v>28804</v>
      </c>
      <c r="B575" t="str">
        <f>VLOOKUP(A575,'S1-C&amp;Oisotopes'!$A$6:$M$1751,13,FALSE)</f>
        <v>129, -63.5, 1</v>
      </c>
      <c r="E575" t="s">
        <v>142</v>
      </c>
    </row>
    <row r="576" spans="1:5" x14ac:dyDescent="0.2">
      <c r="A576">
        <v>28805</v>
      </c>
      <c r="B576" t="str">
        <f>VLOOKUP(A576,'S1-C&amp;Oisotopes'!$A$6:$M$1751,13,FALSE)</f>
        <v>129, -63.5, 1</v>
      </c>
      <c r="E576" t="s">
        <v>142</v>
      </c>
    </row>
    <row r="577" spans="1:5" x14ac:dyDescent="0.2">
      <c r="A577">
        <v>28806</v>
      </c>
      <c r="B577" t="str">
        <f>VLOOKUP(A577,'S1-C&amp;Oisotopes'!$A$6:$M$1751,13,FALSE)</f>
        <v>129, -63.5, 1</v>
      </c>
      <c r="E577" t="s">
        <v>142</v>
      </c>
    </row>
    <row r="578" spans="1:5" x14ac:dyDescent="0.2">
      <c r="A578">
        <v>28807</v>
      </c>
      <c r="B578" t="str">
        <f>VLOOKUP(A578,'S1-C&amp;Oisotopes'!$A$6:$M$1751,13,FALSE)</f>
        <v>129, -63.5, 1</v>
      </c>
      <c r="E578" t="s">
        <v>142</v>
      </c>
    </row>
    <row r="579" spans="1:5" x14ac:dyDescent="0.2">
      <c r="A579">
        <v>28808</v>
      </c>
      <c r="B579" t="str">
        <f>VLOOKUP(A579,'S1-C&amp;Oisotopes'!$A$6:$M$1751,13,FALSE)</f>
        <v>129, -63.5, 1</v>
      </c>
      <c r="E579" t="s">
        <v>142</v>
      </c>
    </row>
    <row r="580" spans="1:5" x14ac:dyDescent="0.2">
      <c r="A580">
        <v>28809</v>
      </c>
      <c r="B580" t="str">
        <f>VLOOKUP(A580,'S1-C&amp;Oisotopes'!$A$6:$M$1751,13,FALSE)</f>
        <v>129, -63.5, 1</v>
      </c>
      <c r="E580" t="s">
        <v>142</v>
      </c>
    </row>
    <row r="581" spans="1:5" x14ac:dyDescent="0.2">
      <c r="A581">
        <v>28810</v>
      </c>
      <c r="B581" t="str">
        <f>VLOOKUP(A581,'S1-C&amp;Oisotopes'!$A$6:$M$1751,13,FALSE)</f>
        <v>129, -63.5, 1</v>
      </c>
      <c r="E581" t="s">
        <v>142</v>
      </c>
    </row>
    <row r="582" spans="1:5" x14ac:dyDescent="0.2">
      <c r="A582">
        <v>28811</v>
      </c>
      <c r="B582" t="str">
        <f>VLOOKUP(A582,'S1-C&amp;Oisotopes'!$A$6:$M$1751,13,FALSE)</f>
        <v>129, -63.5, 1</v>
      </c>
      <c r="E582" t="s">
        <v>142</v>
      </c>
    </row>
    <row r="583" spans="1:5" x14ac:dyDescent="0.2">
      <c r="A583">
        <v>28812</v>
      </c>
      <c r="B583" t="str">
        <f>VLOOKUP(A583,'S1-C&amp;Oisotopes'!$A$6:$M$1751,13,FALSE)</f>
        <v>129, -63.5, 1</v>
      </c>
      <c r="E583" t="s">
        <v>142</v>
      </c>
    </row>
    <row r="584" spans="1:5" x14ac:dyDescent="0.2">
      <c r="A584">
        <v>28813</v>
      </c>
      <c r="B584" t="str">
        <f>VLOOKUP(A584,'S1-C&amp;Oisotopes'!$A$6:$M$1751,13,FALSE)</f>
        <v>129, -63.5, 1</v>
      </c>
      <c r="E584" t="s">
        <v>142</v>
      </c>
    </row>
    <row r="585" spans="1:5" x14ac:dyDescent="0.2">
      <c r="A585">
        <v>28814</v>
      </c>
      <c r="B585" t="str">
        <f>VLOOKUP(A585,'S1-C&amp;Oisotopes'!$A$6:$M$1751,13,FALSE)</f>
        <v>129, -63.5, 1</v>
      </c>
      <c r="E585" t="s">
        <v>142</v>
      </c>
    </row>
    <row r="586" spans="1:5" x14ac:dyDescent="0.2">
      <c r="A586">
        <v>28815</v>
      </c>
      <c r="B586" t="str">
        <f>VLOOKUP(A586,'S1-C&amp;Oisotopes'!$A$6:$M$1751,13,FALSE)</f>
        <v>129, -63.5, 1</v>
      </c>
      <c r="E586" t="s">
        <v>142</v>
      </c>
    </row>
    <row r="587" spans="1:5" x14ac:dyDescent="0.2">
      <c r="A587">
        <v>28816</v>
      </c>
      <c r="B587" t="str">
        <f>VLOOKUP(A587,'S1-C&amp;Oisotopes'!$A$6:$M$1751,13,FALSE)</f>
        <v>129, -63.5, 1</v>
      </c>
      <c r="E587" t="s">
        <v>142</v>
      </c>
    </row>
    <row r="588" spans="1:5" x14ac:dyDescent="0.2">
      <c r="A588">
        <v>28817</v>
      </c>
      <c r="B588" t="str">
        <f>VLOOKUP(A588,'S1-C&amp;Oisotopes'!$A$6:$M$1751,13,FALSE)</f>
        <v>129, -63.5, 1</v>
      </c>
      <c r="E588" t="s">
        <v>142</v>
      </c>
    </row>
    <row r="589" spans="1:5" x14ac:dyDescent="0.2">
      <c r="A589">
        <v>28818</v>
      </c>
      <c r="B589" t="str">
        <f>VLOOKUP(A589,'S1-C&amp;Oisotopes'!$A$6:$M$1751,13,FALSE)</f>
        <v>129, -63.5, 1</v>
      </c>
      <c r="E589" t="s">
        <v>142</v>
      </c>
    </row>
    <row r="590" spans="1:5" x14ac:dyDescent="0.2">
      <c r="A590">
        <v>28819</v>
      </c>
      <c r="B590" t="str">
        <f>VLOOKUP(A590,'S1-C&amp;Oisotopes'!$A$6:$M$1751,13,FALSE)</f>
        <v>129, -63.5, 1</v>
      </c>
      <c r="E590" t="s">
        <v>142</v>
      </c>
    </row>
    <row r="591" spans="1:5" x14ac:dyDescent="0.2">
      <c r="A591">
        <v>28820</v>
      </c>
      <c r="B591" t="str">
        <f>VLOOKUP(A591,'S1-C&amp;Oisotopes'!$A$6:$M$1751,13,FALSE)</f>
        <v>129, -63.5, 1</v>
      </c>
      <c r="E591" t="s">
        <v>142</v>
      </c>
    </row>
    <row r="592" spans="1:5" x14ac:dyDescent="0.2">
      <c r="A592">
        <v>28821</v>
      </c>
      <c r="B592" t="str">
        <f>VLOOKUP(A592,'S1-C&amp;Oisotopes'!$A$6:$M$1751,13,FALSE)</f>
        <v>129, -63.5, 1</v>
      </c>
      <c r="E592" t="s">
        <v>142</v>
      </c>
    </row>
    <row r="593" spans="1:5" x14ac:dyDescent="0.2">
      <c r="A593">
        <v>28822</v>
      </c>
      <c r="B593" t="str">
        <f>VLOOKUP(A593,'S1-C&amp;Oisotopes'!$A$6:$M$1751,13,FALSE)</f>
        <v>129, -63.5, 1</v>
      </c>
      <c r="E593" t="s">
        <v>142</v>
      </c>
    </row>
    <row r="594" spans="1:5" x14ac:dyDescent="0.2">
      <c r="A594">
        <v>28823</v>
      </c>
      <c r="B594" t="str">
        <f>VLOOKUP(A594,'S1-C&amp;Oisotopes'!$A$6:$M$1751,13,FALSE)</f>
        <v>129, -63.5, 1</v>
      </c>
      <c r="E594" t="s">
        <v>145</v>
      </c>
    </row>
    <row r="595" spans="1:5" x14ac:dyDescent="0.2">
      <c r="A595">
        <v>28824</v>
      </c>
      <c r="B595" t="str">
        <f>VLOOKUP(A595,'S1-C&amp;Oisotopes'!$A$6:$M$1751,13,FALSE)</f>
        <v>129, -63.5, 1</v>
      </c>
      <c r="E595" t="s">
        <v>145</v>
      </c>
    </row>
    <row r="596" spans="1:5" x14ac:dyDescent="0.2">
      <c r="A596">
        <v>28825</v>
      </c>
      <c r="B596" t="str">
        <f>VLOOKUP(A596,'S1-C&amp;Oisotopes'!$A$6:$M$1751,13,FALSE)</f>
        <v>129, -63.5, 1</v>
      </c>
      <c r="E596" t="s">
        <v>145</v>
      </c>
    </row>
    <row r="597" spans="1:5" x14ac:dyDescent="0.2">
      <c r="A597">
        <v>28826</v>
      </c>
      <c r="B597" t="str">
        <f>VLOOKUP(A597,'S1-C&amp;Oisotopes'!$A$6:$M$1751,13,FALSE)</f>
        <v>129, -63.5, 1</v>
      </c>
      <c r="E597" t="s">
        <v>145</v>
      </c>
    </row>
    <row r="598" spans="1:5" x14ac:dyDescent="0.2">
      <c r="A598">
        <v>28827</v>
      </c>
      <c r="B598" t="str">
        <f>VLOOKUP(A598,'S1-C&amp;Oisotopes'!$A$6:$M$1751,13,FALSE)</f>
        <v>129, -63.5, 1</v>
      </c>
      <c r="E598" t="s">
        <v>145</v>
      </c>
    </row>
    <row r="599" spans="1:5" x14ac:dyDescent="0.2">
      <c r="A599">
        <v>28828</v>
      </c>
      <c r="B599" t="str">
        <f>VLOOKUP(A599,'S1-C&amp;Oisotopes'!$A$6:$M$1751,13,FALSE)</f>
        <v>129, -63.5, 1</v>
      </c>
      <c r="E599" t="s">
        <v>145</v>
      </c>
    </row>
    <row r="600" spans="1:5" x14ac:dyDescent="0.2">
      <c r="A600">
        <v>28829</v>
      </c>
      <c r="B600" t="str">
        <f>VLOOKUP(A600,'S1-C&amp;Oisotopes'!$A$6:$M$1751,13,FALSE)</f>
        <v>129, -63.5, 1</v>
      </c>
      <c r="E600" t="s">
        <v>145</v>
      </c>
    </row>
    <row r="601" spans="1:5" x14ac:dyDescent="0.2">
      <c r="A601">
        <v>28830</v>
      </c>
      <c r="B601" t="str">
        <f>VLOOKUP(A601,'S1-C&amp;Oisotopes'!$A$6:$M$1751,13,FALSE)</f>
        <v>129, -63.5, 1</v>
      </c>
      <c r="E601" t="s">
        <v>145</v>
      </c>
    </row>
    <row r="602" spans="1:5" x14ac:dyDescent="0.2">
      <c r="A602">
        <v>28831</v>
      </c>
      <c r="B602" t="str">
        <f>VLOOKUP(A602,'S1-C&amp;Oisotopes'!$A$6:$M$1751,13,FALSE)</f>
        <v>129, -63.5, 1</v>
      </c>
      <c r="E602" t="s">
        <v>145</v>
      </c>
    </row>
    <row r="603" spans="1:5" x14ac:dyDescent="0.2">
      <c r="A603">
        <v>28832</v>
      </c>
      <c r="B603" t="str">
        <f>VLOOKUP(A603,'S1-C&amp;Oisotopes'!$A$6:$M$1751,13,FALSE)</f>
        <v>129, -63.5, 1</v>
      </c>
      <c r="E603" t="s">
        <v>145</v>
      </c>
    </row>
    <row r="604" spans="1:5" x14ac:dyDescent="0.2">
      <c r="A604">
        <v>28833</v>
      </c>
      <c r="B604" t="str">
        <f>VLOOKUP(A604,'S1-C&amp;Oisotopes'!$A$6:$M$1751,13,FALSE)</f>
        <v>129, -63.5, 1</v>
      </c>
      <c r="E604" t="s">
        <v>145</v>
      </c>
    </row>
    <row r="605" spans="1:5" x14ac:dyDescent="0.2">
      <c r="A605">
        <v>28834</v>
      </c>
      <c r="B605" t="str">
        <f>VLOOKUP(A605,'S1-C&amp;Oisotopes'!$A$6:$M$1751,13,FALSE)</f>
        <v>129, -63.5, 1</v>
      </c>
      <c r="E605" t="s">
        <v>145</v>
      </c>
    </row>
    <row r="606" spans="1:5" x14ac:dyDescent="0.2">
      <c r="A606">
        <v>28835</v>
      </c>
      <c r="B606" t="str">
        <f>VLOOKUP(A606,'S1-C&amp;Oisotopes'!$A$6:$M$1751,13,FALSE)</f>
        <v>129, -63.5, 1</v>
      </c>
      <c r="E606" t="s">
        <v>145</v>
      </c>
    </row>
    <row r="607" spans="1:5" x14ac:dyDescent="0.2">
      <c r="A607">
        <v>28836</v>
      </c>
      <c r="B607" t="str">
        <f>VLOOKUP(A607,'S1-C&amp;Oisotopes'!$A$6:$M$1751,13,FALSE)</f>
        <v>129, -63.5, 1</v>
      </c>
      <c r="E607" t="s">
        <v>145</v>
      </c>
    </row>
    <row r="608" spans="1:5" x14ac:dyDescent="0.2">
      <c r="A608">
        <v>28837</v>
      </c>
      <c r="B608" t="str">
        <f>VLOOKUP(A608,'S1-C&amp;Oisotopes'!$A$6:$M$1751,13,FALSE)</f>
        <v>129, -63.5, 1</v>
      </c>
      <c r="E608" t="s">
        <v>145</v>
      </c>
    </row>
    <row r="609" spans="1:5" x14ac:dyDescent="0.2">
      <c r="A609">
        <v>28838</v>
      </c>
      <c r="B609" t="str">
        <f>VLOOKUP(A609,'S1-C&amp;Oisotopes'!$A$6:$M$1751,13,FALSE)</f>
        <v>129, -63.5, 1</v>
      </c>
      <c r="E609" t="s">
        <v>145</v>
      </c>
    </row>
    <row r="610" spans="1:5" x14ac:dyDescent="0.2">
      <c r="A610">
        <v>28839</v>
      </c>
      <c r="B610" t="str">
        <f>VLOOKUP(A610,'S1-C&amp;Oisotopes'!$A$6:$M$1751,13,FALSE)</f>
        <v>129, -63.5, 1</v>
      </c>
      <c r="E610" t="s">
        <v>145</v>
      </c>
    </row>
    <row r="611" spans="1:5" x14ac:dyDescent="0.2">
      <c r="A611">
        <v>28840</v>
      </c>
      <c r="B611" t="str">
        <f>VLOOKUP(A611,'S1-C&amp;Oisotopes'!$A$6:$M$1751,13,FALSE)</f>
        <v>129, -63.5, 1</v>
      </c>
      <c r="E611" t="s">
        <v>145</v>
      </c>
    </row>
    <row r="612" spans="1:5" x14ac:dyDescent="0.2">
      <c r="A612">
        <v>28841</v>
      </c>
      <c r="B612" t="str">
        <f>VLOOKUP(A612,'S1-C&amp;Oisotopes'!$A$6:$M$1751,13,FALSE)</f>
        <v>129, -63.5, 1</v>
      </c>
      <c r="E612" t="s">
        <v>145</v>
      </c>
    </row>
    <row r="613" spans="1:5" x14ac:dyDescent="0.2">
      <c r="A613">
        <v>28842</v>
      </c>
      <c r="B613" t="str">
        <f>VLOOKUP(A613,'S1-C&amp;Oisotopes'!$A$6:$M$1751,13,FALSE)</f>
        <v>129, -63.5, 1</v>
      </c>
      <c r="E613" t="s">
        <v>145</v>
      </c>
    </row>
    <row r="614" spans="1:5" x14ac:dyDescent="0.2">
      <c r="A614">
        <v>28843</v>
      </c>
      <c r="B614" t="str">
        <f>VLOOKUP(A614,'S1-C&amp;Oisotopes'!$A$6:$M$1751,13,FALSE)</f>
        <v>129, -63.5, 1</v>
      </c>
      <c r="E614" t="s">
        <v>145</v>
      </c>
    </row>
    <row r="615" spans="1:5" x14ac:dyDescent="0.2">
      <c r="A615">
        <v>28844</v>
      </c>
      <c r="B615" t="str">
        <f>VLOOKUP(A615,'S1-C&amp;Oisotopes'!$A$6:$M$1751,13,FALSE)</f>
        <v>129, -63.5, 1</v>
      </c>
      <c r="E615" t="s">
        <v>145</v>
      </c>
    </row>
    <row r="616" spans="1:5" x14ac:dyDescent="0.2">
      <c r="A616">
        <v>28845</v>
      </c>
      <c r="B616" t="str">
        <f>VLOOKUP(A616,'S1-C&amp;Oisotopes'!$A$6:$M$1751,13,FALSE)</f>
        <v>129, -63.5, 1</v>
      </c>
      <c r="E616" t="s">
        <v>145</v>
      </c>
    </row>
    <row r="617" spans="1:5" x14ac:dyDescent="0.2">
      <c r="A617">
        <v>28846</v>
      </c>
      <c r="B617" t="str">
        <f>VLOOKUP(A617,'S1-C&amp;Oisotopes'!$A$6:$M$1751,13,FALSE)</f>
        <v>129, -63.5, 1</v>
      </c>
      <c r="E617" t="s">
        <v>145</v>
      </c>
    </row>
    <row r="618" spans="1:5" x14ac:dyDescent="0.2">
      <c r="A618">
        <v>28847</v>
      </c>
      <c r="B618" t="str">
        <f>VLOOKUP(A618,'S1-C&amp;Oisotopes'!$A$6:$M$1751,13,FALSE)</f>
        <v>129, -63.5, 1</v>
      </c>
      <c r="E618" t="s">
        <v>145</v>
      </c>
    </row>
    <row r="619" spans="1:5" x14ac:dyDescent="0.2">
      <c r="A619">
        <v>28848</v>
      </c>
      <c r="B619" t="str">
        <f>VLOOKUP(A619,'S1-C&amp;Oisotopes'!$A$6:$M$1751,13,FALSE)</f>
        <v>129, -63.5, 1</v>
      </c>
      <c r="E619" t="s">
        <v>145</v>
      </c>
    </row>
    <row r="620" spans="1:5" x14ac:dyDescent="0.2">
      <c r="A620">
        <v>28849</v>
      </c>
      <c r="B620" t="str">
        <f>VLOOKUP(A620,'S1-C&amp;Oisotopes'!$A$6:$M$1751,13,FALSE)</f>
        <v>129, -63.5, 1</v>
      </c>
      <c r="E620" t="s">
        <v>145</v>
      </c>
    </row>
    <row r="621" spans="1:5" x14ac:dyDescent="0.2">
      <c r="A621">
        <v>28850</v>
      </c>
      <c r="B621" t="str">
        <f>VLOOKUP(A621,'S1-C&amp;Oisotopes'!$A$6:$M$1751,13,FALSE)</f>
        <v>129, -63.5, 1</v>
      </c>
      <c r="E621" t="s">
        <v>147</v>
      </c>
    </row>
    <row r="622" spans="1:5" x14ac:dyDescent="0.2">
      <c r="A622">
        <v>28851</v>
      </c>
      <c r="B622" t="str">
        <f>VLOOKUP(A622,'S1-C&amp;Oisotopes'!$A$6:$M$1751,13,FALSE)</f>
        <v>129, -63.5, 1</v>
      </c>
      <c r="E622" t="s">
        <v>147</v>
      </c>
    </row>
    <row r="623" spans="1:5" x14ac:dyDescent="0.2">
      <c r="A623">
        <v>28852</v>
      </c>
      <c r="B623" t="str">
        <f>VLOOKUP(A623,'S1-C&amp;Oisotopes'!$A$6:$M$1751,13,FALSE)</f>
        <v>129, -63.5, 1</v>
      </c>
      <c r="E623" t="s">
        <v>147</v>
      </c>
    </row>
    <row r="624" spans="1:5" x14ac:dyDescent="0.2">
      <c r="A624">
        <v>28853</v>
      </c>
      <c r="B624" t="str">
        <f>VLOOKUP(A624,'S1-C&amp;Oisotopes'!$A$6:$M$1751,13,FALSE)</f>
        <v>129, -63.5, 1</v>
      </c>
      <c r="E624" t="s">
        <v>147</v>
      </c>
    </row>
    <row r="625" spans="1:5" x14ac:dyDescent="0.2">
      <c r="A625">
        <v>28854</v>
      </c>
      <c r="B625" t="str">
        <f>VLOOKUP(A625,'S1-C&amp;Oisotopes'!$A$6:$M$1751,13,FALSE)</f>
        <v>129, -63.5, 1</v>
      </c>
      <c r="E625" t="s">
        <v>147</v>
      </c>
    </row>
    <row r="626" spans="1:5" x14ac:dyDescent="0.2">
      <c r="A626">
        <v>28855</v>
      </c>
      <c r="B626" t="str">
        <f>VLOOKUP(A626,'S1-C&amp;Oisotopes'!$A$6:$M$1751,13,FALSE)</f>
        <v>129, -63.5, 1</v>
      </c>
      <c r="E626" t="s">
        <v>147</v>
      </c>
    </row>
    <row r="627" spans="1:5" x14ac:dyDescent="0.2">
      <c r="A627">
        <v>28856</v>
      </c>
      <c r="B627" t="str">
        <f>VLOOKUP(A627,'S1-C&amp;Oisotopes'!$A$6:$M$1751,13,FALSE)</f>
        <v>129, -63.5, 1</v>
      </c>
      <c r="E627" t="s">
        <v>147</v>
      </c>
    </row>
    <row r="628" spans="1:5" x14ac:dyDescent="0.2">
      <c r="A628">
        <v>28857</v>
      </c>
      <c r="B628" t="str">
        <f>VLOOKUP(A628,'S1-C&amp;Oisotopes'!$A$6:$M$1751,13,FALSE)</f>
        <v>129, -63.5, 1</v>
      </c>
      <c r="E628" t="s">
        <v>147</v>
      </c>
    </row>
    <row r="629" spans="1:5" x14ac:dyDescent="0.2">
      <c r="A629">
        <v>28858</v>
      </c>
      <c r="B629" t="str">
        <f>VLOOKUP(A629,'S1-C&amp;Oisotopes'!$A$6:$M$1751,13,FALSE)</f>
        <v>129, -63.5, 1</v>
      </c>
      <c r="E629" t="s">
        <v>147</v>
      </c>
    </row>
    <row r="630" spans="1:5" x14ac:dyDescent="0.2">
      <c r="A630">
        <v>28859</v>
      </c>
      <c r="B630" t="str">
        <f>VLOOKUP(A630,'S1-C&amp;Oisotopes'!$A$6:$M$1751,13,FALSE)</f>
        <v>129, -63.5, 1</v>
      </c>
      <c r="E630" t="s">
        <v>147</v>
      </c>
    </row>
    <row r="631" spans="1:5" x14ac:dyDescent="0.2">
      <c r="A631">
        <v>28860</v>
      </c>
      <c r="B631" t="str">
        <f>VLOOKUP(A631,'S1-C&amp;Oisotopes'!$A$6:$M$1751,13,FALSE)</f>
        <v>129, -63.5, 1</v>
      </c>
      <c r="E631" t="s">
        <v>147</v>
      </c>
    </row>
    <row r="632" spans="1:5" x14ac:dyDescent="0.2">
      <c r="A632">
        <v>28861</v>
      </c>
      <c r="B632" t="str">
        <f>VLOOKUP(A632,'S1-C&amp;Oisotopes'!$A$6:$M$1751,13,FALSE)</f>
        <v>129, -63.5, 1</v>
      </c>
      <c r="E632" t="s">
        <v>147</v>
      </c>
    </row>
    <row r="633" spans="1:5" x14ac:dyDescent="0.2">
      <c r="A633">
        <v>28862</v>
      </c>
      <c r="B633" t="str">
        <f>VLOOKUP(A633,'S1-C&amp;Oisotopes'!$A$6:$M$1751,13,FALSE)</f>
        <v>129, -63.5, 1</v>
      </c>
      <c r="E633" t="s">
        <v>147</v>
      </c>
    </row>
    <row r="634" spans="1:5" x14ac:dyDescent="0.2">
      <c r="A634">
        <v>28863</v>
      </c>
      <c r="B634" t="str">
        <f>VLOOKUP(A634,'S1-C&amp;Oisotopes'!$A$6:$M$1751,13,FALSE)</f>
        <v>129, -63.5, 1</v>
      </c>
      <c r="E634" t="s">
        <v>147</v>
      </c>
    </row>
    <row r="635" spans="1:5" x14ac:dyDescent="0.2">
      <c r="A635">
        <v>28864</v>
      </c>
      <c r="B635" t="str">
        <f>VLOOKUP(A635,'S1-C&amp;Oisotopes'!$A$6:$M$1751,13,FALSE)</f>
        <v>129, -63.5, 1</v>
      </c>
      <c r="E635" t="s">
        <v>147</v>
      </c>
    </row>
    <row r="636" spans="1:5" x14ac:dyDescent="0.2">
      <c r="A636">
        <v>28865</v>
      </c>
      <c r="B636" t="str">
        <f>VLOOKUP(A636,'S1-C&amp;Oisotopes'!$A$6:$M$1751,13,FALSE)</f>
        <v>129, -63.5, 1</v>
      </c>
      <c r="E636" t="s">
        <v>147</v>
      </c>
    </row>
    <row r="637" spans="1:5" x14ac:dyDescent="0.2">
      <c r="A637">
        <v>28866</v>
      </c>
      <c r="B637" t="str">
        <f>VLOOKUP(A637,'S1-C&amp;Oisotopes'!$A$6:$M$1751,13,FALSE)</f>
        <v>129, -63.5, 1</v>
      </c>
      <c r="E637" t="s">
        <v>147</v>
      </c>
    </row>
    <row r="638" spans="1:5" x14ac:dyDescent="0.2">
      <c r="A638">
        <v>28867</v>
      </c>
      <c r="B638" t="str">
        <f>VLOOKUP(A638,'S1-C&amp;Oisotopes'!$A$6:$M$1751,13,FALSE)</f>
        <v>129, -63.5, 1</v>
      </c>
      <c r="E638" t="s">
        <v>147</v>
      </c>
    </row>
    <row r="639" spans="1:5" x14ac:dyDescent="0.2">
      <c r="A639">
        <v>28868</v>
      </c>
      <c r="B639" t="str">
        <f>VLOOKUP(A639,'S1-C&amp;Oisotopes'!$A$6:$M$1751,13,FALSE)</f>
        <v>129, -63.5, 1</v>
      </c>
      <c r="E639" t="s">
        <v>147</v>
      </c>
    </row>
    <row r="640" spans="1:5" x14ac:dyDescent="0.2">
      <c r="A640">
        <v>28869</v>
      </c>
      <c r="B640" t="str">
        <f>VLOOKUP(A640,'S1-C&amp;Oisotopes'!$A$6:$M$1751,13,FALSE)</f>
        <v>129, -63.5, 1</v>
      </c>
      <c r="E640" t="s">
        <v>147</v>
      </c>
    </row>
    <row r="641" spans="1:5" x14ac:dyDescent="0.2">
      <c r="A641">
        <v>28870</v>
      </c>
      <c r="B641" t="str">
        <f>VLOOKUP(A641,'S1-C&amp;Oisotopes'!$A$6:$M$1751,13,FALSE)</f>
        <v>129, -63.5, 1</v>
      </c>
      <c r="E641" t="s">
        <v>147</v>
      </c>
    </row>
    <row r="642" spans="1:5" x14ac:dyDescent="0.2">
      <c r="A642">
        <v>28871</v>
      </c>
      <c r="B642" t="str">
        <f>VLOOKUP(A642,'S1-C&amp;Oisotopes'!$A$6:$M$1751,13,FALSE)</f>
        <v>129, -63.5, 1</v>
      </c>
      <c r="E642" t="s">
        <v>147</v>
      </c>
    </row>
    <row r="643" spans="1:5" x14ac:dyDescent="0.2">
      <c r="A643">
        <v>28872</v>
      </c>
      <c r="B643" t="str">
        <f>VLOOKUP(A643,'S1-C&amp;Oisotopes'!$A$6:$M$1751,13,FALSE)</f>
        <v>129, -63.5, 1</v>
      </c>
      <c r="E643" t="s">
        <v>147</v>
      </c>
    </row>
    <row r="644" spans="1:5" x14ac:dyDescent="0.2">
      <c r="A644">
        <v>28873</v>
      </c>
      <c r="B644" t="str">
        <f>VLOOKUP(A644,'S1-C&amp;Oisotopes'!$A$6:$M$1751,13,FALSE)</f>
        <v>129, -63.5, 1</v>
      </c>
      <c r="E644" t="s">
        <v>147</v>
      </c>
    </row>
    <row r="645" spans="1:5" x14ac:dyDescent="0.2">
      <c r="A645">
        <v>28874</v>
      </c>
      <c r="B645" t="str">
        <f>VLOOKUP(A645,'S1-C&amp;Oisotopes'!$A$6:$M$1751,13,FALSE)</f>
        <v>129, -63.5, 1</v>
      </c>
      <c r="E645" t="s">
        <v>147</v>
      </c>
    </row>
    <row r="646" spans="1:5" x14ac:dyDescent="0.2">
      <c r="A646">
        <v>28875</v>
      </c>
      <c r="B646" t="str">
        <f>VLOOKUP(A646,'S1-C&amp;Oisotopes'!$A$6:$M$1751,13,FALSE)</f>
        <v>129, -63.5, 1</v>
      </c>
      <c r="E646" t="s">
        <v>147</v>
      </c>
    </row>
    <row r="647" spans="1:5" x14ac:dyDescent="0.2">
      <c r="A647">
        <v>28876</v>
      </c>
      <c r="B647" t="str">
        <f>VLOOKUP(A647,'S1-C&amp;Oisotopes'!$A$6:$M$1751,13,FALSE)</f>
        <v>129, -63.5, 1</v>
      </c>
      <c r="E647" t="s">
        <v>147</v>
      </c>
    </row>
    <row r="648" spans="1:5" x14ac:dyDescent="0.2">
      <c r="A648">
        <v>28877</v>
      </c>
      <c r="B648" t="str">
        <f>VLOOKUP(A648,'S1-C&amp;Oisotopes'!$A$6:$M$1751,13,FALSE)</f>
        <v>129, -63.5, 1</v>
      </c>
      <c r="E648" t="s">
        <v>147</v>
      </c>
    </row>
    <row r="649" spans="1:5" x14ac:dyDescent="0.2">
      <c r="A649">
        <v>28878</v>
      </c>
      <c r="B649" t="str">
        <f>VLOOKUP(A649,'S1-C&amp;Oisotopes'!$A$6:$M$1751,13,FALSE)</f>
        <v>129, -63.5, 1</v>
      </c>
      <c r="E649" t="s">
        <v>147</v>
      </c>
    </row>
    <row r="650" spans="1:5" x14ac:dyDescent="0.2">
      <c r="A650">
        <v>28879</v>
      </c>
      <c r="B650" t="str">
        <f>VLOOKUP(A650,'S1-C&amp;Oisotopes'!$A$6:$M$1751,13,FALSE)</f>
        <v>129, -63.5, 1</v>
      </c>
      <c r="E650" t="s">
        <v>147</v>
      </c>
    </row>
    <row r="651" spans="1:5" x14ac:dyDescent="0.2">
      <c r="A651">
        <v>28880</v>
      </c>
      <c r="B651" t="str">
        <f>VLOOKUP(A651,'S1-C&amp;Oisotopes'!$A$6:$M$1751,13,FALSE)</f>
        <v>129, -63.5, 1</v>
      </c>
      <c r="E651" t="s">
        <v>146</v>
      </c>
    </row>
    <row r="652" spans="1:5" x14ac:dyDescent="0.2">
      <c r="A652">
        <v>28881</v>
      </c>
      <c r="B652" t="str">
        <f>VLOOKUP(A652,'S1-C&amp;Oisotopes'!$A$6:$M$1751,13,FALSE)</f>
        <v>129, -63.5, 1</v>
      </c>
      <c r="E652" t="s">
        <v>146</v>
      </c>
    </row>
    <row r="653" spans="1:5" x14ac:dyDescent="0.2">
      <c r="A653">
        <v>28882</v>
      </c>
      <c r="B653" t="str">
        <f>VLOOKUP(A653,'S1-C&amp;Oisotopes'!$A$6:$M$1751,13,FALSE)</f>
        <v>129, -63.5, 1</v>
      </c>
      <c r="E653" t="s">
        <v>146</v>
      </c>
    </row>
    <row r="654" spans="1:5" x14ac:dyDescent="0.2">
      <c r="A654">
        <v>28883</v>
      </c>
      <c r="B654" t="str">
        <f>VLOOKUP(A654,'S1-C&amp;Oisotopes'!$A$6:$M$1751,13,FALSE)</f>
        <v>129, -63.5, 1</v>
      </c>
      <c r="E654" t="s">
        <v>146</v>
      </c>
    </row>
    <row r="655" spans="1:5" x14ac:dyDescent="0.2">
      <c r="A655">
        <v>28884</v>
      </c>
      <c r="B655" t="str">
        <f>VLOOKUP(A655,'S1-C&amp;Oisotopes'!$A$6:$M$1751,13,FALSE)</f>
        <v>129, -63.5, 1</v>
      </c>
      <c r="E655" t="s">
        <v>146</v>
      </c>
    </row>
    <row r="656" spans="1:5" x14ac:dyDescent="0.2">
      <c r="A656">
        <v>28885</v>
      </c>
      <c r="B656" t="str">
        <f>VLOOKUP(A656,'S1-C&amp;Oisotopes'!$A$6:$M$1751,13,FALSE)</f>
        <v>129, -63.5, 1</v>
      </c>
      <c r="E656" t="s">
        <v>146</v>
      </c>
    </row>
    <row r="657" spans="1:5" x14ac:dyDescent="0.2">
      <c r="A657">
        <v>28886</v>
      </c>
      <c r="B657" t="str">
        <f>VLOOKUP(A657,'S1-C&amp;Oisotopes'!$A$6:$M$1751,13,FALSE)</f>
        <v>129, -63.5, 1</v>
      </c>
      <c r="E657" t="s">
        <v>146</v>
      </c>
    </row>
    <row r="658" spans="1:5" x14ac:dyDescent="0.2">
      <c r="A658">
        <v>28887</v>
      </c>
      <c r="B658" t="str">
        <f>VLOOKUP(A658,'S1-C&amp;Oisotopes'!$A$6:$M$1751,13,FALSE)</f>
        <v>129, -63.5, 1</v>
      </c>
      <c r="E658" t="s">
        <v>146</v>
      </c>
    </row>
    <row r="659" spans="1:5" x14ac:dyDescent="0.2">
      <c r="A659">
        <v>28888</v>
      </c>
      <c r="B659" t="str">
        <f>VLOOKUP(A659,'S1-C&amp;Oisotopes'!$A$6:$M$1751,13,FALSE)</f>
        <v>129, -63.5, 1</v>
      </c>
      <c r="E659" t="s">
        <v>146</v>
      </c>
    </row>
    <row r="660" spans="1:5" x14ac:dyDescent="0.2">
      <c r="A660">
        <v>28889</v>
      </c>
      <c r="B660" t="str">
        <f>VLOOKUP(A660,'S1-C&amp;Oisotopes'!$A$6:$M$1751,13,FALSE)</f>
        <v>129, -63.5, 1</v>
      </c>
      <c r="E660" t="s">
        <v>146</v>
      </c>
    </row>
    <row r="661" spans="1:5" x14ac:dyDescent="0.2">
      <c r="A661">
        <v>28890</v>
      </c>
      <c r="B661" t="str">
        <f>VLOOKUP(A661,'S1-C&amp;Oisotopes'!$A$6:$M$1751,13,FALSE)</f>
        <v>129, -63.5, 1</v>
      </c>
      <c r="E661" t="s">
        <v>146</v>
      </c>
    </row>
    <row r="662" spans="1:5" x14ac:dyDescent="0.2">
      <c r="A662">
        <v>28891</v>
      </c>
      <c r="B662" t="str">
        <f>VLOOKUP(A662,'S1-C&amp;Oisotopes'!$A$6:$M$1751,13,FALSE)</f>
        <v>129, -63.5, 1</v>
      </c>
      <c r="E662" t="s">
        <v>146</v>
      </c>
    </row>
    <row r="663" spans="1:5" x14ac:dyDescent="0.2">
      <c r="A663">
        <v>28892</v>
      </c>
      <c r="B663" t="str">
        <f>VLOOKUP(A663,'S1-C&amp;Oisotopes'!$A$6:$M$1751,13,FALSE)</f>
        <v>129, -63.5, 1</v>
      </c>
      <c r="E663" t="s">
        <v>146</v>
      </c>
    </row>
    <row r="664" spans="1:5" x14ac:dyDescent="0.2">
      <c r="A664">
        <v>28893</v>
      </c>
      <c r="B664" t="str">
        <f>VLOOKUP(A664,'S1-C&amp;Oisotopes'!$A$6:$M$1751,13,FALSE)</f>
        <v>129, -63.5, 1</v>
      </c>
      <c r="E664" t="s">
        <v>146</v>
      </c>
    </row>
    <row r="665" spans="1:5" x14ac:dyDescent="0.2">
      <c r="A665">
        <v>28894</v>
      </c>
      <c r="B665" t="str">
        <f>VLOOKUP(A665,'S1-C&amp;Oisotopes'!$A$6:$M$1751,13,FALSE)</f>
        <v>129, -63.5, 1</v>
      </c>
      <c r="E665" t="s">
        <v>146</v>
      </c>
    </row>
    <row r="666" spans="1:5" x14ac:dyDescent="0.2">
      <c r="A666">
        <v>28895</v>
      </c>
      <c r="B666" t="str">
        <f>VLOOKUP(A666,'S1-C&amp;Oisotopes'!$A$6:$M$1751,13,FALSE)</f>
        <v>129, -63.5, 1</v>
      </c>
      <c r="E666" t="s">
        <v>146</v>
      </c>
    </row>
    <row r="667" spans="1:5" x14ac:dyDescent="0.2">
      <c r="A667">
        <v>28896</v>
      </c>
      <c r="B667" t="str">
        <f>VLOOKUP(A667,'S1-C&amp;Oisotopes'!$A$6:$M$1751,13,FALSE)</f>
        <v>129, -63.5, 1</v>
      </c>
      <c r="E667" t="s">
        <v>146</v>
      </c>
    </row>
    <row r="668" spans="1:5" x14ac:dyDescent="0.2">
      <c r="A668">
        <v>28897</v>
      </c>
      <c r="B668" t="str">
        <f>VLOOKUP(A668,'S1-C&amp;Oisotopes'!$A$6:$M$1751,13,FALSE)</f>
        <v>129, -63.5, 1</v>
      </c>
      <c r="E668" t="s">
        <v>146</v>
      </c>
    </row>
    <row r="669" spans="1:5" x14ac:dyDescent="0.2">
      <c r="A669">
        <v>28898</v>
      </c>
      <c r="B669" t="str">
        <f>VLOOKUP(A669,'S1-C&amp;Oisotopes'!$A$6:$M$1751,13,FALSE)</f>
        <v>129, -63.5, 1</v>
      </c>
      <c r="E669" t="s">
        <v>146</v>
      </c>
    </row>
    <row r="670" spans="1:5" x14ac:dyDescent="0.2">
      <c r="A670">
        <v>28899</v>
      </c>
      <c r="B670" t="str">
        <f>VLOOKUP(A670,'S1-C&amp;Oisotopes'!$A$6:$M$1751,13,FALSE)</f>
        <v>129, -63.5, 1</v>
      </c>
      <c r="E670" t="s">
        <v>146</v>
      </c>
    </row>
    <row r="671" spans="1:5" x14ac:dyDescent="0.2">
      <c r="A671">
        <v>28900</v>
      </c>
      <c r="B671" t="str">
        <f>VLOOKUP(A671,'S1-C&amp;Oisotopes'!$A$6:$M$1751,13,FALSE)</f>
        <v>129, -63.5, 1</v>
      </c>
      <c r="E671" t="s">
        <v>146</v>
      </c>
    </row>
    <row r="672" spans="1:5" x14ac:dyDescent="0.2">
      <c r="A672">
        <v>28901</v>
      </c>
      <c r="B672" t="str">
        <f>VLOOKUP(A672,'S1-C&amp;Oisotopes'!$A$6:$M$1751,13,FALSE)</f>
        <v>129, -63.5, 1</v>
      </c>
      <c r="E672" t="s">
        <v>146</v>
      </c>
    </row>
    <row r="673" spans="1:5" x14ac:dyDescent="0.2">
      <c r="A673">
        <v>28902</v>
      </c>
      <c r="B673" t="str">
        <f>VLOOKUP(A673,'S1-C&amp;Oisotopes'!$A$6:$M$1751,13,FALSE)</f>
        <v>129, -63.5, 1</v>
      </c>
      <c r="E673" t="s">
        <v>146</v>
      </c>
    </row>
    <row r="674" spans="1:5" x14ac:dyDescent="0.2">
      <c r="A674">
        <v>28903</v>
      </c>
      <c r="B674" t="str">
        <f>VLOOKUP(A674,'S1-C&amp;Oisotopes'!$A$6:$M$1751,13,FALSE)</f>
        <v>129, -63.5, 1</v>
      </c>
      <c r="E674" t="s">
        <v>146</v>
      </c>
    </row>
    <row r="675" spans="1:5" x14ac:dyDescent="0.2">
      <c r="A675">
        <v>28904</v>
      </c>
      <c r="B675" t="str">
        <f>VLOOKUP(A675,'S1-C&amp;Oisotopes'!$A$6:$M$1751,13,FALSE)</f>
        <v>129, -63.5, 1</v>
      </c>
      <c r="E675" t="s">
        <v>146</v>
      </c>
    </row>
    <row r="676" spans="1:5" x14ac:dyDescent="0.2">
      <c r="A676">
        <v>28905</v>
      </c>
      <c r="B676" t="str">
        <f>VLOOKUP(A676,'S1-C&amp;Oisotopes'!$A$6:$M$1751,13,FALSE)</f>
        <v>133, 64.5, 1</v>
      </c>
      <c r="E676" t="s">
        <v>148</v>
      </c>
    </row>
    <row r="677" spans="1:5" x14ac:dyDescent="0.2">
      <c r="A677">
        <v>28906</v>
      </c>
      <c r="B677" t="str">
        <f>VLOOKUP(A677,'S1-C&amp;Oisotopes'!$A$6:$M$1751,13,FALSE)</f>
        <v>133, 64.5, 1</v>
      </c>
      <c r="E677" t="s">
        <v>148</v>
      </c>
    </row>
    <row r="678" spans="1:5" x14ac:dyDescent="0.2">
      <c r="A678">
        <v>28907</v>
      </c>
      <c r="B678" t="str">
        <f>VLOOKUP(A678,'S1-C&amp;Oisotopes'!$A$6:$M$1751,13,FALSE)</f>
        <v>133, 64.5, 1</v>
      </c>
      <c r="E678" t="s">
        <v>148</v>
      </c>
    </row>
    <row r="679" spans="1:5" x14ac:dyDescent="0.2">
      <c r="A679">
        <v>28908</v>
      </c>
      <c r="B679" t="str">
        <f>VLOOKUP(A679,'S1-C&amp;Oisotopes'!$A$6:$M$1751,13,FALSE)</f>
        <v>133, 64.5, 1</v>
      </c>
      <c r="E679" t="s">
        <v>148</v>
      </c>
    </row>
    <row r="680" spans="1:5" x14ac:dyDescent="0.2">
      <c r="A680">
        <v>28909</v>
      </c>
      <c r="B680" t="str">
        <f>VLOOKUP(A680,'S1-C&amp;Oisotopes'!$A$6:$M$1751,13,FALSE)</f>
        <v>133, 64.5, 1</v>
      </c>
      <c r="E680" t="s">
        <v>148</v>
      </c>
    </row>
    <row r="681" spans="1:5" x14ac:dyDescent="0.2">
      <c r="A681">
        <v>28910</v>
      </c>
      <c r="B681" t="str">
        <f>VLOOKUP(A681,'S1-C&amp;Oisotopes'!$A$6:$M$1751,13,FALSE)</f>
        <v>133, 64.5, 1</v>
      </c>
      <c r="E681" t="s">
        <v>148</v>
      </c>
    </row>
    <row r="682" spans="1:5" x14ac:dyDescent="0.2">
      <c r="A682">
        <v>28911</v>
      </c>
      <c r="B682" t="str">
        <f>VLOOKUP(A682,'S1-C&amp;Oisotopes'!$A$6:$M$1751,13,FALSE)</f>
        <v>133, 64.5, 1</v>
      </c>
      <c r="E682" t="s">
        <v>141</v>
      </c>
    </row>
    <row r="683" spans="1:5" x14ac:dyDescent="0.2">
      <c r="A683">
        <v>28912</v>
      </c>
      <c r="B683" t="str">
        <f>VLOOKUP(A683,'S1-C&amp;Oisotopes'!$A$6:$M$1751,13,FALSE)</f>
        <v>133, 64.5, 1</v>
      </c>
      <c r="E683" t="s">
        <v>141</v>
      </c>
    </row>
    <row r="684" spans="1:5" x14ac:dyDescent="0.2">
      <c r="A684">
        <v>28913</v>
      </c>
      <c r="B684" t="str">
        <f>VLOOKUP(A684,'S1-C&amp;Oisotopes'!$A$6:$M$1751,13,FALSE)</f>
        <v>133, 64.5, 1</v>
      </c>
      <c r="E684" t="s">
        <v>141</v>
      </c>
    </row>
    <row r="685" spans="1:5" x14ac:dyDescent="0.2">
      <c r="A685">
        <v>28914</v>
      </c>
      <c r="B685" t="str">
        <f>VLOOKUP(A685,'S1-C&amp;Oisotopes'!$A$6:$M$1751,13,FALSE)</f>
        <v>133, 64.5, 1</v>
      </c>
      <c r="E685" t="s">
        <v>141</v>
      </c>
    </row>
    <row r="686" spans="1:5" x14ac:dyDescent="0.2">
      <c r="A686">
        <v>28915</v>
      </c>
      <c r="B686" t="str">
        <f>VLOOKUP(A686,'S1-C&amp;Oisotopes'!$A$6:$M$1751,13,FALSE)</f>
        <v>133, 64.5, 1</v>
      </c>
      <c r="E686" t="s">
        <v>141</v>
      </c>
    </row>
    <row r="687" spans="1:5" x14ac:dyDescent="0.2">
      <c r="A687">
        <v>28916</v>
      </c>
      <c r="B687" t="str">
        <f>VLOOKUP(A687,'S1-C&amp;Oisotopes'!$A$6:$M$1751,13,FALSE)</f>
        <v>133, 64.5, 1</v>
      </c>
      <c r="E687" t="s">
        <v>141</v>
      </c>
    </row>
    <row r="688" spans="1:5" x14ac:dyDescent="0.2">
      <c r="A688">
        <v>28917</v>
      </c>
      <c r="B688" t="str">
        <f>VLOOKUP(A688,'S1-C&amp;Oisotopes'!$A$6:$M$1751,13,FALSE)</f>
        <v>133, 64.5, 1</v>
      </c>
      <c r="E688" t="s">
        <v>141</v>
      </c>
    </row>
    <row r="689" spans="1:5" x14ac:dyDescent="0.2">
      <c r="A689">
        <v>28918</v>
      </c>
      <c r="B689" t="str">
        <f>VLOOKUP(A689,'S1-C&amp;Oisotopes'!$A$6:$M$1751,13,FALSE)</f>
        <v>133, 64.5, 1</v>
      </c>
      <c r="E689" t="s">
        <v>141</v>
      </c>
    </row>
    <row r="690" spans="1:5" x14ac:dyDescent="0.2">
      <c r="A690">
        <v>28919</v>
      </c>
      <c r="B690" t="str">
        <f>VLOOKUP(A690,'S1-C&amp;Oisotopes'!$A$6:$M$1751,13,FALSE)</f>
        <v>133, 64.5, 1</v>
      </c>
      <c r="E690" t="s">
        <v>141</v>
      </c>
    </row>
    <row r="691" spans="1:5" x14ac:dyDescent="0.2">
      <c r="A691">
        <v>28920</v>
      </c>
      <c r="B691" t="str">
        <f>VLOOKUP(A691,'S1-C&amp;Oisotopes'!$A$6:$M$1751,13,FALSE)</f>
        <v>133, 64.5, 1</v>
      </c>
      <c r="E691" t="s">
        <v>141</v>
      </c>
    </row>
    <row r="692" spans="1:5" x14ac:dyDescent="0.2">
      <c r="A692">
        <v>28921</v>
      </c>
      <c r="B692" t="str">
        <f>VLOOKUP(A692,'S1-C&amp;Oisotopes'!$A$6:$M$1751,13,FALSE)</f>
        <v>133, 64.5, 1</v>
      </c>
      <c r="E692" t="s">
        <v>141</v>
      </c>
    </row>
    <row r="693" spans="1:5" x14ac:dyDescent="0.2">
      <c r="A693">
        <v>28922</v>
      </c>
      <c r="B693" t="str">
        <f>VLOOKUP(A693,'S1-C&amp;Oisotopes'!$A$6:$M$1751,13,FALSE)</f>
        <v>133, 64.5, 1</v>
      </c>
      <c r="E693" t="s">
        <v>141</v>
      </c>
    </row>
    <row r="694" spans="1:5" x14ac:dyDescent="0.2">
      <c r="A694">
        <v>28923</v>
      </c>
      <c r="B694" t="str">
        <f>VLOOKUP(A694,'S1-C&amp;Oisotopes'!$A$6:$M$1751,13,FALSE)</f>
        <v>133, 64.5, 1</v>
      </c>
      <c r="E694" t="s">
        <v>141</v>
      </c>
    </row>
    <row r="695" spans="1:5" x14ac:dyDescent="0.2">
      <c r="A695">
        <v>28924</v>
      </c>
      <c r="B695" t="str">
        <f>VLOOKUP(A695,'S1-C&amp;Oisotopes'!$A$6:$M$1751,13,FALSE)</f>
        <v>133, 64.5, 1</v>
      </c>
      <c r="E695" t="s">
        <v>141</v>
      </c>
    </row>
    <row r="696" spans="1:5" x14ac:dyDescent="0.2">
      <c r="A696">
        <v>28925</v>
      </c>
      <c r="B696" t="str">
        <f>VLOOKUP(A696,'S1-C&amp;Oisotopes'!$A$6:$M$1751,13,FALSE)</f>
        <v>133, 64.5, 1</v>
      </c>
      <c r="E696" t="s">
        <v>141</v>
      </c>
    </row>
    <row r="697" spans="1:5" x14ac:dyDescent="0.2">
      <c r="A697">
        <v>28926</v>
      </c>
      <c r="B697" t="str">
        <f>VLOOKUP(A697,'S1-C&amp;Oisotopes'!$A$6:$M$1751,13,FALSE)</f>
        <v>133, 64.5, 1</v>
      </c>
      <c r="E697" t="s">
        <v>141</v>
      </c>
    </row>
    <row r="698" spans="1:5" x14ac:dyDescent="0.2">
      <c r="A698">
        <v>28927</v>
      </c>
      <c r="B698" t="str">
        <f>VLOOKUP(A698,'S1-C&amp;Oisotopes'!$A$6:$M$1751,13,FALSE)</f>
        <v>133, 64.5, 1</v>
      </c>
      <c r="E698" t="s">
        <v>141</v>
      </c>
    </row>
    <row r="699" spans="1:5" x14ac:dyDescent="0.2">
      <c r="A699">
        <v>28928</v>
      </c>
      <c r="B699" t="str">
        <f>VLOOKUP(A699,'S1-C&amp;Oisotopes'!$A$6:$M$1751,13,FALSE)</f>
        <v>133, 64.5, 1</v>
      </c>
      <c r="E699" t="s">
        <v>141</v>
      </c>
    </row>
    <row r="700" spans="1:5" x14ac:dyDescent="0.2">
      <c r="A700">
        <v>28929</v>
      </c>
      <c r="B700" t="str">
        <f>VLOOKUP(A700,'S1-C&amp;Oisotopes'!$A$6:$M$1751,13,FALSE)</f>
        <v>133, 64.5, 1</v>
      </c>
      <c r="E700" t="s">
        <v>141</v>
      </c>
    </row>
    <row r="701" spans="1:5" x14ac:dyDescent="0.2">
      <c r="A701">
        <v>28930</v>
      </c>
      <c r="B701" t="str">
        <f>VLOOKUP(A701,'S1-C&amp;Oisotopes'!$A$6:$M$1751,13,FALSE)</f>
        <v>133, 64.5, 1</v>
      </c>
      <c r="E701" t="s">
        <v>141</v>
      </c>
    </row>
    <row r="702" spans="1:5" x14ac:dyDescent="0.2">
      <c r="A702">
        <v>28931</v>
      </c>
      <c r="B702" t="str">
        <f>VLOOKUP(A702,'S1-C&amp;Oisotopes'!$A$6:$M$1751,13,FALSE)</f>
        <v>133, 64.5, 1</v>
      </c>
      <c r="E702" t="s">
        <v>141</v>
      </c>
    </row>
    <row r="703" spans="1:5" x14ac:dyDescent="0.2">
      <c r="A703">
        <v>28932</v>
      </c>
      <c r="B703" t="str">
        <f>VLOOKUP(A703,'S1-C&amp;Oisotopes'!$A$6:$M$1751,13,FALSE)</f>
        <v>133, 64.5, 1</v>
      </c>
      <c r="E703" t="s">
        <v>141</v>
      </c>
    </row>
    <row r="704" spans="1:5" x14ac:dyDescent="0.2">
      <c r="A704">
        <v>28933</v>
      </c>
      <c r="B704" t="str">
        <f>VLOOKUP(A704,'S1-C&amp;Oisotopes'!$A$6:$M$1751,13,FALSE)</f>
        <v>133, 64.5, 1</v>
      </c>
      <c r="E704" t="s">
        <v>141</v>
      </c>
    </row>
    <row r="705" spans="1:5" x14ac:dyDescent="0.2">
      <c r="A705">
        <v>28934</v>
      </c>
      <c r="B705" t="str">
        <f>VLOOKUP(A705,'S1-C&amp;Oisotopes'!$A$6:$M$1751,13,FALSE)</f>
        <v>133, 64.5, 1</v>
      </c>
      <c r="E705" t="s">
        <v>141</v>
      </c>
    </row>
    <row r="706" spans="1:5" x14ac:dyDescent="0.2">
      <c r="A706">
        <v>28935</v>
      </c>
      <c r="B706" t="str">
        <f>VLOOKUP(A706,'S1-C&amp;Oisotopes'!$A$6:$M$1751,13,FALSE)</f>
        <v>133, 64.5, 1</v>
      </c>
      <c r="E706" t="s">
        <v>141</v>
      </c>
    </row>
    <row r="707" spans="1:5" x14ac:dyDescent="0.2">
      <c r="A707">
        <v>28936</v>
      </c>
      <c r="B707" t="str">
        <f>VLOOKUP(A707,'S1-C&amp;Oisotopes'!$A$6:$M$1751,13,FALSE)</f>
        <v>133, 64.5, 1</v>
      </c>
      <c r="E707" t="s">
        <v>141</v>
      </c>
    </row>
    <row r="708" spans="1:5" x14ac:dyDescent="0.2">
      <c r="A708">
        <v>28937</v>
      </c>
      <c r="B708" t="str">
        <f>VLOOKUP(A708,'S1-C&amp;Oisotopes'!$A$6:$M$1751,13,FALSE)</f>
        <v>133, 64.5, 1</v>
      </c>
      <c r="E708" t="s">
        <v>144</v>
      </c>
    </row>
    <row r="709" spans="1:5" x14ac:dyDescent="0.2">
      <c r="A709">
        <v>28938</v>
      </c>
      <c r="B709" t="str">
        <f>VLOOKUP(A709,'S1-C&amp;Oisotopes'!$A$6:$M$1751,13,FALSE)</f>
        <v>133, 64.5, 1</v>
      </c>
      <c r="E709" t="s">
        <v>144</v>
      </c>
    </row>
    <row r="710" spans="1:5" x14ac:dyDescent="0.2">
      <c r="A710">
        <v>28939</v>
      </c>
      <c r="B710" t="str">
        <f>VLOOKUP(A710,'S1-C&amp;Oisotopes'!$A$6:$M$1751,13,FALSE)</f>
        <v>133, 64.5, 1</v>
      </c>
      <c r="E710" t="s">
        <v>144</v>
      </c>
    </row>
    <row r="711" spans="1:5" x14ac:dyDescent="0.2">
      <c r="A711">
        <v>28940</v>
      </c>
      <c r="B711" t="str">
        <f>VLOOKUP(A711,'S1-C&amp;Oisotopes'!$A$6:$M$1751,13,FALSE)</f>
        <v>133, 64.5, 1</v>
      </c>
      <c r="E711" t="s">
        <v>144</v>
      </c>
    </row>
    <row r="712" spans="1:5" x14ac:dyDescent="0.2">
      <c r="A712">
        <v>28941</v>
      </c>
      <c r="B712" t="str">
        <f>VLOOKUP(A712,'S1-C&amp;Oisotopes'!$A$6:$M$1751,13,FALSE)</f>
        <v>133, 64.5, 1</v>
      </c>
      <c r="E712" t="s">
        <v>144</v>
      </c>
    </row>
    <row r="713" spans="1:5" x14ac:dyDescent="0.2">
      <c r="A713">
        <v>28942</v>
      </c>
      <c r="B713" t="str">
        <f>VLOOKUP(A713,'S1-C&amp;Oisotopes'!$A$6:$M$1751,13,FALSE)</f>
        <v>133, 64.5, 1</v>
      </c>
      <c r="E713" t="s">
        <v>142</v>
      </c>
    </row>
    <row r="714" spans="1:5" x14ac:dyDescent="0.2">
      <c r="A714">
        <v>28943</v>
      </c>
      <c r="B714" t="str">
        <f>VLOOKUP(A714,'S1-C&amp;Oisotopes'!$A$6:$M$1751,13,FALSE)</f>
        <v>133, 64.5, 1</v>
      </c>
      <c r="E714" t="s">
        <v>142</v>
      </c>
    </row>
    <row r="715" spans="1:5" x14ac:dyDescent="0.2">
      <c r="A715">
        <v>28944</v>
      </c>
      <c r="B715" t="str">
        <f>VLOOKUP(A715,'S1-C&amp;Oisotopes'!$A$6:$M$1751,13,FALSE)</f>
        <v>133, 64.5, 1</v>
      </c>
      <c r="E715" t="s">
        <v>142</v>
      </c>
    </row>
    <row r="716" spans="1:5" x14ac:dyDescent="0.2">
      <c r="A716">
        <v>28945</v>
      </c>
      <c r="B716" t="str">
        <f>VLOOKUP(A716,'S1-C&amp;Oisotopes'!$A$6:$M$1751,13,FALSE)</f>
        <v>133, 64.5, 1</v>
      </c>
      <c r="E716" t="s">
        <v>142</v>
      </c>
    </row>
    <row r="717" spans="1:5" x14ac:dyDescent="0.2">
      <c r="A717">
        <v>28946</v>
      </c>
      <c r="B717" t="str">
        <f>VLOOKUP(A717,'S1-C&amp;Oisotopes'!$A$6:$M$1751,13,FALSE)</f>
        <v>133, 64.5, 1</v>
      </c>
      <c r="E717" t="s">
        <v>142</v>
      </c>
    </row>
    <row r="718" spans="1:5" x14ac:dyDescent="0.2">
      <c r="A718">
        <v>28947</v>
      </c>
      <c r="B718" t="str">
        <f>VLOOKUP(A718,'S1-C&amp;Oisotopes'!$A$6:$M$1751,13,FALSE)</f>
        <v>133, 64.5, 1</v>
      </c>
      <c r="E718" t="s">
        <v>142</v>
      </c>
    </row>
    <row r="719" spans="1:5" x14ac:dyDescent="0.2">
      <c r="A719">
        <v>28948</v>
      </c>
      <c r="B719" t="str">
        <f>VLOOKUP(A719,'S1-C&amp;Oisotopes'!$A$6:$M$1751,13,FALSE)</f>
        <v>133, 64.5, 1</v>
      </c>
      <c r="E719" t="s">
        <v>142</v>
      </c>
    </row>
    <row r="720" spans="1:5" x14ac:dyDescent="0.2">
      <c r="A720">
        <v>28949</v>
      </c>
      <c r="B720" t="str">
        <f>VLOOKUP(A720,'S1-C&amp;Oisotopes'!$A$6:$M$1751,13,FALSE)</f>
        <v>133, 64.5, 1</v>
      </c>
      <c r="E720" t="s">
        <v>142</v>
      </c>
    </row>
    <row r="721" spans="1:5" x14ac:dyDescent="0.2">
      <c r="A721">
        <v>28950</v>
      </c>
      <c r="B721" t="str">
        <f>VLOOKUP(A721,'S1-C&amp;Oisotopes'!$A$6:$M$1751,13,FALSE)</f>
        <v>133, 64.5, 1</v>
      </c>
      <c r="E721" t="s">
        <v>142</v>
      </c>
    </row>
    <row r="722" spans="1:5" x14ac:dyDescent="0.2">
      <c r="A722">
        <v>28951</v>
      </c>
      <c r="B722" t="str">
        <f>VLOOKUP(A722,'S1-C&amp;Oisotopes'!$A$6:$M$1751,13,FALSE)</f>
        <v>133, 64.5, 1</v>
      </c>
      <c r="E722" t="s">
        <v>142</v>
      </c>
    </row>
    <row r="723" spans="1:5" x14ac:dyDescent="0.2">
      <c r="A723">
        <v>28952</v>
      </c>
      <c r="B723" t="str">
        <f>VLOOKUP(A723,'S1-C&amp;Oisotopes'!$A$6:$M$1751,13,FALSE)</f>
        <v>133, 64.5, 1</v>
      </c>
      <c r="E723" t="s">
        <v>142</v>
      </c>
    </row>
    <row r="724" spans="1:5" x14ac:dyDescent="0.2">
      <c r="A724">
        <v>28953</v>
      </c>
      <c r="B724" t="str">
        <f>VLOOKUP(A724,'S1-C&amp;Oisotopes'!$A$6:$M$1751,13,FALSE)</f>
        <v>133, 64.5, 1</v>
      </c>
      <c r="E724" t="s">
        <v>142</v>
      </c>
    </row>
    <row r="725" spans="1:5" x14ac:dyDescent="0.2">
      <c r="A725">
        <v>28954</v>
      </c>
      <c r="B725" t="str">
        <f>VLOOKUP(A725,'S1-C&amp;Oisotopes'!$A$6:$M$1751,13,FALSE)</f>
        <v>133, 64.5, 1</v>
      </c>
      <c r="E725" t="s">
        <v>142</v>
      </c>
    </row>
    <row r="726" spans="1:5" x14ac:dyDescent="0.2">
      <c r="A726">
        <v>28955</v>
      </c>
      <c r="B726" t="str">
        <f>VLOOKUP(A726,'S1-C&amp;Oisotopes'!$A$6:$M$1751,13,FALSE)</f>
        <v>133, 64.5, 1</v>
      </c>
      <c r="E726" t="s">
        <v>142</v>
      </c>
    </row>
    <row r="727" spans="1:5" x14ac:dyDescent="0.2">
      <c r="A727">
        <v>28956</v>
      </c>
      <c r="B727" t="str">
        <f>VLOOKUP(A727,'S1-C&amp;Oisotopes'!$A$6:$M$1751,13,FALSE)</f>
        <v>133, 64.5, 1</v>
      </c>
      <c r="E727" t="s">
        <v>142</v>
      </c>
    </row>
    <row r="728" spans="1:5" x14ac:dyDescent="0.2">
      <c r="A728">
        <v>28957</v>
      </c>
      <c r="B728" t="str">
        <f>VLOOKUP(A728,'S1-C&amp;Oisotopes'!$A$6:$M$1751,13,FALSE)</f>
        <v>133, 64.5, 1</v>
      </c>
      <c r="E728" t="s">
        <v>142</v>
      </c>
    </row>
    <row r="729" spans="1:5" x14ac:dyDescent="0.2">
      <c r="A729">
        <v>28958</v>
      </c>
      <c r="B729" t="str">
        <f>VLOOKUP(A729,'S1-C&amp;Oisotopes'!$A$6:$M$1751,13,FALSE)</f>
        <v>133, 64.5, 1</v>
      </c>
      <c r="E729" t="s">
        <v>142</v>
      </c>
    </row>
    <row r="730" spans="1:5" x14ac:dyDescent="0.2">
      <c r="A730">
        <v>28959</v>
      </c>
      <c r="B730" t="str">
        <f>VLOOKUP(A730,'S1-C&amp;Oisotopes'!$A$6:$M$1751,13,FALSE)</f>
        <v>133, 64.5, 1</v>
      </c>
      <c r="E730" t="s">
        <v>142</v>
      </c>
    </row>
    <row r="731" spans="1:5" x14ac:dyDescent="0.2">
      <c r="A731">
        <v>28960</v>
      </c>
      <c r="B731" t="str">
        <f>VLOOKUP(A731,'S1-C&amp;Oisotopes'!$A$6:$M$1751,13,FALSE)</f>
        <v>133, 64.5, 1</v>
      </c>
      <c r="E731" t="s">
        <v>142</v>
      </c>
    </row>
    <row r="732" spans="1:5" x14ac:dyDescent="0.2">
      <c r="A732">
        <v>28961</v>
      </c>
      <c r="B732" t="str">
        <f>VLOOKUP(A732,'S1-C&amp;Oisotopes'!$A$6:$M$1751,13,FALSE)</f>
        <v>133, 64.5, 1</v>
      </c>
      <c r="E732" t="s">
        <v>142</v>
      </c>
    </row>
    <row r="733" spans="1:5" x14ac:dyDescent="0.2">
      <c r="A733">
        <v>28962</v>
      </c>
      <c r="B733" t="str">
        <f>VLOOKUP(A733,'S1-C&amp;Oisotopes'!$A$6:$M$1751,13,FALSE)</f>
        <v>133, 64.5, 1</v>
      </c>
      <c r="E733" t="s">
        <v>142</v>
      </c>
    </row>
    <row r="734" spans="1:5" x14ac:dyDescent="0.2">
      <c r="A734">
        <v>28963</v>
      </c>
      <c r="B734" t="str">
        <f>VLOOKUP(A734,'S1-C&amp;Oisotopes'!$A$6:$M$1751,13,FALSE)</f>
        <v>133, 64.5, 1</v>
      </c>
      <c r="E734" t="s">
        <v>142</v>
      </c>
    </row>
    <row r="735" spans="1:5" x14ac:dyDescent="0.2">
      <c r="A735">
        <v>28964</v>
      </c>
      <c r="B735" t="str">
        <f>VLOOKUP(A735,'S1-C&amp;Oisotopes'!$A$6:$M$1751,13,FALSE)</f>
        <v>133, 64.5, 1</v>
      </c>
      <c r="E735" t="s">
        <v>142</v>
      </c>
    </row>
    <row r="736" spans="1:5" x14ac:dyDescent="0.2">
      <c r="A736">
        <v>28965</v>
      </c>
      <c r="B736" t="str">
        <f>VLOOKUP(A736,'S1-C&amp;Oisotopes'!$A$6:$M$1751,13,FALSE)</f>
        <v>133, 64.5, 1</v>
      </c>
      <c r="E736" t="s">
        <v>142</v>
      </c>
    </row>
    <row r="737" spans="1:5" x14ac:dyDescent="0.2">
      <c r="A737">
        <v>28966</v>
      </c>
      <c r="B737" t="str">
        <f>VLOOKUP(A737,'S1-C&amp;Oisotopes'!$A$6:$M$1751,13,FALSE)</f>
        <v>133, 64.5, 1</v>
      </c>
      <c r="E737" t="s">
        <v>142</v>
      </c>
    </row>
    <row r="738" spans="1:5" x14ac:dyDescent="0.2">
      <c r="A738">
        <v>28967</v>
      </c>
      <c r="B738" t="str">
        <f>VLOOKUP(A738,'S1-C&amp;Oisotopes'!$A$6:$M$1751,13,FALSE)</f>
        <v>133, 64.5, 1</v>
      </c>
      <c r="E738" t="s">
        <v>142</v>
      </c>
    </row>
    <row r="739" spans="1:5" x14ac:dyDescent="0.2">
      <c r="A739">
        <v>28968</v>
      </c>
      <c r="B739" t="str">
        <f>VLOOKUP(A739,'S1-C&amp;Oisotopes'!$A$6:$M$1751,13,FALSE)</f>
        <v>133, 64.5, 1</v>
      </c>
      <c r="E739" t="s">
        <v>142</v>
      </c>
    </row>
    <row r="740" spans="1:5" x14ac:dyDescent="0.2">
      <c r="A740">
        <v>28969</v>
      </c>
      <c r="B740" t="str">
        <f>VLOOKUP(A740,'S1-C&amp;Oisotopes'!$A$6:$M$1751,13,FALSE)</f>
        <v>133, 64.5, 1</v>
      </c>
      <c r="E740" t="s">
        <v>142</v>
      </c>
    </row>
    <row r="741" spans="1:5" x14ac:dyDescent="0.2">
      <c r="A741">
        <v>28970</v>
      </c>
      <c r="B741" t="str">
        <f>VLOOKUP(A741,'S1-C&amp;Oisotopes'!$A$6:$M$1751,13,FALSE)</f>
        <v>133, 64.5, 1</v>
      </c>
      <c r="E741" t="s">
        <v>142</v>
      </c>
    </row>
    <row r="742" spans="1:5" x14ac:dyDescent="0.2">
      <c r="A742">
        <v>28971</v>
      </c>
      <c r="B742" t="str">
        <f>VLOOKUP(A742,'S1-C&amp;Oisotopes'!$A$6:$M$1751,13,FALSE)</f>
        <v>133, 64.5, 1</v>
      </c>
      <c r="E742" t="s">
        <v>142</v>
      </c>
    </row>
    <row r="743" spans="1:5" x14ac:dyDescent="0.2">
      <c r="A743">
        <v>28972</v>
      </c>
      <c r="B743" t="str">
        <f>VLOOKUP(A743,'S1-C&amp;Oisotopes'!$A$6:$M$1751,13,FALSE)</f>
        <v>133, 64.5, 1</v>
      </c>
      <c r="E743" t="s">
        <v>142</v>
      </c>
    </row>
    <row r="744" spans="1:5" x14ac:dyDescent="0.2">
      <c r="A744">
        <v>28973</v>
      </c>
      <c r="B744" t="str">
        <f>VLOOKUP(A744,'S1-C&amp;Oisotopes'!$A$6:$M$1751,13,FALSE)</f>
        <v>133, 64.5, 1</v>
      </c>
      <c r="E744" t="s">
        <v>142</v>
      </c>
    </row>
    <row r="745" spans="1:5" x14ac:dyDescent="0.2">
      <c r="A745">
        <v>28974</v>
      </c>
      <c r="B745" t="str">
        <f>VLOOKUP(A745,'S1-C&amp;Oisotopes'!$A$6:$M$1751,13,FALSE)</f>
        <v>133, 64.5, 1</v>
      </c>
      <c r="E745" t="s">
        <v>142</v>
      </c>
    </row>
    <row r="746" spans="1:5" x14ac:dyDescent="0.2">
      <c r="A746">
        <v>28975</v>
      </c>
      <c r="B746" t="str">
        <f>VLOOKUP(A746,'S1-C&amp;Oisotopes'!$A$6:$M$1751,13,FALSE)</f>
        <v>133, 64.5, 1</v>
      </c>
      <c r="E746" t="s">
        <v>142</v>
      </c>
    </row>
    <row r="747" spans="1:5" x14ac:dyDescent="0.2">
      <c r="A747">
        <v>28976</v>
      </c>
      <c r="B747" t="str">
        <f>VLOOKUP(A747,'S1-C&amp;Oisotopes'!$A$6:$M$1751,13,FALSE)</f>
        <v>133, 64.5, 1</v>
      </c>
      <c r="E747" t="s">
        <v>142</v>
      </c>
    </row>
    <row r="748" spans="1:5" x14ac:dyDescent="0.2">
      <c r="A748">
        <v>28977</v>
      </c>
      <c r="B748" t="str">
        <f>VLOOKUP(A748,'S1-C&amp;Oisotopes'!$A$6:$M$1751,13,FALSE)</f>
        <v>133, 64.5, 1</v>
      </c>
      <c r="E748" t="s">
        <v>142</v>
      </c>
    </row>
    <row r="749" spans="1:5" x14ac:dyDescent="0.2">
      <c r="A749">
        <v>28978</v>
      </c>
      <c r="B749" t="str">
        <f>VLOOKUP(A749,'S1-C&amp;Oisotopes'!$A$6:$M$1751,13,FALSE)</f>
        <v>133, 64.5, 1</v>
      </c>
      <c r="E749" t="s">
        <v>142</v>
      </c>
    </row>
    <row r="750" spans="1:5" x14ac:dyDescent="0.2">
      <c r="A750">
        <v>28979</v>
      </c>
      <c r="B750" t="str">
        <f>VLOOKUP(A750,'S1-C&amp;Oisotopes'!$A$6:$M$1751,13,FALSE)</f>
        <v>133, 64.5, 1</v>
      </c>
      <c r="E750" t="s">
        <v>142</v>
      </c>
    </row>
    <row r="751" spans="1:5" x14ac:dyDescent="0.2">
      <c r="A751">
        <v>28980</v>
      </c>
      <c r="B751" t="str">
        <f>VLOOKUP(A751,'S1-C&amp;Oisotopes'!$A$6:$M$1751,13,FALSE)</f>
        <v>133, 64.5, 1</v>
      </c>
      <c r="E751" t="s">
        <v>142</v>
      </c>
    </row>
    <row r="752" spans="1:5" x14ac:dyDescent="0.2">
      <c r="A752">
        <v>28981</v>
      </c>
      <c r="B752" t="str">
        <f>VLOOKUP(A752,'S1-C&amp;Oisotopes'!$A$6:$M$1751,13,FALSE)</f>
        <v>133, 64.5, 1</v>
      </c>
      <c r="E752" t="s">
        <v>142</v>
      </c>
    </row>
    <row r="753" spans="1:5" x14ac:dyDescent="0.2">
      <c r="A753">
        <v>28982</v>
      </c>
      <c r="B753" t="str">
        <f>VLOOKUP(A753,'S1-C&amp;Oisotopes'!$A$6:$M$1751,13,FALSE)</f>
        <v>133, 64.5, 1</v>
      </c>
      <c r="E753" t="s">
        <v>142</v>
      </c>
    </row>
    <row r="754" spans="1:5" x14ac:dyDescent="0.2">
      <c r="A754">
        <v>28983</v>
      </c>
      <c r="B754" t="str">
        <f>VLOOKUP(A754,'S1-C&amp;Oisotopes'!$A$6:$M$1751,13,FALSE)</f>
        <v>133, 64.5, 1</v>
      </c>
      <c r="E754" t="s">
        <v>142</v>
      </c>
    </row>
    <row r="755" spans="1:5" x14ac:dyDescent="0.2">
      <c r="A755">
        <v>28984</v>
      </c>
      <c r="B755" t="str">
        <f>VLOOKUP(A755,'S1-C&amp;Oisotopes'!$A$6:$M$1751,13,FALSE)</f>
        <v>133, 64.5, 1</v>
      </c>
      <c r="E755" t="s">
        <v>142</v>
      </c>
    </row>
    <row r="756" spans="1:5" x14ac:dyDescent="0.2">
      <c r="A756">
        <v>28985</v>
      </c>
      <c r="B756" t="str">
        <f>VLOOKUP(A756,'S1-C&amp;Oisotopes'!$A$6:$M$1751,13,FALSE)</f>
        <v>133, 64.5, 1</v>
      </c>
      <c r="E756" t="s">
        <v>142</v>
      </c>
    </row>
    <row r="757" spans="1:5" x14ac:dyDescent="0.2">
      <c r="A757">
        <v>28986</v>
      </c>
      <c r="B757" t="str">
        <f>VLOOKUP(A757,'S1-C&amp;Oisotopes'!$A$6:$M$1751,13,FALSE)</f>
        <v>133, 64.5, 1</v>
      </c>
      <c r="E757" t="s">
        <v>142</v>
      </c>
    </row>
    <row r="758" spans="1:5" x14ac:dyDescent="0.2">
      <c r="A758">
        <v>28987</v>
      </c>
      <c r="B758" t="str">
        <f>VLOOKUP(A758,'S1-C&amp;Oisotopes'!$A$6:$M$1751,13,FALSE)</f>
        <v>133, 64.5, 1</v>
      </c>
      <c r="E758" t="s">
        <v>142</v>
      </c>
    </row>
    <row r="759" spans="1:5" x14ac:dyDescent="0.2">
      <c r="A759">
        <v>28988</v>
      </c>
      <c r="B759" t="str">
        <f>VLOOKUP(A759,'S1-C&amp;Oisotopes'!$A$6:$M$1751,13,FALSE)</f>
        <v>133, 64.5, 1</v>
      </c>
      <c r="E759" t="s">
        <v>142</v>
      </c>
    </row>
    <row r="760" spans="1:5" x14ac:dyDescent="0.2">
      <c r="A760">
        <v>28989</v>
      </c>
      <c r="B760" t="str">
        <f>VLOOKUP(A760,'S1-C&amp;Oisotopes'!$A$6:$M$1751,13,FALSE)</f>
        <v>133, 64.5, 1</v>
      </c>
      <c r="E760" t="s">
        <v>142</v>
      </c>
    </row>
    <row r="761" spans="1:5" x14ac:dyDescent="0.2">
      <c r="A761">
        <v>28990</v>
      </c>
      <c r="B761" t="str">
        <f>VLOOKUP(A761,'S1-C&amp;Oisotopes'!$A$6:$M$1751,13,FALSE)</f>
        <v>133, 64.5, 1</v>
      </c>
      <c r="E761" t="s">
        <v>142</v>
      </c>
    </row>
    <row r="762" spans="1:5" x14ac:dyDescent="0.2">
      <c r="A762">
        <v>28991</v>
      </c>
      <c r="B762" t="str">
        <f>VLOOKUP(A762,'S1-C&amp;Oisotopes'!$A$6:$M$1751,13,FALSE)</f>
        <v>133, 64.5, 1</v>
      </c>
      <c r="E762" t="s">
        <v>142</v>
      </c>
    </row>
    <row r="763" spans="1:5" x14ac:dyDescent="0.2">
      <c r="A763">
        <v>28992</v>
      </c>
      <c r="B763" t="str">
        <f>VLOOKUP(A763,'S1-C&amp;Oisotopes'!$A$6:$M$1751,13,FALSE)</f>
        <v>133, 64.5, 1</v>
      </c>
      <c r="E763" t="s">
        <v>142</v>
      </c>
    </row>
    <row r="764" spans="1:5" x14ac:dyDescent="0.2">
      <c r="A764">
        <v>28993</v>
      </c>
      <c r="B764" t="str">
        <f>VLOOKUP(A764,'S1-C&amp;Oisotopes'!$A$6:$M$1751,13,FALSE)</f>
        <v>133, 64.5, 1</v>
      </c>
      <c r="E764" t="s">
        <v>142</v>
      </c>
    </row>
    <row r="765" spans="1:5" x14ac:dyDescent="0.2">
      <c r="A765">
        <v>28994</v>
      </c>
      <c r="B765" t="str">
        <f>VLOOKUP(A765,'S1-C&amp;Oisotopes'!$A$6:$M$1751,13,FALSE)</f>
        <v>133, 64.5, 1</v>
      </c>
      <c r="E765" t="s">
        <v>142</v>
      </c>
    </row>
    <row r="766" spans="1:5" x14ac:dyDescent="0.2">
      <c r="A766">
        <v>28995</v>
      </c>
      <c r="B766" t="str">
        <f>VLOOKUP(A766,'S1-C&amp;Oisotopes'!$A$6:$M$1751,13,FALSE)</f>
        <v>133, 64.5, 1</v>
      </c>
      <c r="E766" t="s">
        <v>142</v>
      </c>
    </row>
    <row r="767" spans="1:5" x14ac:dyDescent="0.2">
      <c r="A767">
        <v>28996</v>
      </c>
      <c r="B767" t="str">
        <f>VLOOKUP(A767,'S1-C&amp;Oisotopes'!$A$6:$M$1751,13,FALSE)</f>
        <v>133, 64.5, 1</v>
      </c>
      <c r="E767" t="s">
        <v>142</v>
      </c>
    </row>
    <row r="768" spans="1:5" x14ac:dyDescent="0.2">
      <c r="A768">
        <v>28997</v>
      </c>
      <c r="B768" t="str">
        <f>VLOOKUP(A768,'S1-C&amp;Oisotopes'!$A$6:$M$1751,13,FALSE)</f>
        <v>133, 64.5, 1</v>
      </c>
      <c r="E768" t="s">
        <v>142</v>
      </c>
    </row>
    <row r="769" spans="1:5" x14ac:dyDescent="0.2">
      <c r="A769">
        <v>28998</v>
      </c>
      <c r="B769" t="str">
        <f>VLOOKUP(A769,'S1-C&amp;Oisotopes'!$A$6:$M$1751,13,FALSE)</f>
        <v>133, 64.5, 1</v>
      </c>
      <c r="E769" t="s">
        <v>142</v>
      </c>
    </row>
    <row r="770" spans="1:5" x14ac:dyDescent="0.2">
      <c r="A770">
        <v>28999</v>
      </c>
      <c r="B770" t="str">
        <f>VLOOKUP(A770,'S1-C&amp;Oisotopes'!$A$6:$M$1751,13,FALSE)</f>
        <v>133, 64.5, 1</v>
      </c>
      <c r="E770" t="s">
        <v>142</v>
      </c>
    </row>
    <row r="771" spans="1:5" x14ac:dyDescent="0.2">
      <c r="A771">
        <v>29000</v>
      </c>
      <c r="B771" t="str">
        <f>VLOOKUP(A771,'S1-C&amp;Oisotopes'!$A$6:$M$1751,13,FALSE)</f>
        <v>133, 64.5, 1</v>
      </c>
      <c r="E771" t="s">
        <v>142</v>
      </c>
    </row>
    <row r="772" spans="1:5" x14ac:dyDescent="0.2">
      <c r="A772">
        <v>29001</v>
      </c>
      <c r="B772" t="str">
        <f>VLOOKUP(A772,'S1-C&amp;Oisotopes'!$A$6:$M$1751,13,FALSE)</f>
        <v>133, 64.5, 1</v>
      </c>
      <c r="E772" t="s">
        <v>142</v>
      </c>
    </row>
    <row r="773" spans="1:5" x14ac:dyDescent="0.2">
      <c r="A773">
        <v>29002</v>
      </c>
      <c r="B773" t="str">
        <f>VLOOKUP(A773,'S1-C&amp;Oisotopes'!$A$6:$M$1751,13,FALSE)</f>
        <v>133, 64.5, 1</v>
      </c>
      <c r="E773" t="s">
        <v>142</v>
      </c>
    </row>
    <row r="774" spans="1:5" x14ac:dyDescent="0.2">
      <c r="A774">
        <v>29003</v>
      </c>
      <c r="B774" t="str">
        <f>VLOOKUP(A774,'S1-C&amp;Oisotopes'!$A$6:$M$1751,13,FALSE)</f>
        <v>133, 64.5, 1</v>
      </c>
      <c r="E774" t="s">
        <v>142</v>
      </c>
    </row>
    <row r="775" spans="1:5" x14ac:dyDescent="0.2">
      <c r="A775">
        <v>29004</v>
      </c>
      <c r="B775" t="str">
        <f>VLOOKUP(A775,'S1-C&amp;Oisotopes'!$A$6:$M$1751,13,FALSE)</f>
        <v>133, 64.5, 1</v>
      </c>
      <c r="E775" t="s">
        <v>142</v>
      </c>
    </row>
    <row r="776" spans="1:5" x14ac:dyDescent="0.2">
      <c r="A776">
        <v>29005</v>
      </c>
      <c r="B776" t="str">
        <f>VLOOKUP(A776,'S1-C&amp;Oisotopes'!$A$6:$M$1751,13,FALSE)</f>
        <v>133, 64.5, 1</v>
      </c>
      <c r="E776" t="s">
        <v>142</v>
      </c>
    </row>
    <row r="777" spans="1:5" x14ac:dyDescent="0.2">
      <c r="A777">
        <v>29006</v>
      </c>
      <c r="B777" t="str">
        <f>VLOOKUP(A777,'S1-C&amp;Oisotopes'!$A$6:$M$1751,13,FALSE)</f>
        <v>133, 64.5, 1</v>
      </c>
      <c r="E777" t="s">
        <v>142</v>
      </c>
    </row>
    <row r="778" spans="1:5" x14ac:dyDescent="0.2">
      <c r="A778">
        <v>29007</v>
      </c>
      <c r="B778" t="str">
        <f>VLOOKUP(A778,'S1-C&amp;Oisotopes'!$A$6:$M$1751,13,FALSE)</f>
        <v>133, 64.5, 1</v>
      </c>
      <c r="E778" t="s">
        <v>142</v>
      </c>
    </row>
    <row r="779" spans="1:5" x14ac:dyDescent="0.2">
      <c r="A779">
        <v>29008</v>
      </c>
      <c r="B779" t="str">
        <f>VLOOKUP(A779,'S1-C&amp;Oisotopes'!$A$6:$M$1751,13,FALSE)</f>
        <v>133, 64.5, 1</v>
      </c>
      <c r="E779" t="s">
        <v>142</v>
      </c>
    </row>
    <row r="780" spans="1:5" x14ac:dyDescent="0.2">
      <c r="A780">
        <v>29009</v>
      </c>
      <c r="B780" t="str">
        <f>VLOOKUP(A780,'S1-C&amp;Oisotopes'!$A$6:$M$1751,13,FALSE)</f>
        <v>133, 64.5, 1</v>
      </c>
      <c r="E780" t="s">
        <v>142</v>
      </c>
    </row>
    <row r="781" spans="1:5" x14ac:dyDescent="0.2">
      <c r="A781">
        <v>29010</v>
      </c>
      <c r="B781" t="str">
        <f>VLOOKUP(A781,'S1-C&amp;Oisotopes'!$A$6:$M$1751,13,FALSE)</f>
        <v>133, 64.5, 1</v>
      </c>
      <c r="E781" t="s">
        <v>142</v>
      </c>
    </row>
    <row r="782" spans="1:5" x14ac:dyDescent="0.2">
      <c r="A782">
        <v>29011</v>
      </c>
      <c r="B782" t="str">
        <f>VLOOKUP(A782,'S1-C&amp;Oisotopes'!$A$6:$M$1751,13,FALSE)</f>
        <v>133, 64.5, 1</v>
      </c>
      <c r="E782" t="s">
        <v>142</v>
      </c>
    </row>
    <row r="783" spans="1:5" x14ac:dyDescent="0.2">
      <c r="A783">
        <v>29012</v>
      </c>
      <c r="B783" t="str">
        <f>VLOOKUP(A783,'S1-C&amp;Oisotopes'!$A$6:$M$1751,13,FALSE)</f>
        <v>133, 64.5, 1</v>
      </c>
      <c r="E783" t="s">
        <v>142</v>
      </c>
    </row>
    <row r="784" spans="1:5" x14ac:dyDescent="0.2">
      <c r="A784">
        <v>29013</v>
      </c>
      <c r="B784" t="str">
        <f>VLOOKUP(A784,'S1-C&amp;Oisotopes'!$A$6:$M$1751,13,FALSE)</f>
        <v>133, 64.5, 1</v>
      </c>
      <c r="E784" t="s">
        <v>142</v>
      </c>
    </row>
    <row r="785" spans="1:5" x14ac:dyDescent="0.2">
      <c r="A785">
        <v>29014</v>
      </c>
      <c r="B785" t="str">
        <f>VLOOKUP(A785,'S1-C&amp;Oisotopes'!$A$6:$M$1751,13,FALSE)</f>
        <v>133, 64.5, 1</v>
      </c>
      <c r="E785" t="s">
        <v>142</v>
      </c>
    </row>
    <row r="786" spans="1:5" x14ac:dyDescent="0.2">
      <c r="A786">
        <v>29015</v>
      </c>
      <c r="B786" t="str">
        <f>VLOOKUP(A786,'S1-C&amp;Oisotopes'!$A$6:$M$1751,13,FALSE)</f>
        <v>133, 64.5, 1</v>
      </c>
      <c r="E786" t="s">
        <v>142</v>
      </c>
    </row>
    <row r="787" spans="1:5" x14ac:dyDescent="0.2">
      <c r="A787">
        <v>29016</v>
      </c>
      <c r="B787" t="str">
        <f>VLOOKUP(A787,'S1-C&amp;Oisotopes'!$A$6:$M$1751,13,FALSE)</f>
        <v>133, 64.5, 1</v>
      </c>
      <c r="E787" t="s">
        <v>142</v>
      </c>
    </row>
    <row r="788" spans="1:5" x14ac:dyDescent="0.2">
      <c r="A788">
        <v>29017</v>
      </c>
      <c r="B788" t="str">
        <f>VLOOKUP(A788,'S1-C&amp;Oisotopes'!$A$6:$M$1751,13,FALSE)</f>
        <v>133, 64.5, 1</v>
      </c>
      <c r="E788" t="s">
        <v>144</v>
      </c>
    </row>
    <row r="789" spans="1:5" x14ac:dyDescent="0.2">
      <c r="A789">
        <v>29018</v>
      </c>
      <c r="B789" t="str">
        <f>VLOOKUP(A789,'S1-C&amp;Oisotopes'!$A$6:$M$1751,13,FALSE)</f>
        <v>133, 64.5, 1</v>
      </c>
      <c r="E789" t="s">
        <v>144</v>
      </c>
    </row>
    <row r="790" spans="1:5" x14ac:dyDescent="0.2">
      <c r="A790">
        <v>29019</v>
      </c>
      <c r="B790" t="str">
        <f>VLOOKUP(A790,'S1-C&amp;Oisotopes'!$A$6:$M$1751,13,FALSE)</f>
        <v>133, 64.5, 1</v>
      </c>
      <c r="E790" t="s">
        <v>142</v>
      </c>
    </row>
    <row r="791" spans="1:5" x14ac:dyDescent="0.2">
      <c r="A791">
        <v>29020</v>
      </c>
      <c r="B791" t="str">
        <f>VLOOKUP(A791,'S1-C&amp;Oisotopes'!$A$6:$M$1751,13,FALSE)</f>
        <v>133, 64.5, 1</v>
      </c>
      <c r="E791" t="s">
        <v>142</v>
      </c>
    </row>
    <row r="792" spans="1:5" x14ac:dyDescent="0.2">
      <c r="A792">
        <v>29021</v>
      </c>
      <c r="B792" t="str">
        <f>VLOOKUP(A792,'S1-C&amp;Oisotopes'!$A$6:$M$1751,13,FALSE)</f>
        <v>133, 64.5, 1</v>
      </c>
      <c r="E792" t="s">
        <v>142</v>
      </c>
    </row>
    <row r="793" spans="1:5" x14ac:dyDescent="0.2">
      <c r="A793">
        <v>29022</v>
      </c>
      <c r="B793" t="str">
        <f>VLOOKUP(A793,'S1-C&amp;Oisotopes'!$A$6:$M$1751,13,FALSE)</f>
        <v>133, 64.5, 1</v>
      </c>
      <c r="E793" t="s">
        <v>142</v>
      </c>
    </row>
    <row r="794" spans="1:5" x14ac:dyDescent="0.2">
      <c r="A794">
        <v>29023</v>
      </c>
      <c r="B794" t="str">
        <f>VLOOKUP(A794,'S1-C&amp;Oisotopes'!$A$6:$M$1751,13,FALSE)</f>
        <v>133, 64.5, 1</v>
      </c>
      <c r="E794" t="s">
        <v>142</v>
      </c>
    </row>
    <row r="795" spans="1:5" x14ac:dyDescent="0.2">
      <c r="A795">
        <v>29024</v>
      </c>
      <c r="B795" t="str">
        <f>VLOOKUP(A795,'S1-C&amp;Oisotopes'!$A$6:$M$1751,13,FALSE)</f>
        <v>133, 64.5, 1</v>
      </c>
      <c r="E795" t="s">
        <v>142</v>
      </c>
    </row>
    <row r="796" spans="1:5" x14ac:dyDescent="0.2">
      <c r="A796">
        <v>29025</v>
      </c>
      <c r="B796" t="str">
        <f>VLOOKUP(A796,'S1-C&amp;Oisotopes'!$A$6:$M$1751,13,FALSE)</f>
        <v>133, 64.5, 1</v>
      </c>
      <c r="E796" t="s">
        <v>142</v>
      </c>
    </row>
    <row r="797" spans="1:5" x14ac:dyDescent="0.2">
      <c r="A797">
        <v>29026</v>
      </c>
      <c r="B797" t="str">
        <f>VLOOKUP(A797,'S1-C&amp;Oisotopes'!$A$6:$M$1751,13,FALSE)</f>
        <v>133, 64.5, 1</v>
      </c>
      <c r="E797" t="s">
        <v>142</v>
      </c>
    </row>
    <row r="798" spans="1:5" x14ac:dyDescent="0.2">
      <c r="A798">
        <v>29027</v>
      </c>
      <c r="B798" t="str">
        <f>VLOOKUP(A798,'S1-C&amp;Oisotopes'!$A$6:$M$1751,13,FALSE)</f>
        <v>133, 64.5, 1</v>
      </c>
      <c r="E798" t="s">
        <v>142</v>
      </c>
    </row>
    <row r="799" spans="1:5" x14ac:dyDescent="0.2">
      <c r="A799">
        <v>29028</v>
      </c>
      <c r="B799" t="str">
        <f>VLOOKUP(A799,'S1-C&amp;Oisotopes'!$A$6:$M$1751,13,FALSE)</f>
        <v>133, 64.5, 1</v>
      </c>
      <c r="E799" t="s">
        <v>142</v>
      </c>
    </row>
    <row r="800" spans="1:5" x14ac:dyDescent="0.2">
      <c r="A800">
        <v>29029</v>
      </c>
      <c r="B800" t="str">
        <f>VLOOKUP(A800,'S1-C&amp;Oisotopes'!$A$6:$M$1751,13,FALSE)</f>
        <v>133, 64.5, 1</v>
      </c>
      <c r="E800" t="s">
        <v>142</v>
      </c>
    </row>
    <row r="801" spans="1:5" x14ac:dyDescent="0.2">
      <c r="A801">
        <v>29030</v>
      </c>
      <c r="B801" t="str">
        <f>VLOOKUP(A801,'S1-C&amp;Oisotopes'!$A$6:$M$1751,13,FALSE)</f>
        <v>133, 64.5, 1</v>
      </c>
      <c r="E801" t="s">
        <v>142</v>
      </c>
    </row>
    <row r="802" spans="1:5" x14ac:dyDescent="0.2">
      <c r="A802">
        <v>29031</v>
      </c>
      <c r="B802" t="str">
        <f>VLOOKUP(A802,'S1-C&amp;Oisotopes'!$A$6:$M$1751,13,FALSE)</f>
        <v>133, 64.5, 1</v>
      </c>
      <c r="E802" t="s">
        <v>142</v>
      </c>
    </row>
    <row r="803" spans="1:5" x14ac:dyDescent="0.2">
      <c r="A803">
        <v>29032</v>
      </c>
      <c r="B803" t="str">
        <f>VLOOKUP(A803,'S1-C&amp;Oisotopes'!$A$6:$M$1751,13,FALSE)</f>
        <v>133, 64.5, 1</v>
      </c>
      <c r="E803" t="s">
        <v>142</v>
      </c>
    </row>
    <row r="804" spans="1:5" x14ac:dyDescent="0.2">
      <c r="A804">
        <v>29033</v>
      </c>
      <c r="B804" t="str">
        <f>VLOOKUP(A804,'S1-C&amp;Oisotopes'!$A$6:$M$1751,13,FALSE)</f>
        <v>133, 64.5, 1</v>
      </c>
      <c r="E804" t="s">
        <v>142</v>
      </c>
    </row>
    <row r="805" spans="1:5" x14ac:dyDescent="0.2">
      <c r="A805">
        <v>29034</v>
      </c>
      <c r="B805" t="str">
        <f>VLOOKUP(A805,'S1-C&amp;Oisotopes'!$A$6:$M$1751,13,FALSE)</f>
        <v>133, 64.5, 1</v>
      </c>
      <c r="E805" t="s">
        <v>142</v>
      </c>
    </row>
    <row r="806" spans="1:5" x14ac:dyDescent="0.2">
      <c r="A806">
        <v>29035</v>
      </c>
      <c r="B806" t="str">
        <f>VLOOKUP(A806,'S1-C&amp;Oisotopes'!$A$6:$M$1751,13,FALSE)</f>
        <v>133, 64.5, 1</v>
      </c>
      <c r="E806" t="s">
        <v>142</v>
      </c>
    </row>
    <row r="807" spans="1:5" x14ac:dyDescent="0.2">
      <c r="A807">
        <v>29036</v>
      </c>
      <c r="B807" t="str">
        <f>VLOOKUP(A807,'S1-C&amp;Oisotopes'!$A$6:$M$1751,13,FALSE)</f>
        <v>133, 64.5, 1</v>
      </c>
      <c r="E807" t="s">
        <v>142</v>
      </c>
    </row>
    <row r="808" spans="1:5" x14ac:dyDescent="0.2">
      <c r="A808">
        <v>29037</v>
      </c>
      <c r="B808" t="str">
        <f>VLOOKUP(A808,'S1-C&amp;Oisotopes'!$A$6:$M$1751,13,FALSE)</f>
        <v>133, 64.5, 1</v>
      </c>
      <c r="E808" t="s">
        <v>142</v>
      </c>
    </row>
    <row r="809" spans="1:5" x14ac:dyDescent="0.2">
      <c r="A809">
        <v>29038</v>
      </c>
      <c r="B809" t="str">
        <f>VLOOKUP(A809,'S1-C&amp;Oisotopes'!$A$6:$M$1751,13,FALSE)</f>
        <v>133, 64.5, 1</v>
      </c>
      <c r="E809" t="s">
        <v>142</v>
      </c>
    </row>
    <row r="810" spans="1:5" x14ac:dyDescent="0.2">
      <c r="A810">
        <v>29039</v>
      </c>
      <c r="B810" t="str">
        <f>VLOOKUP(A810,'S1-C&amp;Oisotopes'!$A$6:$M$1751,13,FALSE)</f>
        <v>133, 64.5, 1</v>
      </c>
      <c r="E810" t="s">
        <v>142</v>
      </c>
    </row>
    <row r="811" spans="1:5" x14ac:dyDescent="0.2">
      <c r="A811">
        <v>29040</v>
      </c>
      <c r="B811" t="str">
        <f>VLOOKUP(A811,'S1-C&amp;Oisotopes'!$A$6:$M$1751,13,FALSE)</f>
        <v>133, 64.5, 1</v>
      </c>
      <c r="E811" t="s">
        <v>142</v>
      </c>
    </row>
    <row r="812" spans="1:5" x14ac:dyDescent="0.2">
      <c r="A812">
        <v>29041</v>
      </c>
      <c r="B812" t="str">
        <f>VLOOKUP(A812,'S1-C&amp;Oisotopes'!$A$6:$M$1751,13,FALSE)</f>
        <v>133, 64.5, 1</v>
      </c>
      <c r="E812" t="s">
        <v>142</v>
      </c>
    </row>
    <row r="813" spans="1:5" x14ac:dyDescent="0.2">
      <c r="A813">
        <v>29042</v>
      </c>
      <c r="B813" t="str">
        <f>VLOOKUP(A813,'S1-C&amp;Oisotopes'!$A$6:$M$1751,13,FALSE)</f>
        <v>133, 64.5, 1</v>
      </c>
      <c r="E813" t="s">
        <v>142</v>
      </c>
    </row>
    <row r="814" spans="1:5" x14ac:dyDescent="0.2">
      <c r="A814">
        <v>29043</v>
      </c>
      <c r="B814" t="str">
        <f>VLOOKUP(A814,'S1-C&amp;Oisotopes'!$A$6:$M$1751,13,FALSE)</f>
        <v>133, 64.5, 1</v>
      </c>
      <c r="E814" t="s">
        <v>142</v>
      </c>
    </row>
    <row r="815" spans="1:5" x14ac:dyDescent="0.2">
      <c r="A815">
        <v>29044</v>
      </c>
      <c r="B815" t="str">
        <f>VLOOKUP(A815,'S1-C&amp;Oisotopes'!$A$6:$M$1751,13,FALSE)</f>
        <v>133, 64.5, 1</v>
      </c>
      <c r="E815" t="s">
        <v>142</v>
      </c>
    </row>
    <row r="816" spans="1:5" x14ac:dyDescent="0.2">
      <c r="A816">
        <v>29045</v>
      </c>
      <c r="B816" t="str">
        <f>VLOOKUP(A816,'S1-C&amp;Oisotopes'!$A$6:$M$1751,13,FALSE)</f>
        <v>133, 64.5, 1</v>
      </c>
      <c r="E816" t="s">
        <v>142</v>
      </c>
    </row>
    <row r="817" spans="1:5" x14ac:dyDescent="0.2">
      <c r="A817">
        <v>29046</v>
      </c>
      <c r="B817" t="str">
        <f>VLOOKUP(A817,'S1-C&amp;Oisotopes'!$A$6:$M$1751,13,FALSE)</f>
        <v>133, 64.5, 1</v>
      </c>
      <c r="E817" t="s">
        <v>142</v>
      </c>
    </row>
    <row r="818" spans="1:5" x14ac:dyDescent="0.2">
      <c r="A818">
        <v>29047</v>
      </c>
      <c r="B818" t="str">
        <f>VLOOKUP(A818,'S1-C&amp;Oisotopes'!$A$6:$M$1751,13,FALSE)</f>
        <v>133, 64.5, 1</v>
      </c>
      <c r="E818" t="s">
        <v>142</v>
      </c>
    </row>
    <row r="819" spans="1:5" x14ac:dyDescent="0.2">
      <c r="A819">
        <v>29048</v>
      </c>
      <c r="B819" t="str">
        <f>VLOOKUP(A819,'S1-C&amp;Oisotopes'!$A$6:$M$1751,13,FALSE)</f>
        <v>133, 64.5, 1</v>
      </c>
      <c r="E819" t="s">
        <v>142</v>
      </c>
    </row>
    <row r="820" spans="1:5" x14ac:dyDescent="0.2">
      <c r="A820">
        <v>29049</v>
      </c>
      <c r="B820" t="str">
        <f>VLOOKUP(A820,'S1-C&amp;Oisotopes'!$A$6:$M$1751,13,FALSE)</f>
        <v>133, 64.5, 1</v>
      </c>
      <c r="E820" t="s">
        <v>142</v>
      </c>
    </row>
    <row r="821" spans="1:5" x14ac:dyDescent="0.2">
      <c r="A821">
        <v>29050</v>
      </c>
      <c r="B821" t="str">
        <f>VLOOKUP(A821,'S1-C&amp;Oisotopes'!$A$6:$M$1751,13,FALSE)</f>
        <v>133, 64.5, 1</v>
      </c>
      <c r="E821" t="s">
        <v>142</v>
      </c>
    </row>
    <row r="822" spans="1:5" x14ac:dyDescent="0.2">
      <c r="A822">
        <v>29051</v>
      </c>
      <c r="B822" t="str">
        <f>VLOOKUP(A822,'S1-C&amp;Oisotopes'!$A$6:$M$1751,13,FALSE)</f>
        <v>133, 64.5, 1</v>
      </c>
      <c r="E822" t="s">
        <v>142</v>
      </c>
    </row>
    <row r="823" spans="1:5" x14ac:dyDescent="0.2">
      <c r="A823">
        <v>29052</v>
      </c>
      <c r="B823" t="str">
        <f>VLOOKUP(A823,'S1-C&amp;Oisotopes'!$A$6:$M$1751,13,FALSE)</f>
        <v>133, 64.5, 1</v>
      </c>
      <c r="E823" t="s">
        <v>142</v>
      </c>
    </row>
    <row r="824" spans="1:5" x14ac:dyDescent="0.2">
      <c r="A824">
        <v>29053</v>
      </c>
      <c r="B824" t="str">
        <f>VLOOKUP(A824,'S1-C&amp;Oisotopes'!$A$6:$M$1751,13,FALSE)</f>
        <v>133, 64.5, 1</v>
      </c>
      <c r="E824" t="s">
        <v>142</v>
      </c>
    </row>
    <row r="825" spans="1:5" x14ac:dyDescent="0.2">
      <c r="A825">
        <v>29054</v>
      </c>
      <c r="B825" t="str">
        <f>VLOOKUP(A825,'S1-C&amp;Oisotopes'!$A$6:$M$1751,13,FALSE)</f>
        <v>133, 64.5, 1</v>
      </c>
      <c r="E825" t="s">
        <v>142</v>
      </c>
    </row>
    <row r="826" spans="1:5" x14ac:dyDescent="0.2">
      <c r="A826">
        <v>29055</v>
      </c>
      <c r="B826" t="str">
        <f>VLOOKUP(A826,'S1-C&amp;Oisotopes'!$A$6:$M$1751,13,FALSE)</f>
        <v>133, 64.5, 1</v>
      </c>
      <c r="E826" t="s">
        <v>142</v>
      </c>
    </row>
    <row r="827" spans="1:5" x14ac:dyDescent="0.2">
      <c r="A827">
        <v>29056</v>
      </c>
      <c r="B827" t="str">
        <f>VLOOKUP(A827,'S1-C&amp;Oisotopes'!$A$6:$M$1751,13,FALSE)</f>
        <v>133, 64.5, 1</v>
      </c>
      <c r="E827" t="s">
        <v>142</v>
      </c>
    </row>
    <row r="828" spans="1:5" x14ac:dyDescent="0.2">
      <c r="A828">
        <v>29057</v>
      </c>
      <c r="B828" t="str">
        <f>VLOOKUP(A828,'S1-C&amp;Oisotopes'!$A$6:$M$1751,13,FALSE)</f>
        <v>133, 64.5, 1</v>
      </c>
      <c r="E828" t="s">
        <v>142</v>
      </c>
    </row>
    <row r="829" spans="1:5" x14ac:dyDescent="0.2">
      <c r="A829">
        <v>29058</v>
      </c>
      <c r="B829" t="str">
        <f>VLOOKUP(A829,'S1-C&amp;Oisotopes'!$A$6:$M$1751,13,FALSE)</f>
        <v>133, 64.5, 1</v>
      </c>
      <c r="E829" t="s">
        <v>142</v>
      </c>
    </row>
    <row r="830" spans="1:5" x14ac:dyDescent="0.2">
      <c r="A830">
        <v>29059</v>
      </c>
      <c r="B830" t="str">
        <f>VLOOKUP(A830,'S1-C&amp;Oisotopes'!$A$6:$M$1751,13,FALSE)</f>
        <v>133, 64.5, 1</v>
      </c>
      <c r="E830" t="s">
        <v>142</v>
      </c>
    </row>
    <row r="831" spans="1:5" x14ac:dyDescent="0.2">
      <c r="A831">
        <v>29060</v>
      </c>
      <c r="B831" t="str">
        <f>VLOOKUP(A831,'S1-C&amp;Oisotopes'!$A$6:$M$1751,13,FALSE)</f>
        <v>133, 64.5, 1</v>
      </c>
      <c r="E831" t="s">
        <v>142</v>
      </c>
    </row>
    <row r="832" spans="1:5" x14ac:dyDescent="0.2">
      <c r="A832">
        <v>29061</v>
      </c>
      <c r="B832" t="str">
        <f>VLOOKUP(A832,'S1-C&amp;Oisotopes'!$A$6:$M$1751,13,FALSE)</f>
        <v>133, 64.5, 1</v>
      </c>
      <c r="E832" t="s">
        <v>142</v>
      </c>
    </row>
    <row r="833" spans="1:5" x14ac:dyDescent="0.2">
      <c r="A833">
        <v>29062</v>
      </c>
      <c r="B833" t="str">
        <f>VLOOKUP(A833,'S1-C&amp;Oisotopes'!$A$6:$M$1751,13,FALSE)</f>
        <v>133, 64.5, 1</v>
      </c>
      <c r="E833" t="s">
        <v>142</v>
      </c>
    </row>
    <row r="834" spans="1:5" x14ac:dyDescent="0.2">
      <c r="A834">
        <v>29063</v>
      </c>
      <c r="B834" t="str">
        <f>VLOOKUP(A834,'S1-C&amp;Oisotopes'!$A$6:$M$1751,13,FALSE)</f>
        <v>133, 64.5, 1</v>
      </c>
      <c r="E834" t="s">
        <v>142</v>
      </c>
    </row>
    <row r="835" spans="1:5" x14ac:dyDescent="0.2">
      <c r="A835">
        <v>29064</v>
      </c>
      <c r="B835" t="str">
        <f>VLOOKUP(A835,'S1-C&amp;Oisotopes'!$A$6:$M$1751,13,FALSE)</f>
        <v>133, 64.5, 1</v>
      </c>
      <c r="E835" t="s">
        <v>142</v>
      </c>
    </row>
    <row r="836" spans="1:5" x14ac:dyDescent="0.2">
      <c r="A836">
        <v>29065</v>
      </c>
      <c r="B836" t="str">
        <f>VLOOKUP(A836,'S1-C&amp;Oisotopes'!$A$6:$M$1751,13,FALSE)</f>
        <v>133, 64.5, 1</v>
      </c>
      <c r="E836" t="s">
        <v>142</v>
      </c>
    </row>
    <row r="837" spans="1:5" x14ac:dyDescent="0.2">
      <c r="A837">
        <v>29066</v>
      </c>
      <c r="B837" t="str">
        <f>VLOOKUP(A837,'S1-C&amp;Oisotopes'!$A$6:$M$1751,13,FALSE)</f>
        <v>133, 64.5, 1</v>
      </c>
      <c r="E837" t="s">
        <v>142</v>
      </c>
    </row>
    <row r="838" spans="1:5" x14ac:dyDescent="0.2">
      <c r="A838">
        <v>29067</v>
      </c>
      <c r="B838" t="str">
        <f>VLOOKUP(A838,'S1-C&amp;Oisotopes'!$A$6:$M$1751,13,FALSE)</f>
        <v>133, 64.5, 1</v>
      </c>
      <c r="E838" t="s">
        <v>142</v>
      </c>
    </row>
    <row r="839" spans="1:5" x14ac:dyDescent="0.2">
      <c r="A839">
        <v>29068</v>
      </c>
      <c r="B839" t="str">
        <f>VLOOKUP(A839,'S1-C&amp;Oisotopes'!$A$6:$M$1751,13,FALSE)</f>
        <v>133, 64.5, 1</v>
      </c>
      <c r="E839" t="s">
        <v>142</v>
      </c>
    </row>
    <row r="840" spans="1:5" x14ac:dyDescent="0.2">
      <c r="A840">
        <v>29069</v>
      </c>
      <c r="B840" t="str">
        <f>VLOOKUP(A840,'S1-C&amp;Oisotopes'!$A$6:$M$1751,13,FALSE)</f>
        <v>133, 64.5, 1</v>
      </c>
      <c r="E840" t="s">
        <v>142</v>
      </c>
    </row>
    <row r="841" spans="1:5" x14ac:dyDescent="0.2">
      <c r="A841">
        <v>29070</v>
      </c>
      <c r="B841" t="str">
        <f>VLOOKUP(A841,'S1-C&amp;Oisotopes'!$A$6:$M$1751,13,FALSE)</f>
        <v>133, 64.5, 1</v>
      </c>
      <c r="E841" t="s">
        <v>142</v>
      </c>
    </row>
    <row r="842" spans="1:5" x14ac:dyDescent="0.2">
      <c r="A842">
        <v>29071</v>
      </c>
      <c r="B842" t="str">
        <f>VLOOKUP(A842,'S1-C&amp;Oisotopes'!$A$6:$M$1751,13,FALSE)</f>
        <v>133, 64.5, 1</v>
      </c>
      <c r="E842" t="s">
        <v>142</v>
      </c>
    </row>
    <row r="843" spans="1:5" x14ac:dyDescent="0.2">
      <c r="A843">
        <v>29072</v>
      </c>
      <c r="B843" t="str">
        <f>VLOOKUP(A843,'S1-C&amp;Oisotopes'!$A$6:$M$1751,13,FALSE)</f>
        <v>133, 64.5, 1</v>
      </c>
      <c r="E843" t="s">
        <v>142</v>
      </c>
    </row>
    <row r="844" spans="1:5" x14ac:dyDescent="0.2">
      <c r="A844">
        <v>29073</v>
      </c>
      <c r="B844" t="str">
        <f>VLOOKUP(A844,'S1-C&amp;Oisotopes'!$A$6:$M$1751,13,FALSE)</f>
        <v>133, 64.5, 1</v>
      </c>
      <c r="E844" t="s">
        <v>142</v>
      </c>
    </row>
    <row r="845" spans="1:5" x14ac:dyDescent="0.2">
      <c r="A845">
        <v>29074</v>
      </c>
      <c r="B845" t="str">
        <f>VLOOKUP(A845,'S1-C&amp;Oisotopes'!$A$6:$M$1751,13,FALSE)</f>
        <v>133, 64.5, 1</v>
      </c>
      <c r="E845" t="s">
        <v>142</v>
      </c>
    </row>
    <row r="846" spans="1:5" x14ac:dyDescent="0.2">
      <c r="A846">
        <v>29075</v>
      </c>
      <c r="B846" t="str">
        <f>VLOOKUP(A846,'S1-C&amp;Oisotopes'!$A$6:$M$1751,13,FALSE)</f>
        <v>133, 64.5, 1</v>
      </c>
      <c r="E846" t="s">
        <v>142</v>
      </c>
    </row>
    <row r="847" spans="1:5" x14ac:dyDescent="0.2">
      <c r="A847">
        <v>29076</v>
      </c>
      <c r="B847" t="str">
        <f>VLOOKUP(A847,'S1-C&amp;Oisotopes'!$A$6:$M$1751,13,FALSE)</f>
        <v>133, 64.5, 1</v>
      </c>
      <c r="E847" t="s">
        <v>142</v>
      </c>
    </row>
    <row r="848" spans="1:5" x14ac:dyDescent="0.2">
      <c r="A848">
        <v>29077</v>
      </c>
      <c r="B848" t="str">
        <f>VLOOKUP(A848,'S1-C&amp;Oisotopes'!$A$6:$M$1751,13,FALSE)</f>
        <v>133, 64.5, 1</v>
      </c>
      <c r="E848" t="s">
        <v>142</v>
      </c>
    </row>
    <row r="849" spans="1:5" x14ac:dyDescent="0.2">
      <c r="A849">
        <v>29078</v>
      </c>
      <c r="B849" t="str">
        <f>VLOOKUP(A849,'S1-C&amp;Oisotopes'!$A$6:$M$1751,13,FALSE)</f>
        <v>133, 64.5, 1</v>
      </c>
      <c r="E849" t="s">
        <v>142</v>
      </c>
    </row>
    <row r="850" spans="1:5" x14ac:dyDescent="0.2">
      <c r="A850">
        <v>29079</v>
      </c>
      <c r="B850" t="str">
        <f>VLOOKUP(A850,'S1-C&amp;Oisotopes'!$A$6:$M$1751,13,FALSE)</f>
        <v>133, 64.5, 1</v>
      </c>
      <c r="E850" t="s">
        <v>142</v>
      </c>
    </row>
    <row r="851" spans="1:5" x14ac:dyDescent="0.2">
      <c r="A851">
        <v>29080</v>
      </c>
      <c r="B851" t="str">
        <f>VLOOKUP(A851,'S1-C&amp;Oisotopes'!$A$6:$M$1751,13,FALSE)</f>
        <v>133, 64.5, 1</v>
      </c>
      <c r="E851" t="s">
        <v>142</v>
      </c>
    </row>
    <row r="852" spans="1:5" x14ac:dyDescent="0.2">
      <c r="A852">
        <v>29081</v>
      </c>
      <c r="B852" t="str">
        <f>VLOOKUP(A852,'S1-C&amp;Oisotopes'!$A$6:$M$1751,13,FALSE)</f>
        <v>133, 64.5, 1</v>
      </c>
      <c r="E852" t="s">
        <v>142</v>
      </c>
    </row>
    <row r="853" spans="1:5" x14ac:dyDescent="0.2">
      <c r="A853">
        <v>29082</v>
      </c>
      <c r="B853" t="str">
        <f>VLOOKUP(A853,'S1-C&amp;Oisotopes'!$A$6:$M$1751,13,FALSE)</f>
        <v>133, 64.5, 1</v>
      </c>
      <c r="E853" t="s">
        <v>142</v>
      </c>
    </row>
    <row r="854" spans="1:5" x14ac:dyDescent="0.2">
      <c r="A854">
        <v>29083</v>
      </c>
      <c r="B854" t="str">
        <f>VLOOKUP(A854,'S1-C&amp;Oisotopes'!$A$6:$M$1751,13,FALSE)</f>
        <v>133, 64.5, 1</v>
      </c>
      <c r="E854" t="s">
        <v>142</v>
      </c>
    </row>
    <row r="855" spans="1:5" x14ac:dyDescent="0.2">
      <c r="A855">
        <v>29084</v>
      </c>
      <c r="B855" t="str">
        <f>VLOOKUP(A855,'S1-C&amp;Oisotopes'!$A$6:$M$1751,13,FALSE)</f>
        <v>133, 64.5, 1</v>
      </c>
      <c r="E855" t="s">
        <v>142</v>
      </c>
    </row>
    <row r="856" spans="1:5" x14ac:dyDescent="0.2">
      <c r="A856">
        <v>29085</v>
      </c>
      <c r="B856" t="str">
        <f>VLOOKUP(A856,'S1-C&amp;Oisotopes'!$A$6:$M$1751,13,FALSE)</f>
        <v>133, 64.5, 1</v>
      </c>
      <c r="E856" t="s">
        <v>142</v>
      </c>
    </row>
    <row r="857" spans="1:5" x14ac:dyDescent="0.2">
      <c r="A857">
        <v>29086</v>
      </c>
      <c r="B857" t="str">
        <f>VLOOKUP(A857,'S1-C&amp;Oisotopes'!$A$6:$M$1751,13,FALSE)</f>
        <v>133, 64.5, 1</v>
      </c>
      <c r="E857" t="s">
        <v>142</v>
      </c>
    </row>
    <row r="858" spans="1:5" x14ac:dyDescent="0.2">
      <c r="A858">
        <v>29087</v>
      </c>
      <c r="B858" t="str">
        <f>VLOOKUP(A858,'S1-C&amp;Oisotopes'!$A$6:$M$1751,13,FALSE)</f>
        <v>133, 64.5, 1</v>
      </c>
      <c r="E858" t="s">
        <v>143</v>
      </c>
    </row>
    <row r="859" spans="1:5" x14ac:dyDescent="0.2">
      <c r="A859">
        <v>29088</v>
      </c>
      <c r="B859" t="str">
        <f>VLOOKUP(A859,'S1-C&amp;Oisotopes'!$A$6:$M$1751,13,FALSE)</f>
        <v>133, 64.5, 1</v>
      </c>
      <c r="E859" t="s">
        <v>143</v>
      </c>
    </row>
    <row r="860" spans="1:5" x14ac:dyDescent="0.2">
      <c r="A860">
        <v>29089</v>
      </c>
      <c r="B860" t="str">
        <f>VLOOKUP(A860,'S1-C&amp;Oisotopes'!$A$6:$M$1751,13,FALSE)</f>
        <v>133, 64.5, 1</v>
      </c>
      <c r="E860" t="s">
        <v>143</v>
      </c>
    </row>
    <row r="861" spans="1:5" x14ac:dyDescent="0.2">
      <c r="A861">
        <v>29090</v>
      </c>
      <c r="B861" t="str">
        <f>VLOOKUP(A861,'S1-C&amp;Oisotopes'!$A$6:$M$1751,13,FALSE)</f>
        <v>133, 64.5, 1</v>
      </c>
      <c r="E861" t="s">
        <v>143</v>
      </c>
    </row>
    <row r="862" spans="1:5" x14ac:dyDescent="0.2">
      <c r="A862">
        <v>29091</v>
      </c>
      <c r="B862" t="str">
        <f>VLOOKUP(A862,'S1-C&amp;Oisotopes'!$A$6:$M$1751,13,FALSE)</f>
        <v>133, 64.5, 1</v>
      </c>
      <c r="E862" t="s">
        <v>143</v>
      </c>
    </row>
    <row r="863" spans="1:5" x14ac:dyDescent="0.2">
      <c r="A863">
        <v>29092</v>
      </c>
      <c r="B863" t="str">
        <f>VLOOKUP(A863,'S1-C&amp;Oisotopes'!$A$6:$M$1751,13,FALSE)</f>
        <v>133, 64.5, 1</v>
      </c>
      <c r="E863" t="s">
        <v>143</v>
      </c>
    </row>
    <row r="864" spans="1:5" x14ac:dyDescent="0.2">
      <c r="A864">
        <v>29093</v>
      </c>
      <c r="B864" t="str">
        <f>VLOOKUP(A864,'S1-C&amp;Oisotopes'!$A$6:$M$1751,13,FALSE)</f>
        <v>133, 64.5, 1</v>
      </c>
      <c r="E864" t="s">
        <v>143</v>
      </c>
    </row>
    <row r="865" spans="1:5" x14ac:dyDescent="0.2">
      <c r="A865">
        <v>29094</v>
      </c>
      <c r="B865" t="str">
        <f>VLOOKUP(A865,'S1-C&amp;Oisotopes'!$A$6:$M$1751,13,FALSE)</f>
        <v>133, 64.5, 1</v>
      </c>
      <c r="E865" t="s">
        <v>143</v>
      </c>
    </row>
    <row r="866" spans="1:5" x14ac:dyDescent="0.2">
      <c r="A866">
        <v>29095</v>
      </c>
      <c r="B866" t="str">
        <f>VLOOKUP(A866,'S1-C&amp;Oisotopes'!$A$6:$M$1751,13,FALSE)</f>
        <v>133, 64.5, 1</v>
      </c>
      <c r="E866" t="s">
        <v>143</v>
      </c>
    </row>
    <row r="867" spans="1:5" x14ac:dyDescent="0.2">
      <c r="A867">
        <v>29096</v>
      </c>
      <c r="B867" t="str">
        <f>VLOOKUP(A867,'S1-C&amp;Oisotopes'!$A$6:$M$1751,13,FALSE)</f>
        <v>133, 64.5, 1</v>
      </c>
      <c r="E867" t="s">
        <v>143</v>
      </c>
    </row>
    <row r="868" spans="1:5" x14ac:dyDescent="0.2">
      <c r="A868">
        <v>29097</v>
      </c>
      <c r="B868" t="str">
        <f>VLOOKUP(A868,'S1-C&amp;Oisotopes'!$A$6:$M$1751,13,FALSE)</f>
        <v>133, 64.5, 1</v>
      </c>
      <c r="E868" t="s">
        <v>143</v>
      </c>
    </row>
    <row r="869" spans="1:5" x14ac:dyDescent="0.2">
      <c r="A869">
        <v>29098</v>
      </c>
      <c r="B869" t="str">
        <f>VLOOKUP(A869,'S1-C&amp;Oisotopes'!$A$6:$M$1751,13,FALSE)</f>
        <v>133, 64.5, 1</v>
      </c>
      <c r="E869" t="s">
        <v>143</v>
      </c>
    </row>
    <row r="870" spans="1:5" x14ac:dyDescent="0.2">
      <c r="A870">
        <v>29099</v>
      </c>
      <c r="B870" t="str">
        <f>VLOOKUP(A870,'S1-C&amp;Oisotopes'!$A$6:$M$1751,13,FALSE)</f>
        <v>133, 64.5, 1</v>
      </c>
      <c r="E870" t="s">
        <v>143</v>
      </c>
    </row>
    <row r="871" spans="1:5" x14ac:dyDescent="0.2">
      <c r="A871">
        <v>29100</v>
      </c>
      <c r="B871" t="str">
        <f>VLOOKUP(A871,'S1-C&amp;Oisotopes'!$A$6:$M$1751,13,FALSE)</f>
        <v>133, 64.5, 1</v>
      </c>
      <c r="E871" t="s">
        <v>143</v>
      </c>
    </row>
    <row r="872" spans="1:5" x14ac:dyDescent="0.2">
      <c r="A872">
        <v>29101</v>
      </c>
      <c r="B872" t="str">
        <f>VLOOKUP(A872,'S1-C&amp;Oisotopes'!$A$6:$M$1751,13,FALSE)</f>
        <v>133, 64.5, 1</v>
      </c>
      <c r="E872" t="s">
        <v>143</v>
      </c>
    </row>
    <row r="873" spans="1:5" x14ac:dyDescent="0.2">
      <c r="A873">
        <v>29102</v>
      </c>
      <c r="B873" t="str">
        <f>VLOOKUP(A873,'S1-C&amp;Oisotopes'!$A$6:$M$1751,13,FALSE)</f>
        <v>133, 64.5, 1</v>
      </c>
      <c r="E873" t="s">
        <v>143</v>
      </c>
    </row>
    <row r="874" spans="1:5" x14ac:dyDescent="0.2">
      <c r="A874">
        <v>29103</v>
      </c>
      <c r="B874" t="str">
        <f>VLOOKUP(A874,'S1-C&amp;Oisotopes'!$A$6:$M$1751,13,FALSE)</f>
        <v>133, 64.5, 1</v>
      </c>
      <c r="E874" t="s">
        <v>143</v>
      </c>
    </row>
    <row r="875" spans="1:5" x14ac:dyDescent="0.2">
      <c r="A875">
        <v>29104</v>
      </c>
      <c r="B875" t="str">
        <f>VLOOKUP(A875,'S1-C&amp;Oisotopes'!$A$6:$M$1751,13,FALSE)</f>
        <v>133, 64.5, 1</v>
      </c>
      <c r="E875" t="s">
        <v>143</v>
      </c>
    </row>
    <row r="876" spans="1:5" x14ac:dyDescent="0.2">
      <c r="A876">
        <v>29105</v>
      </c>
      <c r="B876" t="str">
        <f>VLOOKUP(A876,'S1-C&amp;Oisotopes'!$A$6:$M$1751,13,FALSE)</f>
        <v>133, 64.5, 1</v>
      </c>
      <c r="E876" t="s">
        <v>143</v>
      </c>
    </row>
    <row r="877" spans="1:5" x14ac:dyDescent="0.2">
      <c r="A877">
        <v>29106</v>
      </c>
      <c r="B877" t="str">
        <f>VLOOKUP(A877,'S1-C&amp;Oisotopes'!$A$6:$M$1751,13,FALSE)</f>
        <v>133, 64.5, 1</v>
      </c>
      <c r="E877" t="s">
        <v>143</v>
      </c>
    </row>
    <row r="878" spans="1:5" x14ac:dyDescent="0.2">
      <c r="A878">
        <v>29107</v>
      </c>
      <c r="B878" t="str">
        <f>VLOOKUP(A878,'S1-C&amp;Oisotopes'!$A$6:$M$1751,13,FALSE)</f>
        <v>133, 64.5, 1</v>
      </c>
      <c r="E878" t="s">
        <v>143</v>
      </c>
    </row>
    <row r="879" spans="1:5" x14ac:dyDescent="0.2">
      <c r="A879">
        <v>29108</v>
      </c>
      <c r="B879" t="str">
        <f>VLOOKUP(A879,'S1-C&amp;Oisotopes'!$A$6:$M$1751,13,FALSE)</f>
        <v>133, 64.5, 1</v>
      </c>
      <c r="E879" t="s">
        <v>143</v>
      </c>
    </row>
    <row r="880" spans="1:5" x14ac:dyDescent="0.2">
      <c r="A880">
        <v>29109</v>
      </c>
      <c r="B880" t="str">
        <f>VLOOKUP(A880,'S1-C&amp;Oisotopes'!$A$6:$M$1751,13,FALSE)</f>
        <v>133, 64.5, 1</v>
      </c>
      <c r="E880" t="s">
        <v>143</v>
      </c>
    </row>
    <row r="881" spans="1:5" x14ac:dyDescent="0.2">
      <c r="A881">
        <v>29110</v>
      </c>
      <c r="B881" t="str">
        <f>VLOOKUP(A881,'S1-C&amp;Oisotopes'!$A$6:$M$1751,13,FALSE)</f>
        <v>133, 64.5, 1</v>
      </c>
      <c r="E881" t="s">
        <v>143</v>
      </c>
    </row>
    <row r="882" spans="1:5" x14ac:dyDescent="0.2">
      <c r="A882">
        <v>29111</v>
      </c>
      <c r="B882" t="str">
        <f>VLOOKUP(A882,'S1-C&amp;Oisotopes'!$A$6:$M$1751,13,FALSE)</f>
        <v>133, 64.5, 1</v>
      </c>
      <c r="E882" t="s">
        <v>143</v>
      </c>
    </row>
    <row r="883" spans="1:5" x14ac:dyDescent="0.2">
      <c r="A883">
        <v>29112</v>
      </c>
      <c r="B883" t="str">
        <f>VLOOKUP(A883,'S1-C&amp;Oisotopes'!$A$6:$M$1751,13,FALSE)</f>
        <v>133, 64.5, 1</v>
      </c>
      <c r="E883" t="s">
        <v>143</v>
      </c>
    </row>
    <row r="884" spans="1:5" x14ac:dyDescent="0.2">
      <c r="A884">
        <v>29113</v>
      </c>
      <c r="B884" t="str">
        <f>VLOOKUP(A884,'S1-C&amp;Oisotopes'!$A$6:$M$1751,13,FALSE)</f>
        <v>133, 64.5, 1</v>
      </c>
      <c r="E884" t="s">
        <v>143</v>
      </c>
    </row>
    <row r="885" spans="1:5" x14ac:dyDescent="0.2">
      <c r="A885">
        <v>29114</v>
      </c>
      <c r="B885" t="str">
        <f>VLOOKUP(A885,'S1-C&amp;Oisotopes'!$A$6:$M$1751,13,FALSE)</f>
        <v>133, 64.5, 1</v>
      </c>
      <c r="E885" t="s">
        <v>143</v>
      </c>
    </row>
    <row r="886" spans="1:5" x14ac:dyDescent="0.2">
      <c r="A886">
        <v>29115</v>
      </c>
      <c r="B886" t="str">
        <f>VLOOKUP(A886,'S1-C&amp;Oisotopes'!$A$6:$M$1751,13,FALSE)</f>
        <v>133, 64.5, 1</v>
      </c>
      <c r="E886" t="s">
        <v>143</v>
      </c>
    </row>
    <row r="887" spans="1:5" x14ac:dyDescent="0.2">
      <c r="A887">
        <v>29116</v>
      </c>
      <c r="B887" t="str">
        <f>VLOOKUP(A887,'S1-C&amp;Oisotopes'!$A$6:$M$1751,13,FALSE)</f>
        <v>133, 64.5, 1</v>
      </c>
      <c r="E887" t="s">
        <v>143</v>
      </c>
    </row>
    <row r="888" spans="1:5" x14ac:dyDescent="0.2">
      <c r="A888">
        <v>29117</v>
      </c>
      <c r="B888" t="str">
        <f>VLOOKUP(A888,'S1-C&amp;Oisotopes'!$A$6:$M$1751,13,FALSE)</f>
        <v>133, 64.5, 1</v>
      </c>
      <c r="E888" t="s">
        <v>143</v>
      </c>
    </row>
    <row r="889" spans="1:5" x14ac:dyDescent="0.2">
      <c r="A889">
        <v>29118</v>
      </c>
      <c r="B889" t="str">
        <f>VLOOKUP(A889,'S1-C&amp;Oisotopes'!$A$6:$M$1751,13,FALSE)</f>
        <v>133, 64.5, 1</v>
      </c>
      <c r="E889" t="s">
        <v>143</v>
      </c>
    </row>
    <row r="890" spans="1:5" x14ac:dyDescent="0.2">
      <c r="A890">
        <v>29119</v>
      </c>
      <c r="B890" t="str">
        <f>VLOOKUP(A890,'S1-C&amp;Oisotopes'!$A$6:$M$1751,13,FALSE)</f>
        <v>133, 64.5, 1</v>
      </c>
      <c r="E890" t="s">
        <v>143</v>
      </c>
    </row>
    <row r="891" spans="1:5" x14ac:dyDescent="0.2">
      <c r="A891">
        <v>29120</v>
      </c>
      <c r="B891" t="str">
        <f>VLOOKUP(A891,'S1-C&amp;Oisotopes'!$A$6:$M$1751,13,FALSE)</f>
        <v>133, 64.5, 1</v>
      </c>
      <c r="E891" t="s">
        <v>143</v>
      </c>
    </row>
    <row r="892" spans="1:5" x14ac:dyDescent="0.2">
      <c r="A892">
        <v>29121</v>
      </c>
      <c r="B892" t="str">
        <f>VLOOKUP(A892,'S1-C&amp;Oisotopes'!$A$6:$M$1751,13,FALSE)</f>
        <v>133, 64.5, 1</v>
      </c>
      <c r="E892" t="s">
        <v>143</v>
      </c>
    </row>
    <row r="893" spans="1:5" x14ac:dyDescent="0.2">
      <c r="A893">
        <v>29122</v>
      </c>
      <c r="B893" t="str">
        <f>VLOOKUP(A893,'S1-C&amp;Oisotopes'!$A$6:$M$1751,13,FALSE)</f>
        <v>133, 64.5, 1</v>
      </c>
      <c r="E893" t="s">
        <v>143</v>
      </c>
    </row>
    <row r="894" spans="1:5" x14ac:dyDescent="0.2">
      <c r="A894">
        <v>29123</v>
      </c>
      <c r="B894" t="str">
        <f>VLOOKUP(A894,'S1-C&amp;Oisotopes'!$A$6:$M$1751,13,FALSE)</f>
        <v>133, 64.5, 1</v>
      </c>
      <c r="E894" t="s">
        <v>143</v>
      </c>
    </row>
    <row r="895" spans="1:5" x14ac:dyDescent="0.2">
      <c r="A895">
        <v>29124</v>
      </c>
      <c r="B895" t="str">
        <f>VLOOKUP(A895,'S1-C&amp;Oisotopes'!$A$6:$M$1751,13,FALSE)</f>
        <v>133, 64.5, 1</v>
      </c>
      <c r="E895" t="s">
        <v>143</v>
      </c>
    </row>
    <row r="896" spans="1:5" x14ac:dyDescent="0.2">
      <c r="A896">
        <v>29125</v>
      </c>
      <c r="B896" t="str">
        <f>VLOOKUP(A896,'S1-C&amp;Oisotopes'!$A$6:$M$1751,13,FALSE)</f>
        <v>133, 64.5, 1</v>
      </c>
      <c r="E896" t="s">
        <v>143</v>
      </c>
    </row>
    <row r="897" spans="1:5" x14ac:dyDescent="0.2">
      <c r="A897">
        <v>29126</v>
      </c>
      <c r="B897" t="str">
        <f>VLOOKUP(A897,'S1-C&amp;Oisotopes'!$A$6:$M$1751,13,FALSE)</f>
        <v>133, 64.5, 1</v>
      </c>
      <c r="E897" t="s">
        <v>143</v>
      </c>
    </row>
    <row r="898" spans="1:5" x14ac:dyDescent="0.2">
      <c r="A898">
        <v>29127</v>
      </c>
      <c r="B898" t="str">
        <f>VLOOKUP(A898,'S1-C&amp;Oisotopes'!$A$6:$M$1751,13,FALSE)</f>
        <v>133, 64.5, 1</v>
      </c>
      <c r="E898" t="s">
        <v>143</v>
      </c>
    </row>
    <row r="899" spans="1:5" x14ac:dyDescent="0.2">
      <c r="A899">
        <v>29128</v>
      </c>
      <c r="B899" t="str">
        <f>VLOOKUP(A899,'S1-C&amp;Oisotopes'!$A$6:$M$1751,13,FALSE)</f>
        <v>133, 64.5, 1</v>
      </c>
      <c r="E899" t="s">
        <v>143</v>
      </c>
    </row>
    <row r="900" spans="1:5" x14ac:dyDescent="0.2">
      <c r="A900">
        <v>29129</v>
      </c>
      <c r="B900" t="str">
        <f>VLOOKUP(A900,'S1-C&amp;Oisotopes'!$A$6:$M$1751,13,FALSE)</f>
        <v>133, 64.5, 1</v>
      </c>
      <c r="E900" t="s">
        <v>143</v>
      </c>
    </row>
    <row r="901" spans="1:5" x14ac:dyDescent="0.2">
      <c r="A901">
        <v>29130</v>
      </c>
      <c r="B901" t="str">
        <f>VLOOKUP(A901,'S1-C&amp;Oisotopes'!$A$6:$M$1751,13,FALSE)</f>
        <v>133, 64.5, 1</v>
      </c>
      <c r="E901" t="s">
        <v>143</v>
      </c>
    </row>
    <row r="902" spans="1:5" x14ac:dyDescent="0.2">
      <c r="A902">
        <v>29131</v>
      </c>
      <c r="B902" t="str">
        <f>VLOOKUP(A902,'S1-C&amp;Oisotopes'!$A$6:$M$1751,13,FALSE)</f>
        <v>133, 64.5, 1</v>
      </c>
      <c r="E902" t="s">
        <v>143</v>
      </c>
    </row>
    <row r="903" spans="1:5" x14ac:dyDescent="0.2">
      <c r="A903">
        <v>29132</v>
      </c>
      <c r="B903" t="str">
        <f>VLOOKUP(A903,'S1-C&amp;Oisotopes'!$A$6:$M$1751,13,FALSE)</f>
        <v>133, 64.5, 1</v>
      </c>
      <c r="E903" t="s">
        <v>143</v>
      </c>
    </row>
    <row r="904" spans="1:5" x14ac:dyDescent="0.2">
      <c r="A904">
        <v>29133</v>
      </c>
      <c r="B904" t="str">
        <f>VLOOKUP(A904,'S1-C&amp;Oisotopes'!$A$6:$M$1751,13,FALSE)</f>
        <v>133, 64.5, 1</v>
      </c>
      <c r="E904" t="s">
        <v>143</v>
      </c>
    </row>
    <row r="905" spans="1:5" x14ac:dyDescent="0.2">
      <c r="A905">
        <v>29134</v>
      </c>
      <c r="B905" t="str">
        <f>VLOOKUP(A905,'S1-C&amp;Oisotopes'!$A$6:$M$1751,13,FALSE)</f>
        <v>133, 64.5, 1</v>
      </c>
      <c r="E905" t="s">
        <v>143</v>
      </c>
    </row>
    <row r="906" spans="1:5" x14ac:dyDescent="0.2">
      <c r="A906">
        <v>29135</v>
      </c>
      <c r="B906" t="str">
        <f>VLOOKUP(A906,'S1-C&amp;Oisotopes'!$A$6:$M$1751,13,FALSE)</f>
        <v>133, 64.5, 1</v>
      </c>
      <c r="E906" t="s">
        <v>143</v>
      </c>
    </row>
    <row r="907" spans="1:5" x14ac:dyDescent="0.2">
      <c r="A907">
        <v>29136</v>
      </c>
      <c r="B907" t="str">
        <f>VLOOKUP(A907,'S1-C&amp;Oisotopes'!$A$6:$M$1751,13,FALSE)</f>
        <v>133, 64.5, 1</v>
      </c>
      <c r="E907" t="s">
        <v>143</v>
      </c>
    </row>
    <row r="908" spans="1:5" x14ac:dyDescent="0.2">
      <c r="A908">
        <v>29137</v>
      </c>
      <c r="B908" t="str">
        <f>VLOOKUP(A908,'S1-C&amp;Oisotopes'!$A$6:$M$1751,13,FALSE)</f>
        <v>133, 64.5, 1</v>
      </c>
      <c r="E908" t="s">
        <v>143</v>
      </c>
    </row>
    <row r="909" spans="1:5" x14ac:dyDescent="0.2">
      <c r="A909">
        <v>29138</v>
      </c>
      <c r="B909" t="str">
        <f>VLOOKUP(A909,'S1-C&amp;Oisotopes'!$A$6:$M$1751,13,FALSE)</f>
        <v>133, 64.5, 1</v>
      </c>
      <c r="E909" t="s">
        <v>143</v>
      </c>
    </row>
    <row r="910" spans="1:5" x14ac:dyDescent="0.2">
      <c r="A910">
        <v>29139</v>
      </c>
      <c r="B910" t="str">
        <f>VLOOKUP(A910,'S1-C&amp;Oisotopes'!$A$6:$M$1751,13,FALSE)</f>
        <v>133, 64.5, 1</v>
      </c>
      <c r="E910" t="s">
        <v>143</v>
      </c>
    </row>
    <row r="911" spans="1:5" x14ac:dyDescent="0.2">
      <c r="A911">
        <v>29140</v>
      </c>
      <c r="B911" t="str">
        <f>VLOOKUP(A911,'S1-C&amp;Oisotopes'!$A$6:$M$1751,13,FALSE)</f>
        <v>133, 64.5, 1</v>
      </c>
      <c r="E911" t="s">
        <v>143</v>
      </c>
    </row>
    <row r="912" spans="1:5" x14ac:dyDescent="0.2">
      <c r="A912">
        <v>29141</v>
      </c>
      <c r="B912" t="str">
        <f>VLOOKUP(A912,'S1-C&amp;Oisotopes'!$A$6:$M$1751,13,FALSE)</f>
        <v>133, 64.5, 1</v>
      </c>
      <c r="E912" t="s">
        <v>143</v>
      </c>
    </row>
    <row r="913" spans="1:5" x14ac:dyDescent="0.2">
      <c r="A913">
        <v>29142</v>
      </c>
      <c r="B913" t="str">
        <f>VLOOKUP(A913,'S1-C&amp;Oisotopes'!$A$6:$M$1751,13,FALSE)</f>
        <v>133, 64.5, 1</v>
      </c>
      <c r="E913" t="s">
        <v>143</v>
      </c>
    </row>
    <row r="914" spans="1:5" x14ac:dyDescent="0.2">
      <c r="A914">
        <v>29143</v>
      </c>
      <c r="B914" t="str">
        <f>VLOOKUP(A914,'S1-C&amp;Oisotopes'!$A$6:$M$1751,13,FALSE)</f>
        <v>133, 64.5, 1</v>
      </c>
      <c r="E914" t="s">
        <v>143</v>
      </c>
    </row>
    <row r="915" spans="1:5" x14ac:dyDescent="0.2">
      <c r="A915">
        <v>29144</v>
      </c>
      <c r="B915" t="str">
        <f>VLOOKUP(A915,'S1-C&amp;Oisotopes'!$A$6:$M$1751,13,FALSE)</f>
        <v>133, 64.5, 1</v>
      </c>
      <c r="E915" t="s">
        <v>143</v>
      </c>
    </row>
    <row r="916" spans="1:5" x14ac:dyDescent="0.2">
      <c r="A916">
        <v>29145</v>
      </c>
      <c r="B916" t="str">
        <f>VLOOKUP(A916,'S1-C&amp;Oisotopes'!$A$6:$M$1751,13,FALSE)</f>
        <v>133, 64.5, 1</v>
      </c>
      <c r="E916" t="s">
        <v>143</v>
      </c>
    </row>
    <row r="917" spans="1:5" x14ac:dyDescent="0.2">
      <c r="A917">
        <v>29146</v>
      </c>
      <c r="B917" t="str">
        <f>VLOOKUP(A917,'S1-C&amp;Oisotopes'!$A$6:$M$1751,13,FALSE)</f>
        <v>133, 64.5, 1</v>
      </c>
      <c r="E917" t="s">
        <v>143</v>
      </c>
    </row>
    <row r="918" spans="1:5" x14ac:dyDescent="0.2">
      <c r="A918">
        <v>29147</v>
      </c>
      <c r="B918" t="str">
        <f>VLOOKUP(A918,'S1-C&amp;Oisotopes'!$A$6:$M$1751,13,FALSE)</f>
        <v>133, 64.5, 1</v>
      </c>
      <c r="E918" t="s">
        <v>143</v>
      </c>
    </row>
    <row r="919" spans="1:5" x14ac:dyDescent="0.2">
      <c r="A919">
        <v>29148</v>
      </c>
      <c r="B919" t="str">
        <f>VLOOKUP(A919,'S1-C&amp;Oisotopes'!$A$6:$M$1751,13,FALSE)</f>
        <v>133, 64.5, 1</v>
      </c>
      <c r="E919" t="s">
        <v>143</v>
      </c>
    </row>
    <row r="920" spans="1:5" x14ac:dyDescent="0.2">
      <c r="A920">
        <v>29149</v>
      </c>
      <c r="B920" t="str">
        <f>VLOOKUP(A920,'S1-C&amp;Oisotopes'!$A$6:$M$1751,13,FALSE)</f>
        <v>133, 64.5, 1</v>
      </c>
      <c r="E920" t="s">
        <v>143</v>
      </c>
    </row>
    <row r="921" spans="1:5" x14ac:dyDescent="0.2">
      <c r="A921">
        <v>29150</v>
      </c>
      <c r="B921" t="str">
        <f>VLOOKUP(A921,'S1-C&amp;Oisotopes'!$A$6:$M$1751,13,FALSE)</f>
        <v>133, 64.5, 1</v>
      </c>
      <c r="E921" t="s">
        <v>143</v>
      </c>
    </row>
    <row r="922" spans="1:5" x14ac:dyDescent="0.2">
      <c r="A922">
        <v>29151</v>
      </c>
      <c r="B922" t="str">
        <f>VLOOKUP(A922,'S1-C&amp;Oisotopes'!$A$6:$M$1751,13,FALSE)</f>
        <v>133, 64.5, 1</v>
      </c>
      <c r="E922" t="s">
        <v>143</v>
      </c>
    </row>
    <row r="923" spans="1:5" x14ac:dyDescent="0.2">
      <c r="A923">
        <v>29152</v>
      </c>
      <c r="B923" t="str">
        <f>VLOOKUP(A923,'S1-C&amp;Oisotopes'!$A$6:$M$1751,13,FALSE)</f>
        <v>133, 64.5, 1</v>
      </c>
      <c r="E923" t="s">
        <v>143</v>
      </c>
    </row>
    <row r="924" spans="1:5" x14ac:dyDescent="0.2">
      <c r="A924">
        <v>29153</v>
      </c>
      <c r="B924" t="str">
        <f>VLOOKUP(A924,'S1-C&amp;Oisotopes'!$A$6:$M$1751,13,FALSE)</f>
        <v>133, 64.5, 1</v>
      </c>
      <c r="E924" t="s">
        <v>143</v>
      </c>
    </row>
    <row r="925" spans="1:5" x14ac:dyDescent="0.2">
      <c r="A925">
        <v>29154</v>
      </c>
      <c r="B925" t="str">
        <f>VLOOKUP(A925,'S1-C&amp;Oisotopes'!$A$6:$M$1751,13,FALSE)</f>
        <v>133, 64.5, 1</v>
      </c>
      <c r="E925" t="s">
        <v>143</v>
      </c>
    </row>
    <row r="926" spans="1:5" x14ac:dyDescent="0.2">
      <c r="A926">
        <v>29155</v>
      </c>
      <c r="B926" t="str">
        <f>VLOOKUP(A926,'S1-C&amp;Oisotopes'!$A$6:$M$1751,13,FALSE)</f>
        <v>133, 64.5, 1</v>
      </c>
      <c r="E926" t="s">
        <v>143</v>
      </c>
    </row>
    <row r="927" spans="1:5" x14ac:dyDescent="0.2">
      <c r="A927">
        <v>29156</v>
      </c>
      <c r="B927" t="str">
        <f>VLOOKUP(A927,'S1-C&amp;Oisotopes'!$A$6:$M$1751,13,FALSE)</f>
        <v>133, 64.5, 1</v>
      </c>
      <c r="E927" t="s">
        <v>143</v>
      </c>
    </row>
    <row r="928" spans="1:5" x14ac:dyDescent="0.2">
      <c r="A928">
        <v>29157</v>
      </c>
      <c r="B928" t="str">
        <f>VLOOKUP(A928,'S1-C&amp;Oisotopes'!$A$6:$M$1751,13,FALSE)</f>
        <v>133, 64.5, 1</v>
      </c>
      <c r="E928" t="s">
        <v>143</v>
      </c>
    </row>
    <row r="929" spans="1:5" x14ac:dyDescent="0.2">
      <c r="A929">
        <v>29158</v>
      </c>
      <c r="B929" t="str">
        <f>VLOOKUP(A929,'S1-C&amp;Oisotopes'!$A$6:$M$1751,13,FALSE)</f>
        <v>133, 64.5, 1</v>
      </c>
      <c r="E929" t="s">
        <v>143</v>
      </c>
    </row>
    <row r="930" spans="1:5" x14ac:dyDescent="0.2">
      <c r="A930">
        <v>29159</v>
      </c>
      <c r="B930" t="str">
        <f>VLOOKUP(A930,'S1-C&amp;Oisotopes'!$A$6:$M$1751,13,FALSE)</f>
        <v>133, 64.5, 1</v>
      </c>
      <c r="E930" t="s">
        <v>143</v>
      </c>
    </row>
    <row r="931" spans="1:5" x14ac:dyDescent="0.2">
      <c r="A931">
        <v>29160</v>
      </c>
      <c r="B931" t="str">
        <f>VLOOKUP(A931,'S1-C&amp;Oisotopes'!$A$6:$M$1751,13,FALSE)</f>
        <v>133, 64.5, 1</v>
      </c>
      <c r="E931" t="s">
        <v>143</v>
      </c>
    </row>
    <row r="932" spans="1:5" x14ac:dyDescent="0.2">
      <c r="A932">
        <v>29161</v>
      </c>
      <c r="B932" t="str">
        <f>VLOOKUP(A932,'S1-C&amp;Oisotopes'!$A$6:$M$1751,13,FALSE)</f>
        <v>133, 64.5, 1</v>
      </c>
      <c r="E932" t="s">
        <v>143</v>
      </c>
    </row>
    <row r="933" spans="1:5" x14ac:dyDescent="0.2">
      <c r="A933">
        <v>29162</v>
      </c>
      <c r="B933" t="str">
        <f>VLOOKUP(A933,'S1-C&amp;Oisotopes'!$A$6:$M$1751,13,FALSE)</f>
        <v>133, 64.5, 1</v>
      </c>
      <c r="E933" t="s">
        <v>143</v>
      </c>
    </row>
    <row r="934" spans="1:5" x14ac:dyDescent="0.2">
      <c r="A934">
        <v>29163</v>
      </c>
      <c r="B934" t="str">
        <f>VLOOKUP(A934,'S1-C&amp;Oisotopes'!$A$6:$M$1751,13,FALSE)</f>
        <v>133, 64.5, 1</v>
      </c>
      <c r="E934" t="s">
        <v>143</v>
      </c>
    </row>
    <row r="935" spans="1:5" x14ac:dyDescent="0.2">
      <c r="A935">
        <v>29164</v>
      </c>
      <c r="B935" t="str">
        <f>VLOOKUP(A935,'S1-C&amp;Oisotopes'!$A$6:$M$1751,13,FALSE)</f>
        <v>133, 64.5, 1</v>
      </c>
      <c r="E935" t="s">
        <v>143</v>
      </c>
    </row>
    <row r="936" spans="1:5" x14ac:dyDescent="0.2">
      <c r="A936">
        <v>29165</v>
      </c>
      <c r="B936" t="str">
        <f>VLOOKUP(A936,'S1-C&amp;Oisotopes'!$A$6:$M$1751,13,FALSE)</f>
        <v>133, 64.5, 1</v>
      </c>
      <c r="E936" t="s">
        <v>143</v>
      </c>
    </row>
    <row r="937" spans="1:5" x14ac:dyDescent="0.2">
      <c r="A937">
        <v>29166</v>
      </c>
      <c r="B937" t="str">
        <f>VLOOKUP(A937,'S1-C&amp;Oisotopes'!$A$6:$M$1751,13,FALSE)</f>
        <v>133, 64.5, 1</v>
      </c>
      <c r="E937" t="s">
        <v>143</v>
      </c>
    </row>
    <row r="938" spans="1:5" x14ac:dyDescent="0.2">
      <c r="A938">
        <v>29167</v>
      </c>
      <c r="B938" t="str">
        <f>VLOOKUP(A938,'S1-C&amp;Oisotopes'!$A$6:$M$1751,13,FALSE)</f>
        <v>133, 64.5, 1</v>
      </c>
      <c r="E938" t="s">
        <v>143</v>
      </c>
    </row>
    <row r="939" spans="1:5" x14ac:dyDescent="0.2">
      <c r="A939">
        <v>29168</v>
      </c>
      <c r="B939" t="str">
        <f>VLOOKUP(A939,'S1-C&amp;Oisotopes'!$A$6:$M$1751,13,FALSE)</f>
        <v>133, 64.5, 1</v>
      </c>
      <c r="E939" t="s">
        <v>143</v>
      </c>
    </row>
    <row r="940" spans="1:5" x14ac:dyDescent="0.2">
      <c r="A940">
        <v>29169</v>
      </c>
      <c r="B940" t="str">
        <f>VLOOKUP(A940,'S1-C&amp;Oisotopes'!$A$6:$M$1751,13,FALSE)</f>
        <v>133, 64.5, 1</v>
      </c>
      <c r="E940" t="s">
        <v>143</v>
      </c>
    </row>
    <row r="941" spans="1:5" x14ac:dyDescent="0.2">
      <c r="A941">
        <v>29170</v>
      </c>
      <c r="B941" t="str">
        <f>VLOOKUP(A941,'S1-C&amp;Oisotopes'!$A$6:$M$1751,13,FALSE)</f>
        <v>133, 64.5, 1</v>
      </c>
      <c r="E941" t="s">
        <v>143</v>
      </c>
    </row>
    <row r="942" spans="1:5" x14ac:dyDescent="0.2">
      <c r="A942">
        <v>29171</v>
      </c>
      <c r="B942" t="str">
        <f>VLOOKUP(A942,'S1-C&amp;Oisotopes'!$A$6:$M$1751,13,FALSE)</f>
        <v>133, 64.5, 1</v>
      </c>
      <c r="E942" t="s">
        <v>143</v>
      </c>
    </row>
    <row r="943" spans="1:5" x14ac:dyDescent="0.2">
      <c r="A943">
        <v>29172</v>
      </c>
      <c r="B943" t="str">
        <f>VLOOKUP(A943,'S1-C&amp;Oisotopes'!$A$6:$M$1751,13,FALSE)</f>
        <v>133, 64.5, 1</v>
      </c>
      <c r="E943" t="s">
        <v>143</v>
      </c>
    </row>
    <row r="944" spans="1:5" x14ac:dyDescent="0.2">
      <c r="A944">
        <v>29173</v>
      </c>
      <c r="B944" t="str">
        <f>VLOOKUP(A944,'S1-C&amp;Oisotopes'!$A$6:$M$1751,13,FALSE)</f>
        <v>133, 64.5, 1</v>
      </c>
      <c r="E944" t="s">
        <v>143</v>
      </c>
    </row>
    <row r="945" spans="1:5" x14ac:dyDescent="0.2">
      <c r="A945">
        <v>29174</v>
      </c>
      <c r="B945" t="str">
        <f>VLOOKUP(A945,'S1-C&amp;Oisotopes'!$A$6:$M$1751,13,FALSE)</f>
        <v>133, 64.5, 1</v>
      </c>
      <c r="E945" t="s">
        <v>143</v>
      </c>
    </row>
    <row r="946" spans="1:5" x14ac:dyDescent="0.2">
      <c r="A946">
        <v>29175</v>
      </c>
      <c r="B946" t="str">
        <f>VLOOKUP(A946,'S1-C&amp;Oisotopes'!$A$6:$M$1751,13,FALSE)</f>
        <v>133, 64.5, 1</v>
      </c>
      <c r="E946" t="s">
        <v>143</v>
      </c>
    </row>
    <row r="947" spans="1:5" x14ac:dyDescent="0.2">
      <c r="A947">
        <v>29176</v>
      </c>
      <c r="B947" t="str">
        <f>VLOOKUP(A947,'S1-C&amp;Oisotopes'!$A$6:$M$1751,13,FALSE)</f>
        <v>133, 64.5, 1</v>
      </c>
      <c r="E947" t="s">
        <v>143</v>
      </c>
    </row>
    <row r="948" spans="1:5" x14ac:dyDescent="0.2">
      <c r="A948">
        <v>29177</v>
      </c>
      <c r="B948" t="str">
        <f>VLOOKUP(A948,'S1-C&amp;Oisotopes'!$A$6:$M$1751,13,FALSE)</f>
        <v>133, 64.5, 1</v>
      </c>
      <c r="E948" t="s">
        <v>143</v>
      </c>
    </row>
    <row r="949" spans="1:5" x14ac:dyDescent="0.2">
      <c r="A949">
        <v>29178</v>
      </c>
      <c r="B949" t="str">
        <f>VLOOKUP(A949,'S1-C&amp;Oisotopes'!$A$6:$M$1751,13,FALSE)</f>
        <v>133, 64.5, 1</v>
      </c>
      <c r="E949" t="s">
        <v>143</v>
      </c>
    </row>
    <row r="950" spans="1:5" x14ac:dyDescent="0.2">
      <c r="A950">
        <v>29179</v>
      </c>
      <c r="B950" t="str">
        <f>VLOOKUP(A950,'S1-C&amp;Oisotopes'!$A$6:$M$1751,13,FALSE)</f>
        <v>133, 64.5, 1</v>
      </c>
      <c r="E950" t="s">
        <v>143</v>
      </c>
    </row>
    <row r="951" spans="1:5" x14ac:dyDescent="0.2">
      <c r="A951">
        <v>29180</v>
      </c>
      <c r="B951" t="str">
        <f>VLOOKUP(A951,'S1-C&amp;Oisotopes'!$A$6:$M$1751,13,FALSE)</f>
        <v>133, 64.5, 1</v>
      </c>
      <c r="E951" t="s">
        <v>143</v>
      </c>
    </row>
    <row r="952" spans="1:5" x14ac:dyDescent="0.2">
      <c r="A952">
        <v>29181</v>
      </c>
      <c r="B952" t="str">
        <f>VLOOKUP(A952,'S1-C&amp;Oisotopes'!$A$6:$M$1751,13,FALSE)</f>
        <v>133, 64.5, 1</v>
      </c>
      <c r="E952" t="s">
        <v>143</v>
      </c>
    </row>
    <row r="953" spans="1:5" x14ac:dyDescent="0.2">
      <c r="A953">
        <v>29182</v>
      </c>
      <c r="B953" t="str">
        <f>VLOOKUP(A953,'S1-C&amp;Oisotopes'!$A$6:$M$1751,13,FALSE)</f>
        <v>133, 64.5, 1</v>
      </c>
      <c r="E953" t="s">
        <v>143</v>
      </c>
    </row>
    <row r="954" spans="1:5" x14ac:dyDescent="0.2">
      <c r="A954">
        <v>29183</v>
      </c>
      <c r="B954" t="str">
        <f>VLOOKUP(A954,'S1-C&amp;Oisotopes'!$A$6:$M$1751,13,FALSE)</f>
        <v>133, 64.5, 1</v>
      </c>
      <c r="E954" t="s">
        <v>143</v>
      </c>
    </row>
    <row r="955" spans="1:5" x14ac:dyDescent="0.2">
      <c r="A955">
        <v>29184</v>
      </c>
      <c r="B955" t="str">
        <f>VLOOKUP(A955,'S1-C&amp;Oisotopes'!$A$6:$M$1751,13,FALSE)</f>
        <v>133, 64.5, 1</v>
      </c>
      <c r="E955" t="s">
        <v>143</v>
      </c>
    </row>
    <row r="956" spans="1:5" x14ac:dyDescent="0.2">
      <c r="A956">
        <v>29185</v>
      </c>
      <c r="B956" t="str">
        <f>VLOOKUP(A956,'S1-C&amp;Oisotopes'!$A$6:$M$1751,13,FALSE)</f>
        <v>133, 64.5, 1</v>
      </c>
      <c r="E956" t="s">
        <v>143</v>
      </c>
    </row>
    <row r="957" spans="1:5" x14ac:dyDescent="0.2">
      <c r="A957">
        <v>29186</v>
      </c>
      <c r="B957" t="str">
        <f>VLOOKUP(A957,'S1-C&amp;Oisotopes'!$A$6:$M$1751,13,FALSE)</f>
        <v>133, 64.5, 1</v>
      </c>
      <c r="E957" t="s">
        <v>143</v>
      </c>
    </row>
    <row r="958" spans="1:5" x14ac:dyDescent="0.2">
      <c r="A958">
        <v>29187</v>
      </c>
      <c r="B958" t="str">
        <f>VLOOKUP(A958,'S1-C&amp;Oisotopes'!$A$6:$M$1751,13,FALSE)</f>
        <v>133, 64.5, 1</v>
      </c>
      <c r="E958" t="s">
        <v>143</v>
      </c>
    </row>
    <row r="959" spans="1:5" x14ac:dyDescent="0.2">
      <c r="A959">
        <v>29188</v>
      </c>
      <c r="B959" t="str">
        <f>VLOOKUP(A959,'S1-C&amp;Oisotopes'!$A$6:$M$1751,13,FALSE)</f>
        <v>133, 64.5, 1</v>
      </c>
      <c r="E959" t="s">
        <v>143</v>
      </c>
    </row>
    <row r="960" spans="1:5" x14ac:dyDescent="0.2">
      <c r="A960">
        <v>29189</v>
      </c>
      <c r="B960" t="str">
        <f>VLOOKUP(A960,'S1-C&amp;Oisotopes'!$A$6:$M$1751,13,FALSE)</f>
        <v>133, 64.5, 1</v>
      </c>
      <c r="E960" t="s">
        <v>143</v>
      </c>
    </row>
    <row r="961" spans="1:5" x14ac:dyDescent="0.2">
      <c r="A961">
        <v>29190</v>
      </c>
      <c r="B961" t="str">
        <f>VLOOKUP(A961,'S1-C&amp;Oisotopes'!$A$6:$M$1751,13,FALSE)</f>
        <v>133, 64.5, 1</v>
      </c>
      <c r="E961" t="s">
        <v>143</v>
      </c>
    </row>
    <row r="962" spans="1:5" x14ac:dyDescent="0.2">
      <c r="A962">
        <v>29191</v>
      </c>
      <c r="B962" t="str">
        <f>VLOOKUP(A962,'S1-C&amp;Oisotopes'!$A$6:$M$1751,13,FALSE)</f>
        <v>133, 64.5, 1</v>
      </c>
      <c r="E962" t="s">
        <v>143</v>
      </c>
    </row>
    <row r="963" spans="1:5" x14ac:dyDescent="0.2">
      <c r="A963">
        <v>29192</v>
      </c>
      <c r="B963" t="str">
        <f>VLOOKUP(A963,'S1-C&amp;Oisotopes'!$A$6:$M$1751,13,FALSE)</f>
        <v>133, 64.5, 1</v>
      </c>
      <c r="E963" t="s">
        <v>143</v>
      </c>
    </row>
    <row r="964" spans="1:5" x14ac:dyDescent="0.2">
      <c r="A964">
        <v>29193</v>
      </c>
      <c r="B964" t="str">
        <f>VLOOKUP(A964,'S1-C&amp;Oisotopes'!$A$6:$M$1751,13,FALSE)</f>
        <v>133, 64.5, 1</v>
      </c>
      <c r="E964" t="s">
        <v>143</v>
      </c>
    </row>
    <row r="965" spans="1:5" x14ac:dyDescent="0.2">
      <c r="A965">
        <v>29194</v>
      </c>
      <c r="B965" t="str">
        <f>VLOOKUP(A965,'S1-C&amp;Oisotopes'!$A$6:$M$1751,13,FALSE)</f>
        <v>133, 64.5, 1</v>
      </c>
      <c r="E965" t="s">
        <v>143</v>
      </c>
    </row>
    <row r="966" spans="1:5" x14ac:dyDescent="0.2">
      <c r="A966">
        <v>29195</v>
      </c>
      <c r="B966" t="str">
        <f>VLOOKUP(A966,'S1-C&amp;Oisotopes'!$A$6:$M$1751,13,FALSE)</f>
        <v>133, 64.5, 1</v>
      </c>
      <c r="E966" t="s">
        <v>143</v>
      </c>
    </row>
    <row r="967" spans="1:5" x14ac:dyDescent="0.2">
      <c r="A967">
        <v>29196</v>
      </c>
      <c r="B967" t="str">
        <f>VLOOKUP(A967,'S1-C&amp;Oisotopes'!$A$6:$M$1751,13,FALSE)</f>
        <v>133, 64.5, 1</v>
      </c>
      <c r="E967" t="s">
        <v>143</v>
      </c>
    </row>
    <row r="968" spans="1:5" x14ac:dyDescent="0.2">
      <c r="A968">
        <v>29197</v>
      </c>
      <c r="B968" t="str">
        <f>VLOOKUP(A968,'S1-C&amp;Oisotopes'!$A$6:$M$1751,13,FALSE)</f>
        <v>133, 64.5, 1</v>
      </c>
      <c r="E968" t="s">
        <v>143</v>
      </c>
    </row>
    <row r="969" spans="1:5" x14ac:dyDescent="0.2">
      <c r="A969">
        <v>29198</v>
      </c>
      <c r="B969" t="str">
        <f>VLOOKUP(A969,'S1-C&amp;Oisotopes'!$A$6:$M$1751,13,FALSE)</f>
        <v>133, 64.5, 1</v>
      </c>
      <c r="E969" t="s">
        <v>143</v>
      </c>
    </row>
    <row r="970" spans="1:5" x14ac:dyDescent="0.2">
      <c r="A970">
        <v>29199</v>
      </c>
      <c r="B970" t="str">
        <f>VLOOKUP(A970,'S1-C&amp;Oisotopes'!$A$6:$M$1751,13,FALSE)</f>
        <v>133, 64.5, 1</v>
      </c>
      <c r="E970" t="s">
        <v>143</v>
      </c>
    </row>
    <row r="971" spans="1:5" x14ac:dyDescent="0.2">
      <c r="A971">
        <v>29200</v>
      </c>
      <c r="B971" t="str">
        <f>VLOOKUP(A971,'S1-C&amp;Oisotopes'!$A$6:$M$1751,13,FALSE)</f>
        <v>133, 64.5, 1</v>
      </c>
      <c r="E971" t="s">
        <v>143</v>
      </c>
    </row>
    <row r="972" spans="1:5" x14ac:dyDescent="0.2">
      <c r="A972">
        <v>29201</v>
      </c>
      <c r="B972" t="str">
        <f>VLOOKUP(A972,'S1-C&amp;Oisotopes'!$A$6:$M$1751,13,FALSE)</f>
        <v>133, 64.5, 1</v>
      </c>
      <c r="E972" t="s">
        <v>143</v>
      </c>
    </row>
    <row r="973" spans="1:5" x14ac:dyDescent="0.2">
      <c r="A973">
        <v>29202</v>
      </c>
      <c r="B973" t="str">
        <f>VLOOKUP(A973,'S1-C&amp;Oisotopes'!$A$6:$M$1751,13,FALSE)</f>
        <v>133, 64.5, 1</v>
      </c>
      <c r="E973" t="s">
        <v>143</v>
      </c>
    </row>
    <row r="974" spans="1:5" x14ac:dyDescent="0.2">
      <c r="A974">
        <v>29203</v>
      </c>
      <c r="B974" t="str">
        <f>VLOOKUP(A974,'S1-C&amp;Oisotopes'!$A$6:$M$1751,13,FALSE)</f>
        <v>133, 64.5, 1</v>
      </c>
      <c r="E974" t="s">
        <v>143</v>
      </c>
    </row>
    <row r="975" spans="1:5" x14ac:dyDescent="0.2">
      <c r="A975">
        <v>29204</v>
      </c>
      <c r="B975" t="str">
        <f>VLOOKUP(A975,'S1-C&amp;Oisotopes'!$A$6:$M$1751,13,FALSE)</f>
        <v>133, 64.5, 1</v>
      </c>
      <c r="E975" t="s">
        <v>143</v>
      </c>
    </row>
    <row r="976" spans="1:5" x14ac:dyDescent="0.2">
      <c r="A976">
        <v>29205</v>
      </c>
      <c r="B976" t="str">
        <f>VLOOKUP(A976,'S1-C&amp;Oisotopes'!$A$6:$M$1751,13,FALSE)</f>
        <v>133, 64.5, 1</v>
      </c>
      <c r="E976" t="s">
        <v>143</v>
      </c>
    </row>
    <row r="977" spans="1:5" x14ac:dyDescent="0.2">
      <c r="A977">
        <v>29206</v>
      </c>
      <c r="B977" t="str">
        <f>VLOOKUP(A977,'S1-C&amp;Oisotopes'!$A$6:$M$1751,13,FALSE)</f>
        <v>133, 64.5, 1</v>
      </c>
      <c r="E977" t="s">
        <v>143</v>
      </c>
    </row>
    <row r="978" spans="1:5" x14ac:dyDescent="0.2">
      <c r="A978">
        <v>29207</v>
      </c>
      <c r="B978" t="str">
        <f>VLOOKUP(A978,'S1-C&amp;Oisotopes'!$A$6:$M$1751,13,FALSE)</f>
        <v>133, 64.5, 1</v>
      </c>
      <c r="E978" t="s">
        <v>143</v>
      </c>
    </row>
    <row r="979" spans="1:5" x14ac:dyDescent="0.2">
      <c r="A979">
        <v>29208</v>
      </c>
      <c r="B979" t="str">
        <f>VLOOKUP(A979,'S1-C&amp;Oisotopes'!$A$6:$M$1751,13,FALSE)</f>
        <v>133, 64.5, 1</v>
      </c>
      <c r="E979" t="s">
        <v>143</v>
      </c>
    </row>
    <row r="980" spans="1:5" x14ac:dyDescent="0.2">
      <c r="A980">
        <v>29209</v>
      </c>
      <c r="B980" t="str">
        <f>VLOOKUP(A980,'S1-C&amp;Oisotopes'!$A$6:$M$1751,13,FALSE)</f>
        <v>133, 64.5, 1</v>
      </c>
      <c r="E980" t="s">
        <v>143</v>
      </c>
    </row>
    <row r="981" spans="1:5" x14ac:dyDescent="0.2">
      <c r="A981">
        <v>29210</v>
      </c>
      <c r="B981" t="str">
        <f>VLOOKUP(A981,'S1-C&amp;Oisotopes'!$A$6:$M$1751,13,FALSE)</f>
        <v>133, 64.5, 1</v>
      </c>
      <c r="E981" t="s">
        <v>143</v>
      </c>
    </row>
    <row r="982" spans="1:5" x14ac:dyDescent="0.2">
      <c r="A982">
        <v>29211</v>
      </c>
      <c r="B982" t="str">
        <f>VLOOKUP(A982,'S1-C&amp;Oisotopes'!$A$6:$M$1751,13,FALSE)</f>
        <v>133, 64.5, 1</v>
      </c>
      <c r="E982" t="s">
        <v>143</v>
      </c>
    </row>
    <row r="983" spans="1:5" x14ac:dyDescent="0.2">
      <c r="A983">
        <v>29212</v>
      </c>
      <c r="B983" t="str">
        <f>VLOOKUP(A983,'S1-C&amp;Oisotopes'!$A$6:$M$1751,13,FALSE)</f>
        <v>133, 64.5, 1</v>
      </c>
      <c r="E983" t="s">
        <v>143</v>
      </c>
    </row>
    <row r="984" spans="1:5" x14ac:dyDescent="0.2">
      <c r="A984">
        <v>29213</v>
      </c>
      <c r="B984" t="str">
        <f>VLOOKUP(A984,'S1-C&amp;Oisotopes'!$A$6:$M$1751,13,FALSE)</f>
        <v>133, 64.5, 1</v>
      </c>
      <c r="E984" t="s">
        <v>143</v>
      </c>
    </row>
    <row r="985" spans="1:5" x14ac:dyDescent="0.2">
      <c r="A985">
        <v>29214</v>
      </c>
      <c r="B985" t="str">
        <f>VLOOKUP(A985,'S1-C&amp;Oisotopes'!$A$6:$M$1751,13,FALSE)</f>
        <v>133, 64.5, 1</v>
      </c>
      <c r="E985" t="s">
        <v>143</v>
      </c>
    </row>
    <row r="986" spans="1:5" x14ac:dyDescent="0.2">
      <c r="A986">
        <v>29215</v>
      </c>
      <c r="B986" t="str">
        <f>VLOOKUP(A986,'S1-C&amp;Oisotopes'!$A$6:$M$1751,13,FALSE)</f>
        <v>133, 64.5, 1</v>
      </c>
      <c r="E986" t="s">
        <v>143</v>
      </c>
    </row>
    <row r="987" spans="1:5" x14ac:dyDescent="0.2">
      <c r="A987">
        <v>29216</v>
      </c>
      <c r="B987" t="str">
        <f>VLOOKUP(A987,'S1-C&amp;Oisotopes'!$A$6:$M$1751,13,FALSE)</f>
        <v>133, 64.5, 1</v>
      </c>
      <c r="E987" t="s">
        <v>143</v>
      </c>
    </row>
    <row r="988" spans="1:5" x14ac:dyDescent="0.2">
      <c r="A988">
        <v>29217</v>
      </c>
      <c r="B988" t="str">
        <f>VLOOKUP(A988,'S1-C&amp;Oisotopes'!$A$6:$M$1751,13,FALSE)</f>
        <v>133, 64.5, 1</v>
      </c>
      <c r="E988" t="s">
        <v>143</v>
      </c>
    </row>
    <row r="989" spans="1:5" x14ac:dyDescent="0.2">
      <c r="A989">
        <v>29218</v>
      </c>
      <c r="B989" t="str">
        <f>VLOOKUP(A989,'S1-C&amp;Oisotopes'!$A$6:$M$1751,13,FALSE)</f>
        <v>133, 64.5, 1</v>
      </c>
      <c r="E989" t="s">
        <v>143</v>
      </c>
    </row>
    <row r="990" spans="1:5" x14ac:dyDescent="0.2">
      <c r="A990">
        <v>29219</v>
      </c>
      <c r="B990" t="str">
        <f>VLOOKUP(A990,'S1-C&amp;Oisotopes'!$A$6:$M$1751,13,FALSE)</f>
        <v>133, 64.5, 1</v>
      </c>
      <c r="E990" t="s">
        <v>143</v>
      </c>
    </row>
    <row r="991" spans="1:5" x14ac:dyDescent="0.2">
      <c r="A991">
        <v>29220</v>
      </c>
      <c r="B991" t="str">
        <f>VLOOKUP(A991,'S1-C&amp;Oisotopes'!$A$6:$M$1751,13,FALSE)</f>
        <v>133, 64.5, 1</v>
      </c>
      <c r="E991" t="s">
        <v>143</v>
      </c>
    </row>
    <row r="992" spans="1:5" x14ac:dyDescent="0.2">
      <c r="A992">
        <v>29221</v>
      </c>
      <c r="B992" t="str">
        <f>VLOOKUP(A992,'S1-C&amp;Oisotopes'!$A$6:$M$1751,13,FALSE)</f>
        <v>133, 64.5, 1</v>
      </c>
      <c r="E992" t="s">
        <v>143</v>
      </c>
    </row>
    <row r="993" spans="1:5" x14ac:dyDescent="0.2">
      <c r="A993">
        <v>29222</v>
      </c>
      <c r="B993" t="str">
        <f>VLOOKUP(A993,'S1-C&amp;Oisotopes'!$A$6:$M$1751,13,FALSE)</f>
        <v>133, 64.5, 1</v>
      </c>
      <c r="E993" t="s">
        <v>143</v>
      </c>
    </row>
    <row r="994" spans="1:5" x14ac:dyDescent="0.2">
      <c r="A994">
        <v>29223</v>
      </c>
      <c r="B994" t="str">
        <f>VLOOKUP(A994,'S1-C&amp;Oisotopes'!$A$6:$M$1751,13,FALSE)</f>
        <v>133, 64.5, 1</v>
      </c>
      <c r="E994" t="s">
        <v>143</v>
      </c>
    </row>
    <row r="995" spans="1:5" x14ac:dyDescent="0.2">
      <c r="A995">
        <v>29224</v>
      </c>
      <c r="B995" t="str">
        <f>VLOOKUP(A995,'S1-C&amp;Oisotopes'!$A$6:$M$1751,13,FALSE)</f>
        <v>133, 64.5, 1</v>
      </c>
      <c r="E995" t="s">
        <v>143</v>
      </c>
    </row>
    <row r="996" spans="1:5" x14ac:dyDescent="0.2">
      <c r="A996">
        <v>29225</v>
      </c>
      <c r="B996" t="str">
        <f>VLOOKUP(A996,'S1-C&amp;Oisotopes'!$A$6:$M$1751,13,FALSE)</f>
        <v>133, 64.5, 1</v>
      </c>
      <c r="E996" t="s">
        <v>143</v>
      </c>
    </row>
    <row r="997" spans="1:5" x14ac:dyDescent="0.2">
      <c r="A997">
        <v>29226</v>
      </c>
      <c r="B997" t="str">
        <f>VLOOKUP(A997,'S1-C&amp;Oisotopes'!$A$6:$M$1751,13,FALSE)</f>
        <v>133, 64.5, 1</v>
      </c>
      <c r="E997" t="s">
        <v>143</v>
      </c>
    </row>
    <row r="998" spans="1:5" x14ac:dyDescent="0.2">
      <c r="A998">
        <v>29227</v>
      </c>
      <c r="B998" t="str">
        <f>VLOOKUP(A998,'S1-C&amp;Oisotopes'!$A$6:$M$1751,13,FALSE)</f>
        <v>133, 64.5, 1</v>
      </c>
      <c r="E998" t="s">
        <v>143</v>
      </c>
    </row>
    <row r="999" spans="1:5" x14ac:dyDescent="0.2">
      <c r="A999">
        <v>29228</v>
      </c>
      <c r="B999" t="str">
        <f>VLOOKUP(A999,'S1-C&amp;Oisotopes'!$A$6:$M$1751,13,FALSE)</f>
        <v>133, 64.5, 1</v>
      </c>
      <c r="E999" t="s">
        <v>143</v>
      </c>
    </row>
    <row r="1000" spans="1:5" x14ac:dyDescent="0.2">
      <c r="A1000">
        <v>29229</v>
      </c>
      <c r="B1000" t="str">
        <f>VLOOKUP(A1000,'S1-C&amp;Oisotopes'!$A$6:$M$1751,13,FALSE)</f>
        <v>133, 64.5, 1</v>
      </c>
      <c r="E1000" t="s">
        <v>143</v>
      </c>
    </row>
    <row r="1001" spans="1:5" x14ac:dyDescent="0.2">
      <c r="A1001">
        <v>29230</v>
      </c>
      <c r="B1001" t="str">
        <f>VLOOKUP(A1001,'S1-C&amp;Oisotopes'!$A$6:$M$1751,13,FALSE)</f>
        <v>133, 64.5, 1</v>
      </c>
      <c r="E1001" t="s">
        <v>143</v>
      </c>
    </row>
    <row r="1002" spans="1:5" x14ac:dyDescent="0.2">
      <c r="A1002">
        <v>29231</v>
      </c>
      <c r="B1002" t="str">
        <f>VLOOKUP(A1002,'S1-C&amp;Oisotopes'!$A$6:$M$1751,13,FALSE)</f>
        <v>133, 64.5, 1</v>
      </c>
      <c r="E1002" t="s">
        <v>143</v>
      </c>
    </row>
    <row r="1003" spans="1:5" x14ac:dyDescent="0.2">
      <c r="A1003">
        <v>29232</v>
      </c>
      <c r="B1003" t="str">
        <f>VLOOKUP(A1003,'S1-C&amp;Oisotopes'!$A$6:$M$1751,13,FALSE)</f>
        <v>133, 64.5, 1</v>
      </c>
      <c r="E1003" t="s">
        <v>143</v>
      </c>
    </row>
    <row r="1004" spans="1:5" x14ac:dyDescent="0.2">
      <c r="A1004">
        <v>29233</v>
      </c>
      <c r="B1004" t="str">
        <f>VLOOKUP(A1004,'S1-C&amp;Oisotopes'!$A$6:$M$1751,13,FALSE)</f>
        <v>133, 64.5, 1</v>
      </c>
      <c r="E1004" t="s">
        <v>143</v>
      </c>
    </row>
    <row r="1005" spans="1:5" x14ac:dyDescent="0.2">
      <c r="A1005">
        <v>29234</v>
      </c>
      <c r="B1005" t="str">
        <f>VLOOKUP(A1005,'S1-C&amp;Oisotopes'!$A$6:$M$1751,13,FALSE)</f>
        <v>133, 64.5, 1</v>
      </c>
      <c r="E1005" t="s">
        <v>143</v>
      </c>
    </row>
    <row r="1006" spans="1:5" x14ac:dyDescent="0.2">
      <c r="A1006">
        <v>29235</v>
      </c>
      <c r="B1006" t="str">
        <f>VLOOKUP(A1006,'S1-C&amp;Oisotopes'!$A$6:$M$1751,13,FALSE)</f>
        <v>133, 64.5, 1</v>
      </c>
      <c r="E1006" t="s">
        <v>143</v>
      </c>
    </row>
    <row r="1007" spans="1:5" x14ac:dyDescent="0.2">
      <c r="A1007">
        <v>29236</v>
      </c>
      <c r="B1007" t="str">
        <f>VLOOKUP(A1007,'S1-C&amp;Oisotopes'!$A$6:$M$1751,13,FALSE)</f>
        <v>133, 64.5, 1</v>
      </c>
      <c r="E1007" t="s">
        <v>143</v>
      </c>
    </row>
    <row r="1008" spans="1:5" x14ac:dyDescent="0.2">
      <c r="A1008">
        <v>29237</v>
      </c>
      <c r="B1008" t="str">
        <f>VLOOKUP(A1008,'S1-C&amp;Oisotopes'!$A$6:$M$1751,13,FALSE)</f>
        <v>133, 64.5, 1</v>
      </c>
      <c r="E1008" t="s">
        <v>143</v>
      </c>
    </row>
    <row r="1009" spans="1:5" x14ac:dyDescent="0.2">
      <c r="A1009">
        <v>29238</v>
      </c>
      <c r="B1009" t="str">
        <f>VLOOKUP(A1009,'S1-C&amp;Oisotopes'!$A$6:$M$1751,13,FALSE)</f>
        <v>133, 64.5, 1</v>
      </c>
      <c r="E1009" t="s">
        <v>143</v>
      </c>
    </row>
    <row r="1010" spans="1:5" x14ac:dyDescent="0.2">
      <c r="A1010">
        <v>29239</v>
      </c>
      <c r="B1010" t="str">
        <f>VLOOKUP(A1010,'S1-C&amp;Oisotopes'!$A$6:$M$1751,13,FALSE)</f>
        <v>133, 64.5, 1</v>
      </c>
      <c r="E1010" t="s">
        <v>143</v>
      </c>
    </row>
    <row r="1011" spans="1:5" x14ac:dyDescent="0.2">
      <c r="A1011">
        <v>29240</v>
      </c>
      <c r="B1011" t="str">
        <f>VLOOKUP(A1011,'S1-C&amp;Oisotopes'!$A$6:$M$1751,13,FALSE)</f>
        <v>133, 64.5, 1</v>
      </c>
      <c r="E1011" t="s">
        <v>143</v>
      </c>
    </row>
    <row r="1012" spans="1:5" x14ac:dyDescent="0.2">
      <c r="A1012">
        <v>29241</v>
      </c>
      <c r="B1012" t="str">
        <f>VLOOKUP(A1012,'S1-C&amp;Oisotopes'!$A$6:$M$1751,13,FALSE)</f>
        <v>133, 64.5, 1</v>
      </c>
      <c r="E1012" t="s">
        <v>143</v>
      </c>
    </row>
    <row r="1013" spans="1:5" x14ac:dyDescent="0.2">
      <c r="A1013">
        <v>29242</v>
      </c>
      <c r="B1013" t="str">
        <f>VLOOKUP(A1013,'S1-C&amp;Oisotopes'!$A$6:$M$1751,13,FALSE)</f>
        <v>133, 64.5, 1</v>
      </c>
      <c r="E1013" t="s">
        <v>143</v>
      </c>
    </row>
    <row r="1014" spans="1:5" x14ac:dyDescent="0.2">
      <c r="A1014">
        <v>29243</v>
      </c>
      <c r="B1014" t="str">
        <f>VLOOKUP(A1014,'S1-C&amp;Oisotopes'!$A$6:$M$1751,13,FALSE)</f>
        <v>133, 64.5, 1</v>
      </c>
      <c r="E1014" t="s">
        <v>143</v>
      </c>
    </row>
    <row r="1015" spans="1:5" x14ac:dyDescent="0.2">
      <c r="A1015">
        <v>29244</v>
      </c>
      <c r="B1015" t="str">
        <f>VLOOKUP(A1015,'S1-C&amp;Oisotopes'!$A$6:$M$1751,13,FALSE)</f>
        <v>133, 64.5, 1</v>
      </c>
      <c r="E1015" t="s">
        <v>143</v>
      </c>
    </row>
    <row r="1016" spans="1:5" x14ac:dyDescent="0.2">
      <c r="A1016">
        <v>29245</v>
      </c>
      <c r="B1016" t="str">
        <f>VLOOKUP(A1016,'S1-C&amp;Oisotopes'!$A$6:$M$1751,13,FALSE)</f>
        <v>133, 64.5, 1</v>
      </c>
      <c r="E1016" t="s">
        <v>143</v>
      </c>
    </row>
    <row r="1017" spans="1:5" x14ac:dyDescent="0.2">
      <c r="A1017">
        <v>29246</v>
      </c>
      <c r="B1017" t="str">
        <f>VLOOKUP(A1017,'S1-C&amp;Oisotopes'!$A$6:$M$1751,13,FALSE)</f>
        <v>133, 64.5, 1</v>
      </c>
      <c r="E1017" t="s">
        <v>143</v>
      </c>
    </row>
    <row r="1018" spans="1:5" x14ac:dyDescent="0.2">
      <c r="A1018">
        <v>29247</v>
      </c>
      <c r="B1018" t="str">
        <f>VLOOKUP(A1018,'S1-C&amp;Oisotopes'!$A$6:$M$1751,13,FALSE)</f>
        <v>133, 64.5, 1</v>
      </c>
      <c r="E1018" t="s">
        <v>143</v>
      </c>
    </row>
    <row r="1019" spans="1:5" x14ac:dyDescent="0.2">
      <c r="A1019">
        <v>29248</v>
      </c>
      <c r="B1019" t="str">
        <f>VLOOKUP(A1019,'S1-C&amp;Oisotopes'!$A$6:$M$1751,13,FALSE)</f>
        <v>133, 64.5, 1</v>
      </c>
      <c r="E1019" t="s">
        <v>143</v>
      </c>
    </row>
    <row r="1020" spans="1:5" x14ac:dyDescent="0.2">
      <c r="A1020">
        <v>29249</v>
      </c>
      <c r="B1020" t="str">
        <f>VLOOKUP(A1020,'S1-C&amp;Oisotopes'!$A$6:$M$1751,13,FALSE)</f>
        <v>133, 64.5, 1</v>
      </c>
      <c r="E1020" t="s">
        <v>143</v>
      </c>
    </row>
    <row r="1021" spans="1:5" x14ac:dyDescent="0.2">
      <c r="A1021">
        <v>29250</v>
      </c>
      <c r="B1021" t="str">
        <f>VLOOKUP(A1021,'S1-C&amp;Oisotopes'!$A$6:$M$1751,13,FALSE)</f>
        <v>133, 64.5, 1</v>
      </c>
      <c r="E1021" t="s">
        <v>143</v>
      </c>
    </row>
    <row r="1022" spans="1:5" x14ac:dyDescent="0.2">
      <c r="A1022">
        <v>29251</v>
      </c>
      <c r="B1022" t="str">
        <f>VLOOKUP(A1022,'S1-C&amp;Oisotopes'!$A$6:$M$1751,13,FALSE)</f>
        <v>133, 64.5, 1</v>
      </c>
      <c r="E1022" t="s">
        <v>146</v>
      </c>
    </row>
    <row r="1023" spans="1:5" x14ac:dyDescent="0.2">
      <c r="A1023">
        <v>29252</v>
      </c>
      <c r="B1023" t="str">
        <f>VLOOKUP(A1023,'S1-C&amp;Oisotopes'!$A$6:$M$1751,13,FALSE)</f>
        <v>133, 64.5, 1</v>
      </c>
      <c r="E1023" t="s">
        <v>146</v>
      </c>
    </row>
    <row r="1024" spans="1:5" x14ac:dyDescent="0.2">
      <c r="A1024">
        <v>29253</v>
      </c>
      <c r="B1024" t="str">
        <f>VLOOKUP(A1024,'S1-C&amp;Oisotopes'!$A$6:$M$1751,13,FALSE)</f>
        <v>133, 64.5, 1</v>
      </c>
      <c r="E1024" t="s">
        <v>146</v>
      </c>
    </row>
    <row r="1025" spans="1:5" x14ac:dyDescent="0.2">
      <c r="A1025">
        <v>29254</v>
      </c>
      <c r="B1025" t="str">
        <f>VLOOKUP(A1025,'S1-C&amp;Oisotopes'!$A$6:$M$1751,13,FALSE)</f>
        <v>133, 64.5, 1</v>
      </c>
      <c r="E1025" t="s">
        <v>146</v>
      </c>
    </row>
    <row r="1026" spans="1:5" x14ac:dyDescent="0.2">
      <c r="A1026">
        <v>29255</v>
      </c>
      <c r="B1026" t="str">
        <f>VLOOKUP(A1026,'S1-C&amp;Oisotopes'!$A$6:$M$1751,13,FALSE)</f>
        <v>133, 64.5, 1</v>
      </c>
      <c r="E1026" t="s">
        <v>146</v>
      </c>
    </row>
    <row r="1027" spans="1:5" x14ac:dyDescent="0.2">
      <c r="A1027">
        <v>29256</v>
      </c>
      <c r="B1027" t="str">
        <f>VLOOKUP(A1027,'S1-C&amp;Oisotopes'!$A$6:$M$1751,13,FALSE)</f>
        <v>133, 64.5, 1</v>
      </c>
      <c r="E1027" t="s">
        <v>146</v>
      </c>
    </row>
    <row r="1028" spans="1:5" x14ac:dyDescent="0.2">
      <c r="A1028">
        <v>29257</v>
      </c>
      <c r="B1028" t="str">
        <f>VLOOKUP(A1028,'S1-C&amp;Oisotopes'!$A$6:$M$1751,13,FALSE)</f>
        <v>133, 64.5, 1</v>
      </c>
      <c r="E1028" t="s">
        <v>146</v>
      </c>
    </row>
    <row r="1029" spans="1:5" x14ac:dyDescent="0.2">
      <c r="A1029">
        <v>29258</v>
      </c>
      <c r="B1029" t="str">
        <f>VLOOKUP(A1029,'S1-C&amp;Oisotopes'!$A$6:$M$1751,13,FALSE)</f>
        <v>133, 64.5, 1</v>
      </c>
      <c r="E1029" t="s">
        <v>146</v>
      </c>
    </row>
    <row r="1030" spans="1:5" x14ac:dyDescent="0.2">
      <c r="A1030">
        <v>29259</v>
      </c>
      <c r="B1030" t="str">
        <f>VLOOKUP(A1030,'S1-C&amp;Oisotopes'!$A$6:$M$1751,13,FALSE)</f>
        <v>133, 64.5, 1</v>
      </c>
      <c r="E1030" t="s">
        <v>146</v>
      </c>
    </row>
    <row r="1031" spans="1:5" x14ac:dyDescent="0.2">
      <c r="A1031">
        <v>29260</v>
      </c>
      <c r="B1031" t="str">
        <f>VLOOKUP(A1031,'S1-C&amp;Oisotopes'!$A$6:$M$1751,13,FALSE)</f>
        <v>133, 64.5, 1</v>
      </c>
      <c r="E1031" t="s">
        <v>146</v>
      </c>
    </row>
    <row r="1032" spans="1:5" x14ac:dyDescent="0.2">
      <c r="A1032">
        <v>29261</v>
      </c>
      <c r="B1032" t="str">
        <f>VLOOKUP(A1032,'S1-C&amp;Oisotopes'!$A$6:$M$1751,13,FALSE)</f>
        <v>133, 64.5, 1</v>
      </c>
      <c r="E1032" t="s">
        <v>146</v>
      </c>
    </row>
    <row r="1033" spans="1:5" x14ac:dyDescent="0.2">
      <c r="A1033">
        <v>29262</v>
      </c>
      <c r="B1033" t="str">
        <f>VLOOKUP(A1033,'S1-C&amp;Oisotopes'!$A$6:$M$1751,13,FALSE)</f>
        <v>133, 64.5, 1</v>
      </c>
      <c r="E1033" t="s">
        <v>146</v>
      </c>
    </row>
    <row r="1034" spans="1:5" x14ac:dyDescent="0.2">
      <c r="A1034">
        <v>29263</v>
      </c>
      <c r="B1034" t="str">
        <f>VLOOKUP(A1034,'S1-C&amp;Oisotopes'!$A$6:$M$1751,13,FALSE)</f>
        <v>133, 64.5, 1</v>
      </c>
      <c r="E1034" t="s">
        <v>146</v>
      </c>
    </row>
    <row r="1035" spans="1:5" x14ac:dyDescent="0.2">
      <c r="A1035">
        <v>29264</v>
      </c>
      <c r="B1035" t="str">
        <f>VLOOKUP(A1035,'S1-C&amp;Oisotopes'!$A$6:$M$1751,13,FALSE)</f>
        <v>133, 64.5, 1</v>
      </c>
      <c r="E1035" t="s">
        <v>146</v>
      </c>
    </row>
    <row r="1036" spans="1:5" x14ac:dyDescent="0.2">
      <c r="A1036">
        <v>29265</v>
      </c>
      <c r="B1036" t="str">
        <f>VLOOKUP(A1036,'S1-C&amp;Oisotopes'!$A$6:$M$1751,13,FALSE)</f>
        <v>133, 64.5, 1</v>
      </c>
      <c r="E1036" t="s">
        <v>146</v>
      </c>
    </row>
    <row r="1037" spans="1:5" x14ac:dyDescent="0.2">
      <c r="A1037">
        <v>29266</v>
      </c>
      <c r="B1037" t="str">
        <f>VLOOKUP(A1037,'S1-C&amp;Oisotopes'!$A$6:$M$1751,13,FALSE)</f>
        <v>133, 64.5, 1</v>
      </c>
      <c r="E1037" t="s">
        <v>146</v>
      </c>
    </row>
    <row r="1038" spans="1:5" x14ac:dyDescent="0.2">
      <c r="A1038">
        <v>29267</v>
      </c>
      <c r="B1038" t="str">
        <f>VLOOKUP(A1038,'S1-C&amp;Oisotopes'!$A$6:$M$1751,13,FALSE)</f>
        <v>133, 64.5, 1</v>
      </c>
      <c r="E1038" t="s">
        <v>146</v>
      </c>
    </row>
    <row r="1039" spans="1:5" x14ac:dyDescent="0.2">
      <c r="A1039">
        <v>29268</v>
      </c>
      <c r="B1039" t="str">
        <f>VLOOKUP(A1039,'S1-C&amp;Oisotopes'!$A$6:$M$1751,13,FALSE)</f>
        <v>133, 64.5, 1</v>
      </c>
      <c r="E1039" t="s">
        <v>146</v>
      </c>
    </row>
    <row r="1040" spans="1:5" x14ac:dyDescent="0.2">
      <c r="A1040">
        <v>29269</v>
      </c>
      <c r="B1040" t="str">
        <f>VLOOKUP(A1040,'S1-C&amp;Oisotopes'!$A$6:$M$1751,13,FALSE)</f>
        <v>133, 64.5, 1</v>
      </c>
      <c r="E1040" t="s">
        <v>146</v>
      </c>
    </row>
    <row r="1041" spans="1:5" x14ac:dyDescent="0.2">
      <c r="A1041">
        <v>29270</v>
      </c>
      <c r="B1041" t="str">
        <f>VLOOKUP(A1041,'S1-C&amp;Oisotopes'!$A$6:$M$1751,13,FALSE)</f>
        <v>133, 64.5, 1</v>
      </c>
      <c r="E1041" t="s">
        <v>146</v>
      </c>
    </row>
    <row r="1042" spans="1:5" x14ac:dyDescent="0.2">
      <c r="A1042">
        <v>29271</v>
      </c>
      <c r="B1042" t="str">
        <f>VLOOKUP(A1042,'S1-C&amp;Oisotopes'!$A$6:$M$1751,13,FALSE)</f>
        <v>133, 64.5, 1</v>
      </c>
      <c r="E1042" t="s">
        <v>146</v>
      </c>
    </row>
    <row r="1043" spans="1:5" x14ac:dyDescent="0.2">
      <c r="A1043">
        <v>29272</v>
      </c>
      <c r="B1043" t="str">
        <f>VLOOKUP(A1043,'S1-C&amp;Oisotopes'!$A$6:$M$1751,13,FALSE)</f>
        <v>133, 64.5, 1</v>
      </c>
      <c r="E1043" t="s">
        <v>146</v>
      </c>
    </row>
    <row r="1044" spans="1:5" x14ac:dyDescent="0.2">
      <c r="A1044">
        <v>29273</v>
      </c>
      <c r="B1044" t="str">
        <f>VLOOKUP(A1044,'S1-C&amp;Oisotopes'!$A$6:$M$1751,13,FALSE)</f>
        <v>133, 64.5, 1</v>
      </c>
      <c r="E1044" t="s">
        <v>146</v>
      </c>
    </row>
    <row r="1045" spans="1:5" x14ac:dyDescent="0.2">
      <c r="A1045">
        <v>29274</v>
      </c>
      <c r="B1045" t="str">
        <f>VLOOKUP(A1045,'S1-C&amp;Oisotopes'!$A$6:$M$1751,13,FALSE)</f>
        <v>133, 64.5, 1</v>
      </c>
      <c r="E1045" t="s">
        <v>146</v>
      </c>
    </row>
    <row r="1046" spans="1:5" x14ac:dyDescent="0.2">
      <c r="A1046">
        <v>29275</v>
      </c>
      <c r="B1046" t="str">
        <f>VLOOKUP(A1046,'S1-C&amp;Oisotopes'!$A$6:$M$1751,13,FALSE)</f>
        <v>133, 64.5, 1</v>
      </c>
      <c r="E1046" t="s">
        <v>146</v>
      </c>
    </row>
    <row r="1047" spans="1:5" x14ac:dyDescent="0.2">
      <c r="A1047">
        <v>29276</v>
      </c>
      <c r="B1047" t="str">
        <f>VLOOKUP(A1047,'S1-C&amp;Oisotopes'!$A$6:$M$1751,13,FALSE)</f>
        <v>133, 64.5, 1</v>
      </c>
      <c r="E1047" t="s">
        <v>146</v>
      </c>
    </row>
    <row r="1048" spans="1:5" x14ac:dyDescent="0.2">
      <c r="A1048">
        <v>29277</v>
      </c>
      <c r="B1048" t="str">
        <f>VLOOKUP(A1048,'S1-C&amp;Oisotopes'!$A$6:$M$1751,13,FALSE)</f>
        <v>133, 64.5, 1</v>
      </c>
      <c r="E1048" t="s">
        <v>146</v>
      </c>
    </row>
    <row r="1049" spans="1:5" x14ac:dyDescent="0.2">
      <c r="A1049">
        <v>29278</v>
      </c>
      <c r="B1049" t="str">
        <f>VLOOKUP(A1049,'S1-C&amp;Oisotopes'!$A$6:$M$1751,13,FALSE)</f>
        <v>133, 64.5, 1</v>
      </c>
      <c r="E1049" t="s">
        <v>146</v>
      </c>
    </row>
    <row r="1050" spans="1:5" x14ac:dyDescent="0.2">
      <c r="A1050">
        <v>29279</v>
      </c>
      <c r="B1050" t="str">
        <f>VLOOKUP(A1050,'S1-C&amp;Oisotopes'!$A$6:$M$1751,13,FALSE)</f>
        <v>133, 64.5, 1</v>
      </c>
      <c r="E1050" t="s">
        <v>146</v>
      </c>
    </row>
    <row r="1051" spans="1:5" x14ac:dyDescent="0.2">
      <c r="A1051">
        <v>29280</v>
      </c>
      <c r="B1051" t="str">
        <f>VLOOKUP(A1051,'S1-C&amp;Oisotopes'!$A$6:$M$1751,13,FALSE)</f>
        <v>133, 64.5, 1</v>
      </c>
      <c r="E1051" t="s">
        <v>146</v>
      </c>
    </row>
    <row r="1052" spans="1:5" x14ac:dyDescent="0.2">
      <c r="A1052">
        <v>29281</v>
      </c>
      <c r="B1052" t="str">
        <f>VLOOKUP(A1052,'S1-C&amp;Oisotopes'!$A$6:$M$1751,13,FALSE)</f>
        <v>133, 64.5, 1</v>
      </c>
      <c r="E1052" t="s">
        <v>146</v>
      </c>
    </row>
    <row r="1053" spans="1:5" x14ac:dyDescent="0.2">
      <c r="A1053">
        <v>29282</v>
      </c>
      <c r="B1053" t="str">
        <f>VLOOKUP(A1053,'S1-C&amp;Oisotopes'!$A$6:$M$1751,13,FALSE)</f>
        <v>133, 64.5, 1</v>
      </c>
      <c r="E1053" t="s">
        <v>146</v>
      </c>
    </row>
    <row r="1054" spans="1:5" x14ac:dyDescent="0.2">
      <c r="A1054">
        <v>29283</v>
      </c>
      <c r="B1054" t="str">
        <f>VLOOKUP(A1054,'S1-C&amp;Oisotopes'!$A$6:$M$1751,13,FALSE)</f>
        <v>133, 64.5, 1</v>
      </c>
      <c r="E1054" t="s">
        <v>146</v>
      </c>
    </row>
    <row r="1055" spans="1:5" x14ac:dyDescent="0.2">
      <c r="A1055">
        <v>29284</v>
      </c>
      <c r="B1055" t="str">
        <f>VLOOKUP(A1055,'S1-C&amp;Oisotopes'!$A$6:$M$1751,13,FALSE)</f>
        <v>133, 64.5, 1</v>
      </c>
      <c r="E1055" t="s">
        <v>146</v>
      </c>
    </row>
    <row r="1056" spans="1:5" x14ac:dyDescent="0.2">
      <c r="A1056">
        <v>29285</v>
      </c>
      <c r="B1056" t="str">
        <f>VLOOKUP(A1056,'S1-C&amp;Oisotopes'!$A$6:$M$1751,13,FALSE)</f>
        <v>133, 64.5, 1</v>
      </c>
      <c r="E1056" t="s">
        <v>146</v>
      </c>
    </row>
    <row r="1057" spans="1:5" x14ac:dyDescent="0.2">
      <c r="A1057">
        <v>29286</v>
      </c>
      <c r="B1057" t="str">
        <f>VLOOKUP(A1057,'S1-C&amp;Oisotopes'!$A$6:$M$1751,13,FALSE)</f>
        <v>133, 64.5, 1</v>
      </c>
      <c r="E1057" t="s">
        <v>146</v>
      </c>
    </row>
    <row r="1058" spans="1:5" x14ac:dyDescent="0.2">
      <c r="A1058">
        <v>29287</v>
      </c>
      <c r="B1058" t="str">
        <f>VLOOKUP(A1058,'S1-C&amp;Oisotopes'!$A$6:$M$1751,13,FALSE)</f>
        <v>133, 64.5, 1</v>
      </c>
      <c r="E1058" t="s">
        <v>146</v>
      </c>
    </row>
    <row r="1059" spans="1:5" x14ac:dyDescent="0.2">
      <c r="A1059">
        <v>29288</v>
      </c>
      <c r="B1059" t="str">
        <f>VLOOKUP(A1059,'S1-C&amp;Oisotopes'!$A$6:$M$1751,13,FALSE)</f>
        <v>133, 64.5, 1</v>
      </c>
      <c r="E1059" t="s">
        <v>146</v>
      </c>
    </row>
    <row r="1060" spans="1:5" x14ac:dyDescent="0.2">
      <c r="A1060">
        <v>29289</v>
      </c>
      <c r="B1060" t="str">
        <f>VLOOKUP(A1060,'S1-C&amp;Oisotopes'!$A$6:$M$1751,13,FALSE)</f>
        <v>133, 64.5, 1</v>
      </c>
      <c r="E1060" t="s">
        <v>146</v>
      </c>
    </row>
    <row r="1061" spans="1:5" x14ac:dyDescent="0.2">
      <c r="A1061">
        <v>29290</v>
      </c>
      <c r="B1061" t="str">
        <f>VLOOKUP(A1061,'S1-C&amp;Oisotopes'!$A$6:$M$1751,13,FALSE)</f>
        <v>133, 64.5, 1</v>
      </c>
      <c r="E1061" t="s">
        <v>146</v>
      </c>
    </row>
    <row r="1062" spans="1:5" x14ac:dyDescent="0.2">
      <c r="A1062">
        <v>29291</v>
      </c>
      <c r="B1062" t="str">
        <f>VLOOKUP(A1062,'S1-C&amp;Oisotopes'!$A$6:$M$1751,13,FALSE)</f>
        <v>133, 64.5, 1</v>
      </c>
      <c r="E1062" t="s">
        <v>146</v>
      </c>
    </row>
    <row r="1063" spans="1:5" x14ac:dyDescent="0.2">
      <c r="A1063">
        <v>29292</v>
      </c>
      <c r="B1063" t="str">
        <f>VLOOKUP(A1063,'S1-C&amp;Oisotopes'!$A$6:$M$1751,13,FALSE)</f>
        <v>133, 64.5, 1</v>
      </c>
      <c r="E1063" t="s">
        <v>146</v>
      </c>
    </row>
    <row r="1064" spans="1:5" x14ac:dyDescent="0.2">
      <c r="A1064">
        <v>29293</v>
      </c>
      <c r="B1064" t="str">
        <f>VLOOKUP(A1064,'S1-C&amp;Oisotopes'!$A$6:$M$1751,13,FALSE)</f>
        <v>133, 64.5, 1</v>
      </c>
      <c r="E1064" t="s">
        <v>146</v>
      </c>
    </row>
    <row r="1065" spans="1:5" x14ac:dyDescent="0.2">
      <c r="A1065">
        <v>29294</v>
      </c>
      <c r="B1065" t="str">
        <f>VLOOKUP(A1065,'S1-C&amp;Oisotopes'!$A$6:$M$1751,13,FALSE)</f>
        <v>133, 64.5, 1</v>
      </c>
      <c r="E1065" t="s">
        <v>146</v>
      </c>
    </row>
    <row r="1066" spans="1:5" x14ac:dyDescent="0.2">
      <c r="A1066">
        <v>29295</v>
      </c>
      <c r="B1066" t="str">
        <f>VLOOKUP(A1066,'S1-C&amp;Oisotopes'!$A$6:$M$1751,13,FALSE)</f>
        <v>133, 64.5, 1</v>
      </c>
      <c r="E1066" t="s">
        <v>146</v>
      </c>
    </row>
    <row r="1067" spans="1:5" x14ac:dyDescent="0.2">
      <c r="A1067">
        <v>29296</v>
      </c>
      <c r="B1067" t="str">
        <f>VLOOKUP(A1067,'S1-C&amp;Oisotopes'!$A$6:$M$1751,13,FALSE)</f>
        <v>133, 64.5, 1</v>
      </c>
      <c r="E1067" t="s">
        <v>146</v>
      </c>
    </row>
    <row r="1068" spans="1:5" x14ac:dyDescent="0.2">
      <c r="A1068">
        <v>29297</v>
      </c>
      <c r="B1068" t="str">
        <f>VLOOKUP(A1068,'S1-C&amp;Oisotopes'!$A$6:$M$1751,13,FALSE)</f>
        <v>133, 64.5, 1</v>
      </c>
      <c r="E1068" t="s">
        <v>146</v>
      </c>
    </row>
    <row r="1069" spans="1:5" x14ac:dyDescent="0.2">
      <c r="A1069">
        <v>29298</v>
      </c>
      <c r="B1069" t="str">
        <f>VLOOKUP(A1069,'S1-C&amp;Oisotopes'!$A$6:$M$1751,13,FALSE)</f>
        <v>133, 64.5, 1</v>
      </c>
      <c r="E1069" t="s">
        <v>146</v>
      </c>
    </row>
    <row r="1070" spans="1:5" x14ac:dyDescent="0.2">
      <c r="A1070">
        <v>29299</v>
      </c>
      <c r="B1070" t="str">
        <f>VLOOKUP(A1070,'S1-C&amp;Oisotopes'!$A$6:$M$1751,13,FALSE)</f>
        <v>133, 64.5, 1</v>
      </c>
      <c r="E1070" t="s">
        <v>146</v>
      </c>
    </row>
    <row r="1071" spans="1:5" x14ac:dyDescent="0.2">
      <c r="A1071">
        <v>29300</v>
      </c>
      <c r="B1071" t="str">
        <f>VLOOKUP(A1071,'S1-C&amp;Oisotopes'!$A$6:$M$1751,13,FALSE)</f>
        <v>133, 64.5, 1</v>
      </c>
      <c r="E1071" t="s">
        <v>146</v>
      </c>
    </row>
    <row r="1072" spans="1:5" x14ac:dyDescent="0.2">
      <c r="A1072">
        <v>29301</v>
      </c>
      <c r="B1072" t="str">
        <f>VLOOKUP(A1072,'S1-C&amp;Oisotopes'!$A$6:$M$1751,13,FALSE)</f>
        <v>133, 64.5, 1</v>
      </c>
      <c r="E1072" t="s">
        <v>146</v>
      </c>
    </row>
    <row r="1073" spans="1:5" x14ac:dyDescent="0.2">
      <c r="A1073">
        <v>29302</v>
      </c>
      <c r="B1073" t="str">
        <f>VLOOKUP(A1073,'S1-C&amp;Oisotopes'!$A$6:$M$1751,13,FALSE)</f>
        <v>133, 64.5, 1</v>
      </c>
      <c r="E1073" t="s">
        <v>146</v>
      </c>
    </row>
    <row r="1074" spans="1:5" x14ac:dyDescent="0.2">
      <c r="A1074">
        <v>29303</v>
      </c>
      <c r="B1074" t="str">
        <f>VLOOKUP(A1074,'S1-C&amp;Oisotopes'!$A$6:$M$1751,13,FALSE)</f>
        <v>133, 64.5, 1</v>
      </c>
      <c r="E1074" t="s">
        <v>146</v>
      </c>
    </row>
    <row r="1075" spans="1:5" x14ac:dyDescent="0.2">
      <c r="A1075">
        <v>29304</v>
      </c>
      <c r="B1075" t="str">
        <f>VLOOKUP(A1075,'S1-C&amp;Oisotopes'!$A$6:$M$1751,13,FALSE)</f>
        <v>133, 64.5, 1</v>
      </c>
      <c r="E1075" t="s">
        <v>146</v>
      </c>
    </row>
    <row r="1076" spans="1:5" x14ac:dyDescent="0.2">
      <c r="A1076">
        <v>29305</v>
      </c>
      <c r="B1076" t="str">
        <f>VLOOKUP(A1076,'S1-C&amp;Oisotopes'!$A$6:$M$1751,13,FALSE)</f>
        <v>133, 64.5, 1</v>
      </c>
      <c r="E1076" t="s">
        <v>145</v>
      </c>
    </row>
    <row r="1077" spans="1:5" x14ac:dyDescent="0.2">
      <c r="A1077">
        <v>29306</v>
      </c>
      <c r="B1077" t="str">
        <f>VLOOKUP(A1077,'S1-C&amp;Oisotopes'!$A$6:$M$1751,13,FALSE)</f>
        <v>133, 64.5, 1</v>
      </c>
      <c r="E1077" t="s">
        <v>145</v>
      </c>
    </row>
    <row r="1078" spans="1:5" x14ac:dyDescent="0.2">
      <c r="A1078">
        <v>29307</v>
      </c>
      <c r="B1078" t="str">
        <f>VLOOKUP(A1078,'S1-C&amp;Oisotopes'!$A$6:$M$1751,13,FALSE)</f>
        <v>133, 64.5, 1</v>
      </c>
      <c r="E1078" t="s">
        <v>145</v>
      </c>
    </row>
    <row r="1079" spans="1:5" x14ac:dyDescent="0.2">
      <c r="A1079">
        <v>29308</v>
      </c>
      <c r="B1079" t="str">
        <f>VLOOKUP(A1079,'S1-C&amp;Oisotopes'!$A$6:$M$1751,13,FALSE)</f>
        <v>133, 64.5, 1</v>
      </c>
      <c r="E1079" t="s">
        <v>145</v>
      </c>
    </row>
    <row r="1080" spans="1:5" x14ac:dyDescent="0.2">
      <c r="A1080">
        <v>29309</v>
      </c>
      <c r="B1080" t="str">
        <f>VLOOKUP(A1080,'S1-C&amp;Oisotopes'!$A$6:$M$1751,13,FALSE)</f>
        <v>133, 64.5, 1</v>
      </c>
      <c r="E1080" t="s">
        <v>145</v>
      </c>
    </row>
    <row r="1081" spans="1:5" x14ac:dyDescent="0.2">
      <c r="A1081">
        <v>29310</v>
      </c>
      <c r="B1081" t="str">
        <f>VLOOKUP(A1081,'S1-C&amp;Oisotopes'!$A$6:$M$1751,13,FALSE)</f>
        <v>133, 64.5, 1</v>
      </c>
      <c r="E1081" t="s">
        <v>145</v>
      </c>
    </row>
    <row r="1082" spans="1:5" x14ac:dyDescent="0.2">
      <c r="A1082">
        <v>29311</v>
      </c>
      <c r="B1082" t="str">
        <f>VLOOKUP(A1082,'S1-C&amp;Oisotopes'!$A$6:$M$1751,13,FALSE)</f>
        <v>133, 64.5, 1</v>
      </c>
      <c r="E1082" t="s">
        <v>145</v>
      </c>
    </row>
    <row r="1083" spans="1:5" x14ac:dyDescent="0.2">
      <c r="A1083">
        <v>29312</v>
      </c>
      <c r="B1083" t="str">
        <f>VLOOKUP(A1083,'S1-C&amp;Oisotopes'!$A$6:$M$1751,13,FALSE)</f>
        <v>133, 64.5, 1</v>
      </c>
      <c r="E1083" t="s">
        <v>145</v>
      </c>
    </row>
    <row r="1084" spans="1:5" x14ac:dyDescent="0.2">
      <c r="A1084">
        <v>29313</v>
      </c>
      <c r="B1084" t="str">
        <f>VLOOKUP(A1084,'S1-C&amp;Oisotopes'!$A$6:$M$1751,13,FALSE)</f>
        <v>133, 64.5, 1</v>
      </c>
      <c r="E1084" t="s">
        <v>145</v>
      </c>
    </row>
    <row r="1085" spans="1:5" x14ac:dyDescent="0.2">
      <c r="A1085">
        <v>29314</v>
      </c>
      <c r="B1085" t="str">
        <f>VLOOKUP(A1085,'S1-C&amp;Oisotopes'!$A$6:$M$1751,13,FALSE)</f>
        <v>133, 64.5, 1</v>
      </c>
      <c r="E1085" t="s">
        <v>145</v>
      </c>
    </row>
    <row r="1086" spans="1:5" x14ac:dyDescent="0.2">
      <c r="A1086">
        <v>29315</v>
      </c>
      <c r="B1086" t="str">
        <f>VLOOKUP(A1086,'S1-C&amp;Oisotopes'!$A$6:$M$1751,13,FALSE)</f>
        <v>133, 64.5, 1</v>
      </c>
      <c r="E1086" t="s">
        <v>145</v>
      </c>
    </row>
    <row r="1087" spans="1:5" x14ac:dyDescent="0.2">
      <c r="A1087">
        <v>29316</v>
      </c>
      <c r="B1087" t="str">
        <f>VLOOKUP(A1087,'S1-C&amp;Oisotopes'!$A$6:$M$1751,13,FALSE)</f>
        <v>133, 64.5, 1</v>
      </c>
      <c r="E1087" t="s">
        <v>145</v>
      </c>
    </row>
    <row r="1088" spans="1:5" x14ac:dyDescent="0.2">
      <c r="A1088">
        <v>29317</v>
      </c>
      <c r="B1088" t="str">
        <f>VLOOKUP(A1088,'S1-C&amp;Oisotopes'!$A$6:$M$1751,13,FALSE)</f>
        <v>133, 64.5, 1</v>
      </c>
      <c r="E1088" t="s">
        <v>145</v>
      </c>
    </row>
    <row r="1089" spans="1:5" x14ac:dyDescent="0.2">
      <c r="A1089">
        <v>29318</v>
      </c>
      <c r="B1089" t="str">
        <f>VLOOKUP(A1089,'S1-C&amp;Oisotopes'!$A$6:$M$1751,13,FALSE)</f>
        <v>133, 64.5, 1</v>
      </c>
      <c r="E1089" t="s">
        <v>145</v>
      </c>
    </row>
    <row r="1090" spans="1:5" x14ac:dyDescent="0.2">
      <c r="A1090">
        <v>29319</v>
      </c>
      <c r="B1090" t="str">
        <f>VLOOKUP(A1090,'S1-C&amp;Oisotopes'!$A$6:$M$1751,13,FALSE)</f>
        <v>133, 64.5, 1</v>
      </c>
      <c r="E1090" t="s">
        <v>145</v>
      </c>
    </row>
    <row r="1091" spans="1:5" x14ac:dyDescent="0.2">
      <c r="A1091">
        <v>29320</v>
      </c>
      <c r="B1091" t="str">
        <f>VLOOKUP(A1091,'S1-C&amp;Oisotopes'!$A$6:$M$1751,13,FALSE)</f>
        <v>133, 64.5, 1</v>
      </c>
      <c r="E1091" t="s">
        <v>145</v>
      </c>
    </row>
    <row r="1092" spans="1:5" x14ac:dyDescent="0.2">
      <c r="A1092">
        <v>29321</v>
      </c>
      <c r="B1092" t="str">
        <f>VLOOKUP(A1092,'S1-C&amp;Oisotopes'!$A$6:$M$1751,13,FALSE)</f>
        <v>133, 64.5, 1</v>
      </c>
      <c r="E1092" t="s">
        <v>145</v>
      </c>
    </row>
    <row r="1093" spans="1:5" x14ac:dyDescent="0.2">
      <c r="A1093">
        <v>29322</v>
      </c>
      <c r="B1093" t="str">
        <f>VLOOKUP(A1093,'S1-C&amp;Oisotopes'!$A$6:$M$1751,13,FALSE)</f>
        <v>133, 64.5, 1</v>
      </c>
      <c r="E1093" t="s">
        <v>145</v>
      </c>
    </row>
    <row r="1094" spans="1:5" x14ac:dyDescent="0.2">
      <c r="A1094">
        <v>29323</v>
      </c>
      <c r="B1094" t="str">
        <f>VLOOKUP(A1094,'S1-C&amp;Oisotopes'!$A$6:$M$1751,13,FALSE)</f>
        <v>133, 64.5, 1</v>
      </c>
      <c r="E1094" t="s">
        <v>145</v>
      </c>
    </row>
    <row r="1095" spans="1:5" x14ac:dyDescent="0.2">
      <c r="A1095">
        <v>29324</v>
      </c>
      <c r="B1095" t="str">
        <f>VLOOKUP(A1095,'S1-C&amp;Oisotopes'!$A$6:$M$1751,13,FALSE)</f>
        <v>133, 64.5, 1</v>
      </c>
      <c r="E1095" t="s">
        <v>145</v>
      </c>
    </row>
    <row r="1096" spans="1:5" x14ac:dyDescent="0.2">
      <c r="A1096">
        <v>29325</v>
      </c>
      <c r="B1096" t="str">
        <f>VLOOKUP(A1096,'S1-C&amp;Oisotopes'!$A$6:$M$1751,13,FALSE)</f>
        <v>133, 64.5, 1</v>
      </c>
      <c r="E1096" t="s">
        <v>145</v>
      </c>
    </row>
    <row r="1097" spans="1:5" x14ac:dyDescent="0.2">
      <c r="A1097">
        <v>29326</v>
      </c>
      <c r="B1097" t="str">
        <f>VLOOKUP(A1097,'S1-C&amp;Oisotopes'!$A$6:$M$1751,13,FALSE)</f>
        <v>133, 64.5, 1</v>
      </c>
      <c r="E1097" t="s">
        <v>145</v>
      </c>
    </row>
    <row r="1098" spans="1:5" x14ac:dyDescent="0.2">
      <c r="A1098">
        <v>29327</v>
      </c>
      <c r="B1098" t="str">
        <f>VLOOKUP(A1098,'S1-C&amp;Oisotopes'!$A$6:$M$1751,13,FALSE)</f>
        <v>133, 64.5, 1</v>
      </c>
      <c r="E1098" t="s">
        <v>145</v>
      </c>
    </row>
    <row r="1099" spans="1:5" x14ac:dyDescent="0.2">
      <c r="A1099">
        <v>29328</v>
      </c>
      <c r="B1099" t="str">
        <f>VLOOKUP(A1099,'S1-C&amp;Oisotopes'!$A$6:$M$1751,13,FALSE)</f>
        <v>133, 64.5, 1</v>
      </c>
      <c r="E1099" t="s">
        <v>145</v>
      </c>
    </row>
    <row r="1100" spans="1:5" x14ac:dyDescent="0.2">
      <c r="A1100">
        <v>29329</v>
      </c>
      <c r="B1100" t="str">
        <f>VLOOKUP(A1100,'S1-C&amp;Oisotopes'!$A$6:$M$1751,13,FALSE)</f>
        <v>133, 64.5, 1</v>
      </c>
      <c r="E1100" t="s">
        <v>145</v>
      </c>
    </row>
    <row r="1101" spans="1:5" x14ac:dyDescent="0.2">
      <c r="A1101">
        <v>29330</v>
      </c>
      <c r="B1101" t="str">
        <f>VLOOKUP(A1101,'S1-C&amp;Oisotopes'!$A$6:$M$1751,13,FALSE)</f>
        <v>133, 64.5, 1</v>
      </c>
      <c r="E1101" t="s">
        <v>145</v>
      </c>
    </row>
    <row r="1102" spans="1:5" x14ac:dyDescent="0.2">
      <c r="A1102">
        <v>29331</v>
      </c>
      <c r="B1102" t="str">
        <f>VLOOKUP(A1102,'S1-C&amp;Oisotopes'!$A$6:$M$1751,13,FALSE)</f>
        <v>133, 64.5, 1</v>
      </c>
      <c r="E1102" t="s">
        <v>145</v>
      </c>
    </row>
    <row r="1103" spans="1:5" x14ac:dyDescent="0.2">
      <c r="A1103">
        <v>29332</v>
      </c>
      <c r="B1103" t="str">
        <f>VLOOKUP(A1103,'S1-C&amp;Oisotopes'!$A$6:$M$1751,13,FALSE)</f>
        <v>133, 64.5, 1</v>
      </c>
      <c r="E1103" t="s">
        <v>145</v>
      </c>
    </row>
    <row r="1104" spans="1:5" x14ac:dyDescent="0.2">
      <c r="A1104">
        <v>29333</v>
      </c>
      <c r="B1104" t="str">
        <f>VLOOKUP(A1104,'S1-C&amp;Oisotopes'!$A$6:$M$1751,13,FALSE)</f>
        <v>133, 64.5, 1</v>
      </c>
      <c r="E1104" t="s">
        <v>145</v>
      </c>
    </row>
    <row r="1105" spans="1:5" x14ac:dyDescent="0.2">
      <c r="A1105">
        <v>29334</v>
      </c>
      <c r="B1105" t="str">
        <f>VLOOKUP(A1105,'S1-C&amp;Oisotopes'!$A$6:$M$1751,13,FALSE)</f>
        <v>133, 64.5, 1</v>
      </c>
      <c r="E1105" t="s">
        <v>145</v>
      </c>
    </row>
    <row r="1106" spans="1:5" x14ac:dyDescent="0.2">
      <c r="A1106">
        <v>29335</v>
      </c>
      <c r="B1106" t="str">
        <f>VLOOKUP(A1106,'S1-C&amp;Oisotopes'!$A$6:$M$1751,13,FALSE)</f>
        <v>133, 64.5, 1</v>
      </c>
      <c r="E1106" t="s">
        <v>145</v>
      </c>
    </row>
    <row r="1107" spans="1:5" x14ac:dyDescent="0.2">
      <c r="A1107">
        <v>29336</v>
      </c>
      <c r="B1107" t="str">
        <f>VLOOKUP(A1107,'S1-C&amp;Oisotopes'!$A$6:$M$1751,13,FALSE)</f>
        <v>133, 64.5, 1</v>
      </c>
      <c r="E1107" t="s">
        <v>147</v>
      </c>
    </row>
    <row r="1108" spans="1:5" x14ac:dyDescent="0.2">
      <c r="A1108">
        <v>29337</v>
      </c>
      <c r="B1108" t="str">
        <f>VLOOKUP(A1108,'S1-C&amp;Oisotopes'!$A$6:$M$1751,13,FALSE)</f>
        <v>133, 64.5, 1</v>
      </c>
      <c r="E1108" t="s">
        <v>147</v>
      </c>
    </row>
    <row r="1109" spans="1:5" x14ac:dyDescent="0.2">
      <c r="A1109">
        <v>29338</v>
      </c>
      <c r="B1109" t="str">
        <f>VLOOKUP(A1109,'S1-C&amp;Oisotopes'!$A$6:$M$1751,13,FALSE)</f>
        <v>133, 64.5, 1</v>
      </c>
      <c r="E1109" t="s">
        <v>147</v>
      </c>
    </row>
    <row r="1110" spans="1:5" x14ac:dyDescent="0.2">
      <c r="A1110">
        <v>29339</v>
      </c>
      <c r="B1110" t="str">
        <f>VLOOKUP(A1110,'S1-C&amp;Oisotopes'!$A$6:$M$1751,13,FALSE)</f>
        <v>133, 64.5, 1</v>
      </c>
      <c r="E1110" t="s">
        <v>147</v>
      </c>
    </row>
    <row r="1111" spans="1:5" x14ac:dyDescent="0.2">
      <c r="A1111">
        <v>29340</v>
      </c>
      <c r="B1111" t="str">
        <f>VLOOKUP(A1111,'S1-C&amp;Oisotopes'!$A$6:$M$1751,13,FALSE)</f>
        <v>133, 64.5, 1</v>
      </c>
      <c r="E1111" t="s">
        <v>147</v>
      </c>
    </row>
    <row r="1112" spans="1:5" x14ac:dyDescent="0.2">
      <c r="A1112">
        <v>29341</v>
      </c>
      <c r="B1112" t="str">
        <f>VLOOKUP(A1112,'S1-C&amp;Oisotopes'!$A$6:$M$1751,13,FALSE)</f>
        <v>133, 64.5, 1</v>
      </c>
      <c r="E1112" t="s">
        <v>147</v>
      </c>
    </row>
    <row r="1113" spans="1:5" x14ac:dyDescent="0.2">
      <c r="A1113">
        <v>29342</v>
      </c>
      <c r="B1113" t="str">
        <f>VLOOKUP(A1113,'S1-C&amp;Oisotopes'!$A$6:$M$1751,13,FALSE)</f>
        <v>133, 64.5, 1</v>
      </c>
      <c r="E1113" t="s">
        <v>147</v>
      </c>
    </row>
    <row r="1114" spans="1:5" x14ac:dyDescent="0.2">
      <c r="A1114">
        <v>29343</v>
      </c>
      <c r="B1114" t="str">
        <f>VLOOKUP(A1114,'S1-C&amp;Oisotopes'!$A$6:$M$1751,13,FALSE)</f>
        <v>133, 64.5, 1</v>
      </c>
      <c r="E1114" t="s">
        <v>147</v>
      </c>
    </row>
    <row r="1115" spans="1:5" x14ac:dyDescent="0.2">
      <c r="A1115">
        <v>29344</v>
      </c>
      <c r="B1115" t="str">
        <f>VLOOKUP(A1115,'S1-C&amp;Oisotopes'!$A$6:$M$1751,13,FALSE)</f>
        <v>133, 64.5, 1</v>
      </c>
      <c r="E1115" t="s">
        <v>147</v>
      </c>
    </row>
    <row r="1116" spans="1:5" x14ac:dyDescent="0.2">
      <c r="A1116">
        <v>29345</v>
      </c>
      <c r="B1116" t="str">
        <f>VLOOKUP(A1116,'S1-C&amp;Oisotopes'!$A$6:$M$1751,13,FALSE)</f>
        <v>133, 64.5, 1</v>
      </c>
      <c r="E1116" t="s">
        <v>147</v>
      </c>
    </row>
    <row r="1117" spans="1:5" x14ac:dyDescent="0.2">
      <c r="A1117">
        <v>29346</v>
      </c>
      <c r="B1117" t="str">
        <f>VLOOKUP(A1117,'S1-C&amp;Oisotopes'!$A$6:$M$1751,13,FALSE)</f>
        <v>133, 64.5, 1</v>
      </c>
      <c r="E1117" t="s">
        <v>147</v>
      </c>
    </row>
    <row r="1118" spans="1:5" x14ac:dyDescent="0.2">
      <c r="A1118">
        <v>29347</v>
      </c>
      <c r="B1118" t="str">
        <f>VLOOKUP(A1118,'S1-C&amp;Oisotopes'!$A$6:$M$1751,13,FALSE)</f>
        <v>133, 64.5, 1</v>
      </c>
      <c r="E1118" t="s">
        <v>147</v>
      </c>
    </row>
    <row r="1119" spans="1:5" x14ac:dyDescent="0.2">
      <c r="A1119">
        <v>29348</v>
      </c>
      <c r="B1119" t="str">
        <f>VLOOKUP(A1119,'S1-C&amp;Oisotopes'!$A$6:$M$1751,13,FALSE)</f>
        <v>133, 64.5, 1</v>
      </c>
      <c r="E1119" t="s">
        <v>147</v>
      </c>
    </row>
    <row r="1120" spans="1:5" x14ac:dyDescent="0.2">
      <c r="A1120">
        <v>29349</v>
      </c>
      <c r="B1120" t="str">
        <f>VLOOKUP(A1120,'S1-C&amp;Oisotopes'!$A$6:$M$1751,13,FALSE)</f>
        <v>133, 64.5, 1</v>
      </c>
      <c r="E1120" t="s">
        <v>147</v>
      </c>
    </row>
    <row r="1121" spans="1:5" x14ac:dyDescent="0.2">
      <c r="A1121">
        <v>29350</v>
      </c>
      <c r="B1121" t="str">
        <f>VLOOKUP(A1121,'S1-C&amp;Oisotopes'!$A$6:$M$1751,13,FALSE)</f>
        <v>133, 64.5, 1</v>
      </c>
      <c r="E1121" t="s">
        <v>147</v>
      </c>
    </row>
    <row r="1122" spans="1:5" x14ac:dyDescent="0.2">
      <c r="A1122">
        <v>29351</v>
      </c>
      <c r="B1122" t="str">
        <f>VLOOKUP(A1122,'S1-C&amp;Oisotopes'!$A$6:$M$1751,13,FALSE)</f>
        <v>133, 64.5, 1</v>
      </c>
      <c r="E1122" t="s">
        <v>147</v>
      </c>
    </row>
    <row r="1123" spans="1:5" x14ac:dyDescent="0.2">
      <c r="A1123">
        <v>29352</v>
      </c>
      <c r="B1123" t="str">
        <f>VLOOKUP(A1123,'S1-C&amp;Oisotopes'!$A$6:$M$1751,13,FALSE)</f>
        <v>133, 64.5, 1</v>
      </c>
      <c r="E1123" t="s">
        <v>147</v>
      </c>
    </row>
    <row r="1124" spans="1:5" x14ac:dyDescent="0.2">
      <c r="A1124">
        <v>29353</v>
      </c>
      <c r="B1124" t="str">
        <f>VLOOKUP(A1124,'S1-C&amp;Oisotopes'!$A$6:$M$1751,13,FALSE)</f>
        <v>133, 64.5, 1</v>
      </c>
      <c r="E1124" t="s">
        <v>147</v>
      </c>
    </row>
    <row r="1125" spans="1:5" x14ac:dyDescent="0.2">
      <c r="A1125">
        <v>29354</v>
      </c>
      <c r="B1125" t="str">
        <f>VLOOKUP(A1125,'S1-C&amp;Oisotopes'!$A$6:$M$1751,13,FALSE)</f>
        <v>133, 64.5, 1</v>
      </c>
      <c r="E1125" t="s">
        <v>147</v>
      </c>
    </row>
    <row r="1126" spans="1:5" x14ac:dyDescent="0.2">
      <c r="A1126">
        <v>29355</v>
      </c>
      <c r="B1126" t="str">
        <f>VLOOKUP(A1126,'S1-C&amp;Oisotopes'!$A$6:$M$1751,13,FALSE)</f>
        <v>133, 64.5, 1</v>
      </c>
      <c r="E1126" t="s">
        <v>147</v>
      </c>
    </row>
    <row r="1127" spans="1:5" x14ac:dyDescent="0.2">
      <c r="A1127">
        <v>29356</v>
      </c>
      <c r="B1127" t="str">
        <f>VLOOKUP(A1127,'S1-C&amp;Oisotopes'!$A$6:$M$1751,13,FALSE)</f>
        <v>133, 64.5, 1</v>
      </c>
      <c r="E1127" t="s">
        <v>147</v>
      </c>
    </row>
    <row r="1128" spans="1:5" x14ac:dyDescent="0.2">
      <c r="A1128">
        <v>29357</v>
      </c>
      <c r="B1128" t="str">
        <f>VLOOKUP(A1128,'S1-C&amp;Oisotopes'!$A$6:$M$1751,13,FALSE)</f>
        <v>133, 64.5, 1</v>
      </c>
      <c r="E1128" t="s">
        <v>147</v>
      </c>
    </row>
    <row r="1129" spans="1:5" x14ac:dyDescent="0.2">
      <c r="A1129">
        <v>29358</v>
      </c>
      <c r="B1129" t="str">
        <f>VLOOKUP(A1129,'S1-C&amp;Oisotopes'!$A$6:$M$1751,13,FALSE)</f>
        <v>133, 64.5, 1</v>
      </c>
      <c r="E1129" t="s">
        <v>147</v>
      </c>
    </row>
    <row r="1130" spans="1:5" x14ac:dyDescent="0.2">
      <c r="A1130">
        <v>29359</v>
      </c>
      <c r="B1130" t="str">
        <f>VLOOKUP(A1130,'S1-C&amp;Oisotopes'!$A$6:$M$1751,13,FALSE)</f>
        <v>133, 64.5, 1</v>
      </c>
      <c r="E1130" t="s">
        <v>147</v>
      </c>
    </row>
    <row r="1131" spans="1:5" x14ac:dyDescent="0.2">
      <c r="A1131">
        <v>29360</v>
      </c>
      <c r="B1131" t="str">
        <f>VLOOKUP(A1131,'S1-C&amp;Oisotopes'!$A$6:$M$1751,13,FALSE)</f>
        <v>133, 64.5, 1</v>
      </c>
      <c r="E1131" t="s">
        <v>147</v>
      </c>
    </row>
    <row r="1132" spans="1:5" x14ac:dyDescent="0.2">
      <c r="A1132">
        <v>29361</v>
      </c>
      <c r="B1132" t="str">
        <f>VLOOKUP(A1132,'S1-C&amp;Oisotopes'!$A$6:$M$1751,13,FALSE)</f>
        <v>133, 64.5, 1</v>
      </c>
      <c r="E1132" t="s">
        <v>147</v>
      </c>
    </row>
    <row r="1133" spans="1:5" x14ac:dyDescent="0.2">
      <c r="A1133">
        <v>29362</v>
      </c>
      <c r="B1133" t="str">
        <f>VLOOKUP(A1133,'S1-C&amp;Oisotopes'!$A$6:$M$1751,13,FALSE)</f>
        <v>133, 64.5, 1</v>
      </c>
      <c r="E1133" t="s">
        <v>147</v>
      </c>
    </row>
    <row r="1134" spans="1:5" x14ac:dyDescent="0.2">
      <c r="A1134">
        <v>29364</v>
      </c>
      <c r="B1134" t="str">
        <f>VLOOKUP(A1134,'S1-C&amp;Oisotopes'!$A$6:$M$1751,13,FALSE)</f>
        <v>133, 64.5, 1</v>
      </c>
      <c r="E1134" t="s">
        <v>147</v>
      </c>
    </row>
    <row r="1135" spans="1:5" x14ac:dyDescent="0.2">
      <c r="A1135">
        <v>29365</v>
      </c>
      <c r="B1135" t="str">
        <f>VLOOKUP(A1135,'S1-C&amp;Oisotopes'!$A$6:$M$1751,13,FALSE)</f>
        <v>133, 64.5, 1</v>
      </c>
      <c r="E1135" t="s">
        <v>147</v>
      </c>
    </row>
    <row r="1136" spans="1:5" x14ac:dyDescent="0.2">
      <c r="A1136">
        <v>29366</v>
      </c>
      <c r="B1136" t="str">
        <f>VLOOKUP(A1136,'S1-C&amp;Oisotopes'!$A$6:$M$1751,13,FALSE)</f>
        <v>133, 64.5, 1</v>
      </c>
      <c r="E1136" t="s">
        <v>147</v>
      </c>
    </row>
    <row r="1137" spans="1:5" x14ac:dyDescent="0.2">
      <c r="A1137">
        <v>29367</v>
      </c>
      <c r="B1137" t="str">
        <f>VLOOKUP(A1137,'S1-C&amp;Oisotopes'!$A$6:$M$1751,13,FALSE)</f>
        <v>133, 64.5, 1</v>
      </c>
      <c r="E1137" t="s">
        <v>147</v>
      </c>
    </row>
    <row r="1138" spans="1:5" x14ac:dyDescent="0.2">
      <c r="A1138">
        <v>29368</v>
      </c>
      <c r="B1138" t="str">
        <f>VLOOKUP(A1138,'S1-C&amp;Oisotopes'!$A$6:$M$1751,13,FALSE)</f>
        <v>133, 64.5, 1</v>
      </c>
      <c r="E1138" t="s">
        <v>147</v>
      </c>
    </row>
    <row r="1139" spans="1:5" x14ac:dyDescent="0.2">
      <c r="A1139">
        <v>29369</v>
      </c>
      <c r="B1139" t="str">
        <f>VLOOKUP(A1139,'S1-C&amp;Oisotopes'!$A$6:$M$1751,13,FALSE)</f>
        <v>133, 64.5, 1</v>
      </c>
      <c r="E1139" t="s">
        <v>147</v>
      </c>
    </row>
    <row r="1140" spans="1:5" x14ac:dyDescent="0.2">
      <c r="A1140">
        <v>29370</v>
      </c>
      <c r="B1140" t="str">
        <f>VLOOKUP(A1140,'S1-C&amp;Oisotopes'!$A$6:$M$1751,13,FALSE)</f>
        <v>133, 64.5, 1</v>
      </c>
      <c r="E1140" t="s">
        <v>102</v>
      </c>
    </row>
    <row r="1141" spans="1:5" x14ac:dyDescent="0.2">
      <c r="A1141">
        <v>29371</v>
      </c>
      <c r="B1141" t="str">
        <f>VLOOKUP(A1141,'S1-C&amp;Oisotopes'!$A$6:$M$1751,13,FALSE)</f>
        <v>133, 64.5, 1</v>
      </c>
      <c r="E1141" t="s">
        <v>102</v>
      </c>
    </row>
    <row r="1142" spans="1:5" x14ac:dyDescent="0.2">
      <c r="A1142">
        <v>29372</v>
      </c>
      <c r="B1142" t="str">
        <f>VLOOKUP(A1142,'S1-C&amp;Oisotopes'!$A$6:$M$1751,13,FALSE)</f>
        <v>133, 64.5, 1</v>
      </c>
      <c r="E1142" t="s">
        <v>102</v>
      </c>
    </row>
    <row r="1143" spans="1:5" x14ac:dyDescent="0.2">
      <c r="A1143">
        <v>29373</v>
      </c>
      <c r="B1143" t="str">
        <f>VLOOKUP(A1143,'S1-C&amp;Oisotopes'!$A$6:$M$1751,13,FALSE)</f>
        <v>133, 64.5, 1</v>
      </c>
      <c r="E1143" t="s">
        <v>102</v>
      </c>
    </row>
    <row r="1144" spans="1:5" x14ac:dyDescent="0.2">
      <c r="A1144">
        <v>29374</v>
      </c>
      <c r="B1144" t="str">
        <f>VLOOKUP(A1144,'S1-C&amp;Oisotopes'!$A$6:$M$1751,13,FALSE)</f>
        <v>133, 64.5, 1</v>
      </c>
      <c r="E1144" t="s">
        <v>141</v>
      </c>
    </row>
    <row r="1145" spans="1:5" x14ac:dyDescent="0.2">
      <c r="A1145">
        <v>29375</v>
      </c>
      <c r="B1145" t="str">
        <f>VLOOKUP(A1145,'S1-C&amp;Oisotopes'!$A$6:$M$1751,13,FALSE)</f>
        <v>133, 64.5, 1</v>
      </c>
      <c r="E1145" t="s">
        <v>141</v>
      </c>
    </row>
    <row r="1146" spans="1:5" x14ac:dyDescent="0.2">
      <c r="A1146">
        <v>29376</v>
      </c>
      <c r="B1146" t="str">
        <f>VLOOKUP(A1146,'S1-C&amp;Oisotopes'!$A$6:$M$1751,13,FALSE)</f>
        <v>133, 64.5, 1</v>
      </c>
      <c r="E1146" t="s">
        <v>141</v>
      </c>
    </row>
    <row r="1147" spans="1:5" x14ac:dyDescent="0.2">
      <c r="A1147">
        <v>29377</v>
      </c>
      <c r="B1147" t="str">
        <f>VLOOKUP(A1147,'S1-C&amp;Oisotopes'!$A$6:$M$1751,13,FALSE)</f>
        <v>133, 64.5, 1</v>
      </c>
      <c r="E1147" t="s">
        <v>141</v>
      </c>
    </row>
    <row r="1148" spans="1:5" x14ac:dyDescent="0.2">
      <c r="A1148">
        <v>29378</v>
      </c>
      <c r="B1148" t="str">
        <f>VLOOKUP(A1148,'S1-C&amp;Oisotopes'!$A$6:$M$1751,13,FALSE)</f>
        <v>133, 64.5, 1</v>
      </c>
      <c r="E1148" t="s">
        <v>141</v>
      </c>
    </row>
    <row r="1149" spans="1:5" x14ac:dyDescent="0.2">
      <c r="A1149">
        <v>29379</v>
      </c>
      <c r="B1149" t="str">
        <f>VLOOKUP(A1149,'S1-C&amp;Oisotopes'!$A$6:$M$1751,13,FALSE)</f>
        <v>133, 64.5, 1</v>
      </c>
      <c r="E1149" t="s">
        <v>141</v>
      </c>
    </row>
    <row r="1150" spans="1:5" x14ac:dyDescent="0.2">
      <c r="A1150">
        <v>29380</v>
      </c>
      <c r="B1150" t="str">
        <f>VLOOKUP(A1150,'S1-C&amp;Oisotopes'!$A$6:$M$1751,13,FALSE)</f>
        <v>133, 64.5, 1</v>
      </c>
      <c r="E1150" t="s">
        <v>141</v>
      </c>
    </row>
    <row r="1151" spans="1:5" x14ac:dyDescent="0.2">
      <c r="A1151">
        <v>29381</v>
      </c>
      <c r="B1151" t="str">
        <f>VLOOKUP(A1151,'S1-C&amp;Oisotopes'!$A$6:$M$1751,13,FALSE)</f>
        <v>133, 64.5, 1</v>
      </c>
      <c r="E1151" t="s">
        <v>141</v>
      </c>
    </row>
    <row r="1152" spans="1:5" x14ac:dyDescent="0.2">
      <c r="A1152">
        <v>29382</v>
      </c>
      <c r="B1152" t="str">
        <f>VLOOKUP(A1152,'S1-C&amp;Oisotopes'!$A$6:$M$1751,13,FALSE)</f>
        <v>133, 64.5, 1</v>
      </c>
      <c r="E1152" t="s">
        <v>141</v>
      </c>
    </row>
    <row r="1153" spans="1:5" x14ac:dyDescent="0.2">
      <c r="A1153">
        <v>29383</v>
      </c>
      <c r="B1153" t="str">
        <f>VLOOKUP(A1153,'S1-C&amp;Oisotopes'!$A$6:$M$1751,13,FALSE)</f>
        <v>133, 64.5, 1</v>
      </c>
      <c r="E1153" t="s">
        <v>141</v>
      </c>
    </row>
    <row r="1154" spans="1:5" x14ac:dyDescent="0.2">
      <c r="A1154">
        <v>29384</v>
      </c>
      <c r="B1154" t="str">
        <f>VLOOKUP(A1154,'S1-C&amp;Oisotopes'!$A$6:$M$1751,13,FALSE)</f>
        <v>133, 64.5, 1</v>
      </c>
      <c r="E1154" t="s">
        <v>141</v>
      </c>
    </row>
    <row r="1155" spans="1:5" x14ac:dyDescent="0.2">
      <c r="A1155">
        <v>29385</v>
      </c>
      <c r="B1155" t="str">
        <f>VLOOKUP(A1155,'S1-C&amp;Oisotopes'!$A$6:$M$1751,13,FALSE)</f>
        <v>133, 64.5, 1</v>
      </c>
      <c r="E1155" t="s">
        <v>141</v>
      </c>
    </row>
    <row r="1156" spans="1:5" x14ac:dyDescent="0.2">
      <c r="A1156">
        <v>29386</v>
      </c>
      <c r="B1156" t="str">
        <f>VLOOKUP(A1156,'S1-C&amp;Oisotopes'!$A$6:$M$1751,13,FALSE)</f>
        <v>133, 64.5, 1</v>
      </c>
      <c r="E1156" t="s">
        <v>141</v>
      </c>
    </row>
    <row r="1157" spans="1:5" x14ac:dyDescent="0.2">
      <c r="A1157">
        <v>29387</v>
      </c>
      <c r="B1157" t="str">
        <f>VLOOKUP(A1157,'S1-C&amp;Oisotopes'!$A$6:$M$1751,13,FALSE)</f>
        <v>133, 64.5, 1</v>
      </c>
      <c r="E1157" t="s">
        <v>141</v>
      </c>
    </row>
    <row r="1158" spans="1:5" x14ac:dyDescent="0.2">
      <c r="A1158">
        <v>29388</v>
      </c>
      <c r="B1158" t="str">
        <f>VLOOKUP(A1158,'S1-C&amp;Oisotopes'!$A$6:$M$1751,13,FALSE)</f>
        <v>133, 64.5, 1</v>
      </c>
      <c r="E1158" t="s">
        <v>141</v>
      </c>
    </row>
    <row r="1159" spans="1:5" x14ac:dyDescent="0.2">
      <c r="A1159">
        <v>29389</v>
      </c>
      <c r="B1159" t="str">
        <f>VLOOKUP(A1159,'S1-C&amp;Oisotopes'!$A$6:$M$1751,13,FALSE)</f>
        <v>133, 64.5, 1</v>
      </c>
      <c r="E1159" t="s">
        <v>141</v>
      </c>
    </row>
    <row r="1160" spans="1:5" x14ac:dyDescent="0.2">
      <c r="A1160">
        <v>29390</v>
      </c>
      <c r="B1160" t="str">
        <f>VLOOKUP(A1160,'S1-C&amp;Oisotopes'!$A$6:$M$1751,13,FALSE)</f>
        <v>133, 64.5, 1</v>
      </c>
      <c r="E1160" t="s">
        <v>141</v>
      </c>
    </row>
    <row r="1161" spans="1:5" x14ac:dyDescent="0.2">
      <c r="A1161">
        <v>29391</v>
      </c>
      <c r="B1161" t="str">
        <f>VLOOKUP(A1161,'S1-C&amp;Oisotopes'!$A$6:$M$1751,13,FALSE)</f>
        <v>133, 64.5, 1</v>
      </c>
      <c r="E1161" t="s">
        <v>141</v>
      </c>
    </row>
    <row r="1162" spans="1:5" x14ac:dyDescent="0.2">
      <c r="A1162">
        <v>29392</v>
      </c>
      <c r="B1162" t="str">
        <f>VLOOKUP(A1162,'S1-C&amp;Oisotopes'!$A$6:$M$1751,13,FALSE)</f>
        <v>133, 64.5, 1</v>
      </c>
      <c r="E1162" t="s">
        <v>144</v>
      </c>
    </row>
    <row r="1163" spans="1:5" x14ac:dyDescent="0.2">
      <c r="A1163">
        <v>29393</v>
      </c>
      <c r="B1163" t="str">
        <f>VLOOKUP(A1163,'S1-C&amp;Oisotopes'!$A$6:$M$1751,13,FALSE)</f>
        <v>133, 64.5, 1</v>
      </c>
      <c r="E1163" t="s">
        <v>144</v>
      </c>
    </row>
    <row r="1164" spans="1:5" x14ac:dyDescent="0.2">
      <c r="A1164">
        <v>29394</v>
      </c>
      <c r="B1164" t="str">
        <f>VLOOKUP(A1164,'S1-C&amp;Oisotopes'!$A$6:$M$1751,13,FALSE)</f>
        <v>133, 64.5, 1</v>
      </c>
      <c r="E1164" t="s">
        <v>144</v>
      </c>
    </row>
    <row r="1165" spans="1:5" x14ac:dyDescent="0.2">
      <c r="A1165">
        <v>29395</v>
      </c>
      <c r="B1165" t="str">
        <f>VLOOKUP(A1165,'S1-C&amp;Oisotopes'!$A$6:$M$1751,13,FALSE)</f>
        <v>133, 64.5, 1</v>
      </c>
      <c r="E1165" t="s">
        <v>144</v>
      </c>
    </row>
    <row r="1166" spans="1:5" x14ac:dyDescent="0.2">
      <c r="A1166">
        <v>29396</v>
      </c>
      <c r="B1166" t="str">
        <f>VLOOKUP(A1166,'S1-C&amp;Oisotopes'!$A$6:$M$1751,13,FALSE)</f>
        <v>133, 64.5, 1</v>
      </c>
      <c r="E1166" t="s">
        <v>144</v>
      </c>
    </row>
    <row r="1167" spans="1:5" x14ac:dyDescent="0.2">
      <c r="A1167">
        <v>29397</v>
      </c>
      <c r="B1167" t="str">
        <f>VLOOKUP(A1167,'S1-C&amp;Oisotopes'!$A$6:$M$1751,13,FALSE)</f>
        <v>133, 64.5, 1</v>
      </c>
      <c r="E1167" t="s">
        <v>143</v>
      </c>
    </row>
    <row r="1168" spans="1:5" x14ac:dyDescent="0.2">
      <c r="A1168">
        <v>29398</v>
      </c>
      <c r="B1168" t="str">
        <f>VLOOKUP(A1168,'S1-C&amp;Oisotopes'!$A$6:$M$1751,13,FALSE)</f>
        <v>133, 64.5, 1</v>
      </c>
      <c r="E1168" t="s">
        <v>143</v>
      </c>
    </row>
    <row r="1169" spans="1:5" x14ac:dyDescent="0.2">
      <c r="A1169">
        <v>29399</v>
      </c>
      <c r="B1169" t="str">
        <f>VLOOKUP(A1169,'S1-C&amp;Oisotopes'!$A$6:$M$1751,13,FALSE)</f>
        <v>133, 64.5, 1</v>
      </c>
      <c r="E1169" t="s">
        <v>143</v>
      </c>
    </row>
    <row r="1170" spans="1:5" x14ac:dyDescent="0.2">
      <c r="A1170">
        <v>29400</v>
      </c>
      <c r="B1170" t="str">
        <f>VLOOKUP(A1170,'S1-C&amp;Oisotopes'!$A$6:$M$1751,13,FALSE)</f>
        <v>133, 64.5, 1</v>
      </c>
      <c r="E1170" t="s">
        <v>146</v>
      </c>
    </row>
    <row r="1171" spans="1:5" x14ac:dyDescent="0.2">
      <c r="A1171">
        <v>29401</v>
      </c>
      <c r="B1171" t="str">
        <f>VLOOKUP(A1171,'S1-C&amp;Oisotopes'!$A$6:$M$1751,13,FALSE)</f>
        <v>133, 64.5, 1</v>
      </c>
      <c r="E1171" t="s">
        <v>146</v>
      </c>
    </row>
    <row r="1172" spans="1:5" x14ac:dyDescent="0.2">
      <c r="A1172">
        <v>29402</v>
      </c>
      <c r="B1172" t="str">
        <f>VLOOKUP(A1172,'S1-C&amp;Oisotopes'!$A$6:$M$1751,13,FALSE)</f>
        <v>133, 64.5, 1</v>
      </c>
      <c r="E1172" t="s">
        <v>146</v>
      </c>
    </row>
    <row r="1173" spans="1:5" x14ac:dyDescent="0.2">
      <c r="A1173">
        <v>29403</v>
      </c>
      <c r="B1173" t="str">
        <f>VLOOKUP(A1173,'S1-C&amp;Oisotopes'!$A$6:$M$1751,13,FALSE)</f>
        <v>133, 64.5, 1</v>
      </c>
      <c r="E1173" t="s">
        <v>146</v>
      </c>
    </row>
    <row r="1174" spans="1:5" x14ac:dyDescent="0.2">
      <c r="A1174">
        <v>29404</v>
      </c>
      <c r="B1174" t="str">
        <f>VLOOKUP(A1174,'S1-C&amp;Oisotopes'!$A$6:$M$1751,13,FALSE)</f>
        <v>133, 64.5, 1</v>
      </c>
      <c r="E1174" t="s">
        <v>146</v>
      </c>
    </row>
    <row r="1175" spans="1:5" x14ac:dyDescent="0.2">
      <c r="A1175">
        <v>29405</v>
      </c>
      <c r="B1175" t="str">
        <f>VLOOKUP(A1175,'S1-C&amp;Oisotopes'!$A$6:$M$1751,13,FALSE)</f>
        <v>133, 64.5, 1</v>
      </c>
      <c r="E1175" t="s">
        <v>146</v>
      </c>
    </row>
    <row r="1176" spans="1:5" x14ac:dyDescent="0.2">
      <c r="A1176">
        <v>29406</v>
      </c>
      <c r="B1176" t="str">
        <f>VLOOKUP(A1176,'S1-C&amp;Oisotopes'!$A$6:$M$1751,13,FALSE)</f>
        <v>133, 64.5, 1</v>
      </c>
      <c r="E1176" t="s">
        <v>146</v>
      </c>
    </row>
    <row r="1177" spans="1:5" x14ac:dyDescent="0.2">
      <c r="A1177">
        <v>29407</v>
      </c>
      <c r="B1177" t="str">
        <f>VLOOKUP(A1177,'S1-C&amp;Oisotopes'!$A$6:$M$1751,13,FALSE)</f>
        <v>133, 64.5, 1</v>
      </c>
      <c r="E1177" t="s">
        <v>146</v>
      </c>
    </row>
    <row r="1178" spans="1:5" x14ac:dyDescent="0.2">
      <c r="A1178">
        <v>29408</v>
      </c>
      <c r="B1178" t="str">
        <f>VLOOKUP(A1178,'S1-C&amp;Oisotopes'!$A$6:$M$1751,13,FALSE)</f>
        <v>133, 64.5, 1</v>
      </c>
      <c r="E1178" t="s">
        <v>146</v>
      </c>
    </row>
    <row r="1179" spans="1:5" x14ac:dyDescent="0.2">
      <c r="A1179">
        <v>29409</v>
      </c>
      <c r="B1179" t="str">
        <f>VLOOKUP(A1179,'S1-C&amp;Oisotopes'!$A$6:$M$1751,13,FALSE)</f>
        <v>133, 64.5, 1</v>
      </c>
      <c r="E1179" t="s">
        <v>146</v>
      </c>
    </row>
    <row r="1180" spans="1:5" x14ac:dyDescent="0.2">
      <c r="A1180">
        <v>29410</v>
      </c>
      <c r="B1180" t="str">
        <f>VLOOKUP(A1180,'S1-C&amp;Oisotopes'!$A$6:$M$1751,13,FALSE)</f>
        <v>133, 64.5, 1</v>
      </c>
      <c r="E1180" t="s">
        <v>146</v>
      </c>
    </row>
    <row r="1181" spans="1:5" x14ac:dyDescent="0.2">
      <c r="A1181">
        <v>29411</v>
      </c>
      <c r="B1181" t="str">
        <f>VLOOKUP(A1181,'S1-C&amp;Oisotopes'!$A$6:$M$1751,13,FALSE)</f>
        <v>133, 64.5, 1</v>
      </c>
      <c r="E1181" t="s">
        <v>146</v>
      </c>
    </row>
    <row r="1182" spans="1:5" x14ac:dyDescent="0.2">
      <c r="A1182">
        <v>29412</v>
      </c>
      <c r="B1182" t="str">
        <f>VLOOKUP(A1182,'S1-C&amp;Oisotopes'!$A$6:$M$1751,13,FALSE)</f>
        <v>133, 64.5, 1</v>
      </c>
      <c r="E1182" t="s">
        <v>146</v>
      </c>
    </row>
    <row r="1183" spans="1:5" x14ac:dyDescent="0.2">
      <c r="A1183">
        <v>29413</v>
      </c>
      <c r="B1183" t="str">
        <f>VLOOKUP(A1183,'S1-C&amp;Oisotopes'!$A$6:$M$1751,13,FALSE)</f>
        <v>133, 64.5, 1</v>
      </c>
      <c r="E1183" t="s">
        <v>146</v>
      </c>
    </row>
    <row r="1184" spans="1:5" x14ac:dyDescent="0.2">
      <c r="A1184">
        <v>29414</v>
      </c>
      <c r="B1184" t="str">
        <f>VLOOKUP(A1184,'S1-C&amp;Oisotopes'!$A$6:$M$1751,13,FALSE)</f>
        <v>133, 64.5, 1</v>
      </c>
      <c r="E1184" t="s">
        <v>146</v>
      </c>
    </row>
    <row r="1185" spans="1:5" x14ac:dyDescent="0.2">
      <c r="A1185">
        <v>29415</v>
      </c>
      <c r="B1185" t="str">
        <f>VLOOKUP(A1185,'S1-C&amp;Oisotopes'!$A$6:$M$1751,13,FALSE)</f>
        <v>133, 64.5, 1</v>
      </c>
      <c r="E1185" t="s">
        <v>146</v>
      </c>
    </row>
    <row r="1186" spans="1:5" x14ac:dyDescent="0.2">
      <c r="A1186">
        <v>29416</v>
      </c>
      <c r="B1186" t="str">
        <f>VLOOKUP(A1186,'S1-C&amp;Oisotopes'!$A$6:$M$1751,13,FALSE)</f>
        <v>133, 64.5, 1</v>
      </c>
      <c r="E1186" t="s">
        <v>146</v>
      </c>
    </row>
    <row r="1187" spans="1:5" x14ac:dyDescent="0.2">
      <c r="A1187">
        <v>29417</v>
      </c>
      <c r="B1187" t="str">
        <f>VLOOKUP(A1187,'S1-C&amp;Oisotopes'!$A$6:$M$1751,13,FALSE)</f>
        <v>133, 64.5, 1</v>
      </c>
      <c r="E1187" t="s">
        <v>146</v>
      </c>
    </row>
    <row r="1188" spans="1:5" x14ac:dyDescent="0.2">
      <c r="A1188">
        <v>29418</v>
      </c>
      <c r="B1188" t="str">
        <f>VLOOKUP(A1188,'S1-C&amp;Oisotopes'!$A$6:$M$1751,13,FALSE)</f>
        <v>133, 64.5, 1</v>
      </c>
      <c r="E1188" t="s">
        <v>146</v>
      </c>
    </row>
    <row r="1189" spans="1:5" x14ac:dyDescent="0.2">
      <c r="A1189">
        <v>29419</v>
      </c>
      <c r="B1189" t="str">
        <f>VLOOKUP(A1189,'S1-C&amp;Oisotopes'!$A$6:$M$1751,13,FALSE)</f>
        <v>133, 64.5, 1</v>
      </c>
      <c r="E1189" t="s">
        <v>146</v>
      </c>
    </row>
    <row r="1190" spans="1:5" x14ac:dyDescent="0.2">
      <c r="A1190">
        <v>29420</v>
      </c>
      <c r="B1190" t="str">
        <f>VLOOKUP(A1190,'S1-C&amp;Oisotopes'!$A$6:$M$1751,13,FALSE)</f>
        <v>133, 64.5, 1</v>
      </c>
      <c r="E1190" t="s">
        <v>146</v>
      </c>
    </row>
    <row r="1191" spans="1:5" x14ac:dyDescent="0.2">
      <c r="A1191">
        <v>29421</v>
      </c>
      <c r="B1191" t="str">
        <f>VLOOKUP(A1191,'S1-C&amp;Oisotopes'!$A$6:$M$1751,13,FALSE)</f>
        <v>133, 64.5, 1</v>
      </c>
      <c r="E1191" t="s">
        <v>146</v>
      </c>
    </row>
    <row r="1192" spans="1:5" x14ac:dyDescent="0.2">
      <c r="A1192">
        <v>29422</v>
      </c>
      <c r="B1192" t="str">
        <f>VLOOKUP(A1192,'S1-C&amp;Oisotopes'!$A$6:$M$1751,13,FALSE)</f>
        <v>133, 64.5, 1</v>
      </c>
      <c r="E1192" t="s">
        <v>146</v>
      </c>
    </row>
    <row r="1193" spans="1:5" x14ac:dyDescent="0.2">
      <c r="A1193">
        <v>29423</v>
      </c>
      <c r="B1193" t="str">
        <f>VLOOKUP(A1193,'S1-C&amp;Oisotopes'!$A$6:$M$1751,13,FALSE)</f>
        <v>133, 64.5, 1</v>
      </c>
      <c r="E1193" t="s">
        <v>146</v>
      </c>
    </row>
    <row r="1194" spans="1:5" x14ac:dyDescent="0.2">
      <c r="A1194">
        <v>29424</v>
      </c>
      <c r="B1194" t="str">
        <f>VLOOKUP(A1194,'S1-C&amp;Oisotopes'!$A$6:$M$1751,13,FALSE)</f>
        <v>133, 64.5, 1</v>
      </c>
      <c r="E1194" t="s">
        <v>146</v>
      </c>
    </row>
    <row r="1195" spans="1:5" x14ac:dyDescent="0.2">
      <c r="A1195">
        <v>29425</v>
      </c>
      <c r="B1195" t="str">
        <f>VLOOKUP(A1195,'S1-C&amp;Oisotopes'!$A$6:$M$1751,13,FALSE)</f>
        <v>133, 64.5, 1</v>
      </c>
      <c r="E1195" t="s">
        <v>146</v>
      </c>
    </row>
    <row r="1196" spans="1:5" x14ac:dyDescent="0.2">
      <c r="A1196">
        <v>29426</v>
      </c>
      <c r="B1196" t="str">
        <f>VLOOKUP(A1196,'S1-C&amp;Oisotopes'!$A$6:$M$1751,13,FALSE)</f>
        <v>133, 64.5, 1</v>
      </c>
      <c r="E1196" t="s">
        <v>146</v>
      </c>
    </row>
    <row r="1197" spans="1:5" x14ac:dyDescent="0.2">
      <c r="A1197">
        <v>29427</v>
      </c>
      <c r="B1197" t="str">
        <f>VLOOKUP(A1197,'S1-C&amp;Oisotopes'!$A$6:$M$1751,13,FALSE)</f>
        <v>133, 64.5, 1</v>
      </c>
      <c r="E1197" t="s">
        <v>146</v>
      </c>
    </row>
    <row r="1198" spans="1:5" x14ac:dyDescent="0.2">
      <c r="A1198">
        <v>29428</v>
      </c>
      <c r="B1198" t="str">
        <f>VLOOKUP(A1198,'S1-C&amp;Oisotopes'!$A$6:$M$1751,13,FALSE)</f>
        <v>133, 64.5, 1</v>
      </c>
      <c r="E1198" t="s">
        <v>146</v>
      </c>
    </row>
    <row r="1199" spans="1:5" x14ac:dyDescent="0.2">
      <c r="A1199">
        <v>29429</v>
      </c>
      <c r="B1199" t="str">
        <f>VLOOKUP(A1199,'S1-C&amp;Oisotopes'!$A$6:$M$1751,13,FALSE)</f>
        <v>133, 64.5, 1</v>
      </c>
      <c r="E1199" t="s">
        <v>146</v>
      </c>
    </row>
    <row r="1200" spans="1:5" x14ac:dyDescent="0.2">
      <c r="A1200">
        <v>29430</v>
      </c>
      <c r="B1200" t="str">
        <f>VLOOKUP(A1200,'S1-C&amp;Oisotopes'!$A$6:$M$1751,13,FALSE)</f>
        <v>133, 64.5, 1</v>
      </c>
      <c r="E1200" t="s">
        <v>146</v>
      </c>
    </row>
    <row r="1201" spans="1:5" x14ac:dyDescent="0.2">
      <c r="A1201">
        <v>29431</v>
      </c>
      <c r="B1201" t="str">
        <f>VLOOKUP(A1201,'S1-C&amp;Oisotopes'!$A$6:$M$1751,13,FALSE)</f>
        <v>133, 64.5, 1</v>
      </c>
      <c r="E1201" t="s">
        <v>146</v>
      </c>
    </row>
    <row r="1202" spans="1:5" x14ac:dyDescent="0.2">
      <c r="A1202">
        <v>29432</v>
      </c>
      <c r="B1202" t="str">
        <f>VLOOKUP(A1202,'S1-C&amp;Oisotopes'!$A$6:$M$1751,13,FALSE)</f>
        <v>133, 64.5, 1</v>
      </c>
      <c r="E1202" t="s">
        <v>146</v>
      </c>
    </row>
    <row r="1203" spans="1:5" x14ac:dyDescent="0.2">
      <c r="A1203">
        <v>29433</v>
      </c>
      <c r="B1203" t="str">
        <f>VLOOKUP(A1203,'S1-C&amp;Oisotopes'!$A$6:$M$1751,13,FALSE)</f>
        <v>133, 64.5, 1</v>
      </c>
      <c r="E1203" t="s">
        <v>146</v>
      </c>
    </row>
    <row r="1204" spans="1:5" x14ac:dyDescent="0.2">
      <c r="A1204">
        <v>29434</v>
      </c>
      <c r="B1204" t="str">
        <f>VLOOKUP(A1204,'S1-C&amp;Oisotopes'!$A$6:$M$1751,13,FALSE)</f>
        <v>133, 64.5, 1</v>
      </c>
      <c r="E1204" t="s">
        <v>146</v>
      </c>
    </row>
    <row r="1205" spans="1:5" x14ac:dyDescent="0.2">
      <c r="A1205">
        <v>29435</v>
      </c>
      <c r="B1205" t="str">
        <f>VLOOKUP(A1205,'S1-C&amp;Oisotopes'!$A$6:$M$1751,13,FALSE)</f>
        <v>133, 64.5, 1</v>
      </c>
      <c r="E1205" t="s">
        <v>146</v>
      </c>
    </row>
    <row r="1206" spans="1:5" x14ac:dyDescent="0.2">
      <c r="A1206">
        <v>29436</v>
      </c>
      <c r="B1206" t="str">
        <f>VLOOKUP(A1206,'S1-C&amp;Oisotopes'!$A$6:$M$1751,13,FALSE)</f>
        <v>133, 64.5, 1</v>
      </c>
      <c r="E1206" t="s">
        <v>146</v>
      </c>
    </row>
    <row r="1207" spans="1:5" x14ac:dyDescent="0.2">
      <c r="A1207">
        <v>29437</v>
      </c>
      <c r="B1207" t="str">
        <f>VLOOKUP(A1207,'S1-C&amp;Oisotopes'!$A$6:$M$1751,13,FALSE)</f>
        <v>133, 64.5, 1</v>
      </c>
      <c r="E1207" t="s">
        <v>146</v>
      </c>
    </row>
    <row r="1208" spans="1:5" x14ac:dyDescent="0.2">
      <c r="A1208">
        <v>29438</v>
      </c>
      <c r="B1208" t="str">
        <f>VLOOKUP(A1208,'S1-C&amp;Oisotopes'!$A$6:$M$1751,13,FALSE)</f>
        <v>133, 64.5, 1</v>
      </c>
      <c r="E1208" t="s">
        <v>146</v>
      </c>
    </row>
    <row r="1209" spans="1:5" x14ac:dyDescent="0.2">
      <c r="A1209">
        <v>29439</v>
      </c>
      <c r="B1209" t="str">
        <f>VLOOKUP(A1209,'S1-C&amp;Oisotopes'!$A$6:$M$1751,13,FALSE)</f>
        <v>133, 64.5, 1</v>
      </c>
      <c r="E1209" t="s">
        <v>146</v>
      </c>
    </row>
    <row r="1210" spans="1:5" x14ac:dyDescent="0.2">
      <c r="A1210">
        <v>29440</v>
      </c>
      <c r="B1210" t="str">
        <f>VLOOKUP(A1210,'S1-C&amp;Oisotopes'!$A$6:$M$1751,13,FALSE)</f>
        <v>133, 64.5, 1</v>
      </c>
      <c r="E1210" t="s">
        <v>146</v>
      </c>
    </row>
    <row r="1211" spans="1:5" x14ac:dyDescent="0.2">
      <c r="A1211">
        <v>29441</v>
      </c>
      <c r="B1211" t="str">
        <f>VLOOKUP(A1211,'S1-C&amp;Oisotopes'!$A$6:$M$1751,13,FALSE)</f>
        <v>133, 64.5, 1</v>
      </c>
      <c r="E1211" t="s">
        <v>146</v>
      </c>
    </row>
    <row r="1212" spans="1:5" x14ac:dyDescent="0.2">
      <c r="A1212">
        <v>29442</v>
      </c>
      <c r="B1212" t="str">
        <f>VLOOKUP(A1212,'S1-C&amp;Oisotopes'!$A$6:$M$1751,13,FALSE)</f>
        <v>133, 64.5, 1</v>
      </c>
      <c r="E1212" t="s">
        <v>146</v>
      </c>
    </row>
    <row r="1213" spans="1:5" x14ac:dyDescent="0.2">
      <c r="A1213">
        <v>29443</v>
      </c>
      <c r="B1213" t="str">
        <f>VLOOKUP(A1213,'S1-C&amp;Oisotopes'!$A$6:$M$1751,13,FALSE)</f>
        <v>133, 64.5, 1</v>
      </c>
      <c r="E1213" t="s">
        <v>146</v>
      </c>
    </row>
    <row r="1214" spans="1:5" x14ac:dyDescent="0.2">
      <c r="A1214">
        <v>29444</v>
      </c>
      <c r="B1214" t="str">
        <f>VLOOKUP(A1214,'S1-C&amp;Oisotopes'!$A$6:$M$1751,13,FALSE)</f>
        <v>133, 64.5, 1</v>
      </c>
      <c r="E1214" t="s">
        <v>146</v>
      </c>
    </row>
    <row r="1215" spans="1:5" x14ac:dyDescent="0.2">
      <c r="A1215">
        <v>29445</v>
      </c>
      <c r="B1215" t="str">
        <f>VLOOKUP(A1215,'S1-C&amp;Oisotopes'!$A$6:$M$1751,13,FALSE)</f>
        <v>133, 64.5, 1</v>
      </c>
      <c r="E1215" t="s">
        <v>146</v>
      </c>
    </row>
    <row r="1216" spans="1:5" x14ac:dyDescent="0.2">
      <c r="A1216">
        <v>29446</v>
      </c>
      <c r="B1216" t="str">
        <f>VLOOKUP(A1216,'S1-C&amp;Oisotopes'!$A$6:$M$1751,13,FALSE)</f>
        <v>133, 64.5, 1</v>
      </c>
      <c r="E1216" t="s">
        <v>146</v>
      </c>
    </row>
    <row r="1217" spans="1:5" x14ac:dyDescent="0.2">
      <c r="A1217">
        <v>29447</v>
      </c>
      <c r="B1217" t="str">
        <f>VLOOKUP(A1217,'S1-C&amp;Oisotopes'!$A$6:$M$1751,13,FALSE)</f>
        <v>133, 64.5, 1</v>
      </c>
      <c r="E1217" t="s">
        <v>146</v>
      </c>
    </row>
    <row r="1218" spans="1:5" x14ac:dyDescent="0.2">
      <c r="A1218">
        <v>29448</v>
      </c>
      <c r="B1218" t="str">
        <f>VLOOKUP(A1218,'S1-C&amp;Oisotopes'!$A$6:$M$1751,13,FALSE)</f>
        <v>133, 64.5, 1</v>
      </c>
      <c r="E1218" t="s">
        <v>146</v>
      </c>
    </row>
    <row r="1219" spans="1:5" x14ac:dyDescent="0.2">
      <c r="A1219">
        <v>29449</v>
      </c>
      <c r="B1219" t="str">
        <f>VLOOKUP(A1219,'S1-C&amp;Oisotopes'!$A$6:$M$1751,13,FALSE)</f>
        <v>133, 64.5, 1</v>
      </c>
      <c r="E1219" t="s">
        <v>143</v>
      </c>
    </row>
    <row r="1220" spans="1:5" x14ac:dyDescent="0.2">
      <c r="A1220">
        <v>29450</v>
      </c>
      <c r="B1220" t="str">
        <f>VLOOKUP(A1220,'S1-C&amp;Oisotopes'!$A$6:$M$1751,13,FALSE)</f>
        <v>133, 64.5, 1</v>
      </c>
      <c r="E1220" t="s">
        <v>143</v>
      </c>
    </row>
    <row r="1221" spans="1:5" x14ac:dyDescent="0.2">
      <c r="A1221">
        <v>29451</v>
      </c>
      <c r="B1221" t="str">
        <f>VLOOKUP(A1221,'S1-C&amp;Oisotopes'!$A$6:$M$1751,13,FALSE)</f>
        <v>133, 64.5, 1</v>
      </c>
      <c r="E1221" t="s">
        <v>143</v>
      </c>
    </row>
    <row r="1222" spans="1:5" x14ac:dyDescent="0.2">
      <c r="A1222">
        <v>29452</v>
      </c>
      <c r="B1222" t="str">
        <f>VLOOKUP(A1222,'S1-C&amp;Oisotopes'!$A$6:$M$1751,13,FALSE)</f>
        <v>133, 64.5, 1</v>
      </c>
      <c r="E1222" t="s">
        <v>143</v>
      </c>
    </row>
    <row r="1223" spans="1:5" x14ac:dyDescent="0.2">
      <c r="A1223">
        <v>29453</v>
      </c>
      <c r="B1223" t="str">
        <f>VLOOKUP(A1223,'S1-C&amp;Oisotopes'!$A$6:$M$1751,13,FALSE)</f>
        <v>133, 64.5, 1</v>
      </c>
      <c r="E1223" t="s">
        <v>143</v>
      </c>
    </row>
    <row r="1224" spans="1:5" x14ac:dyDescent="0.2">
      <c r="A1224">
        <v>29454</v>
      </c>
      <c r="B1224" t="str">
        <f>VLOOKUP(A1224,'S1-C&amp;Oisotopes'!$A$6:$M$1751,13,FALSE)</f>
        <v>133, 64.5, 1</v>
      </c>
      <c r="E1224" t="s">
        <v>143</v>
      </c>
    </row>
    <row r="1225" spans="1:5" x14ac:dyDescent="0.2">
      <c r="A1225">
        <v>29455</v>
      </c>
      <c r="B1225" t="str">
        <f>VLOOKUP(A1225,'S1-C&amp;Oisotopes'!$A$6:$M$1751,13,FALSE)</f>
        <v>133, 64.5, 1</v>
      </c>
      <c r="E1225" t="s">
        <v>143</v>
      </c>
    </row>
    <row r="1226" spans="1:5" x14ac:dyDescent="0.2">
      <c r="A1226">
        <v>29456</v>
      </c>
      <c r="B1226" t="str">
        <f>VLOOKUP(A1226,'S1-C&amp;Oisotopes'!$A$6:$M$1751,13,FALSE)</f>
        <v>133, 64.5, 1</v>
      </c>
      <c r="E1226" t="s">
        <v>143</v>
      </c>
    </row>
    <row r="1227" spans="1:5" x14ac:dyDescent="0.2">
      <c r="A1227">
        <v>29457</v>
      </c>
      <c r="B1227" t="str">
        <f>VLOOKUP(A1227,'S1-C&amp;Oisotopes'!$A$6:$M$1751,13,FALSE)</f>
        <v>133, 64.5, 1</v>
      </c>
      <c r="E1227" t="s">
        <v>143</v>
      </c>
    </row>
    <row r="1228" spans="1:5" x14ac:dyDescent="0.2">
      <c r="A1228">
        <v>29458</v>
      </c>
      <c r="B1228" t="str">
        <f>VLOOKUP(A1228,'S1-C&amp;Oisotopes'!$A$6:$M$1751,13,FALSE)</f>
        <v>133, 64.5, 1</v>
      </c>
      <c r="E1228" t="s">
        <v>143</v>
      </c>
    </row>
    <row r="1229" spans="1:5" x14ac:dyDescent="0.2">
      <c r="A1229">
        <v>29459</v>
      </c>
      <c r="B1229" t="str">
        <f>VLOOKUP(A1229,'S1-C&amp;Oisotopes'!$A$6:$M$1751,13,FALSE)</f>
        <v>133, 64.5, 1</v>
      </c>
      <c r="E1229" t="s">
        <v>143</v>
      </c>
    </row>
    <row r="1230" spans="1:5" x14ac:dyDescent="0.2">
      <c r="A1230">
        <v>29460</v>
      </c>
      <c r="B1230" t="str">
        <f>VLOOKUP(A1230,'S1-C&amp;Oisotopes'!$A$6:$M$1751,13,FALSE)</f>
        <v>133, 64.5, 1</v>
      </c>
      <c r="E1230" t="s">
        <v>143</v>
      </c>
    </row>
    <row r="1231" spans="1:5" x14ac:dyDescent="0.2">
      <c r="A1231">
        <v>29461</v>
      </c>
      <c r="B1231" t="str">
        <f>VLOOKUP(A1231,'S1-C&amp;Oisotopes'!$A$6:$M$1751,13,FALSE)</f>
        <v>133, 64.5, 1</v>
      </c>
      <c r="E1231" t="s">
        <v>143</v>
      </c>
    </row>
    <row r="1232" spans="1:5" x14ac:dyDescent="0.2">
      <c r="A1232">
        <v>29462</v>
      </c>
      <c r="B1232" t="str">
        <f>VLOOKUP(A1232,'S1-C&amp;Oisotopes'!$A$6:$M$1751,13,FALSE)</f>
        <v>133, 64.5, 1</v>
      </c>
      <c r="E1232" t="s">
        <v>143</v>
      </c>
    </row>
    <row r="1233" spans="1:5" x14ac:dyDescent="0.2">
      <c r="A1233">
        <v>29463</v>
      </c>
      <c r="B1233" t="str">
        <f>VLOOKUP(A1233,'S1-C&amp;Oisotopes'!$A$6:$M$1751,13,FALSE)</f>
        <v>133, 64.5, 1</v>
      </c>
      <c r="E1233" t="s">
        <v>143</v>
      </c>
    </row>
    <row r="1234" spans="1:5" x14ac:dyDescent="0.2">
      <c r="A1234">
        <v>29464</v>
      </c>
      <c r="B1234" t="str">
        <f>VLOOKUP(A1234,'S1-C&amp;Oisotopes'!$A$6:$M$1751,13,FALSE)</f>
        <v>133, 64.5, 1</v>
      </c>
      <c r="E1234" t="s">
        <v>143</v>
      </c>
    </row>
    <row r="1235" spans="1:5" x14ac:dyDescent="0.2">
      <c r="A1235">
        <v>29465</v>
      </c>
      <c r="B1235" t="str">
        <f>VLOOKUP(A1235,'S1-C&amp;Oisotopes'!$A$6:$M$1751,13,FALSE)</f>
        <v>133, 64.5, 1</v>
      </c>
      <c r="E1235" t="s">
        <v>143</v>
      </c>
    </row>
    <row r="1236" spans="1:5" x14ac:dyDescent="0.2">
      <c r="A1236">
        <v>29466</v>
      </c>
      <c r="B1236" t="str">
        <f>VLOOKUP(A1236,'S1-C&amp;Oisotopes'!$A$6:$M$1751,13,FALSE)</f>
        <v>133, 64.5, 1</v>
      </c>
      <c r="E1236" t="s">
        <v>143</v>
      </c>
    </row>
    <row r="1237" spans="1:5" x14ac:dyDescent="0.2">
      <c r="A1237">
        <v>29467</v>
      </c>
      <c r="B1237" t="str">
        <f>VLOOKUP(A1237,'S1-C&amp;Oisotopes'!$A$6:$M$1751,13,FALSE)</f>
        <v>133, 64.5, 1</v>
      </c>
      <c r="E1237" t="s">
        <v>143</v>
      </c>
    </row>
    <row r="1238" spans="1:5" x14ac:dyDescent="0.2">
      <c r="A1238">
        <v>29468</v>
      </c>
      <c r="B1238" t="str">
        <f>VLOOKUP(A1238,'S1-C&amp;Oisotopes'!$A$6:$M$1751,13,FALSE)</f>
        <v>133, 64.5, 1</v>
      </c>
      <c r="E1238" t="s">
        <v>143</v>
      </c>
    </row>
    <row r="1239" spans="1:5" x14ac:dyDescent="0.2">
      <c r="A1239">
        <v>29469</v>
      </c>
      <c r="B1239" t="str">
        <f>VLOOKUP(A1239,'S1-C&amp;Oisotopes'!$A$6:$M$1751,13,FALSE)</f>
        <v>133, 64.5, 1</v>
      </c>
      <c r="E1239" t="s">
        <v>143</v>
      </c>
    </row>
    <row r="1240" spans="1:5" x14ac:dyDescent="0.2">
      <c r="A1240">
        <v>29470</v>
      </c>
      <c r="B1240" t="str">
        <f>VLOOKUP(A1240,'S1-C&amp;Oisotopes'!$A$6:$M$1751,13,FALSE)</f>
        <v>133, 64.5, 1</v>
      </c>
      <c r="E1240" t="s">
        <v>143</v>
      </c>
    </row>
    <row r="1241" spans="1:5" x14ac:dyDescent="0.2">
      <c r="A1241">
        <v>29471</v>
      </c>
      <c r="B1241" t="str">
        <f>VLOOKUP(A1241,'S1-C&amp;Oisotopes'!$A$6:$M$1751,13,FALSE)</f>
        <v>133, 64.5, 1</v>
      </c>
      <c r="E1241" t="s">
        <v>143</v>
      </c>
    </row>
    <row r="1242" spans="1:5" x14ac:dyDescent="0.2">
      <c r="A1242">
        <v>29472</v>
      </c>
      <c r="B1242" t="str">
        <f>VLOOKUP(A1242,'S1-C&amp;Oisotopes'!$A$6:$M$1751,13,FALSE)</f>
        <v>133, 64.5, 1</v>
      </c>
      <c r="E1242" t="s">
        <v>143</v>
      </c>
    </row>
    <row r="1243" spans="1:5" x14ac:dyDescent="0.2">
      <c r="A1243">
        <v>29473</v>
      </c>
      <c r="B1243" t="str">
        <f>VLOOKUP(A1243,'S1-C&amp;Oisotopes'!$A$6:$M$1751,13,FALSE)</f>
        <v>133, 64.5, 1</v>
      </c>
      <c r="E1243" t="s">
        <v>143</v>
      </c>
    </row>
    <row r="1244" spans="1:5" x14ac:dyDescent="0.2">
      <c r="A1244">
        <v>29474</v>
      </c>
      <c r="B1244" t="str">
        <f>VLOOKUP(A1244,'S1-C&amp;Oisotopes'!$A$6:$M$1751,13,FALSE)</f>
        <v>133, 64.5, 1</v>
      </c>
      <c r="E1244" t="s">
        <v>143</v>
      </c>
    </row>
    <row r="1245" spans="1:5" x14ac:dyDescent="0.2">
      <c r="A1245">
        <v>29475</v>
      </c>
      <c r="B1245" t="str">
        <f>VLOOKUP(A1245,'S1-C&amp;Oisotopes'!$A$6:$M$1751,13,FALSE)</f>
        <v>133, 64.5, 1</v>
      </c>
      <c r="E1245" t="s">
        <v>145</v>
      </c>
    </row>
    <row r="1246" spans="1:5" x14ac:dyDescent="0.2">
      <c r="A1246">
        <v>29476</v>
      </c>
      <c r="B1246" t="str">
        <f>VLOOKUP(A1246,'S1-C&amp;Oisotopes'!$A$6:$M$1751,13,FALSE)</f>
        <v>133, 64.5, 1</v>
      </c>
      <c r="E1246" t="s">
        <v>145</v>
      </c>
    </row>
    <row r="1247" spans="1:5" x14ac:dyDescent="0.2">
      <c r="A1247">
        <v>29477</v>
      </c>
      <c r="B1247" t="str">
        <f>VLOOKUP(A1247,'S1-C&amp;Oisotopes'!$A$6:$M$1751,13,FALSE)</f>
        <v>133, 64.5, 1</v>
      </c>
      <c r="E1247" t="s">
        <v>145</v>
      </c>
    </row>
    <row r="1248" spans="1:5" x14ac:dyDescent="0.2">
      <c r="A1248">
        <v>29478</v>
      </c>
      <c r="B1248" t="str">
        <f>VLOOKUP(A1248,'S1-C&amp;Oisotopes'!$A$6:$M$1751,13,FALSE)</f>
        <v>133, 64.5, 1</v>
      </c>
      <c r="E1248" t="s">
        <v>145</v>
      </c>
    </row>
    <row r="1249" spans="1:5" x14ac:dyDescent="0.2">
      <c r="A1249">
        <v>29479</v>
      </c>
      <c r="B1249" t="str">
        <f>VLOOKUP(A1249,'S1-C&amp;Oisotopes'!$A$6:$M$1751,13,FALSE)</f>
        <v>133, 64.5, 1</v>
      </c>
      <c r="E1249" t="s">
        <v>145</v>
      </c>
    </row>
    <row r="1250" spans="1:5" x14ac:dyDescent="0.2">
      <c r="A1250">
        <v>29480</v>
      </c>
      <c r="B1250" t="str">
        <f>VLOOKUP(A1250,'S1-C&amp;Oisotopes'!$A$6:$M$1751,13,FALSE)</f>
        <v>133, 64.5, 1</v>
      </c>
      <c r="E1250" t="s">
        <v>145</v>
      </c>
    </row>
    <row r="1251" spans="1:5" x14ac:dyDescent="0.2">
      <c r="A1251">
        <v>29481</v>
      </c>
      <c r="B1251" t="str">
        <f>VLOOKUP(A1251,'S1-C&amp;Oisotopes'!$A$6:$M$1751,13,FALSE)</f>
        <v>133, 64.5, 1</v>
      </c>
      <c r="E1251" t="s">
        <v>145</v>
      </c>
    </row>
    <row r="1252" spans="1:5" x14ac:dyDescent="0.2">
      <c r="A1252">
        <v>29482</v>
      </c>
      <c r="B1252" t="str">
        <f>VLOOKUP(A1252,'S1-C&amp;Oisotopes'!$A$6:$M$1751,13,FALSE)</f>
        <v>133, 64.5, 1</v>
      </c>
      <c r="E1252" t="s">
        <v>145</v>
      </c>
    </row>
    <row r="1253" spans="1:5" x14ac:dyDescent="0.2">
      <c r="A1253">
        <v>29483</v>
      </c>
      <c r="B1253" t="str">
        <f>VLOOKUP(A1253,'S1-C&amp;Oisotopes'!$A$6:$M$1751,13,FALSE)</f>
        <v>133, 64.5, 1</v>
      </c>
      <c r="E1253" t="s">
        <v>145</v>
      </c>
    </row>
    <row r="1254" spans="1:5" x14ac:dyDescent="0.2">
      <c r="A1254">
        <v>29484</v>
      </c>
      <c r="B1254" t="str">
        <f>VLOOKUP(A1254,'S1-C&amp;Oisotopes'!$A$6:$M$1751,13,FALSE)</f>
        <v>133, 64.5, 1</v>
      </c>
      <c r="E1254" t="s">
        <v>145</v>
      </c>
    </row>
    <row r="1255" spans="1:5" x14ac:dyDescent="0.2">
      <c r="A1255">
        <v>29485</v>
      </c>
      <c r="B1255" t="str">
        <f>VLOOKUP(A1255,'S1-C&amp;Oisotopes'!$A$6:$M$1751,13,FALSE)</f>
        <v>133, 64.5, 1</v>
      </c>
      <c r="E1255" t="s">
        <v>145</v>
      </c>
    </row>
    <row r="1256" spans="1:5" x14ac:dyDescent="0.2">
      <c r="A1256">
        <v>29486</v>
      </c>
      <c r="B1256" t="str">
        <f>VLOOKUP(A1256,'S1-C&amp;Oisotopes'!$A$6:$M$1751,13,FALSE)</f>
        <v>133, 64.5, 1</v>
      </c>
      <c r="E1256" t="s">
        <v>145</v>
      </c>
    </row>
    <row r="1257" spans="1:5" x14ac:dyDescent="0.2">
      <c r="A1257">
        <v>29487</v>
      </c>
      <c r="B1257" t="str">
        <f>VLOOKUP(A1257,'S1-C&amp;Oisotopes'!$A$6:$M$1751,13,FALSE)</f>
        <v>133, 64.5, 1</v>
      </c>
      <c r="E1257" t="s">
        <v>145</v>
      </c>
    </row>
    <row r="1258" spans="1:5" x14ac:dyDescent="0.2">
      <c r="A1258">
        <v>29488</v>
      </c>
      <c r="B1258" t="str">
        <f>VLOOKUP(A1258,'S1-C&amp;Oisotopes'!$A$6:$M$1751,13,FALSE)</f>
        <v>133, 64.5, 1</v>
      </c>
      <c r="E1258" t="s">
        <v>145</v>
      </c>
    </row>
    <row r="1259" spans="1:5" x14ac:dyDescent="0.2">
      <c r="A1259">
        <v>29489</v>
      </c>
      <c r="B1259" t="str">
        <f>VLOOKUP(A1259,'S1-C&amp;Oisotopes'!$A$6:$M$1751,13,FALSE)</f>
        <v>133, 64.5, 1</v>
      </c>
      <c r="E1259" t="s">
        <v>145</v>
      </c>
    </row>
    <row r="1260" spans="1:5" x14ac:dyDescent="0.2">
      <c r="A1260">
        <v>29490</v>
      </c>
      <c r="B1260" t="str">
        <f>VLOOKUP(A1260,'S1-C&amp;Oisotopes'!$A$6:$M$1751,13,FALSE)</f>
        <v>133, 64.5, 1</v>
      </c>
      <c r="E1260" t="s">
        <v>145</v>
      </c>
    </row>
    <row r="1261" spans="1:5" x14ac:dyDescent="0.2">
      <c r="A1261">
        <v>29491</v>
      </c>
      <c r="B1261" t="str">
        <f>VLOOKUP(A1261,'S1-C&amp;Oisotopes'!$A$6:$M$1751,13,FALSE)</f>
        <v>133, 64.5, 1</v>
      </c>
      <c r="E1261" t="s">
        <v>145</v>
      </c>
    </row>
    <row r="1262" spans="1:5" x14ac:dyDescent="0.2">
      <c r="A1262">
        <v>29492</v>
      </c>
      <c r="B1262" t="str">
        <f>VLOOKUP(A1262,'S1-C&amp;Oisotopes'!$A$6:$M$1751,13,FALSE)</f>
        <v>133, 64.5, 1</v>
      </c>
      <c r="E1262" t="s">
        <v>145</v>
      </c>
    </row>
    <row r="1263" spans="1:5" x14ac:dyDescent="0.2">
      <c r="A1263">
        <v>29493</v>
      </c>
      <c r="B1263" t="str">
        <f>VLOOKUP(A1263,'S1-C&amp;Oisotopes'!$A$6:$M$1751,13,FALSE)</f>
        <v>133, 64.5, 1</v>
      </c>
      <c r="E1263" t="s">
        <v>145</v>
      </c>
    </row>
    <row r="1264" spans="1:5" x14ac:dyDescent="0.2">
      <c r="A1264">
        <v>29494</v>
      </c>
      <c r="B1264" t="str">
        <f>VLOOKUP(A1264,'S1-C&amp;Oisotopes'!$A$6:$M$1751,13,FALSE)</f>
        <v>133, 64.5, 1</v>
      </c>
      <c r="E1264" t="s">
        <v>145</v>
      </c>
    </row>
    <row r="1265" spans="1:5" x14ac:dyDescent="0.2">
      <c r="A1265">
        <v>29495</v>
      </c>
      <c r="B1265" t="str">
        <f>VLOOKUP(A1265,'S1-C&amp;Oisotopes'!$A$6:$M$1751,13,FALSE)</f>
        <v>133, 64.5, 1</v>
      </c>
      <c r="E1265" t="s">
        <v>145</v>
      </c>
    </row>
    <row r="1266" spans="1:5" x14ac:dyDescent="0.2">
      <c r="A1266">
        <v>29496</v>
      </c>
      <c r="B1266" t="str">
        <f>VLOOKUP(A1266,'S1-C&amp;Oisotopes'!$A$6:$M$1751,13,FALSE)</f>
        <v>133, 64.5, 1</v>
      </c>
      <c r="E1266" t="s">
        <v>145</v>
      </c>
    </row>
    <row r="1267" spans="1:5" x14ac:dyDescent="0.2">
      <c r="A1267">
        <v>29497</v>
      </c>
      <c r="B1267" t="str">
        <f>VLOOKUP(A1267,'S1-C&amp;Oisotopes'!$A$6:$M$1751,13,FALSE)</f>
        <v>133, 64.5, 1</v>
      </c>
      <c r="E1267" t="s">
        <v>145</v>
      </c>
    </row>
    <row r="1268" spans="1:5" x14ac:dyDescent="0.2">
      <c r="A1268">
        <v>29498</v>
      </c>
      <c r="B1268" t="str">
        <f>VLOOKUP(A1268,'S1-C&amp;Oisotopes'!$A$6:$M$1751,13,FALSE)</f>
        <v>133, 64.5, 1</v>
      </c>
      <c r="E1268" t="s">
        <v>145</v>
      </c>
    </row>
    <row r="1269" spans="1:5" x14ac:dyDescent="0.2">
      <c r="A1269">
        <v>29499</v>
      </c>
      <c r="B1269" t="str">
        <f>VLOOKUP(A1269,'S1-C&amp;Oisotopes'!$A$6:$M$1751,13,FALSE)</f>
        <v>133, 64.5, 1</v>
      </c>
      <c r="E1269" t="s">
        <v>145</v>
      </c>
    </row>
    <row r="1270" spans="1:5" x14ac:dyDescent="0.2">
      <c r="A1270">
        <v>29500</v>
      </c>
      <c r="B1270" t="str">
        <f>VLOOKUP(A1270,'S1-C&amp;Oisotopes'!$A$6:$M$1751,13,FALSE)</f>
        <v>133, 64.5, 1</v>
      </c>
      <c r="E1270" t="s">
        <v>145</v>
      </c>
    </row>
    <row r="1271" spans="1:5" x14ac:dyDescent="0.2">
      <c r="A1271">
        <v>29501</v>
      </c>
      <c r="B1271" t="str">
        <f>VLOOKUP(A1271,'S1-C&amp;Oisotopes'!$A$6:$M$1751,13,FALSE)</f>
        <v>133, 64.5, 1</v>
      </c>
      <c r="E1271" t="s">
        <v>145</v>
      </c>
    </row>
    <row r="1272" spans="1:5" x14ac:dyDescent="0.2">
      <c r="A1272">
        <v>29502</v>
      </c>
      <c r="B1272" t="str">
        <f>VLOOKUP(A1272,'S1-C&amp;Oisotopes'!$A$6:$M$1751,13,FALSE)</f>
        <v>133, 64.5, 1</v>
      </c>
      <c r="E1272" t="s">
        <v>145</v>
      </c>
    </row>
    <row r="1273" spans="1:5" x14ac:dyDescent="0.2">
      <c r="A1273">
        <v>29503</v>
      </c>
      <c r="B1273" t="str">
        <f>VLOOKUP(A1273,'S1-C&amp;Oisotopes'!$A$6:$M$1751,13,FALSE)</f>
        <v>133, 64.5, 1</v>
      </c>
      <c r="E1273" t="s">
        <v>145</v>
      </c>
    </row>
    <row r="1274" spans="1:5" x14ac:dyDescent="0.2">
      <c r="A1274">
        <v>29504</v>
      </c>
      <c r="B1274" t="str">
        <f>VLOOKUP(A1274,'S1-C&amp;Oisotopes'!$A$6:$M$1751,13,FALSE)</f>
        <v>133, 64.5, 1</v>
      </c>
      <c r="E1274" t="s">
        <v>145</v>
      </c>
    </row>
    <row r="1275" spans="1:5" x14ac:dyDescent="0.2">
      <c r="A1275">
        <v>29505</v>
      </c>
      <c r="B1275" t="str">
        <f>VLOOKUP(A1275,'S1-C&amp;Oisotopes'!$A$6:$M$1751,13,FALSE)</f>
        <v>133, 64.5, 1</v>
      </c>
      <c r="E1275" t="s">
        <v>145</v>
      </c>
    </row>
    <row r="1276" spans="1:5" x14ac:dyDescent="0.2">
      <c r="A1276">
        <v>29506</v>
      </c>
      <c r="B1276" t="str">
        <f>VLOOKUP(A1276,'S1-C&amp;Oisotopes'!$A$6:$M$1751,13,FALSE)</f>
        <v>133, 64.5, 1</v>
      </c>
      <c r="E1276" t="s">
        <v>145</v>
      </c>
    </row>
    <row r="1277" spans="1:5" x14ac:dyDescent="0.2">
      <c r="A1277">
        <v>29507</v>
      </c>
      <c r="B1277" t="str">
        <f>VLOOKUP(A1277,'S1-C&amp;Oisotopes'!$A$6:$M$1751,13,FALSE)</f>
        <v>133, 64.5, 1</v>
      </c>
      <c r="E1277" t="s">
        <v>145</v>
      </c>
    </row>
    <row r="1278" spans="1:5" x14ac:dyDescent="0.2">
      <c r="A1278">
        <v>29508</v>
      </c>
      <c r="B1278" t="str">
        <f>VLOOKUP(A1278,'S1-C&amp;Oisotopes'!$A$6:$M$1751,13,FALSE)</f>
        <v>133, 64.5, 1</v>
      </c>
      <c r="E1278" t="s">
        <v>147</v>
      </c>
    </row>
    <row r="1279" spans="1:5" x14ac:dyDescent="0.2">
      <c r="A1279">
        <v>29509</v>
      </c>
      <c r="B1279" t="str">
        <f>VLOOKUP(A1279,'S1-C&amp;Oisotopes'!$A$6:$M$1751,13,FALSE)</f>
        <v>133, 64.5, 1</v>
      </c>
      <c r="E1279" t="s">
        <v>147</v>
      </c>
    </row>
    <row r="1280" spans="1:5" x14ac:dyDescent="0.2">
      <c r="A1280">
        <v>29510</v>
      </c>
      <c r="B1280" t="str">
        <f>VLOOKUP(A1280,'S1-C&amp;Oisotopes'!$A$6:$M$1751,13,FALSE)</f>
        <v>133, 64.5, 1</v>
      </c>
      <c r="E1280" t="s">
        <v>147</v>
      </c>
    </row>
    <row r="1281" spans="1:5" x14ac:dyDescent="0.2">
      <c r="A1281">
        <v>29511</v>
      </c>
      <c r="B1281" t="str">
        <f>VLOOKUP(A1281,'S1-C&amp;Oisotopes'!$A$6:$M$1751,13,FALSE)</f>
        <v>133, 64.5, 1</v>
      </c>
      <c r="E1281" t="s">
        <v>147</v>
      </c>
    </row>
    <row r="1282" spans="1:5" x14ac:dyDescent="0.2">
      <c r="A1282">
        <v>29512</v>
      </c>
      <c r="B1282" t="str">
        <f>VLOOKUP(A1282,'S1-C&amp;Oisotopes'!$A$6:$M$1751,13,FALSE)</f>
        <v>133, 64.5, 1</v>
      </c>
      <c r="E1282" t="s">
        <v>147</v>
      </c>
    </row>
    <row r="1283" spans="1:5" x14ac:dyDescent="0.2">
      <c r="A1283">
        <v>29513</v>
      </c>
      <c r="B1283" t="str">
        <f>VLOOKUP(A1283,'S1-C&amp;Oisotopes'!$A$6:$M$1751,13,FALSE)</f>
        <v>133, 64.5, 1</v>
      </c>
      <c r="E1283" t="s">
        <v>147</v>
      </c>
    </row>
    <row r="1284" spans="1:5" x14ac:dyDescent="0.2">
      <c r="A1284">
        <v>29514</v>
      </c>
      <c r="B1284" t="str">
        <f>VLOOKUP(A1284,'S1-C&amp;Oisotopes'!$A$6:$M$1751,13,FALSE)</f>
        <v>133, 64.5, 1</v>
      </c>
      <c r="E1284" t="s">
        <v>147</v>
      </c>
    </row>
    <row r="1285" spans="1:5" x14ac:dyDescent="0.2">
      <c r="A1285">
        <v>29515</v>
      </c>
      <c r="B1285" t="str">
        <f>VLOOKUP(A1285,'S1-C&amp;Oisotopes'!$A$6:$M$1751,13,FALSE)</f>
        <v>133, 64.5, 1</v>
      </c>
      <c r="E1285" t="s">
        <v>147</v>
      </c>
    </row>
    <row r="1286" spans="1:5" x14ac:dyDescent="0.2">
      <c r="A1286">
        <v>29516</v>
      </c>
      <c r="B1286" t="str">
        <f>VLOOKUP(A1286,'S1-C&amp;Oisotopes'!$A$6:$M$1751,13,FALSE)</f>
        <v>133, 64.5, 1</v>
      </c>
      <c r="E1286" t="s">
        <v>147</v>
      </c>
    </row>
    <row r="1287" spans="1:5" x14ac:dyDescent="0.2">
      <c r="A1287">
        <v>29517</v>
      </c>
      <c r="B1287" t="str">
        <f>VLOOKUP(A1287,'S1-C&amp;Oisotopes'!$A$6:$M$1751,13,FALSE)</f>
        <v>133, 64.5, 1</v>
      </c>
      <c r="E1287" t="s">
        <v>147</v>
      </c>
    </row>
    <row r="1288" spans="1:5" x14ac:dyDescent="0.2">
      <c r="A1288">
        <v>29518</v>
      </c>
      <c r="B1288" t="str">
        <f>VLOOKUP(A1288,'S1-C&amp;Oisotopes'!$A$6:$M$1751,13,FALSE)</f>
        <v>133, 64.5, 1</v>
      </c>
      <c r="E1288" t="s">
        <v>147</v>
      </c>
    </row>
    <row r="1289" spans="1:5" x14ac:dyDescent="0.2">
      <c r="A1289">
        <v>29519</v>
      </c>
      <c r="B1289" t="str">
        <f>VLOOKUP(A1289,'S1-C&amp;Oisotopes'!$A$6:$M$1751,13,FALSE)</f>
        <v>133, 64.5, 1</v>
      </c>
      <c r="E1289" t="s">
        <v>147</v>
      </c>
    </row>
    <row r="1290" spans="1:5" x14ac:dyDescent="0.2">
      <c r="A1290">
        <v>29520</v>
      </c>
      <c r="B1290" t="str">
        <f>VLOOKUP(A1290,'S1-C&amp;Oisotopes'!$A$6:$M$1751,13,FALSE)</f>
        <v>133, 64.5, 1</v>
      </c>
      <c r="E1290" t="s">
        <v>147</v>
      </c>
    </row>
    <row r="1291" spans="1:5" x14ac:dyDescent="0.2">
      <c r="A1291">
        <v>29521</v>
      </c>
      <c r="B1291" t="str">
        <f>VLOOKUP(A1291,'S1-C&amp;Oisotopes'!$A$6:$M$1751,13,FALSE)</f>
        <v>133, 64.5, 1</v>
      </c>
      <c r="E1291" t="s">
        <v>147</v>
      </c>
    </row>
    <row r="1292" spans="1:5" x14ac:dyDescent="0.2">
      <c r="A1292">
        <v>29522</v>
      </c>
      <c r="B1292" t="str">
        <f>VLOOKUP(A1292,'S1-C&amp;Oisotopes'!$A$6:$M$1751,13,FALSE)</f>
        <v>133, 64.5, 1</v>
      </c>
      <c r="E1292" t="s">
        <v>147</v>
      </c>
    </row>
    <row r="1293" spans="1:5" x14ac:dyDescent="0.2">
      <c r="A1293">
        <v>29523</v>
      </c>
      <c r="B1293" t="str">
        <f>VLOOKUP(A1293,'S1-C&amp;Oisotopes'!$A$6:$M$1751,13,FALSE)</f>
        <v>133, 64.5, 1</v>
      </c>
      <c r="E1293" t="s">
        <v>147</v>
      </c>
    </row>
    <row r="1294" spans="1:5" x14ac:dyDescent="0.2">
      <c r="A1294">
        <v>29524</v>
      </c>
      <c r="B1294" t="str">
        <f>VLOOKUP(A1294,'S1-C&amp;Oisotopes'!$A$6:$M$1751,13,FALSE)</f>
        <v>133, 64.5, 1</v>
      </c>
      <c r="E1294" t="s">
        <v>147</v>
      </c>
    </row>
    <row r="1295" spans="1:5" x14ac:dyDescent="0.2">
      <c r="A1295">
        <v>29525</v>
      </c>
      <c r="B1295" t="str">
        <f>VLOOKUP(A1295,'S1-C&amp;Oisotopes'!$A$6:$M$1751,13,FALSE)</f>
        <v>133, 64.5, 1</v>
      </c>
      <c r="E1295" t="s">
        <v>147</v>
      </c>
    </row>
    <row r="1296" spans="1:5" x14ac:dyDescent="0.2">
      <c r="A1296">
        <v>29526</v>
      </c>
      <c r="B1296" t="str">
        <f>VLOOKUP(A1296,'S1-C&amp;Oisotopes'!$A$6:$M$1751,13,FALSE)</f>
        <v>133, 64.5, 1</v>
      </c>
      <c r="E1296" t="s">
        <v>147</v>
      </c>
    </row>
    <row r="1297" spans="1:5" x14ac:dyDescent="0.2">
      <c r="A1297">
        <v>29527</v>
      </c>
      <c r="B1297" t="str">
        <f>VLOOKUP(A1297,'S1-C&amp;Oisotopes'!$A$6:$M$1751,13,FALSE)</f>
        <v>133, 64.5, 1</v>
      </c>
      <c r="E1297" t="s">
        <v>147</v>
      </c>
    </row>
    <row r="1298" spans="1:5" x14ac:dyDescent="0.2">
      <c r="A1298">
        <v>29528</v>
      </c>
      <c r="B1298" t="str">
        <f>VLOOKUP(A1298,'S1-C&amp;Oisotopes'!$A$6:$M$1751,13,FALSE)</f>
        <v>133, 64.5, 1</v>
      </c>
      <c r="E1298" t="s">
        <v>147</v>
      </c>
    </row>
    <row r="1299" spans="1:5" x14ac:dyDescent="0.2">
      <c r="A1299">
        <v>29529</v>
      </c>
      <c r="B1299" t="str">
        <f>VLOOKUP(A1299,'S1-C&amp;Oisotopes'!$A$6:$M$1751,13,FALSE)</f>
        <v>133, 64.5, 1</v>
      </c>
      <c r="E1299" t="s">
        <v>147</v>
      </c>
    </row>
    <row r="1300" spans="1:5" x14ac:dyDescent="0.2">
      <c r="A1300">
        <v>29530</v>
      </c>
      <c r="B1300" t="str">
        <f>VLOOKUP(A1300,'S1-C&amp;Oisotopes'!$A$6:$M$1751,13,FALSE)</f>
        <v>133, 64.5, 1</v>
      </c>
      <c r="E1300" t="s">
        <v>147</v>
      </c>
    </row>
    <row r="1301" spans="1:5" x14ac:dyDescent="0.2">
      <c r="A1301">
        <v>29531</v>
      </c>
      <c r="B1301" t="str">
        <f>VLOOKUP(A1301,'S1-C&amp;Oisotopes'!$A$6:$M$1751,13,FALSE)</f>
        <v>133, 64.5, 1</v>
      </c>
      <c r="E1301" t="s">
        <v>147</v>
      </c>
    </row>
    <row r="1302" spans="1:5" x14ac:dyDescent="0.2">
      <c r="A1302">
        <v>29532</v>
      </c>
      <c r="B1302" t="str">
        <f>VLOOKUP(A1302,'S1-C&amp;Oisotopes'!$A$6:$M$1751,13,FALSE)</f>
        <v>133, 64.5, 1</v>
      </c>
      <c r="E1302" t="s">
        <v>147</v>
      </c>
    </row>
    <row r="1303" spans="1:5" x14ac:dyDescent="0.2">
      <c r="A1303">
        <v>29533</v>
      </c>
      <c r="B1303" t="str">
        <f>VLOOKUP(A1303,'S1-C&amp;Oisotopes'!$A$6:$M$1751,13,FALSE)</f>
        <v>133, 64.5, 1</v>
      </c>
      <c r="E1303" t="s">
        <v>147</v>
      </c>
    </row>
    <row r="1304" spans="1:5" x14ac:dyDescent="0.2">
      <c r="A1304">
        <v>29534</v>
      </c>
      <c r="B1304" t="str">
        <f>VLOOKUP(A1304,'S1-C&amp;Oisotopes'!$A$6:$M$1751,13,FALSE)</f>
        <v>133, 64.5, 1</v>
      </c>
      <c r="E1304" t="s">
        <v>147</v>
      </c>
    </row>
    <row r="1305" spans="1:5" x14ac:dyDescent="0.2">
      <c r="A1305">
        <v>29535</v>
      </c>
      <c r="B1305" t="str">
        <f>VLOOKUP(A1305,'S1-C&amp;Oisotopes'!$A$6:$M$1751,13,FALSE)</f>
        <v>133, 64.5, 1</v>
      </c>
      <c r="E1305" t="s">
        <v>147</v>
      </c>
    </row>
    <row r="1306" spans="1:5" x14ac:dyDescent="0.2">
      <c r="A1306">
        <v>29536</v>
      </c>
      <c r="B1306" t="str">
        <f>VLOOKUP(A1306,'S1-C&amp;Oisotopes'!$A$6:$M$1751,13,FALSE)</f>
        <v>133, 64.5, 1</v>
      </c>
      <c r="E1306" t="s">
        <v>147</v>
      </c>
    </row>
    <row r="1307" spans="1:5" x14ac:dyDescent="0.2">
      <c r="A1307">
        <v>29537</v>
      </c>
      <c r="B1307" t="str">
        <f>VLOOKUP(A1307,'S1-C&amp;Oisotopes'!$A$6:$M$1751,13,FALSE)</f>
        <v>133, 64.5, 1</v>
      </c>
      <c r="E1307" t="s">
        <v>147</v>
      </c>
    </row>
    <row r="1308" spans="1:5" x14ac:dyDescent="0.2">
      <c r="A1308">
        <v>29538</v>
      </c>
      <c r="B1308" t="str">
        <f>VLOOKUP(A1308,'S1-C&amp;Oisotopes'!$A$6:$M$1751,13,FALSE)</f>
        <v>133, 64.5, 1</v>
      </c>
      <c r="E1308" t="s">
        <v>147</v>
      </c>
    </row>
    <row r="1309" spans="1:5" x14ac:dyDescent="0.2">
      <c r="A1309">
        <v>29539</v>
      </c>
      <c r="B1309" t="str">
        <f>VLOOKUP(A1309,'S1-C&amp;Oisotopes'!$A$6:$M$1751,13,FALSE)</f>
        <v>133, 64.5, 1</v>
      </c>
      <c r="E1309" t="s">
        <v>147</v>
      </c>
    </row>
    <row r="1310" spans="1:5" x14ac:dyDescent="0.2">
      <c r="A1310">
        <v>29540</v>
      </c>
      <c r="B1310" t="str">
        <f>VLOOKUP(A1310,'S1-C&amp;Oisotopes'!$A$6:$M$1751,13,FALSE)</f>
        <v>133, 64.5, 1</v>
      </c>
      <c r="E1310" t="s">
        <v>147</v>
      </c>
    </row>
    <row r="1311" spans="1:5" x14ac:dyDescent="0.2">
      <c r="A1311">
        <v>29541</v>
      </c>
      <c r="B1311" t="str">
        <f>VLOOKUP(A1311,'S1-C&amp;Oisotopes'!$A$6:$M$1751,13,FALSE)</f>
        <v>133, 64.5, 1</v>
      </c>
      <c r="E1311" t="s">
        <v>147</v>
      </c>
    </row>
    <row r="1312" spans="1:5" x14ac:dyDescent="0.2">
      <c r="A1312">
        <v>29542</v>
      </c>
      <c r="B1312" t="str">
        <f>VLOOKUP(A1312,'S1-C&amp;Oisotopes'!$A$6:$M$1751,13,FALSE)</f>
        <v>133, 64.5, 1</v>
      </c>
      <c r="E1312" t="s">
        <v>147</v>
      </c>
    </row>
    <row r="1313" spans="1:5" x14ac:dyDescent="0.2">
      <c r="A1313">
        <v>29543</v>
      </c>
      <c r="B1313" t="str">
        <f>VLOOKUP(A1313,'S1-C&amp;Oisotopes'!$A$6:$M$1751,13,FALSE)</f>
        <v>133, 64.5, 1</v>
      </c>
      <c r="E1313" t="s">
        <v>147</v>
      </c>
    </row>
    <row r="1314" spans="1:5" x14ac:dyDescent="0.2">
      <c r="A1314">
        <v>29544</v>
      </c>
      <c r="B1314" t="str">
        <f>VLOOKUP(A1314,'S1-C&amp;Oisotopes'!$A$6:$M$1751,13,FALSE)</f>
        <v>133, 64.5, 1</v>
      </c>
      <c r="E1314" t="s">
        <v>147</v>
      </c>
    </row>
    <row r="1315" spans="1:5" x14ac:dyDescent="0.2">
      <c r="A1315">
        <v>29545</v>
      </c>
      <c r="B1315" t="str">
        <f>VLOOKUP(A1315,'S1-C&amp;Oisotopes'!$A$6:$M$1751,13,FALSE)</f>
        <v>133, 64.5, 1</v>
      </c>
      <c r="E1315" t="s">
        <v>147</v>
      </c>
    </row>
    <row r="1316" spans="1:5" x14ac:dyDescent="0.2">
      <c r="A1316">
        <v>29546</v>
      </c>
      <c r="B1316" t="str">
        <f>VLOOKUP(A1316,'S1-C&amp;Oisotopes'!$A$6:$M$1751,13,FALSE)</f>
        <v>133, 64.5, 1</v>
      </c>
      <c r="E1316" t="s">
        <v>147</v>
      </c>
    </row>
    <row r="1317" spans="1:5" x14ac:dyDescent="0.2">
      <c r="A1317">
        <v>29547</v>
      </c>
      <c r="B1317" t="str">
        <f>VLOOKUP(A1317,'S1-C&amp;Oisotopes'!$A$6:$M$1751,13,FALSE)</f>
        <v>133, 64.5, 1</v>
      </c>
      <c r="E1317" t="s">
        <v>147</v>
      </c>
    </row>
    <row r="1318" spans="1:5" x14ac:dyDescent="0.2">
      <c r="A1318">
        <v>29548</v>
      </c>
      <c r="B1318" t="str">
        <f>VLOOKUP(A1318,'S1-C&amp;Oisotopes'!$A$6:$M$1751,13,FALSE)</f>
        <v>133, 64.5, 1</v>
      </c>
      <c r="E1318" t="s">
        <v>147</v>
      </c>
    </row>
    <row r="1319" spans="1:5" x14ac:dyDescent="0.2">
      <c r="A1319">
        <v>29549</v>
      </c>
      <c r="B1319" t="str">
        <f>VLOOKUP(A1319,'S1-C&amp;Oisotopes'!$A$6:$M$1751,13,FALSE)</f>
        <v>133, 64.5, 1</v>
      </c>
      <c r="E1319" t="s">
        <v>147</v>
      </c>
    </row>
    <row r="1320" spans="1:5" x14ac:dyDescent="0.2">
      <c r="A1320">
        <v>29550</v>
      </c>
      <c r="B1320" t="str">
        <f>VLOOKUP(A1320,'S1-C&amp;Oisotopes'!$A$6:$M$1751,13,FALSE)</f>
        <v>133, 64.5, 1</v>
      </c>
      <c r="E1320" t="s">
        <v>147</v>
      </c>
    </row>
    <row r="1321" spans="1:5" x14ac:dyDescent="0.2">
      <c r="A1321">
        <v>29551</v>
      </c>
      <c r="B1321" t="str">
        <f>VLOOKUP(A1321,'S1-C&amp;Oisotopes'!$A$6:$M$1751,13,FALSE)</f>
        <v>133, 64.5, 1</v>
      </c>
      <c r="E1321" t="s">
        <v>147</v>
      </c>
    </row>
    <row r="1322" spans="1:5" x14ac:dyDescent="0.2">
      <c r="A1322">
        <v>29552</v>
      </c>
      <c r="B1322" t="str">
        <f>VLOOKUP(A1322,'S1-C&amp;Oisotopes'!$A$6:$M$1751,13,FALSE)</f>
        <v>133, 64.5, 1</v>
      </c>
      <c r="E1322" t="s">
        <v>147</v>
      </c>
    </row>
    <row r="1323" spans="1:5" x14ac:dyDescent="0.2">
      <c r="A1323">
        <v>29553</v>
      </c>
      <c r="B1323" t="str">
        <f>VLOOKUP(A1323,'S1-C&amp;Oisotopes'!$A$6:$M$1751,13,FALSE)</f>
        <v>133, 64.5, 1</v>
      </c>
      <c r="E1323" t="s">
        <v>147</v>
      </c>
    </row>
    <row r="1324" spans="1:5" x14ac:dyDescent="0.2">
      <c r="A1324">
        <v>29554</v>
      </c>
      <c r="B1324" t="str">
        <f>VLOOKUP(A1324,'S1-C&amp;Oisotopes'!$A$6:$M$1751,13,FALSE)</f>
        <v>133, 64.5, 1</v>
      </c>
      <c r="E1324" t="s">
        <v>147</v>
      </c>
    </row>
    <row r="1325" spans="1:5" x14ac:dyDescent="0.2">
      <c r="A1325">
        <v>29555</v>
      </c>
      <c r="B1325" t="str">
        <f>VLOOKUP(A1325,'S1-C&amp;Oisotopes'!$A$6:$M$1751,13,FALSE)</f>
        <v>133, 64.5, 1</v>
      </c>
      <c r="E1325" t="s">
        <v>147</v>
      </c>
    </row>
    <row r="1326" spans="1:5" x14ac:dyDescent="0.2">
      <c r="A1326">
        <v>29556</v>
      </c>
      <c r="B1326" t="str">
        <f>VLOOKUP(A1326,'S1-C&amp;Oisotopes'!$A$6:$M$1751,13,FALSE)</f>
        <v>133, 64.5, 1</v>
      </c>
      <c r="E1326" t="s">
        <v>146</v>
      </c>
    </row>
    <row r="1327" spans="1:5" x14ac:dyDescent="0.2">
      <c r="A1327">
        <v>29557</v>
      </c>
      <c r="B1327" t="str">
        <f>VLOOKUP(A1327,'S1-C&amp;Oisotopes'!$A$6:$M$1751,13,FALSE)</f>
        <v>133, 64.5, 1</v>
      </c>
      <c r="E1327" t="s">
        <v>146</v>
      </c>
    </row>
    <row r="1328" spans="1:5" x14ac:dyDescent="0.2">
      <c r="A1328">
        <v>29558</v>
      </c>
      <c r="B1328" t="str">
        <f>VLOOKUP(A1328,'S1-C&amp;Oisotopes'!$A$6:$M$1751,13,FALSE)</f>
        <v>133, 64.5, 1</v>
      </c>
      <c r="E1328" t="s">
        <v>146</v>
      </c>
    </row>
    <row r="1329" spans="1:5" x14ac:dyDescent="0.2">
      <c r="A1329">
        <v>29559</v>
      </c>
      <c r="B1329" t="str">
        <f>VLOOKUP(A1329,'S1-C&amp;Oisotopes'!$A$6:$M$1751,13,FALSE)</f>
        <v>133, 64.5, 1</v>
      </c>
      <c r="E1329" t="s">
        <v>146</v>
      </c>
    </row>
    <row r="1330" spans="1:5" x14ac:dyDescent="0.2">
      <c r="A1330">
        <v>29560</v>
      </c>
      <c r="B1330" t="str">
        <f>VLOOKUP(A1330,'S1-C&amp;Oisotopes'!$A$6:$M$1751,13,FALSE)</f>
        <v>133, 64.5, 1</v>
      </c>
      <c r="E1330" t="s">
        <v>146</v>
      </c>
    </row>
    <row r="1331" spans="1:5" x14ac:dyDescent="0.2">
      <c r="A1331">
        <v>29561</v>
      </c>
      <c r="B1331" t="str">
        <f>VLOOKUP(A1331,'S1-C&amp;Oisotopes'!$A$6:$M$1751,13,FALSE)</f>
        <v>133, 64.5, 1</v>
      </c>
      <c r="E1331" t="s">
        <v>146</v>
      </c>
    </row>
    <row r="1332" spans="1:5" x14ac:dyDescent="0.2">
      <c r="A1332">
        <v>29562</v>
      </c>
      <c r="B1332" t="str">
        <f>VLOOKUP(A1332,'S1-C&amp;Oisotopes'!$A$6:$M$1751,13,FALSE)</f>
        <v>133, 64.5, 1</v>
      </c>
      <c r="E1332" t="s">
        <v>146</v>
      </c>
    </row>
    <row r="1333" spans="1:5" x14ac:dyDescent="0.2">
      <c r="A1333">
        <v>29563</v>
      </c>
      <c r="B1333" t="str">
        <f>VLOOKUP(A1333,'S1-C&amp;Oisotopes'!$A$6:$M$1751,13,FALSE)</f>
        <v>133, 64.5, 1</v>
      </c>
      <c r="E1333" t="s">
        <v>146</v>
      </c>
    </row>
    <row r="1334" spans="1:5" x14ac:dyDescent="0.2">
      <c r="A1334">
        <v>29564</v>
      </c>
      <c r="B1334" t="str">
        <f>VLOOKUP(A1334,'S1-C&amp;Oisotopes'!$A$6:$M$1751,13,FALSE)</f>
        <v>133, 64.5, 1</v>
      </c>
      <c r="E1334" t="s">
        <v>146</v>
      </c>
    </row>
    <row r="1335" spans="1:5" x14ac:dyDescent="0.2">
      <c r="A1335">
        <v>29565</v>
      </c>
      <c r="B1335" t="str">
        <f>VLOOKUP(A1335,'S1-C&amp;Oisotopes'!$A$6:$M$1751,13,FALSE)</f>
        <v>133, 64.5, 1</v>
      </c>
      <c r="E1335" t="s">
        <v>146</v>
      </c>
    </row>
    <row r="1336" spans="1:5" x14ac:dyDescent="0.2">
      <c r="A1336">
        <v>29566</v>
      </c>
      <c r="B1336" t="str">
        <f>VLOOKUP(A1336,'S1-C&amp;Oisotopes'!$A$6:$M$1751,13,FALSE)</f>
        <v>133, 64.5, 1</v>
      </c>
      <c r="E1336" t="s">
        <v>146</v>
      </c>
    </row>
    <row r="1337" spans="1:5" x14ac:dyDescent="0.2">
      <c r="A1337">
        <v>29567</v>
      </c>
      <c r="B1337" t="str">
        <f>VLOOKUP(A1337,'S1-C&amp;Oisotopes'!$A$6:$M$1751,13,FALSE)</f>
        <v>133, 64.5, 1</v>
      </c>
      <c r="E1337" t="s">
        <v>146</v>
      </c>
    </row>
    <row r="1338" spans="1:5" x14ac:dyDescent="0.2">
      <c r="A1338">
        <v>29568</v>
      </c>
      <c r="B1338" t="str">
        <f>VLOOKUP(A1338,'S1-C&amp;Oisotopes'!$A$6:$M$1751,13,FALSE)</f>
        <v>133, 64.5, 1</v>
      </c>
      <c r="E1338" t="s">
        <v>146</v>
      </c>
    </row>
    <row r="1339" spans="1:5" x14ac:dyDescent="0.2">
      <c r="A1339">
        <v>29569</v>
      </c>
      <c r="B1339" t="str">
        <f>VLOOKUP(A1339,'S1-C&amp;Oisotopes'!$A$6:$M$1751,13,FALSE)</f>
        <v>133, 64.5, 1</v>
      </c>
      <c r="E1339" t="s">
        <v>146</v>
      </c>
    </row>
    <row r="1340" spans="1:5" x14ac:dyDescent="0.2">
      <c r="A1340">
        <v>29570</v>
      </c>
      <c r="B1340" t="str">
        <f>VLOOKUP(A1340,'S1-C&amp;Oisotopes'!$A$6:$M$1751,13,FALSE)</f>
        <v>133, 64.5, 1</v>
      </c>
      <c r="E1340" t="s">
        <v>146</v>
      </c>
    </row>
    <row r="1341" spans="1:5" x14ac:dyDescent="0.2">
      <c r="A1341">
        <v>29571</v>
      </c>
      <c r="B1341" t="str">
        <f>VLOOKUP(A1341,'S1-C&amp;Oisotopes'!$A$6:$M$1751,13,FALSE)</f>
        <v>133, 64.5, 1</v>
      </c>
      <c r="E1341" t="s">
        <v>146</v>
      </c>
    </row>
    <row r="1342" spans="1:5" x14ac:dyDescent="0.2">
      <c r="A1342">
        <v>29572</v>
      </c>
      <c r="B1342" t="str">
        <f>VLOOKUP(A1342,'S1-C&amp;Oisotopes'!$A$6:$M$1751,13,FALSE)</f>
        <v>133, 64.5, 1</v>
      </c>
      <c r="E1342" t="s">
        <v>146</v>
      </c>
    </row>
    <row r="1343" spans="1:5" x14ac:dyDescent="0.2">
      <c r="A1343">
        <v>29573</v>
      </c>
      <c r="B1343" t="str">
        <f>VLOOKUP(A1343,'S1-C&amp;Oisotopes'!$A$6:$M$1751,13,FALSE)</f>
        <v>133, 64.5, 1</v>
      </c>
      <c r="E1343" t="s">
        <v>146</v>
      </c>
    </row>
    <row r="1344" spans="1:5" x14ac:dyDescent="0.2">
      <c r="A1344">
        <v>29574</v>
      </c>
      <c r="B1344" t="str">
        <f>VLOOKUP(A1344,'S1-C&amp;Oisotopes'!$A$6:$M$1751,13,FALSE)</f>
        <v>133, 64.5, 1</v>
      </c>
      <c r="E1344" t="s">
        <v>146</v>
      </c>
    </row>
    <row r="1345" spans="1:5" x14ac:dyDescent="0.2">
      <c r="A1345">
        <v>29575</v>
      </c>
      <c r="B1345" t="str">
        <f>VLOOKUP(A1345,'S1-C&amp;Oisotopes'!$A$6:$M$1751,13,FALSE)</f>
        <v>133, 64.5, 1</v>
      </c>
      <c r="E1345" t="s">
        <v>146</v>
      </c>
    </row>
    <row r="1346" spans="1:5" x14ac:dyDescent="0.2">
      <c r="A1346">
        <v>29576</v>
      </c>
      <c r="B1346" t="str">
        <f>VLOOKUP(A1346,'S1-C&amp;Oisotopes'!$A$6:$M$1751,13,FALSE)</f>
        <v>133, 64.5, 1</v>
      </c>
      <c r="E1346" t="s">
        <v>146</v>
      </c>
    </row>
    <row r="1347" spans="1:5" x14ac:dyDescent="0.2">
      <c r="A1347">
        <v>29577</v>
      </c>
      <c r="B1347" t="str">
        <f>VLOOKUP(A1347,'S1-C&amp;Oisotopes'!$A$6:$M$1751,13,FALSE)</f>
        <v>133, 64.5, 1</v>
      </c>
      <c r="E1347" t="s">
        <v>146</v>
      </c>
    </row>
    <row r="1348" spans="1:5" x14ac:dyDescent="0.2">
      <c r="A1348">
        <v>29578</v>
      </c>
      <c r="B1348" t="str">
        <f>VLOOKUP(A1348,'S1-C&amp;Oisotopes'!$A$6:$M$1751,13,FALSE)</f>
        <v>133, 64.5, 1</v>
      </c>
      <c r="E1348" t="s">
        <v>146</v>
      </c>
    </row>
    <row r="1349" spans="1:5" x14ac:dyDescent="0.2">
      <c r="A1349">
        <v>29579</v>
      </c>
      <c r="B1349" t="str">
        <f>VLOOKUP(A1349,'S1-C&amp;Oisotopes'!$A$6:$M$1751,13,FALSE)</f>
        <v>133, 64.5, 1</v>
      </c>
      <c r="E1349" t="s">
        <v>146</v>
      </c>
    </row>
    <row r="1350" spans="1:5" x14ac:dyDescent="0.2">
      <c r="A1350">
        <v>29580</v>
      </c>
      <c r="B1350" t="str">
        <f>VLOOKUP(A1350,'S1-C&amp;Oisotopes'!$A$6:$M$1751,13,FALSE)</f>
        <v>133, 64.5, 1</v>
      </c>
      <c r="E1350" t="s">
        <v>146</v>
      </c>
    </row>
    <row r="1351" spans="1:5" x14ac:dyDescent="0.2">
      <c r="A1351">
        <v>29581</v>
      </c>
      <c r="B1351" t="str">
        <f>VLOOKUP(A1351,'S1-C&amp;Oisotopes'!$A$6:$M$1751,13,FALSE)</f>
        <v>133, 64.5, 1</v>
      </c>
      <c r="E1351" t="s">
        <v>146</v>
      </c>
    </row>
    <row r="1352" spans="1:5" x14ac:dyDescent="0.2">
      <c r="A1352">
        <v>29582</v>
      </c>
      <c r="B1352" t="str">
        <f>VLOOKUP(A1352,'S1-C&amp;Oisotopes'!$A$6:$M$1751,13,FALSE)</f>
        <v>133, 64.5, 1</v>
      </c>
      <c r="E1352" t="s">
        <v>146</v>
      </c>
    </row>
    <row r="1353" spans="1:5" x14ac:dyDescent="0.2">
      <c r="A1353">
        <v>29583</v>
      </c>
      <c r="B1353" t="str">
        <f>VLOOKUP(A1353,'S1-C&amp;Oisotopes'!$A$6:$M$1751,13,FALSE)</f>
        <v>133, 64.5, 1</v>
      </c>
      <c r="E1353" t="s">
        <v>146</v>
      </c>
    </row>
    <row r="1354" spans="1:5" x14ac:dyDescent="0.2">
      <c r="A1354">
        <v>29584</v>
      </c>
      <c r="B1354" t="str">
        <f>VLOOKUP(A1354,'S1-C&amp;Oisotopes'!$A$6:$M$1751,13,FALSE)</f>
        <v>133, 64.5, 1</v>
      </c>
      <c r="E1354" t="s">
        <v>146</v>
      </c>
    </row>
    <row r="1355" spans="1:5" x14ac:dyDescent="0.2">
      <c r="A1355">
        <v>29585</v>
      </c>
      <c r="B1355" t="str">
        <f>VLOOKUP(A1355,'S1-C&amp;Oisotopes'!$A$6:$M$1751,13,FALSE)</f>
        <v>133, 64.5, 1</v>
      </c>
      <c r="E1355" t="s">
        <v>146</v>
      </c>
    </row>
    <row r="1356" spans="1:5" x14ac:dyDescent="0.2">
      <c r="A1356">
        <v>29586</v>
      </c>
      <c r="B1356" t="str">
        <f>VLOOKUP(A1356,'S1-C&amp;Oisotopes'!$A$6:$M$1751,13,FALSE)</f>
        <v>133, 64.5, 1</v>
      </c>
      <c r="E1356" t="s">
        <v>146</v>
      </c>
    </row>
    <row r="1357" spans="1:5" x14ac:dyDescent="0.2">
      <c r="A1357">
        <v>29587</v>
      </c>
      <c r="B1357" t="str">
        <f>VLOOKUP(A1357,'S1-C&amp;Oisotopes'!$A$6:$M$1751,13,FALSE)</f>
        <v>133, 64.5, 1</v>
      </c>
      <c r="E1357" t="s">
        <v>146</v>
      </c>
    </row>
    <row r="1358" spans="1:5" x14ac:dyDescent="0.2">
      <c r="A1358">
        <v>29588</v>
      </c>
      <c r="B1358" t="str">
        <f>VLOOKUP(A1358,'S1-C&amp;Oisotopes'!$A$6:$M$1751,13,FALSE)</f>
        <v>133, 64.5, 1</v>
      </c>
      <c r="E1358" t="s">
        <v>146</v>
      </c>
    </row>
    <row r="1359" spans="1:5" x14ac:dyDescent="0.2">
      <c r="A1359">
        <v>29589</v>
      </c>
      <c r="B1359" t="str">
        <f>VLOOKUP(A1359,'S1-C&amp;Oisotopes'!$A$6:$M$1751,13,FALSE)</f>
        <v>133, 64.5, 1</v>
      </c>
      <c r="E1359" t="s">
        <v>146</v>
      </c>
    </row>
    <row r="1360" spans="1:5" x14ac:dyDescent="0.2">
      <c r="A1360">
        <v>29590</v>
      </c>
      <c r="B1360" t="str">
        <f>VLOOKUP(A1360,'S1-C&amp;Oisotopes'!$A$6:$M$1751,13,FALSE)</f>
        <v>133, 64.5, 1</v>
      </c>
      <c r="E1360" t="s">
        <v>146</v>
      </c>
    </row>
    <row r="1361" spans="1:5" x14ac:dyDescent="0.2">
      <c r="A1361">
        <v>29591</v>
      </c>
      <c r="B1361" t="str">
        <f>VLOOKUP(A1361,'S1-C&amp;Oisotopes'!$A$6:$M$1751,13,FALSE)</f>
        <v>133, 64.5, 1</v>
      </c>
      <c r="E1361" t="s">
        <v>146</v>
      </c>
    </row>
    <row r="1362" spans="1:5" x14ac:dyDescent="0.2">
      <c r="A1362">
        <v>29592</v>
      </c>
      <c r="B1362" t="str">
        <f>VLOOKUP(A1362,'S1-C&amp;Oisotopes'!$A$6:$M$1751,13,FALSE)</f>
        <v>133, 64.5, 1</v>
      </c>
      <c r="E1362" t="s">
        <v>146</v>
      </c>
    </row>
    <row r="1363" spans="1:5" x14ac:dyDescent="0.2">
      <c r="A1363">
        <v>29593</v>
      </c>
      <c r="B1363" t="str">
        <f>VLOOKUP(A1363,'S1-C&amp;Oisotopes'!$A$6:$M$1751,13,FALSE)</f>
        <v>133, 64.5, 1</v>
      </c>
      <c r="E1363" t="s">
        <v>146</v>
      </c>
    </row>
    <row r="1364" spans="1:5" x14ac:dyDescent="0.2">
      <c r="A1364">
        <v>29594</v>
      </c>
      <c r="B1364" t="str">
        <f>VLOOKUP(A1364,'S1-C&amp;Oisotopes'!$A$6:$M$1751,13,FALSE)</f>
        <v>133, 64.5, 1</v>
      </c>
      <c r="E1364" t="s">
        <v>146</v>
      </c>
    </row>
    <row r="1365" spans="1:5" x14ac:dyDescent="0.2">
      <c r="A1365">
        <v>29595</v>
      </c>
      <c r="B1365" t="str">
        <f>VLOOKUP(A1365,'S1-C&amp;Oisotopes'!$A$6:$M$1751,13,FALSE)</f>
        <v>133, 64.5, 1</v>
      </c>
      <c r="E1365" t="s">
        <v>146</v>
      </c>
    </row>
    <row r="1366" spans="1:5" x14ac:dyDescent="0.2">
      <c r="A1366">
        <v>29596</v>
      </c>
      <c r="B1366" t="str">
        <f>VLOOKUP(A1366,'S1-C&amp;Oisotopes'!$A$6:$M$1751,13,FALSE)</f>
        <v>133, 64.5, 1</v>
      </c>
      <c r="E1366" t="s">
        <v>146</v>
      </c>
    </row>
    <row r="1367" spans="1:5" x14ac:dyDescent="0.2">
      <c r="A1367">
        <v>29597</v>
      </c>
      <c r="B1367" t="str">
        <f>VLOOKUP(A1367,'S1-C&amp;Oisotopes'!$A$6:$M$1751,13,FALSE)</f>
        <v>133, 64.5, 1</v>
      </c>
      <c r="E1367" t="s">
        <v>146</v>
      </c>
    </row>
    <row r="1368" spans="1:5" x14ac:dyDescent="0.2">
      <c r="A1368">
        <v>29598</v>
      </c>
      <c r="B1368" t="str">
        <f>VLOOKUP(A1368,'S1-C&amp;Oisotopes'!$A$6:$M$1751,13,FALSE)</f>
        <v>133, 64.5, 1</v>
      </c>
      <c r="E1368" t="s">
        <v>146</v>
      </c>
    </row>
    <row r="1369" spans="1:5" x14ac:dyDescent="0.2">
      <c r="A1369">
        <v>29599</v>
      </c>
      <c r="B1369" t="str">
        <f>VLOOKUP(A1369,'S1-C&amp;Oisotopes'!$A$6:$M$1751,13,FALSE)</f>
        <v>133, 64.5, 1</v>
      </c>
      <c r="E1369" t="s">
        <v>146</v>
      </c>
    </row>
    <row r="1370" spans="1:5" x14ac:dyDescent="0.2">
      <c r="A1370">
        <v>29600</v>
      </c>
      <c r="B1370" t="str">
        <f>VLOOKUP(A1370,'S1-C&amp;Oisotopes'!$A$6:$M$1751,13,FALSE)</f>
        <v>133, 64.5, 1</v>
      </c>
      <c r="E1370" t="s">
        <v>146</v>
      </c>
    </row>
    <row r="1371" spans="1:5" x14ac:dyDescent="0.2">
      <c r="A1371">
        <v>29601</v>
      </c>
      <c r="B1371" t="str">
        <f>VLOOKUP(A1371,'S1-C&amp;Oisotopes'!$A$6:$M$1751,13,FALSE)</f>
        <v>133, 64.5, 1</v>
      </c>
      <c r="E1371" t="s">
        <v>146</v>
      </c>
    </row>
    <row r="1372" spans="1:5" x14ac:dyDescent="0.2">
      <c r="A1372">
        <v>29602</v>
      </c>
      <c r="B1372" t="str">
        <f>VLOOKUP(A1372,'S1-C&amp;Oisotopes'!$A$6:$M$1751,13,FALSE)</f>
        <v>133, 64.5, 1</v>
      </c>
      <c r="E1372" t="s">
        <v>146</v>
      </c>
    </row>
    <row r="1373" spans="1:5" x14ac:dyDescent="0.2">
      <c r="A1373">
        <v>29603</v>
      </c>
      <c r="B1373" t="str">
        <f>VLOOKUP(A1373,'S1-C&amp;Oisotopes'!$A$6:$M$1751,13,FALSE)</f>
        <v>133, 64.5, 1</v>
      </c>
      <c r="E1373" t="s">
        <v>146</v>
      </c>
    </row>
    <row r="1374" spans="1:5" x14ac:dyDescent="0.2">
      <c r="A1374">
        <v>29604</v>
      </c>
      <c r="B1374" t="str">
        <f>VLOOKUP(A1374,'S1-C&amp;Oisotopes'!$A$6:$M$1751,13,FALSE)</f>
        <v>133, 64.5, 1</v>
      </c>
      <c r="E1374" t="s">
        <v>146</v>
      </c>
    </row>
    <row r="1375" spans="1:5" x14ac:dyDescent="0.2">
      <c r="A1375">
        <v>29605</v>
      </c>
      <c r="B1375" t="str">
        <f>VLOOKUP(A1375,'S1-C&amp;Oisotopes'!$A$6:$M$1751,13,FALSE)</f>
        <v>133, 64.5, 1</v>
      </c>
      <c r="E1375" t="s">
        <v>146</v>
      </c>
    </row>
    <row r="1376" spans="1:5" x14ac:dyDescent="0.2">
      <c r="A1376">
        <v>29606</v>
      </c>
      <c r="B1376" t="str">
        <f>VLOOKUP(A1376,'S1-C&amp;Oisotopes'!$A$6:$M$1751,13,FALSE)</f>
        <v>133, 64.5, 1</v>
      </c>
      <c r="E1376" t="s">
        <v>146</v>
      </c>
    </row>
    <row r="1377" spans="1:5" x14ac:dyDescent="0.2">
      <c r="A1377">
        <v>29607</v>
      </c>
      <c r="B1377" t="str">
        <f>VLOOKUP(A1377,'S1-C&amp;Oisotopes'!$A$6:$M$1751,13,FALSE)</f>
        <v>133, 64.5, 1</v>
      </c>
      <c r="E1377" t="s">
        <v>146</v>
      </c>
    </row>
    <row r="1378" spans="1:5" x14ac:dyDescent="0.2">
      <c r="A1378">
        <v>29608</v>
      </c>
      <c r="B1378" t="str">
        <f>VLOOKUP(A1378,'S1-C&amp;Oisotopes'!$A$6:$M$1751,13,FALSE)</f>
        <v>133, 64.5, 1</v>
      </c>
      <c r="E1378" t="s">
        <v>146</v>
      </c>
    </row>
    <row r="1379" spans="1:5" x14ac:dyDescent="0.2">
      <c r="A1379">
        <v>29609</v>
      </c>
      <c r="B1379" t="str">
        <f>VLOOKUP(A1379,'S1-C&amp;Oisotopes'!$A$6:$M$1751,13,FALSE)</f>
        <v>133, 64.5, 1</v>
      </c>
      <c r="E1379" t="s">
        <v>146</v>
      </c>
    </row>
    <row r="1380" spans="1:5" x14ac:dyDescent="0.2">
      <c r="A1380">
        <v>29610</v>
      </c>
      <c r="B1380" t="str">
        <f>VLOOKUP(A1380,'S1-C&amp;Oisotopes'!$A$6:$M$1751,13,FALSE)</f>
        <v>133, 64.5, 1</v>
      </c>
      <c r="E1380" t="s">
        <v>146</v>
      </c>
    </row>
    <row r="1381" spans="1:5" x14ac:dyDescent="0.2">
      <c r="A1381">
        <v>29611</v>
      </c>
      <c r="B1381" t="str">
        <f>VLOOKUP(A1381,'S1-C&amp;Oisotopes'!$A$6:$M$1751,13,FALSE)</f>
        <v>133, 64.5, 1</v>
      </c>
      <c r="E1381" t="s">
        <v>146</v>
      </c>
    </row>
    <row r="1382" spans="1:5" x14ac:dyDescent="0.2">
      <c r="A1382">
        <v>29612</v>
      </c>
      <c r="B1382" t="str">
        <f>VLOOKUP(A1382,'S1-C&amp;Oisotopes'!$A$6:$M$1751,13,FALSE)</f>
        <v>133, 64.5, 1</v>
      </c>
      <c r="E1382" t="s">
        <v>146</v>
      </c>
    </row>
    <row r="1383" spans="1:5" x14ac:dyDescent="0.2">
      <c r="A1383">
        <v>29613</v>
      </c>
      <c r="B1383" t="str">
        <f>VLOOKUP(A1383,'S1-C&amp;Oisotopes'!$A$6:$M$1751,13,FALSE)</f>
        <v>133, 64.5, 1</v>
      </c>
      <c r="E1383" t="s">
        <v>146</v>
      </c>
    </row>
    <row r="1384" spans="1:5" x14ac:dyDescent="0.2">
      <c r="A1384">
        <v>29614</v>
      </c>
      <c r="B1384" t="str">
        <f>VLOOKUP(A1384,'S1-C&amp;Oisotopes'!$A$6:$M$1751,13,FALSE)</f>
        <v>133, 64.5, 1</v>
      </c>
      <c r="E1384" t="s">
        <v>146</v>
      </c>
    </row>
    <row r="1385" spans="1:5" x14ac:dyDescent="0.2">
      <c r="A1385">
        <v>29615</v>
      </c>
      <c r="B1385" t="str">
        <f>VLOOKUP(A1385,'S1-C&amp;Oisotopes'!$A$6:$M$1751,13,FALSE)</f>
        <v>133, 64.5, 1</v>
      </c>
      <c r="E1385" t="s">
        <v>146</v>
      </c>
    </row>
    <row r="1386" spans="1:5" x14ac:dyDescent="0.2">
      <c r="A1386">
        <v>29616</v>
      </c>
      <c r="B1386" t="str">
        <f>VLOOKUP(A1386,'S1-C&amp;Oisotopes'!$A$6:$M$1751,13,FALSE)</f>
        <v>133, 64.5, 1</v>
      </c>
      <c r="E1386" t="s">
        <v>146</v>
      </c>
    </row>
    <row r="1387" spans="1:5" x14ac:dyDescent="0.2">
      <c r="A1387">
        <v>29617</v>
      </c>
      <c r="B1387" t="str">
        <f>VLOOKUP(A1387,'S1-C&amp;Oisotopes'!$A$6:$M$1751,13,FALSE)</f>
        <v>133, 64.5, 1</v>
      </c>
      <c r="E1387" t="s">
        <v>146</v>
      </c>
    </row>
    <row r="1388" spans="1:5" x14ac:dyDescent="0.2">
      <c r="A1388">
        <v>29618</v>
      </c>
      <c r="B1388" t="str">
        <f>VLOOKUP(A1388,'S1-C&amp;Oisotopes'!$A$6:$M$1751,13,FALSE)</f>
        <v>133, 64.5, 1</v>
      </c>
      <c r="E1388" t="s">
        <v>146</v>
      </c>
    </row>
    <row r="1389" spans="1:5" x14ac:dyDescent="0.2">
      <c r="A1389">
        <v>29619</v>
      </c>
      <c r="B1389" t="str">
        <f>VLOOKUP(A1389,'S1-C&amp;Oisotopes'!$A$6:$M$1751,13,FALSE)</f>
        <v>133, 64.5, 1</v>
      </c>
      <c r="E1389" t="s">
        <v>146</v>
      </c>
    </row>
    <row r="1390" spans="1:5" x14ac:dyDescent="0.2">
      <c r="A1390">
        <v>29620</v>
      </c>
      <c r="B1390" t="str">
        <f>VLOOKUP(A1390,'S1-C&amp;Oisotopes'!$A$6:$M$1751,13,FALSE)</f>
        <v>133, 64.5, 1</v>
      </c>
      <c r="E1390" t="s">
        <v>146</v>
      </c>
    </row>
    <row r="1391" spans="1:5" x14ac:dyDescent="0.2">
      <c r="A1391">
        <v>29621</v>
      </c>
      <c r="B1391" t="str">
        <f>VLOOKUP(A1391,'S1-C&amp;Oisotopes'!$A$6:$M$1751,13,FALSE)</f>
        <v>133, 64.5, 1</v>
      </c>
      <c r="E1391" t="s">
        <v>146</v>
      </c>
    </row>
    <row r="1392" spans="1:5" x14ac:dyDescent="0.2">
      <c r="A1392">
        <v>29622</v>
      </c>
      <c r="B1392" t="str">
        <f>VLOOKUP(A1392,'S1-C&amp;Oisotopes'!$A$6:$M$1751,13,FALSE)</f>
        <v>133, 64.5, 1</v>
      </c>
      <c r="E1392" t="s">
        <v>146</v>
      </c>
    </row>
    <row r="1393" spans="1:5" x14ac:dyDescent="0.2">
      <c r="A1393">
        <v>29623</v>
      </c>
      <c r="B1393" t="str">
        <f>VLOOKUP(A1393,'S1-C&amp;Oisotopes'!$A$6:$M$1751,13,FALSE)</f>
        <v>133, 64.5, 1</v>
      </c>
      <c r="E1393" t="s">
        <v>146</v>
      </c>
    </row>
    <row r="1394" spans="1:5" x14ac:dyDescent="0.2">
      <c r="A1394">
        <v>29624</v>
      </c>
      <c r="B1394" t="str">
        <f>VLOOKUP(A1394,'S1-C&amp;Oisotopes'!$A$6:$M$1751,13,FALSE)</f>
        <v>133, 64.5, 1</v>
      </c>
      <c r="E1394" t="s">
        <v>146</v>
      </c>
    </row>
    <row r="1395" spans="1:5" x14ac:dyDescent="0.2">
      <c r="A1395">
        <v>29625</v>
      </c>
      <c r="B1395" t="str">
        <f>VLOOKUP(A1395,'S1-C&amp;Oisotopes'!$A$6:$M$1751,13,FALSE)</f>
        <v>133, 64.5, 1</v>
      </c>
      <c r="E1395" t="s">
        <v>146</v>
      </c>
    </row>
    <row r="1396" spans="1:5" x14ac:dyDescent="0.2">
      <c r="A1396">
        <v>29626</v>
      </c>
      <c r="B1396" t="str">
        <f>VLOOKUP(A1396,'S1-C&amp;Oisotopes'!$A$6:$M$1751,13,FALSE)</f>
        <v>133, 64.5, 1</v>
      </c>
      <c r="E1396" t="s">
        <v>146</v>
      </c>
    </row>
    <row r="1397" spans="1:5" x14ac:dyDescent="0.2">
      <c r="A1397">
        <v>29627</v>
      </c>
      <c r="B1397" t="str">
        <f>VLOOKUP(A1397,'S1-C&amp;Oisotopes'!$A$6:$M$1751,13,FALSE)</f>
        <v>133, 64.5, 1</v>
      </c>
      <c r="E1397" t="s">
        <v>146</v>
      </c>
    </row>
    <row r="1398" spans="1:5" x14ac:dyDescent="0.2">
      <c r="A1398">
        <v>29628</v>
      </c>
      <c r="B1398" t="str">
        <f>VLOOKUP(A1398,'S1-C&amp;Oisotopes'!$A$6:$M$1751,13,FALSE)</f>
        <v>133, 64.5, 1</v>
      </c>
      <c r="E1398" t="s">
        <v>146</v>
      </c>
    </row>
    <row r="1399" spans="1:5" x14ac:dyDescent="0.2">
      <c r="A1399">
        <v>29629</v>
      </c>
      <c r="B1399" t="str">
        <f>VLOOKUP(A1399,'S1-C&amp;Oisotopes'!$A$6:$M$1751,13,FALSE)</f>
        <v>133, 64.5, 1</v>
      </c>
      <c r="E1399" t="s">
        <v>146</v>
      </c>
    </row>
    <row r="1400" spans="1:5" x14ac:dyDescent="0.2">
      <c r="A1400">
        <v>29630</v>
      </c>
      <c r="B1400" t="str">
        <f>VLOOKUP(A1400,'S1-C&amp;Oisotopes'!$A$6:$M$1751,13,FALSE)</f>
        <v>133, 64.5, 1</v>
      </c>
      <c r="E1400" t="s">
        <v>146</v>
      </c>
    </row>
    <row r="1401" spans="1:5" x14ac:dyDescent="0.2">
      <c r="A1401">
        <v>29631</v>
      </c>
      <c r="B1401" t="str">
        <f>VLOOKUP(A1401,'S1-C&amp;Oisotopes'!$A$6:$M$1751,13,FALSE)</f>
        <v>133, 64.5, 1</v>
      </c>
      <c r="E1401" t="s">
        <v>146</v>
      </c>
    </row>
    <row r="1402" spans="1:5" x14ac:dyDescent="0.2">
      <c r="A1402">
        <v>29632</v>
      </c>
      <c r="B1402" t="str">
        <f>VLOOKUP(A1402,'S1-C&amp;Oisotopes'!$A$6:$M$1751,13,FALSE)</f>
        <v>133, 64.5, 1</v>
      </c>
      <c r="E1402" t="s">
        <v>146</v>
      </c>
    </row>
    <row r="1403" spans="1:5" x14ac:dyDescent="0.2">
      <c r="A1403">
        <v>29633</v>
      </c>
      <c r="B1403" t="str">
        <f>VLOOKUP(A1403,'S1-C&amp;Oisotopes'!$A$6:$M$1751,13,FALSE)</f>
        <v>133, 64.5, 1</v>
      </c>
      <c r="E1403" t="s">
        <v>146</v>
      </c>
    </row>
    <row r="1404" spans="1:5" x14ac:dyDescent="0.2">
      <c r="A1404">
        <v>29634</v>
      </c>
      <c r="B1404" t="str">
        <f>VLOOKUP(A1404,'S1-C&amp;Oisotopes'!$A$6:$M$1751,13,FALSE)</f>
        <v>133, 64.5, 1</v>
      </c>
      <c r="E1404" t="s">
        <v>146</v>
      </c>
    </row>
    <row r="1405" spans="1:5" x14ac:dyDescent="0.2">
      <c r="A1405">
        <v>29635</v>
      </c>
      <c r="B1405" t="str">
        <f>VLOOKUP(A1405,'S1-C&amp;Oisotopes'!$A$6:$M$1751,13,FALSE)</f>
        <v>134.5, -64, 6.5</v>
      </c>
      <c r="E1405" t="s">
        <v>146</v>
      </c>
    </row>
    <row r="1406" spans="1:5" x14ac:dyDescent="0.2">
      <c r="A1406">
        <v>29636</v>
      </c>
      <c r="B1406" t="str">
        <f>VLOOKUP(A1406,'S1-C&amp;Oisotopes'!$A$6:$M$1751,13,FALSE)</f>
        <v>134.5, -64, 6.5</v>
      </c>
      <c r="E1406" t="s">
        <v>146</v>
      </c>
    </row>
    <row r="1407" spans="1:5" x14ac:dyDescent="0.2">
      <c r="A1407">
        <v>29637</v>
      </c>
      <c r="B1407" t="str">
        <f>VLOOKUP(A1407,'S1-C&amp;Oisotopes'!$A$6:$M$1751,13,FALSE)</f>
        <v>134.5, -64, 6.5</v>
      </c>
      <c r="E1407" t="s">
        <v>146</v>
      </c>
    </row>
    <row r="1408" spans="1:5" x14ac:dyDescent="0.2">
      <c r="A1408">
        <v>29638</v>
      </c>
      <c r="B1408" t="str">
        <f>VLOOKUP(A1408,'S1-C&amp;Oisotopes'!$A$6:$M$1751,13,FALSE)</f>
        <v>134.5, -64, 6.5</v>
      </c>
      <c r="E1408" t="s">
        <v>146</v>
      </c>
    </row>
    <row r="1409" spans="1:5" x14ac:dyDescent="0.2">
      <c r="A1409">
        <v>29639</v>
      </c>
      <c r="B1409" t="str">
        <f>VLOOKUP(A1409,'S1-C&amp;Oisotopes'!$A$6:$M$1751,13,FALSE)</f>
        <v>134.5, -64, 6.5</v>
      </c>
      <c r="E1409" t="s">
        <v>146</v>
      </c>
    </row>
    <row r="1410" spans="1:5" x14ac:dyDescent="0.2">
      <c r="A1410">
        <v>29640</v>
      </c>
      <c r="B1410" t="str">
        <f>VLOOKUP(A1410,'S1-C&amp;Oisotopes'!$A$6:$M$1751,13,FALSE)</f>
        <v>134.5, -64, 6.5</v>
      </c>
      <c r="E1410" t="s">
        <v>146</v>
      </c>
    </row>
    <row r="1411" spans="1:5" x14ac:dyDescent="0.2">
      <c r="A1411">
        <v>29641</v>
      </c>
      <c r="B1411" t="str">
        <f>VLOOKUP(A1411,'S1-C&amp;Oisotopes'!$A$6:$M$1751,13,FALSE)</f>
        <v>134.5, -64, 6.5</v>
      </c>
      <c r="E1411" t="s">
        <v>146</v>
      </c>
    </row>
    <row r="1412" spans="1:5" x14ac:dyDescent="0.2">
      <c r="A1412">
        <v>29642</v>
      </c>
      <c r="B1412" t="str">
        <f>VLOOKUP(A1412,'S1-C&amp;Oisotopes'!$A$6:$M$1751,13,FALSE)</f>
        <v>134.5, -64, 6.5</v>
      </c>
      <c r="E1412" t="s">
        <v>146</v>
      </c>
    </row>
    <row r="1413" spans="1:5" x14ac:dyDescent="0.2">
      <c r="A1413">
        <v>29643</v>
      </c>
      <c r="B1413" t="str">
        <f>VLOOKUP(A1413,'S1-C&amp;Oisotopes'!$A$6:$M$1751,13,FALSE)</f>
        <v>134.5, -64, 6.5</v>
      </c>
      <c r="E1413" t="s">
        <v>146</v>
      </c>
    </row>
    <row r="1414" spans="1:5" x14ac:dyDescent="0.2">
      <c r="A1414">
        <v>29644</v>
      </c>
      <c r="B1414" t="str">
        <f>VLOOKUP(A1414,'S1-C&amp;Oisotopes'!$A$6:$M$1751,13,FALSE)</f>
        <v>134.5, -64, 6.5</v>
      </c>
      <c r="E1414" t="s">
        <v>146</v>
      </c>
    </row>
    <row r="1415" spans="1:5" x14ac:dyDescent="0.2">
      <c r="A1415">
        <v>29645</v>
      </c>
      <c r="B1415" t="str">
        <f>VLOOKUP(A1415,'S1-C&amp;Oisotopes'!$A$6:$M$1751,13,FALSE)</f>
        <v>134.5, -64, 6.5</v>
      </c>
      <c r="E1415" t="s">
        <v>146</v>
      </c>
    </row>
    <row r="1416" spans="1:5" x14ac:dyDescent="0.2">
      <c r="A1416">
        <v>29646</v>
      </c>
      <c r="B1416" t="str">
        <f>VLOOKUP(A1416,'S1-C&amp;Oisotopes'!$A$6:$M$1751,13,FALSE)</f>
        <v>134.5, -64, 6.5</v>
      </c>
      <c r="E1416" t="s">
        <v>146</v>
      </c>
    </row>
    <row r="1417" spans="1:5" x14ac:dyDescent="0.2">
      <c r="A1417">
        <v>29647</v>
      </c>
      <c r="B1417" t="str">
        <f>VLOOKUP(A1417,'S1-C&amp;Oisotopes'!$A$6:$M$1751,13,FALSE)</f>
        <v>134.5, -64, 6.5</v>
      </c>
      <c r="E1417" t="s">
        <v>146</v>
      </c>
    </row>
    <row r="1418" spans="1:5" x14ac:dyDescent="0.2">
      <c r="A1418">
        <v>29648</v>
      </c>
      <c r="B1418" t="str">
        <f>VLOOKUP(A1418,'S1-C&amp;Oisotopes'!$A$6:$M$1751,13,FALSE)</f>
        <v>134.5, -64, 6.5</v>
      </c>
      <c r="E1418" t="s">
        <v>146</v>
      </c>
    </row>
    <row r="1419" spans="1:5" x14ac:dyDescent="0.2">
      <c r="A1419">
        <v>29649</v>
      </c>
      <c r="B1419" t="str">
        <f>VLOOKUP(A1419,'S1-C&amp;Oisotopes'!$A$6:$M$1751,13,FALSE)</f>
        <v>134.5, -64, 6.5</v>
      </c>
      <c r="E1419" t="s">
        <v>146</v>
      </c>
    </row>
    <row r="1420" spans="1:5" x14ac:dyDescent="0.2">
      <c r="A1420">
        <v>29650</v>
      </c>
      <c r="B1420" t="str">
        <f>VLOOKUP(A1420,'S1-C&amp;Oisotopes'!$A$6:$M$1751,13,FALSE)</f>
        <v>134.5, -64, 6.5</v>
      </c>
      <c r="E1420" t="s">
        <v>146</v>
      </c>
    </row>
    <row r="1421" spans="1:5" x14ac:dyDescent="0.2">
      <c r="A1421">
        <v>29651</v>
      </c>
      <c r="B1421" t="str">
        <f>VLOOKUP(A1421,'S1-C&amp;Oisotopes'!$A$6:$M$1751,13,FALSE)</f>
        <v>134.5, -64, 6.5</v>
      </c>
      <c r="E1421" t="s">
        <v>146</v>
      </c>
    </row>
    <row r="1422" spans="1:5" x14ac:dyDescent="0.2">
      <c r="A1422">
        <v>29652</v>
      </c>
      <c r="B1422" t="str">
        <f>VLOOKUP(A1422,'S1-C&amp;Oisotopes'!$A$6:$M$1751,13,FALSE)</f>
        <v>134.5, -64, 6.5</v>
      </c>
      <c r="E1422" t="s">
        <v>146</v>
      </c>
    </row>
    <row r="1423" spans="1:5" x14ac:dyDescent="0.2">
      <c r="A1423">
        <v>29653</v>
      </c>
      <c r="B1423" t="str">
        <f>VLOOKUP(A1423,'S1-C&amp;Oisotopes'!$A$6:$M$1751,13,FALSE)</f>
        <v>134.5, -64, 6.5</v>
      </c>
      <c r="E1423" t="s">
        <v>146</v>
      </c>
    </row>
    <row r="1424" spans="1:5" x14ac:dyDescent="0.2">
      <c r="A1424">
        <v>29654</v>
      </c>
      <c r="B1424" t="str">
        <f>VLOOKUP(A1424,'S1-C&amp;Oisotopes'!$A$6:$M$1751,13,FALSE)</f>
        <v>134.5, -64, 6.5</v>
      </c>
      <c r="E1424" t="s">
        <v>146</v>
      </c>
    </row>
    <row r="1425" spans="1:5" x14ac:dyDescent="0.2">
      <c r="A1425">
        <v>29655</v>
      </c>
      <c r="B1425" t="str">
        <f>VLOOKUP(A1425,'S1-C&amp;Oisotopes'!$A$6:$M$1751,13,FALSE)</f>
        <v>134.5, -64, 6.5</v>
      </c>
      <c r="E1425" t="s">
        <v>146</v>
      </c>
    </row>
    <row r="1426" spans="1:5" x14ac:dyDescent="0.2">
      <c r="A1426">
        <v>29656</v>
      </c>
      <c r="B1426" t="str">
        <f>VLOOKUP(A1426,'S1-C&amp;Oisotopes'!$A$6:$M$1751,13,FALSE)</f>
        <v>134.5, -64, 6.5</v>
      </c>
      <c r="E1426" t="s">
        <v>146</v>
      </c>
    </row>
    <row r="1427" spans="1:5" x14ac:dyDescent="0.2">
      <c r="A1427">
        <v>29657</v>
      </c>
      <c r="B1427" t="str">
        <f>VLOOKUP(A1427,'S1-C&amp;Oisotopes'!$A$6:$M$1751,13,FALSE)</f>
        <v>134.5, -64, 6.5</v>
      </c>
      <c r="E1427" t="s">
        <v>146</v>
      </c>
    </row>
    <row r="1428" spans="1:5" x14ac:dyDescent="0.2">
      <c r="A1428">
        <v>29658</v>
      </c>
      <c r="B1428" t="str">
        <f>VLOOKUP(A1428,'S1-C&amp;Oisotopes'!$A$6:$M$1751,13,FALSE)</f>
        <v>134.5, -64, 6.5</v>
      </c>
      <c r="E1428" t="s">
        <v>146</v>
      </c>
    </row>
    <row r="1429" spans="1:5" x14ac:dyDescent="0.2">
      <c r="A1429">
        <v>29659</v>
      </c>
      <c r="B1429" t="str">
        <f>VLOOKUP(A1429,'S1-C&amp;Oisotopes'!$A$6:$M$1751,13,FALSE)</f>
        <v>134.5, -64, 6.5</v>
      </c>
      <c r="E1429" t="s">
        <v>146</v>
      </c>
    </row>
    <row r="1430" spans="1:5" x14ac:dyDescent="0.2">
      <c r="A1430">
        <v>29660</v>
      </c>
      <c r="B1430" t="str">
        <f>VLOOKUP(A1430,'S1-C&amp;Oisotopes'!$A$6:$M$1751,13,FALSE)</f>
        <v>134.5, -64, 6.5</v>
      </c>
      <c r="E1430" t="s">
        <v>146</v>
      </c>
    </row>
    <row r="1431" spans="1:5" x14ac:dyDescent="0.2">
      <c r="A1431">
        <v>29661</v>
      </c>
      <c r="B1431" t="str">
        <f>VLOOKUP(A1431,'S1-C&amp;Oisotopes'!$A$6:$M$1751,13,FALSE)</f>
        <v>134.5, -64, 6.5</v>
      </c>
      <c r="E1431" t="s">
        <v>146</v>
      </c>
    </row>
    <row r="1432" spans="1:5" x14ac:dyDescent="0.2">
      <c r="A1432">
        <v>29662</v>
      </c>
      <c r="B1432" t="str">
        <f>VLOOKUP(A1432,'S1-C&amp;Oisotopes'!$A$6:$M$1751,13,FALSE)</f>
        <v>134.5, -64, 6.5</v>
      </c>
      <c r="E1432" t="s">
        <v>146</v>
      </c>
    </row>
    <row r="1433" spans="1:5" x14ac:dyDescent="0.2">
      <c r="A1433">
        <v>29663</v>
      </c>
      <c r="B1433" t="str">
        <f>VLOOKUP(A1433,'S1-C&amp;Oisotopes'!$A$6:$M$1751,13,FALSE)</f>
        <v>134.5, -64, 6.5</v>
      </c>
      <c r="E1433" t="s">
        <v>146</v>
      </c>
    </row>
    <row r="1434" spans="1:5" x14ac:dyDescent="0.2">
      <c r="A1434">
        <v>29664</v>
      </c>
      <c r="B1434" t="str">
        <f>VLOOKUP(A1434,'S1-C&amp;Oisotopes'!$A$6:$M$1751,13,FALSE)</f>
        <v>134.5, -64, 6.5</v>
      </c>
      <c r="E1434" t="s">
        <v>146</v>
      </c>
    </row>
    <row r="1435" spans="1:5" x14ac:dyDescent="0.2">
      <c r="A1435">
        <v>29665</v>
      </c>
      <c r="B1435" t="str">
        <f>VLOOKUP(A1435,'S1-C&amp;Oisotopes'!$A$6:$M$1751,13,FALSE)</f>
        <v>134.5, -64, 6.5</v>
      </c>
      <c r="E1435" t="s">
        <v>146</v>
      </c>
    </row>
    <row r="1436" spans="1:5" x14ac:dyDescent="0.2">
      <c r="A1436">
        <v>29666</v>
      </c>
      <c r="B1436" t="str">
        <f>VLOOKUP(A1436,'S1-C&amp;Oisotopes'!$A$6:$M$1751,13,FALSE)</f>
        <v>134.5, -64, 6.5</v>
      </c>
      <c r="E1436" t="s">
        <v>146</v>
      </c>
    </row>
    <row r="1437" spans="1:5" x14ac:dyDescent="0.2">
      <c r="A1437">
        <v>29667</v>
      </c>
      <c r="B1437" t="str">
        <f>VLOOKUP(A1437,'S1-C&amp;Oisotopes'!$A$6:$M$1751,13,FALSE)</f>
        <v>134.5, -64, 6.5</v>
      </c>
      <c r="E1437" t="s">
        <v>146</v>
      </c>
    </row>
    <row r="1438" spans="1:5" x14ac:dyDescent="0.2">
      <c r="A1438">
        <v>29668</v>
      </c>
      <c r="B1438" t="str">
        <f>VLOOKUP(A1438,'S1-C&amp;Oisotopes'!$A$6:$M$1751,13,FALSE)</f>
        <v>134.5, -64, 6.5</v>
      </c>
      <c r="E1438" t="s">
        <v>146</v>
      </c>
    </row>
    <row r="1439" spans="1:5" x14ac:dyDescent="0.2">
      <c r="A1439">
        <v>29669</v>
      </c>
      <c r="B1439" t="str">
        <f>VLOOKUP(A1439,'S1-C&amp;Oisotopes'!$A$6:$M$1751,13,FALSE)</f>
        <v>134.5, -64, 6.5</v>
      </c>
      <c r="E1439" t="s">
        <v>146</v>
      </c>
    </row>
    <row r="1440" spans="1:5" x14ac:dyDescent="0.2">
      <c r="A1440">
        <v>29670</v>
      </c>
      <c r="B1440" t="str">
        <f>VLOOKUP(A1440,'S1-C&amp;Oisotopes'!$A$6:$M$1751,13,FALSE)</f>
        <v>134.5, -64, 6.5</v>
      </c>
      <c r="E1440" t="s">
        <v>146</v>
      </c>
    </row>
    <row r="1441" spans="1:5" x14ac:dyDescent="0.2">
      <c r="A1441">
        <v>29671</v>
      </c>
      <c r="B1441" t="str">
        <f>VLOOKUP(A1441,'S1-C&amp;Oisotopes'!$A$6:$M$1751,13,FALSE)</f>
        <v>134.5, -64, 6.5</v>
      </c>
      <c r="E1441" t="s">
        <v>146</v>
      </c>
    </row>
    <row r="1442" spans="1:5" x14ac:dyDescent="0.2">
      <c r="A1442">
        <v>29672</v>
      </c>
      <c r="B1442" t="str">
        <f>VLOOKUP(A1442,'S1-C&amp;Oisotopes'!$A$6:$M$1751,13,FALSE)</f>
        <v>134.5, -64, 6.5</v>
      </c>
      <c r="E1442" t="s">
        <v>146</v>
      </c>
    </row>
    <row r="1443" spans="1:5" x14ac:dyDescent="0.2">
      <c r="A1443">
        <v>29673</v>
      </c>
      <c r="B1443" t="str">
        <f>VLOOKUP(A1443,'S1-C&amp;Oisotopes'!$A$6:$M$1751,13,FALSE)</f>
        <v>134.5, -64, 6.5</v>
      </c>
      <c r="E1443" t="s">
        <v>146</v>
      </c>
    </row>
    <row r="1444" spans="1:5" x14ac:dyDescent="0.2">
      <c r="A1444">
        <v>29674</v>
      </c>
      <c r="B1444" t="str">
        <f>VLOOKUP(A1444,'S1-C&amp;Oisotopes'!$A$6:$M$1751,13,FALSE)</f>
        <v>134.5, -64, 6.5</v>
      </c>
      <c r="E1444" t="s">
        <v>146</v>
      </c>
    </row>
    <row r="1445" spans="1:5" x14ac:dyDescent="0.2">
      <c r="A1445">
        <v>29675</v>
      </c>
      <c r="B1445" t="str">
        <f>VLOOKUP(A1445,'S1-C&amp;Oisotopes'!$A$6:$M$1751,13,FALSE)</f>
        <v>134.5, -64, 6.5</v>
      </c>
      <c r="E1445" t="s">
        <v>146</v>
      </c>
    </row>
    <row r="1446" spans="1:5" x14ac:dyDescent="0.2">
      <c r="A1446">
        <v>29676</v>
      </c>
      <c r="B1446" t="str">
        <f>VLOOKUP(A1446,'S1-C&amp;Oisotopes'!$A$6:$M$1751,13,FALSE)</f>
        <v>134.5, -64, 6.5</v>
      </c>
      <c r="E1446" t="s">
        <v>146</v>
      </c>
    </row>
    <row r="1447" spans="1:5" x14ac:dyDescent="0.2">
      <c r="A1447">
        <v>29677</v>
      </c>
      <c r="B1447" t="str">
        <f>VLOOKUP(A1447,'S1-C&amp;Oisotopes'!$A$6:$M$1751,13,FALSE)</f>
        <v>134.5, -64, 6.5</v>
      </c>
      <c r="E1447" t="s">
        <v>146</v>
      </c>
    </row>
    <row r="1448" spans="1:5" x14ac:dyDescent="0.2">
      <c r="A1448">
        <v>29678</v>
      </c>
      <c r="B1448" t="str">
        <f>VLOOKUP(A1448,'S1-C&amp;Oisotopes'!$A$6:$M$1751,13,FALSE)</f>
        <v>133, 64.5, 1</v>
      </c>
      <c r="E1448" t="s">
        <v>146</v>
      </c>
    </row>
    <row r="1449" spans="1:5" x14ac:dyDescent="0.2">
      <c r="A1449">
        <v>29679</v>
      </c>
      <c r="B1449" t="str">
        <f>VLOOKUP(A1449,'S1-C&amp;Oisotopes'!$A$6:$M$1751,13,FALSE)</f>
        <v>133, 64.5, 1</v>
      </c>
      <c r="E1449" t="s">
        <v>146</v>
      </c>
    </row>
    <row r="1450" spans="1:5" x14ac:dyDescent="0.2">
      <c r="A1450">
        <v>29680</v>
      </c>
      <c r="B1450" t="str">
        <f>VLOOKUP(A1450,'S1-C&amp;Oisotopes'!$A$6:$M$1751,13,FALSE)</f>
        <v>133, 64.5, 1</v>
      </c>
      <c r="E1450" t="s">
        <v>146</v>
      </c>
    </row>
    <row r="1451" spans="1:5" x14ac:dyDescent="0.2">
      <c r="A1451">
        <v>29681</v>
      </c>
      <c r="B1451" t="str">
        <f>VLOOKUP(A1451,'S1-C&amp;Oisotopes'!$A$6:$M$1751,13,FALSE)</f>
        <v>133, 64.5, 1</v>
      </c>
      <c r="E1451" t="s">
        <v>146</v>
      </c>
    </row>
    <row r="1452" spans="1:5" x14ac:dyDescent="0.2">
      <c r="A1452">
        <v>29682</v>
      </c>
      <c r="B1452" t="str">
        <f>VLOOKUP(A1452,'S1-C&amp;Oisotopes'!$A$6:$M$1751,13,FALSE)</f>
        <v>133, 64.5, 1</v>
      </c>
      <c r="E1452" t="s">
        <v>146</v>
      </c>
    </row>
    <row r="1453" spans="1:5" x14ac:dyDescent="0.2">
      <c r="A1453">
        <v>29683</v>
      </c>
      <c r="B1453" t="str">
        <f>VLOOKUP(A1453,'S1-C&amp;Oisotopes'!$A$6:$M$1751,13,FALSE)</f>
        <v>133, 64.5, 1</v>
      </c>
      <c r="E1453" t="s">
        <v>146</v>
      </c>
    </row>
    <row r="1454" spans="1:5" x14ac:dyDescent="0.2">
      <c r="A1454">
        <v>29684</v>
      </c>
      <c r="B1454" t="str">
        <f>VLOOKUP(A1454,'S1-C&amp;Oisotopes'!$A$6:$M$1751,13,FALSE)</f>
        <v>133, 64.5, 1</v>
      </c>
      <c r="E1454" t="s">
        <v>146</v>
      </c>
    </row>
    <row r="1455" spans="1:5" x14ac:dyDescent="0.2">
      <c r="A1455">
        <v>29685</v>
      </c>
      <c r="B1455" t="str">
        <f>VLOOKUP(A1455,'S1-C&amp;Oisotopes'!$A$6:$M$1751,13,FALSE)</f>
        <v>133, 64.5, 1</v>
      </c>
      <c r="E1455" t="s">
        <v>143</v>
      </c>
    </row>
    <row r="1456" spans="1:5" x14ac:dyDescent="0.2">
      <c r="A1456">
        <v>29686</v>
      </c>
      <c r="B1456" t="str">
        <f>VLOOKUP(A1456,'S1-C&amp;Oisotopes'!$A$6:$M$1751,13,FALSE)</f>
        <v>133, 64.5, 1</v>
      </c>
      <c r="E1456" t="s">
        <v>143</v>
      </c>
    </row>
    <row r="1457" spans="1:5" x14ac:dyDescent="0.2">
      <c r="A1457">
        <v>29687</v>
      </c>
      <c r="B1457" t="str">
        <f>VLOOKUP(A1457,'S1-C&amp;Oisotopes'!$A$6:$M$1751,13,FALSE)</f>
        <v>133, 64.5, 1</v>
      </c>
      <c r="E1457" t="s">
        <v>143</v>
      </c>
    </row>
    <row r="1458" spans="1:5" x14ac:dyDescent="0.2">
      <c r="A1458">
        <v>29688</v>
      </c>
      <c r="B1458" t="str">
        <f>VLOOKUP(A1458,'S1-C&amp;Oisotopes'!$A$6:$M$1751,13,FALSE)</f>
        <v>133, 64.5, 1</v>
      </c>
      <c r="E1458" t="s">
        <v>143</v>
      </c>
    </row>
    <row r="1459" spans="1:5" x14ac:dyDescent="0.2">
      <c r="A1459">
        <v>29689</v>
      </c>
      <c r="B1459" t="str">
        <f>VLOOKUP(A1459,'S1-C&amp;Oisotopes'!$A$6:$M$1751,13,FALSE)</f>
        <v>133, 64.5, 1</v>
      </c>
      <c r="E1459" t="s">
        <v>143</v>
      </c>
    </row>
    <row r="1460" spans="1:5" x14ac:dyDescent="0.2">
      <c r="A1460">
        <v>29690</v>
      </c>
      <c r="B1460" t="str">
        <f>VLOOKUP(A1460,'S1-C&amp;Oisotopes'!$A$6:$M$1751,13,FALSE)</f>
        <v>133, 64.5, 1</v>
      </c>
      <c r="E1460" t="s">
        <v>143</v>
      </c>
    </row>
    <row r="1461" spans="1:5" x14ac:dyDescent="0.2">
      <c r="A1461">
        <v>29691</v>
      </c>
      <c r="B1461" t="str">
        <f>VLOOKUP(A1461,'S1-C&amp;Oisotopes'!$A$6:$M$1751,13,FALSE)</f>
        <v>133, 64.5, 1</v>
      </c>
      <c r="E1461" t="s">
        <v>143</v>
      </c>
    </row>
    <row r="1462" spans="1:5" x14ac:dyDescent="0.2">
      <c r="A1462">
        <v>29692</v>
      </c>
      <c r="B1462" t="str">
        <f>VLOOKUP(A1462,'S1-C&amp;Oisotopes'!$A$6:$M$1751,13,FALSE)</f>
        <v>133, 64.5, 1</v>
      </c>
      <c r="E1462" t="s">
        <v>143</v>
      </c>
    </row>
    <row r="1463" spans="1:5" x14ac:dyDescent="0.2">
      <c r="A1463">
        <v>29693</v>
      </c>
      <c r="B1463" t="str">
        <f>VLOOKUP(A1463,'S1-C&amp;Oisotopes'!$A$6:$M$1751,13,FALSE)</f>
        <v>133, 64.5, 1</v>
      </c>
      <c r="E1463" t="s">
        <v>143</v>
      </c>
    </row>
    <row r="1464" spans="1:5" x14ac:dyDescent="0.2">
      <c r="A1464">
        <v>29694</v>
      </c>
      <c r="B1464" t="str">
        <f>VLOOKUP(A1464,'S1-C&amp;Oisotopes'!$A$6:$M$1751,13,FALSE)</f>
        <v>133, 64.5, 1</v>
      </c>
      <c r="E1464" t="s">
        <v>143</v>
      </c>
    </row>
    <row r="1465" spans="1:5" x14ac:dyDescent="0.2">
      <c r="A1465">
        <v>29695</v>
      </c>
      <c r="B1465" t="str">
        <f>VLOOKUP(A1465,'S1-C&amp;Oisotopes'!$A$6:$M$1751,13,FALSE)</f>
        <v>133, 64.5, 1</v>
      </c>
      <c r="E1465" t="s">
        <v>143</v>
      </c>
    </row>
    <row r="1466" spans="1:5" x14ac:dyDescent="0.2">
      <c r="A1466">
        <v>29696</v>
      </c>
      <c r="B1466" t="str">
        <f>VLOOKUP(A1466,'S1-C&amp;Oisotopes'!$A$6:$M$1751,13,FALSE)</f>
        <v>133, 64.5, 1</v>
      </c>
      <c r="E1466" t="s">
        <v>145</v>
      </c>
    </row>
    <row r="1467" spans="1:5" x14ac:dyDescent="0.2">
      <c r="A1467">
        <v>29697</v>
      </c>
      <c r="B1467" t="str">
        <f>VLOOKUP(A1467,'S1-C&amp;Oisotopes'!$A$6:$M$1751,13,FALSE)</f>
        <v>133, 64.5, 1</v>
      </c>
      <c r="E1467" t="s">
        <v>145</v>
      </c>
    </row>
    <row r="1468" spans="1:5" x14ac:dyDescent="0.2">
      <c r="A1468">
        <v>29698</v>
      </c>
      <c r="B1468" t="str">
        <f>VLOOKUP(A1468,'S1-C&amp;Oisotopes'!$A$6:$M$1751,13,FALSE)</f>
        <v>133, 64.5, 1</v>
      </c>
      <c r="E1468" t="s">
        <v>145</v>
      </c>
    </row>
    <row r="1469" spans="1:5" x14ac:dyDescent="0.2">
      <c r="A1469">
        <v>29699</v>
      </c>
      <c r="B1469" t="str">
        <f>VLOOKUP(A1469,'S1-C&amp;Oisotopes'!$A$6:$M$1751,13,FALSE)</f>
        <v>133, 64.5, 1</v>
      </c>
      <c r="E1469" t="s">
        <v>145</v>
      </c>
    </row>
    <row r="1470" spans="1:5" x14ac:dyDescent="0.2">
      <c r="A1470">
        <v>29700</v>
      </c>
      <c r="B1470" t="str">
        <f>VLOOKUP(A1470,'S1-C&amp;Oisotopes'!$A$6:$M$1751,13,FALSE)</f>
        <v>133, 64.5, 1</v>
      </c>
      <c r="E1470" t="s">
        <v>145</v>
      </c>
    </row>
    <row r="1471" spans="1:5" x14ac:dyDescent="0.2">
      <c r="A1471">
        <v>29701</v>
      </c>
      <c r="B1471" t="str">
        <f>VLOOKUP(A1471,'S1-C&amp;Oisotopes'!$A$6:$M$1751,13,FALSE)</f>
        <v>133, 64.5, 1</v>
      </c>
      <c r="E1471" t="s">
        <v>145</v>
      </c>
    </row>
    <row r="1472" spans="1:5" x14ac:dyDescent="0.2">
      <c r="A1472">
        <v>29702</v>
      </c>
      <c r="B1472" t="str">
        <f>VLOOKUP(A1472,'S1-C&amp;Oisotopes'!$A$6:$M$1751,13,FALSE)</f>
        <v>133, 64.5, 1</v>
      </c>
      <c r="E1472" t="s">
        <v>145</v>
      </c>
    </row>
    <row r="1473" spans="1:5" x14ac:dyDescent="0.2">
      <c r="A1473">
        <v>29703</v>
      </c>
      <c r="B1473" t="str">
        <f>VLOOKUP(A1473,'S1-C&amp;Oisotopes'!$A$6:$M$1751,13,FALSE)</f>
        <v>133, 64.5, 1</v>
      </c>
      <c r="E1473" t="s">
        <v>145</v>
      </c>
    </row>
    <row r="1474" spans="1:5" x14ac:dyDescent="0.2">
      <c r="A1474">
        <v>29704</v>
      </c>
      <c r="B1474" t="str">
        <f>VLOOKUP(A1474,'S1-C&amp;Oisotopes'!$A$6:$M$1751,13,FALSE)</f>
        <v>133, 64.5, 1</v>
      </c>
      <c r="E1474" t="s">
        <v>145</v>
      </c>
    </row>
    <row r="1475" spans="1:5" x14ac:dyDescent="0.2">
      <c r="A1475">
        <v>29705</v>
      </c>
      <c r="B1475" t="str">
        <f>VLOOKUP(A1475,'S1-C&amp;Oisotopes'!$A$6:$M$1751,13,FALSE)</f>
        <v>133, 64.5, 1</v>
      </c>
      <c r="E1475" t="s">
        <v>145</v>
      </c>
    </row>
    <row r="1476" spans="1:5" x14ac:dyDescent="0.2">
      <c r="A1476">
        <v>29706</v>
      </c>
      <c r="B1476" t="str">
        <f>VLOOKUP(A1476,'S1-C&amp;Oisotopes'!$A$6:$M$1751,13,FALSE)</f>
        <v>133, 64.5, 1</v>
      </c>
      <c r="E1476" t="s">
        <v>145</v>
      </c>
    </row>
    <row r="1477" spans="1:5" x14ac:dyDescent="0.2">
      <c r="A1477">
        <v>29707</v>
      </c>
      <c r="B1477" t="str">
        <f>VLOOKUP(A1477,'S1-C&amp;Oisotopes'!$A$6:$M$1751,13,FALSE)</f>
        <v>133, 64.5, 1</v>
      </c>
      <c r="E1477" t="s">
        <v>145</v>
      </c>
    </row>
    <row r="1478" spans="1:5" x14ac:dyDescent="0.2">
      <c r="A1478">
        <v>29708</v>
      </c>
      <c r="B1478" t="str">
        <f>VLOOKUP(A1478,'S1-C&amp;Oisotopes'!$A$6:$M$1751,13,FALSE)</f>
        <v>133, 64.5, 1</v>
      </c>
      <c r="E1478" t="s">
        <v>145</v>
      </c>
    </row>
    <row r="1479" spans="1:5" x14ac:dyDescent="0.2">
      <c r="A1479">
        <v>29709</v>
      </c>
      <c r="B1479" t="str">
        <f>VLOOKUP(A1479,'S1-C&amp;Oisotopes'!$A$6:$M$1751,13,FALSE)</f>
        <v>133, 64.5, 1</v>
      </c>
      <c r="E1479" t="s">
        <v>145</v>
      </c>
    </row>
    <row r="1480" spans="1:5" x14ac:dyDescent="0.2">
      <c r="A1480">
        <v>29710</v>
      </c>
      <c r="B1480" t="str">
        <f>VLOOKUP(A1480,'S1-C&amp;Oisotopes'!$A$6:$M$1751,13,FALSE)</f>
        <v>133, 64.5, 1</v>
      </c>
      <c r="E1480" t="s">
        <v>145</v>
      </c>
    </row>
    <row r="1481" spans="1:5" x14ac:dyDescent="0.2">
      <c r="A1481">
        <v>29711</v>
      </c>
      <c r="B1481" t="str">
        <f>VLOOKUP(A1481,'S1-C&amp;Oisotopes'!$A$6:$M$1751,13,FALSE)</f>
        <v>139.5, 64.5, 1.5</v>
      </c>
      <c r="E1481" t="s">
        <v>149</v>
      </c>
    </row>
    <row r="1482" spans="1:5" x14ac:dyDescent="0.2">
      <c r="A1482">
        <v>29712</v>
      </c>
      <c r="B1482" t="str">
        <f>VLOOKUP(A1482,'S1-C&amp;Oisotopes'!$A$6:$M$1751,13,FALSE)</f>
        <v>139.5, 64.5, 1.5</v>
      </c>
      <c r="E1482" t="s">
        <v>149</v>
      </c>
    </row>
    <row r="1483" spans="1:5" x14ac:dyDescent="0.2">
      <c r="A1483">
        <v>29713</v>
      </c>
      <c r="B1483" t="str">
        <f>VLOOKUP(A1483,'S1-C&amp;Oisotopes'!$A$6:$M$1751,13,FALSE)</f>
        <v>139.5, 64.5, 1.5</v>
      </c>
      <c r="E1483" t="s">
        <v>149</v>
      </c>
    </row>
    <row r="1484" spans="1:5" x14ac:dyDescent="0.2">
      <c r="A1484">
        <v>29714</v>
      </c>
      <c r="B1484" t="str">
        <f>VLOOKUP(A1484,'S1-C&amp;Oisotopes'!$A$6:$M$1751,13,FALSE)</f>
        <v>139.5, 64.5, 1.5</v>
      </c>
      <c r="E1484" t="s">
        <v>149</v>
      </c>
    </row>
    <row r="1485" spans="1:5" x14ac:dyDescent="0.2">
      <c r="A1485">
        <v>29715</v>
      </c>
      <c r="B1485" t="str">
        <f>VLOOKUP(A1485,'S1-C&amp;Oisotopes'!$A$6:$M$1751,13,FALSE)</f>
        <v>139.5, 64.5, 1.5</v>
      </c>
      <c r="E1485" t="s">
        <v>149</v>
      </c>
    </row>
    <row r="1486" spans="1:5" x14ac:dyDescent="0.2">
      <c r="A1486">
        <v>29716</v>
      </c>
      <c r="B1486" t="str">
        <f>VLOOKUP(A1486,'S1-C&amp;Oisotopes'!$A$6:$M$1751,13,FALSE)</f>
        <v>139.5, 64.5, 1.5</v>
      </c>
      <c r="E1486" t="s">
        <v>149</v>
      </c>
    </row>
    <row r="1487" spans="1:5" x14ac:dyDescent="0.2">
      <c r="A1487">
        <v>29717</v>
      </c>
      <c r="B1487" t="str">
        <f>VLOOKUP(A1487,'S1-C&amp;Oisotopes'!$A$6:$M$1751,13,FALSE)</f>
        <v>139.5, 64.5, 1.5</v>
      </c>
      <c r="E1487" t="s">
        <v>149</v>
      </c>
    </row>
    <row r="1488" spans="1:5" x14ac:dyDescent="0.2">
      <c r="A1488">
        <v>29718</v>
      </c>
      <c r="B1488" t="str">
        <f>VLOOKUP(A1488,'S1-C&amp;Oisotopes'!$A$6:$M$1751,13,FALSE)</f>
        <v>139.5, 64.5, 1.5</v>
      </c>
      <c r="E1488" t="s">
        <v>141</v>
      </c>
    </row>
    <row r="1489" spans="1:5" x14ac:dyDescent="0.2">
      <c r="A1489">
        <v>29719</v>
      </c>
      <c r="B1489" t="str">
        <f>VLOOKUP(A1489,'S1-C&amp;Oisotopes'!$A$6:$M$1751,13,FALSE)</f>
        <v>139.5, 64.5, 1.5</v>
      </c>
      <c r="E1489" t="s">
        <v>141</v>
      </c>
    </row>
    <row r="1490" spans="1:5" x14ac:dyDescent="0.2">
      <c r="A1490">
        <v>29720</v>
      </c>
      <c r="B1490" t="str">
        <f>VLOOKUP(A1490,'S1-C&amp;Oisotopes'!$A$6:$M$1751,13,FALSE)</f>
        <v>139.5, 64.5, 1.5</v>
      </c>
      <c r="E1490" t="s">
        <v>141</v>
      </c>
    </row>
    <row r="1491" spans="1:5" x14ac:dyDescent="0.2">
      <c r="A1491">
        <v>29721</v>
      </c>
      <c r="B1491" t="str">
        <f>VLOOKUP(A1491,'S1-C&amp;Oisotopes'!$A$6:$M$1751,13,FALSE)</f>
        <v>139.5, 64.5, 1.5</v>
      </c>
      <c r="E1491" t="s">
        <v>141</v>
      </c>
    </row>
    <row r="1492" spans="1:5" x14ac:dyDescent="0.2">
      <c r="A1492">
        <v>29722</v>
      </c>
      <c r="B1492" t="str">
        <f>VLOOKUP(A1492,'S1-C&amp;Oisotopes'!$A$6:$M$1751,13,FALSE)</f>
        <v>139.5, 64.5, 1.5</v>
      </c>
      <c r="E1492" t="s">
        <v>142</v>
      </c>
    </row>
    <row r="1493" spans="1:5" x14ac:dyDescent="0.2">
      <c r="A1493">
        <v>29723</v>
      </c>
      <c r="B1493" t="str">
        <f>VLOOKUP(A1493,'S1-C&amp;Oisotopes'!$A$6:$M$1751,13,FALSE)</f>
        <v>139.5, 64.5, 1.5</v>
      </c>
      <c r="E1493" t="s">
        <v>142</v>
      </c>
    </row>
    <row r="1494" spans="1:5" x14ac:dyDescent="0.2">
      <c r="A1494">
        <v>29724</v>
      </c>
      <c r="B1494" t="str">
        <f>VLOOKUP(A1494,'S1-C&amp;Oisotopes'!$A$6:$M$1751,13,FALSE)</f>
        <v>139.5, 64.5, 1.5</v>
      </c>
      <c r="E1494" t="s">
        <v>142</v>
      </c>
    </row>
    <row r="1495" spans="1:5" x14ac:dyDescent="0.2">
      <c r="A1495">
        <v>29725</v>
      </c>
      <c r="B1495" t="str">
        <f>VLOOKUP(A1495,'S1-C&amp;Oisotopes'!$A$6:$M$1751,13,FALSE)</f>
        <v>139.5, 64.5, 1.5</v>
      </c>
      <c r="E1495" t="s">
        <v>142</v>
      </c>
    </row>
    <row r="1496" spans="1:5" x14ac:dyDescent="0.2">
      <c r="A1496">
        <v>29726</v>
      </c>
      <c r="B1496" t="str">
        <f>VLOOKUP(A1496,'S1-C&amp;Oisotopes'!$A$6:$M$1751,13,FALSE)</f>
        <v>139.5, 64.5, 1.5</v>
      </c>
      <c r="E1496" t="s">
        <v>142</v>
      </c>
    </row>
    <row r="1497" spans="1:5" x14ac:dyDescent="0.2">
      <c r="A1497">
        <v>29727</v>
      </c>
      <c r="B1497" t="str">
        <f>VLOOKUP(A1497,'S1-C&amp;Oisotopes'!$A$6:$M$1751,13,FALSE)</f>
        <v>139.5, 64.5, 1.5</v>
      </c>
      <c r="E1497" t="s">
        <v>142</v>
      </c>
    </row>
    <row r="1498" spans="1:5" x14ac:dyDescent="0.2">
      <c r="A1498">
        <v>29728</v>
      </c>
      <c r="B1498" t="str">
        <f>VLOOKUP(A1498,'S1-C&amp;Oisotopes'!$A$6:$M$1751,13,FALSE)</f>
        <v>139.5, 64.5, 1.5</v>
      </c>
      <c r="E1498" t="s">
        <v>142</v>
      </c>
    </row>
    <row r="1499" spans="1:5" x14ac:dyDescent="0.2">
      <c r="A1499">
        <v>29729</v>
      </c>
      <c r="B1499" t="str">
        <f>VLOOKUP(A1499,'S1-C&amp;Oisotopes'!$A$6:$M$1751,13,FALSE)</f>
        <v>139.5, 64.5, 1.5</v>
      </c>
      <c r="E1499" t="s">
        <v>142</v>
      </c>
    </row>
    <row r="1500" spans="1:5" x14ac:dyDescent="0.2">
      <c r="A1500">
        <v>29730</v>
      </c>
      <c r="B1500" t="str">
        <f>VLOOKUP(A1500,'S1-C&amp;Oisotopes'!$A$6:$M$1751,13,FALSE)</f>
        <v>139.5, 64.5, 1.5</v>
      </c>
      <c r="E1500" t="s">
        <v>142</v>
      </c>
    </row>
    <row r="1501" spans="1:5" x14ac:dyDescent="0.2">
      <c r="A1501">
        <v>29731</v>
      </c>
      <c r="B1501" t="str">
        <f>VLOOKUP(A1501,'S1-C&amp;Oisotopes'!$A$6:$M$1751,13,FALSE)</f>
        <v>139.5, 64.5, 1.5</v>
      </c>
      <c r="E1501" t="s">
        <v>142</v>
      </c>
    </row>
    <row r="1502" spans="1:5" x14ac:dyDescent="0.2">
      <c r="A1502">
        <v>29732</v>
      </c>
      <c r="B1502" t="str">
        <f>VLOOKUP(A1502,'S1-C&amp;Oisotopes'!$A$6:$M$1751,13,FALSE)</f>
        <v>139.5, 64.5, 1.5</v>
      </c>
      <c r="E1502" t="s">
        <v>146</v>
      </c>
    </row>
    <row r="1503" spans="1:5" x14ac:dyDescent="0.2">
      <c r="A1503">
        <v>29733</v>
      </c>
      <c r="B1503" t="str">
        <f>VLOOKUP(A1503,'S1-C&amp;Oisotopes'!$A$6:$M$1751,13,FALSE)</f>
        <v>139.5, 64.5, 1.5</v>
      </c>
      <c r="E1503" t="s">
        <v>146</v>
      </c>
    </row>
    <row r="1504" spans="1:5" x14ac:dyDescent="0.2">
      <c r="A1504">
        <v>29734</v>
      </c>
      <c r="B1504" t="str">
        <f>VLOOKUP(A1504,'S1-C&amp;Oisotopes'!$A$6:$M$1751,13,FALSE)</f>
        <v>139.5, 64.5, 1.5</v>
      </c>
      <c r="E1504" t="s">
        <v>146</v>
      </c>
    </row>
    <row r="1505" spans="1:5" x14ac:dyDescent="0.2">
      <c r="A1505">
        <v>29735</v>
      </c>
      <c r="B1505" t="str">
        <f>VLOOKUP(A1505,'S1-C&amp;Oisotopes'!$A$6:$M$1751,13,FALSE)</f>
        <v>139.5, 64.5, 1.5</v>
      </c>
      <c r="E1505" t="s">
        <v>146</v>
      </c>
    </row>
    <row r="1506" spans="1:5" x14ac:dyDescent="0.2">
      <c r="A1506">
        <v>29736</v>
      </c>
      <c r="B1506" t="str">
        <f>VLOOKUP(A1506,'S1-C&amp;Oisotopes'!$A$6:$M$1751,13,FALSE)</f>
        <v>139.5, 64.5, 1.5</v>
      </c>
      <c r="E1506" t="s">
        <v>146</v>
      </c>
    </row>
    <row r="1507" spans="1:5" x14ac:dyDescent="0.2">
      <c r="A1507">
        <v>29737</v>
      </c>
      <c r="B1507" t="str">
        <f>VLOOKUP(A1507,'S1-C&amp;Oisotopes'!$A$6:$M$1751,13,FALSE)</f>
        <v>139.5, 64.5, 1.5</v>
      </c>
      <c r="E1507" t="s">
        <v>146</v>
      </c>
    </row>
    <row r="1508" spans="1:5" x14ac:dyDescent="0.2">
      <c r="A1508">
        <v>29738</v>
      </c>
      <c r="B1508" t="str">
        <f>VLOOKUP(A1508,'S1-C&amp;Oisotopes'!$A$6:$M$1751,13,FALSE)</f>
        <v>139.5, 64.5, 1.5</v>
      </c>
      <c r="E1508" t="s">
        <v>146</v>
      </c>
    </row>
    <row r="1509" spans="1:5" x14ac:dyDescent="0.2">
      <c r="A1509">
        <v>29739</v>
      </c>
      <c r="B1509" t="str">
        <f>VLOOKUP(A1509,'S1-C&amp;Oisotopes'!$A$6:$M$1751,13,FALSE)</f>
        <v>139.5, 64.5, 1.5</v>
      </c>
      <c r="E1509" t="s">
        <v>146</v>
      </c>
    </row>
    <row r="1510" spans="1:5" x14ac:dyDescent="0.2">
      <c r="A1510">
        <v>29740</v>
      </c>
      <c r="B1510" t="str">
        <f>VLOOKUP(A1510,'S1-C&amp;Oisotopes'!$A$6:$M$1751,13,FALSE)</f>
        <v>139.5, 64.5, 1.5</v>
      </c>
      <c r="E1510" t="s">
        <v>146</v>
      </c>
    </row>
    <row r="1511" spans="1:5" x14ac:dyDescent="0.2">
      <c r="A1511">
        <v>29741</v>
      </c>
      <c r="B1511" t="str">
        <f>VLOOKUP(A1511,'S1-C&amp;Oisotopes'!$A$6:$M$1751,13,FALSE)</f>
        <v>139.5, 64.5, 1.5</v>
      </c>
      <c r="E1511" t="s">
        <v>146</v>
      </c>
    </row>
    <row r="1512" spans="1:5" x14ac:dyDescent="0.2">
      <c r="A1512">
        <v>29742</v>
      </c>
      <c r="B1512" t="str">
        <f>VLOOKUP(A1512,'S1-C&amp;Oisotopes'!$A$6:$M$1751,13,FALSE)</f>
        <v>139.5, 64.5, 1.5</v>
      </c>
      <c r="E1512" t="s">
        <v>146</v>
      </c>
    </row>
    <row r="1513" spans="1:5" x14ac:dyDescent="0.2">
      <c r="A1513">
        <v>29743</v>
      </c>
      <c r="B1513" t="str">
        <f>VLOOKUP(A1513,'S1-C&amp;Oisotopes'!$A$6:$M$1751,13,FALSE)</f>
        <v>139.5, 64.5, 1.5</v>
      </c>
      <c r="E1513" t="s">
        <v>146</v>
      </c>
    </row>
    <row r="1514" spans="1:5" x14ac:dyDescent="0.2">
      <c r="A1514">
        <v>29744</v>
      </c>
      <c r="B1514" t="str">
        <f>VLOOKUP(A1514,'S1-C&amp;Oisotopes'!$A$6:$M$1751,13,FALSE)</f>
        <v>139.5, 64.5, 1.5</v>
      </c>
      <c r="E1514" t="s">
        <v>146</v>
      </c>
    </row>
    <row r="1515" spans="1:5" x14ac:dyDescent="0.2">
      <c r="A1515">
        <v>29745</v>
      </c>
      <c r="B1515" t="str">
        <f>VLOOKUP(A1515,'S1-C&amp;Oisotopes'!$A$6:$M$1751,13,FALSE)</f>
        <v>139.5, 64.5, 1.5</v>
      </c>
      <c r="E1515" t="s">
        <v>146</v>
      </c>
    </row>
    <row r="1516" spans="1:5" x14ac:dyDescent="0.2">
      <c r="A1516">
        <v>29746</v>
      </c>
      <c r="B1516" t="str">
        <f>VLOOKUP(A1516,'S1-C&amp;Oisotopes'!$A$6:$M$1751,13,FALSE)</f>
        <v>139.5, 64.5, 1.5</v>
      </c>
      <c r="E1516" t="s">
        <v>146</v>
      </c>
    </row>
    <row r="1517" spans="1:5" x14ac:dyDescent="0.2">
      <c r="A1517">
        <v>29747</v>
      </c>
      <c r="B1517" t="str">
        <f>VLOOKUP(A1517,'S1-C&amp;Oisotopes'!$A$6:$M$1751,13,FALSE)</f>
        <v>139.5, 64.5, 1.5</v>
      </c>
      <c r="E1517" t="s">
        <v>146</v>
      </c>
    </row>
    <row r="1518" spans="1:5" x14ac:dyDescent="0.2">
      <c r="A1518">
        <v>29748</v>
      </c>
      <c r="B1518" t="str">
        <f>VLOOKUP(A1518,'S1-C&amp;Oisotopes'!$A$6:$M$1751,13,FALSE)</f>
        <v>139.5, 64.5, 1.5</v>
      </c>
      <c r="E1518" t="s">
        <v>146</v>
      </c>
    </row>
    <row r="1519" spans="1:5" x14ac:dyDescent="0.2">
      <c r="A1519">
        <v>29749</v>
      </c>
      <c r="B1519" t="str">
        <f>VLOOKUP(A1519,'S1-C&amp;Oisotopes'!$A$6:$M$1751,13,FALSE)</f>
        <v>139.5, 64.5, 1.5</v>
      </c>
      <c r="E1519" t="s">
        <v>146</v>
      </c>
    </row>
    <row r="1520" spans="1:5" x14ac:dyDescent="0.2">
      <c r="A1520">
        <v>29750</v>
      </c>
      <c r="B1520" t="str">
        <f>VLOOKUP(A1520,'S1-C&amp;Oisotopes'!$A$6:$M$1751,13,FALSE)</f>
        <v>139.5, 64.5, 1.5</v>
      </c>
      <c r="E1520" t="s">
        <v>146</v>
      </c>
    </row>
    <row r="1521" spans="1:5" x14ac:dyDescent="0.2">
      <c r="A1521">
        <v>29751</v>
      </c>
      <c r="B1521" t="str">
        <f>VLOOKUP(A1521,'S1-C&amp;Oisotopes'!$A$6:$M$1751,13,FALSE)</f>
        <v>139.5, 64.5, 1.5</v>
      </c>
      <c r="E1521" t="s">
        <v>146</v>
      </c>
    </row>
    <row r="1522" spans="1:5" x14ac:dyDescent="0.2">
      <c r="A1522">
        <v>29752</v>
      </c>
      <c r="B1522" t="str">
        <f>VLOOKUP(A1522,'S1-C&amp;Oisotopes'!$A$6:$M$1751,13,FALSE)</f>
        <v>139.5, 64.5, 1.5</v>
      </c>
      <c r="E1522" t="s">
        <v>146</v>
      </c>
    </row>
    <row r="1523" spans="1:5" x14ac:dyDescent="0.2">
      <c r="A1523">
        <v>29753</v>
      </c>
      <c r="B1523" t="str">
        <f>VLOOKUP(A1523,'S1-C&amp;Oisotopes'!$A$6:$M$1751,13,FALSE)</f>
        <v>139.5, 64.5, 1.5</v>
      </c>
      <c r="E1523" t="s">
        <v>146</v>
      </c>
    </row>
    <row r="1524" spans="1:5" x14ac:dyDescent="0.2">
      <c r="A1524">
        <v>29754</v>
      </c>
      <c r="B1524" t="str">
        <f>VLOOKUP(A1524,'S1-C&amp;Oisotopes'!$A$6:$M$1751,13,FALSE)</f>
        <v>139.5, 64.5, 1.5</v>
      </c>
      <c r="E1524" t="s">
        <v>146</v>
      </c>
    </row>
    <row r="1525" spans="1:5" x14ac:dyDescent="0.2">
      <c r="A1525">
        <v>29755</v>
      </c>
      <c r="B1525" t="str">
        <f>VLOOKUP(A1525,'S1-C&amp;Oisotopes'!$A$6:$M$1751,13,FALSE)</f>
        <v>139.5, 64.5, 1.5</v>
      </c>
      <c r="E1525" t="s">
        <v>146</v>
      </c>
    </row>
    <row r="1526" spans="1:5" x14ac:dyDescent="0.2">
      <c r="A1526">
        <v>29756</v>
      </c>
      <c r="B1526" t="str">
        <f>VLOOKUP(A1526,'S1-C&amp;Oisotopes'!$A$6:$M$1751,13,FALSE)</f>
        <v>139.5, 64.5, 1.5</v>
      </c>
      <c r="E1526" t="s">
        <v>146</v>
      </c>
    </row>
    <row r="1527" spans="1:5" x14ac:dyDescent="0.2">
      <c r="A1527">
        <v>29757</v>
      </c>
      <c r="B1527" t="str">
        <f>VLOOKUP(A1527,'S1-C&amp;Oisotopes'!$A$6:$M$1751,13,FALSE)</f>
        <v>139.5, 64.5, 1.5</v>
      </c>
      <c r="E1527" t="s">
        <v>146</v>
      </c>
    </row>
    <row r="1528" spans="1:5" x14ac:dyDescent="0.2">
      <c r="A1528">
        <v>29758</v>
      </c>
      <c r="B1528" t="str">
        <f>VLOOKUP(A1528,'S1-C&amp;Oisotopes'!$A$6:$M$1751,13,FALSE)</f>
        <v>139.5, 64.5, 1.5</v>
      </c>
      <c r="E1528" t="s">
        <v>146</v>
      </c>
    </row>
    <row r="1529" spans="1:5" x14ac:dyDescent="0.2">
      <c r="A1529">
        <v>29759</v>
      </c>
      <c r="B1529" t="str">
        <f>VLOOKUP(A1529,'S1-C&amp;Oisotopes'!$A$6:$M$1751,13,FALSE)</f>
        <v>139.5, 64.5, 1.5</v>
      </c>
      <c r="E1529" t="s">
        <v>146</v>
      </c>
    </row>
    <row r="1530" spans="1:5" x14ac:dyDescent="0.2">
      <c r="A1530">
        <v>29760</v>
      </c>
      <c r="B1530" t="str">
        <f>VLOOKUP(A1530,'S1-C&amp;Oisotopes'!$A$6:$M$1751,13,FALSE)</f>
        <v>139.5, 64.5, 1.5</v>
      </c>
      <c r="E1530" t="s">
        <v>146</v>
      </c>
    </row>
    <row r="1531" spans="1:5" x14ac:dyDescent="0.2">
      <c r="A1531">
        <v>29761</v>
      </c>
      <c r="B1531" t="str">
        <f>VLOOKUP(A1531,'S1-C&amp;Oisotopes'!$A$6:$M$1751,13,FALSE)</f>
        <v>139.5, 64.5, 1.5</v>
      </c>
      <c r="E1531" t="s">
        <v>146</v>
      </c>
    </row>
    <row r="1532" spans="1:5" x14ac:dyDescent="0.2">
      <c r="A1532">
        <v>29762</v>
      </c>
      <c r="B1532" t="str">
        <f>VLOOKUP(A1532,'S1-C&amp;Oisotopes'!$A$6:$M$1751,13,FALSE)</f>
        <v>139.5, 64.5, 1.5</v>
      </c>
      <c r="E1532" t="s">
        <v>146</v>
      </c>
    </row>
    <row r="1533" spans="1:5" x14ac:dyDescent="0.2">
      <c r="A1533">
        <v>29763</v>
      </c>
      <c r="B1533" t="str">
        <f>VLOOKUP(A1533,'S1-C&amp;Oisotopes'!$A$6:$M$1751,13,FALSE)</f>
        <v>139.5, 64.5, 1.5</v>
      </c>
      <c r="E1533" t="s">
        <v>146</v>
      </c>
    </row>
    <row r="1534" spans="1:5" x14ac:dyDescent="0.2">
      <c r="A1534">
        <v>29764</v>
      </c>
      <c r="B1534" t="str">
        <f>VLOOKUP(A1534,'S1-C&amp;Oisotopes'!$A$6:$M$1751,13,FALSE)</f>
        <v>139.5, 64.5, 1.5</v>
      </c>
      <c r="E1534" t="s">
        <v>146</v>
      </c>
    </row>
    <row r="1535" spans="1:5" x14ac:dyDescent="0.2">
      <c r="A1535">
        <v>29765</v>
      </c>
      <c r="B1535" t="str">
        <f>VLOOKUP(A1535,'S1-C&amp;Oisotopes'!$A$6:$M$1751,13,FALSE)</f>
        <v>139.5, 64.5, 1.5</v>
      </c>
      <c r="E1535" t="s">
        <v>146</v>
      </c>
    </row>
    <row r="1536" spans="1:5" x14ac:dyDescent="0.2">
      <c r="A1536">
        <v>29766</v>
      </c>
      <c r="B1536" t="str">
        <f>VLOOKUP(A1536,'S1-C&amp;Oisotopes'!$A$6:$M$1751,13,FALSE)</f>
        <v>139.5, 64.5, 1.5</v>
      </c>
      <c r="E1536" t="s">
        <v>146</v>
      </c>
    </row>
    <row r="1537" spans="1:5" x14ac:dyDescent="0.2">
      <c r="A1537">
        <v>29767</v>
      </c>
      <c r="B1537" t="str">
        <f>VLOOKUP(A1537,'S1-C&amp;Oisotopes'!$A$6:$M$1751,13,FALSE)</f>
        <v>139.5, 64.5, 1.5</v>
      </c>
      <c r="E1537" t="s">
        <v>146</v>
      </c>
    </row>
    <row r="1538" spans="1:5" x14ac:dyDescent="0.2">
      <c r="A1538">
        <v>29768</v>
      </c>
      <c r="B1538" t="str">
        <f>VLOOKUP(A1538,'S1-C&amp;Oisotopes'!$A$6:$M$1751,13,FALSE)</f>
        <v>139.5, 64.5, 1.5</v>
      </c>
      <c r="E1538" t="s">
        <v>146</v>
      </c>
    </row>
    <row r="1539" spans="1:5" x14ac:dyDescent="0.2">
      <c r="A1539">
        <v>29769</v>
      </c>
      <c r="B1539" t="str">
        <f>VLOOKUP(A1539,'S1-C&amp;Oisotopes'!$A$6:$M$1751,13,FALSE)</f>
        <v>139.5, 64.5, 1.5</v>
      </c>
      <c r="E1539" t="s">
        <v>146</v>
      </c>
    </row>
    <row r="1540" spans="1:5" x14ac:dyDescent="0.2">
      <c r="A1540">
        <v>29770</v>
      </c>
      <c r="B1540" t="str">
        <f>VLOOKUP(A1540,'S1-C&amp;Oisotopes'!$A$6:$M$1751,13,FALSE)</f>
        <v>139.5, 64.5, 1.5</v>
      </c>
      <c r="E1540" t="s">
        <v>146</v>
      </c>
    </row>
    <row r="1541" spans="1:5" x14ac:dyDescent="0.2">
      <c r="A1541">
        <v>29771</v>
      </c>
      <c r="B1541" t="str">
        <f>VLOOKUP(A1541,'S1-C&amp;Oisotopes'!$A$6:$M$1751,13,FALSE)</f>
        <v>139.5, 64.5, 1.5</v>
      </c>
      <c r="E1541" t="s">
        <v>146</v>
      </c>
    </row>
    <row r="1542" spans="1:5" x14ac:dyDescent="0.2">
      <c r="A1542">
        <v>29772</v>
      </c>
      <c r="B1542" t="str">
        <f>VLOOKUP(A1542,'S1-C&amp;Oisotopes'!$A$6:$M$1751,13,FALSE)</f>
        <v>139.5, 64.5, 1.5</v>
      </c>
      <c r="E1542" t="s">
        <v>146</v>
      </c>
    </row>
    <row r="1543" spans="1:5" x14ac:dyDescent="0.2">
      <c r="A1543">
        <v>29773</v>
      </c>
      <c r="B1543" t="str">
        <f>VLOOKUP(A1543,'S1-C&amp;Oisotopes'!$A$6:$M$1751,13,FALSE)</f>
        <v>139.5, 64.5, 1.5</v>
      </c>
      <c r="E1543" t="s">
        <v>146</v>
      </c>
    </row>
    <row r="1544" spans="1:5" x14ac:dyDescent="0.2">
      <c r="A1544">
        <v>29774</v>
      </c>
      <c r="B1544" t="str">
        <f>VLOOKUP(A1544,'S1-C&amp;Oisotopes'!$A$6:$M$1751,13,FALSE)</f>
        <v>139.5, 64.5, 1.5</v>
      </c>
      <c r="E1544" t="s">
        <v>146</v>
      </c>
    </row>
    <row r="1545" spans="1:5" x14ac:dyDescent="0.2">
      <c r="A1545">
        <v>29775</v>
      </c>
      <c r="B1545" t="str">
        <f>VLOOKUP(A1545,'S1-C&amp;Oisotopes'!$A$6:$M$1751,13,FALSE)</f>
        <v>139.5, 64.5, 1.5</v>
      </c>
      <c r="E1545" t="s">
        <v>146</v>
      </c>
    </row>
    <row r="1546" spans="1:5" x14ac:dyDescent="0.2">
      <c r="A1546">
        <v>29776</v>
      </c>
      <c r="B1546" t="str">
        <f>VLOOKUP(A1546,'S1-C&amp;Oisotopes'!$A$6:$M$1751,13,FALSE)</f>
        <v>139.5, 64.5, 1.5</v>
      </c>
      <c r="E1546" t="s">
        <v>146</v>
      </c>
    </row>
    <row r="1547" spans="1:5" x14ac:dyDescent="0.2">
      <c r="A1547">
        <v>29777</v>
      </c>
      <c r="B1547" t="str">
        <f>VLOOKUP(A1547,'S1-C&amp;Oisotopes'!$A$6:$M$1751,13,FALSE)</f>
        <v>139.5, 64.5, 1.5</v>
      </c>
      <c r="E1547" t="s">
        <v>146</v>
      </c>
    </row>
    <row r="1548" spans="1:5" x14ac:dyDescent="0.2">
      <c r="A1548">
        <v>29778</v>
      </c>
      <c r="B1548" t="str">
        <f>VLOOKUP(A1548,'S1-C&amp;Oisotopes'!$A$6:$M$1751,13,FALSE)</f>
        <v>139.5, 64.5, 1.5</v>
      </c>
      <c r="E1548" t="s">
        <v>146</v>
      </c>
    </row>
    <row r="1549" spans="1:5" x14ac:dyDescent="0.2">
      <c r="A1549">
        <v>29779</v>
      </c>
      <c r="B1549" t="str">
        <f>VLOOKUP(A1549,'S1-C&amp;Oisotopes'!$A$6:$M$1751,13,FALSE)</f>
        <v>139.5, 64.5, 1.5</v>
      </c>
      <c r="E1549" t="s">
        <v>146</v>
      </c>
    </row>
    <row r="1550" spans="1:5" x14ac:dyDescent="0.2">
      <c r="A1550">
        <v>29780</v>
      </c>
      <c r="B1550" t="str">
        <f>VLOOKUP(A1550,'S1-C&amp;Oisotopes'!$A$6:$M$1751,13,FALSE)</f>
        <v>139.5, 64.5, 1.5</v>
      </c>
      <c r="E1550" t="s">
        <v>146</v>
      </c>
    </row>
    <row r="1551" spans="1:5" x14ac:dyDescent="0.2">
      <c r="A1551">
        <v>29781</v>
      </c>
      <c r="B1551" t="str">
        <f>VLOOKUP(A1551,'S1-C&amp;Oisotopes'!$A$6:$M$1751,13,FALSE)</f>
        <v>139.5, 64.5, 1.5</v>
      </c>
      <c r="E1551" t="s">
        <v>146</v>
      </c>
    </row>
    <row r="1552" spans="1:5" x14ac:dyDescent="0.2">
      <c r="A1552">
        <v>29782</v>
      </c>
      <c r="B1552" t="str">
        <f>VLOOKUP(A1552,'S1-C&amp;Oisotopes'!$A$6:$M$1751,13,FALSE)</f>
        <v>139.5, 64.5, 1.5</v>
      </c>
      <c r="E1552" t="s">
        <v>146</v>
      </c>
    </row>
    <row r="1553" spans="1:5" x14ac:dyDescent="0.2">
      <c r="A1553">
        <v>29783</v>
      </c>
      <c r="B1553" t="str">
        <f>VLOOKUP(A1553,'S1-C&amp;Oisotopes'!$A$6:$M$1751,13,FALSE)</f>
        <v>139.5, 64.5, 1.5</v>
      </c>
      <c r="E1553" t="s">
        <v>146</v>
      </c>
    </row>
    <row r="1554" spans="1:5" x14ac:dyDescent="0.2">
      <c r="A1554">
        <v>29784</v>
      </c>
      <c r="B1554" t="str">
        <f>VLOOKUP(A1554,'S1-C&amp;Oisotopes'!$A$6:$M$1751,13,FALSE)</f>
        <v>139.5, 64.5, 1.5</v>
      </c>
      <c r="E1554" t="s">
        <v>146</v>
      </c>
    </row>
    <row r="1555" spans="1:5" x14ac:dyDescent="0.2">
      <c r="A1555">
        <v>29785</v>
      </c>
      <c r="B1555" t="str">
        <f>VLOOKUP(A1555,'S1-C&amp;Oisotopes'!$A$6:$M$1751,13,FALSE)</f>
        <v>139.5, 64.5, 1.5</v>
      </c>
      <c r="E1555" t="s">
        <v>146</v>
      </c>
    </row>
    <row r="1556" spans="1:5" x14ac:dyDescent="0.2">
      <c r="A1556">
        <v>29786</v>
      </c>
      <c r="B1556" t="str">
        <f>VLOOKUP(A1556,'S1-C&amp;Oisotopes'!$A$6:$M$1751,13,FALSE)</f>
        <v>139.5, 64.5, 1.5</v>
      </c>
      <c r="E1556" t="s">
        <v>146</v>
      </c>
    </row>
    <row r="1557" spans="1:5" x14ac:dyDescent="0.2">
      <c r="A1557">
        <v>29787</v>
      </c>
      <c r="B1557" t="str">
        <f>VLOOKUP(A1557,'S1-C&amp;Oisotopes'!$A$6:$M$1751,13,FALSE)</f>
        <v>139.5, 64.5, 1.5</v>
      </c>
      <c r="E1557" t="s">
        <v>146</v>
      </c>
    </row>
    <row r="1558" spans="1:5" x14ac:dyDescent="0.2">
      <c r="A1558">
        <v>29788</v>
      </c>
      <c r="B1558" t="str">
        <f>VLOOKUP(A1558,'S1-C&amp;Oisotopes'!$A$6:$M$1751,13,FALSE)</f>
        <v>139.5, 64.5, 1.5</v>
      </c>
      <c r="E1558" t="s">
        <v>146</v>
      </c>
    </row>
    <row r="1559" spans="1:5" x14ac:dyDescent="0.2">
      <c r="A1559">
        <v>29789</v>
      </c>
      <c r="B1559" t="str">
        <f>VLOOKUP(A1559,'S1-C&amp;Oisotopes'!$A$6:$M$1751,13,FALSE)</f>
        <v>139.5, 64.5, 1.5</v>
      </c>
      <c r="E1559" t="s">
        <v>146</v>
      </c>
    </row>
    <row r="1560" spans="1:5" x14ac:dyDescent="0.2">
      <c r="A1560">
        <v>29790</v>
      </c>
      <c r="B1560" t="str">
        <f>VLOOKUP(A1560,'S1-C&amp;Oisotopes'!$A$6:$M$1751,13,FALSE)</f>
        <v>139.5, 64.5, 1.5</v>
      </c>
      <c r="E1560" t="s">
        <v>146</v>
      </c>
    </row>
    <row r="1561" spans="1:5" x14ac:dyDescent="0.2">
      <c r="A1561">
        <v>29791</v>
      </c>
      <c r="B1561" t="str">
        <f>VLOOKUP(A1561,'S1-C&amp;Oisotopes'!$A$6:$M$1751,13,FALSE)</f>
        <v>139.5, 64.5, 1.5</v>
      </c>
      <c r="E1561" t="s">
        <v>146</v>
      </c>
    </row>
    <row r="1562" spans="1:5" x14ac:dyDescent="0.2">
      <c r="A1562">
        <v>29792</v>
      </c>
      <c r="B1562" t="str">
        <f>VLOOKUP(A1562,'S1-C&amp;Oisotopes'!$A$6:$M$1751,13,FALSE)</f>
        <v>139.5, 64.5, 1.5</v>
      </c>
      <c r="E1562" t="s">
        <v>145</v>
      </c>
    </row>
    <row r="1563" spans="1:5" x14ac:dyDescent="0.2">
      <c r="A1563">
        <v>29793</v>
      </c>
      <c r="B1563" t="str">
        <f>VLOOKUP(A1563,'S1-C&amp;Oisotopes'!$A$6:$M$1751,13,FALSE)</f>
        <v>139.5, 64.5, 1.5</v>
      </c>
      <c r="E1563" t="s">
        <v>145</v>
      </c>
    </row>
    <row r="1564" spans="1:5" x14ac:dyDescent="0.2">
      <c r="A1564">
        <v>29794</v>
      </c>
      <c r="B1564" t="str">
        <f>VLOOKUP(A1564,'S1-C&amp;Oisotopes'!$A$6:$M$1751,13,FALSE)</f>
        <v>139.5, 64.5, 1.5</v>
      </c>
      <c r="E1564" t="s">
        <v>145</v>
      </c>
    </row>
    <row r="1565" spans="1:5" x14ac:dyDescent="0.2">
      <c r="A1565">
        <v>29795</v>
      </c>
      <c r="B1565" t="str">
        <f>VLOOKUP(A1565,'S1-C&amp;Oisotopes'!$A$6:$M$1751,13,FALSE)</f>
        <v>139.5, 64.5, 1.5</v>
      </c>
      <c r="E1565" t="s">
        <v>145</v>
      </c>
    </row>
    <row r="1566" spans="1:5" x14ac:dyDescent="0.2">
      <c r="A1566">
        <v>29796</v>
      </c>
      <c r="B1566" t="str">
        <f>VLOOKUP(A1566,'S1-C&amp;Oisotopes'!$A$6:$M$1751,13,FALSE)</f>
        <v>139.5, 64.5, 1.5</v>
      </c>
      <c r="E1566" t="s">
        <v>145</v>
      </c>
    </row>
    <row r="1567" spans="1:5" x14ac:dyDescent="0.2">
      <c r="A1567">
        <v>29797</v>
      </c>
      <c r="B1567" t="str">
        <f>VLOOKUP(A1567,'S1-C&amp;Oisotopes'!$A$6:$M$1751,13,FALSE)</f>
        <v>139.5, 64.5, 1.5</v>
      </c>
      <c r="E1567" t="s">
        <v>145</v>
      </c>
    </row>
    <row r="1568" spans="1:5" x14ac:dyDescent="0.2">
      <c r="A1568">
        <v>29798</v>
      </c>
      <c r="B1568" t="str">
        <f>VLOOKUP(A1568,'S1-C&amp;Oisotopes'!$A$6:$M$1751,13,FALSE)</f>
        <v>139.5, 64.5, 1.5</v>
      </c>
      <c r="E1568" t="s">
        <v>145</v>
      </c>
    </row>
    <row r="1569" spans="1:5" x14ac:dyDescent="0.2">
      <c r="A1569">
        <v>29799</v>
      </c>
      <c r="B1569" t="str">
        <f>VLOOKUP(A1569,'S1-C&amp;Oisotopes'!$A$6:$M$1751,13,FALSE)</f>
        <v>139.5, 64.5, 1.5</v>
      </c>
      <c r="E1569" t="s">
        <v>145</v>
      </c>
    </row>
    <row r="1570" spans="1:5" x14ac:dyDescent="0.2">
      <c r="A1570">
        <v>29800</v>
      </c>
      <c r="B1570" t="str">
        <f>VLOOKUP(A1570,'S1-C&amp;Oisotopes'!$A$6:$M$1751,13,FALSE)</f>
        <v>139.5, 64.5, 1.5</v>
      </c>
      <c r="E1570" t="s">
        <v>145</v>
      </c>
    </row>
    <row r="1571" spans="1:5" x14ac:dyDescent="0.2">
      <c r="A1571">
        <v>29801</v>
      </c>
      <c r="B1571" t="str">
        <f>VLOOKUP(A1571,'S1-C&amp;Oisotopes'!$A$6:$M$1751,13,FALSE)</f>
        <v>139.5, 64.5, 1.5</v>
      </c>
      <c r="E1571" t="s">
        <v>145</v>
      </c>
    </row>
    <row r="1572" spans="1:5" x14ac:dyDescent="0.2">
      <c r="A1572">
        <v>29802</v>
      </c>
      <c r="B1572" t="str">
        <f>VLOOKUP(A1572,'S1-C&amp;Oisotopes'!$A$6:$M$1751,13,FALSE)</f>
        <v>139.5, 64.5, 1.5</v>
      </c>
      <c r="E1572" t="s">
        <v>145</v>
      </c>
    </row>
    <row r="1573" spans="1:5" x14ac:dyDescent="0.2">
      <c r="A1573">
        <v>29803</v>
      </c>
      <c r="B1573" t="str">
        <f>VLOOKUP(A1573,'S1-C&amp;Oisotopes'!$A$6:$M$1751,13,FALSE)</f>
        <v>139.5, 64.5, 1.5</v>
      </c>
      <c r="E1573" t="s">
        <v>145</v>
      </c>
    </row>
    <row r="1574" spans="1:5" x14ac:dyDescent="0.2">
      <c r="A1574">
        <v>29804</v>
      </c>
      <c r="B1574" t="str">
        <f>VLOOKUP(A1574,'S1-C&amp;Oisotopes'!$A$6:$M$1751,13,FALSE)</f>
        <v>139.5, 64.5, 1.5</v>
      </c>
      <c r="E1574" t="s">
        <v>145</v>
      </c>
    </row>
    <row r="1575" spans="1:5" x14ac:dyDescent="0.2">
      <c r="A1575">
        <v>29805</v>
      </c>
      <c r="B1575" t="str">
        <f>VLOOKUP(A1575,'S1-C&amp;Oisotopes'!$A$6:$M$1751,13,FALSE)</f>
        <v>139.5, 64.5, 1.5</v>
      </c>
      <c r="E1575" t="s">
        <v>145</v>
      </c>
    </row>
    <row r="1576" spans="1:5" x14ac:dyDescent="0.2">
      <c r="A1576">
        <v>29806</v>
      </c>
      <c r="B1576" t="str">
        <f>VLOOKUP(A1576,'S1-C&amp;Oisotopes'!$A$6:$M$1751,13,FALSE)</f>
        <v>139.5, 64.5, 1.5</v>
      </c>
      <c r="E1576" t="s">
        <v>145</v>
      </c>
    </row>
    <row r="1577" spans="1:5" x14ac:dyDescent="0.2">
      <c r="A1577">
        <v>29807</v>
      </c>
      <c r="B1577" t="str">
        <f>VLOOKUP(A1577,'S1-C&amp;Oisotopes'!$A$6:$M$1751,13,FALSE)</f>
        <v>139.5, 64.5, 1.5</v>
      </c>
      <c r="E1577" t="s">
        <v>145</v>
      </c>
    </row>
    <row r="1578" spans="1:5" x14ac:dyDescent="0.2">
      <c r="A1578">
        <v>29808</v>
      </c>
      <c r="B1578" t="str">
        <f>VLOOKUP(A1578,'S1-C&amp;Oisotopes'!$A$6:$M$1751,13,FALSE)</f>
        <v>139.5, 64.5, 1.5</v>
      </c>
      <c r="E1578" t="s">
        <v>145</v>
      </c>
    </row>
    <row r="1579" spans="1:5" x14ac:dyDescent="0.2">
      <c r="A1579">
        <v>29809</v>
      </c>
      <c r="B1579" t="str">
        <f>VLOOKUP(A1579,'S1-C&amp;Oisotopes'!$A$6:$M$1751,13,FALSE)</f>
        <v>139.5, 64.5, 1.5</v>
      </c>
      <c r="E1579" t="s">
        <v>145</v>
      </c>
    </row>
    <row r="1580" spans="1:5" x14ac:dyDescent="0.2">
      <c r="A1580">
        <v>29810</v>
      </c>
      <c r="B1580" t="str">
        <f>VLOOKUP(A1580,'S1-C&amp;Oisotopes'!$A$6:$M$1751,13,FALSE)</f>
        <v>139.5, 64.5, 1.5</v>
      </c>
      <c r="E1580" t="s">
        <v>145</v>
      </c>
    </row>
    <row r="1581" spans="1:5" x14ac:dyDescent="0.2">
      <c r="A1581">
        <v>29811</v>
      </c>
      <c r="B1581" t="str">
        <f>VLOOKUP(A1581,'S1-C&amp;Oisotopes'!$A$6:$M$1751,13,FALSE)</f>
        <v>139.5, 64.5, 1.5</v>
      </c>
      <c r="E1581" t="s">
        <v>145</v>
      </c>
    </row>
    <row r="1582" spans="1:5" x14ac:dyDescent="0.2">
      <c r="A1582">
        <v>29812</v>
      </c>
      <c r="B1582" t="str">
        <f>VLOOKUP(A1582,'S1-C&amp;Oisotopes'!$A$6:$M$1751,13,FALSE)</f>
        <v>139.5, 64.5, 1.5</v>
      </c>
      <c r="E1582" t="s">
        <v>145</v>
      </c>
    </row>
    <row r="1583" spans="1:5" x14ac:dyDescent="0.2">
      <c r="A1583">
        <v>29813</v>
      </c>
      <c r="B1583" t="str">
        <f>VLOOKUP(A1583,'S1-C&amp;Oisotopes'!$A$6:$M$1751,13,FALSE)</f>
        <v>139.5, 64.5, 1.5</v>
      </c>
      <c r="E1583" t="s">
        <v>145</v>
      </c>
    </row>
    <row r="1584" spans="1:5" x14ac:dyDescent="0.2">
      <c r="A1584">
        <v>29814</v>
      </c>
      <c r="B1584" t="str">
        <f>VLOOKUP(A1584,'S1-C&amp;Oisotopes'!$A$6:$M$1751,13,FALSE)</f>
        <v>139.5, 64.5, 1.5</v>
      </c>
      <c r="E1584" t="s">
        <v>141</v>
      </c>
    </row>
    <row r="1585" spans="1:5" x14ac:dyDescent="0.2">
      <c r="A1585">
        <v>29815</v>
      </c>
      <c r="B1585" t="str">
        <f>VLOOKUP(A1585,'S1-C&amp;Oisotopes'!$A$6:$M$1751,13,FALSE)</f>
        <v>139.5, 64.5, 1.5</v>
      </c>
      <c r="E1585" t="s">
        <v>141</v>
      </c>
    </row>
    <row r="1586" spans="1:5" x14ac:dyDescent="0.2">
      <c r="A1586">
        <v>29816</v>
      </c>
      <c r="B1586" t="str">
        <f>VLOOKUP(A1586,'S1-C&amp;Oisotopes'!$A$6:$M$1751,13,FALSE)</f>
        <v>139.5, 64.5, 1.5</v>
      </c>
      <c r="E1586" t="s">
        <v>141</v>
      </c>
    </row>
    <row r="1587" spans="1:5" x14ac:dyDescent="0.2">
      <c r="A1587">
        <v>29817</v>
      </c>
      <c r="B1587" t="str">
        <f>VLOOKUP(A1587,'S1-C&amp;Oisotopes'!$A$6:$M$1751,13,FALSE)</f>
        <v>139.5, 64.5, 1.5</v>
      </c>
      <c r="E1587" t="s">
        <v>141</v>
      </c>
    </row>
    <row r="1588" spans="1:5" x14ac:dyDescent="0.2">
      <c r="A1588">
        <v>29818</v>
      </c>
      <c r="B1588" t="str">
        <f>VLOOKUP(A1588,'S1-C&amp;Oisotopes'!$A$6:$M$1751,13,FALSE)</f>
        <v>139.5, 64.5, 1.5</v>
      </c>
      <c r="E1588" t="s">
        <v>141</v>
      </c>
    </row>
    <row r="1589" spans="1:5" x14ac:dyDescent="0.2">
      <c r="A1589">
        <v>29819</v>
      </c>
      <c r="B1589" t="str">
        <f>VLOOKUP(A1589,'S1-C&amp;Oisotopes'!$A$6:$M$1751,13,FALSE)</f>
        <v>139.5, 64.5, 1.5</v>
      </c>
      <c r="E1589" t="s">
        <v>141</v>
      </c>
    </row>
    <row r="1590" spans="1:5" x14ac:dyDescent="0.2">
      <c r="A1590">
        <v>29820</v>
      </c>
      <c r="B1590" t="str">
        <f>VLOOKUP(A1590,'S1-C&amp;Oisotopes'!$A$6:$M$1751,13,FALSE)</f>
        <v>139.5, 64.5, 1.5</v>
      </c>
      <c r="E1590" t="s">
        <v>141</v>
      </c>
    </row>
    <row r="1591" spans="1:5" x14ac:dyDescent="0.2">
      <c r="A1591">
        <v>29821</v>
      </c>
      <c r="B1591" t="str">
        <f>VLOOKUP(A1591,'S1-C&amp;Oisotopes'!$A$6:$M$1751,13,FALSE)</f>
        <v>139.5, 64.5, 1.5</v>
      </c>
      <c r="E1591" t="s">
        <v>141</v>
      </c>
    </row>
    <row r="1592" spans="1:5" x14ac:dyDescent="0.2">
      <c r="A1592">
        <v>29822</v>
      </c>
      <c r="B1592" t="str">
        <f>VLOOKUP(A1592,'S1-C&amp;Oisotopes'!$A$6:$M$1751,13,FALSE)</f>
        <v>139.5, 64.5, 1.5</v>
      </c>
      <c r="E1592" t="s">
        <v>141</v>
      </c>
    </row>
    <row r="1593" spans="1:5" x14ac:dyDescent="0.2">
      <c r="A1593">
        <v>29823</v>
      </c>
      <c r="B1593" t="str">
        <f>VLOOKUP(A1593,'S1-C&amp;Oisotopes'!$A$6:$M$1751,13,FALSE)</f>
        <v>139.5, 64.5, 1.5</v>
      </c>
      <c r="E1593" t="s">
        <v>141</v>
      </c>
    </row>
    <row r="1594" spans="1:5" x14ac:dyDescent="0.2">
      <c r="A1594">
        <v>29824</v>
      </c>
      <c r="B1594" t="str">
        <f>VLOOKUP(A1594,'S1-C&amp;Oisotopes'!$A$6:$M$1751,13,FALSE)</f>
        <v>139.5, 64.5, 1.5</v>
      </c>
      <c r="E1594" t="s">
        <v>141</v>
      </c>
    </row>
    <row r="1595" spans="1:5" x14ac:dyDescent="0.2">
      <c r="A1595">
        <v>29825</v>
      </c>
      <c r="B1595" t="str">
        <f>VLOOKUP(A1595,'S1-C&amp;Oisotopes'!$A$6:$M$1751,13,FALSE)</f>
        <v>139.5, 64.5, 1.5</v>
      </c>
      <c r="E1595" t="s">
        <v>141</v>
      </c>
    </row>
    <row r="1596" spans="1:5" x14ac:dyDescent="0.2">
      <c r="A1596">
        <v>29826</v>
      </c>
      <c r="B1596" t="str">
        <f>VLOOKUP(A1596,'S1-C&amp;Oisotopes'!$A$6:$M$1751,13,FALSE)</f>
        <v>139.5, 64.5, 1.5</v>
      </c>
      <c r="E1596" t="s">
        <v>141</v>
      </c>
    </row>
    <row r="1597" spans="1:5" x14ac:dyDescent="0.2">
      <c r="A1597">
        <v>29827</v>
      </c>
      <c r="B1597" t="str">
        <f>VLOOKUP(A1597,'S1-C&amp;Oisotopes'!$A$6:$M$1751,13,FALSE)</f>
        <v>139.5, 64.5, 1.5</v>
      </c>
      <c r="E1597" t="s">
        <v>141</v>
      </c>
    </row>
    <row r="1598" spans="1:5" x14ac:dyDescent="0.2">
      <c r="A1598">
        <v>29828</v>
      </c>
      <c r="B1598" t="str">
        <f>VLOOKUP(A1598,'S1-C&amp;Oisotopes'!$A$6:$M$1751,13,FALSE)</f>
        <v>139.5, 64.5, 1.5</v>
      </c>
      <c r="E1598" t="s">
        <v>141</v>
      </c>
    </row>
    <row r="1599" spans="1:5" x14ac:dyDescent="0.2">
      <c r="A1599">
        <v>29829</v>
      </c>
      <c r="B1599" t="str">
        <f>VLOOKUP(A1599,'S1-C&amp;Oisotopes'!$A$6:$M$1751,13,FALSE)</f>
        <v>139.5, 64.5, 1.5</v>
      </c>
      <c r="E1599" t="s">
        <v>141</v>
      </c>
    </row>
    <row r="1600" spans="1:5" x14ac:dyDescent="0.2">
      <c r="A1600">
        <v>29830</v>
      </c>
      <c r="B1600" t="str">
        <f>VLOOKUP(A1600,'S1-C&amp;Oisotopes'!$A$6:$M$1751,13,FALSE)</f>
        <v>139.5, 64.5, 1.5</v>
      </c>
      <c r="E1600" t="s">
        <v>141</v>
      </c>
    </row>
    <row r="1601" spans="1:5" x14ac:dyDescent="0.2">
      <c r="A1601">
        <v>29831</v>
      </c>
      <c r="B1601" t="str">
        <f>VLOOKUP(A1601,'S1-C&amp;Oisotopes'!$A$6:$M$1751,13,FALSE)</f>
        <v>139.5, 64.5, 1.5</v>
      </c>
      <c r="E1601" t="s">
        <v>141</v>
      </c>
    </row>
    <row r="1602" spans="1:5" x14ac:dyDescent="0.2">
      <c r="A1602">
        <v>29832</v>
      </c>
      <c r="B1602" t="str">
        <f>VLOOKUP(A1602,'S1-C&amp;Oisotopes'!$A$6:$M$1751,13,FALSE)</f>
        <v>139.5, 64.5, 1.5</v>
      </c>
      <c r="E1602" t="s">
        <v>146</v>
      </c>
    </row>
    <row r="1603" spans="1:5" x14ac:dyDescent="0.2">
      <c r="A1603">
        <v>29833</v>
      </c>
      <c r="B1603" t="str">
        <f>VLOOKUP(A1603,'S1-C&amp;Oisotopes'!$A$6:$M$1751,13,FALSE)</f>
        <v>139.5, 64.5, 1.5</v>
      </c>
      <c r="E1603" t="s">
        <v>146</v>
      </c>
    </row>
    <row r="1604" spans="1:5" x14ac:dyDescent="0.2">
      <c r="A1604">
        <v>29834</v>
      </c>
      <c r="B1604" t="str">
        <f>VLOOKUP(A1604,'S1-C&amp;Oisotopes'!$A$6:$M$1751,13,FALSE)</f>
        <v>139.5, 64.5, 1.5</v>
      </c>
      <c r="E1604" t="s">
        <v>146</v>
      </c>
    </row>
    <row r="1605" spans="1:5" x14ac:dyDescent="0.2">
      <c r="A1605">
        <v>29835</v>
      </c>
      <c r="B1605" t="str">
        <f>VLOOKUP(A1605,'S1-C&amp;Oisotopes'!$A$6:$M$1751,13,FALSE)</f>
        <v>139.5, 64.5, 1.5</v>
      </c>
      <c r="E1605" t="s">
        <v>146</v>
      </c>
    </row>
    <row r="1606" spans="1:5" x14ac:dyDescent="0.2">
      <c r="A1606">
        <v>29836</v>
      </c>
      <c r="B1606" t="str">
        <f>VLOOKUP(A1606,'S1-C&amp;Oisotopes'!$A$6:$M$1751,13,FALSE)</f>
        <v>139.5, 64.5, 1.5</v>
      </c>
      <c r="E1606" t="s">
        <v>146</v>
      </c>
    </row>
    <row r="1607" spans="1:5" x14ac:dyDescent="0.2">
      <c r="A1607">
        <v>29837</v>
      </c>
      <c r="B1607" t="str">
        <f>VLOOKUP(A1607,'S1-C&amp;Oisotopes'!$A$6:$M$1751,13,FALSE)</f>
        <v>139.5, 64.5, 1.5</v>
      </c>
      <c r="E1607" t="s">
        <v>146</v>
      </c>
    </row>
    <row r="1608" spans="1:5" x14ac:dyDescent="0.2">
      <c r="A1608">
        <v>29838</v>
      </c>
      <c r="B1608" t="str">
        <f>VLOOKUP(A1608,'S1-C&amp;Oisotopes'!$A$6:$M$1751,13,FALSE)</f>
        <v>139.5, 64.5, 1.5</v>
      </c>
      <c r="E1608" t="s">
        <v>146</v>
      </c>
    </row>
    <row r="1609" spans="1:5" x14ac:dyDescent="0.2">
      <c r="A1609">
        <v>29839</v>
      </c>
      <c r="B1609" t="str">
        <f>VLOOKUP(A1609,'S1-C&amp;Oisotopes'!$A$6:$M$1751,13,FALSE)</f>
        <v>139.5, 64.5, 1.5</v>
      </c>
      <c r="E1609" t="s">
        <v>146</v>
      </c>
    </row>
    <row r="1610" spans="1:5" x14ac:dyDescent="0.2">
      <c r="A1610">
        <v>29840</v>
      </c>
      <c r="B1610" t="str">
        <f>VLOOKUP(A1610,'S1-C&amp;Oisotopes'!$A$6:$M$1751,13,FALSE)</f>
        <v>139.5, 64.5, 1.5</v>
      </c>
      <c r="E1610" t="s">
        <v>146</v>
      </c>
    </row>
    <row r="1611" spans="1:5" x14ac:dyDescent="0.2">
      <c r="A1611">
        <v>29841</v>
      </c>
      <c r="B1611" t="str">
        <f>VLOOKUP(A1611,'S1-C&amp;Oisotopes'!$A$6:$M$1751,13,FALSE)</f>
        <v>139.5, 64.5, 1.5</v>
      </c>
      <c r="E1611" t="s">
        <v>146</v>
      </c>
    </row>
    <row r="1612" spans="1:5" x14ac:dyDescent="0.2">
      <c r="A1612">
        <v>29842</v>
      </c>
      <c r="B1612" t="str">
        <f>VLOOKUP(A1612,'S1-C&amp;Oisotopes'!$A$6:$M$1751,13,FALSE)</f>
        <v>139.5, 64.5, 1.5</v>
      </c>
      <c r="E1612" t="s">
        <v>146</v>
      </c>
    </row>
    <row r="1613" spans="1:5" x14ac:dyDescent="0.2">
      <c r="A1613">
        <v>29843</v>
      </c>
      <c r="B1613" t="str">
        <f>VLOOKUP(A1613,'S1-C&amp;Oisotopes'!$A$6:$M$1751,13,FALSE)</f>
        <v>139.5, 64.5, 1.5</v>
      </c>
      <c r="E1613" t="s">
        <v>146</v>
      </c>
    </row>
    <row r="1614" spans="1:5" x14ac:dyDescent="0.2">
      <c r="A1614">
        <v>29844</v>
      </c>
      <c r="B1614" t="str">
        <f>VLOOKUP(A1614,'S1-C&amp;Oisotopes'!$A$6:$M$1751,13,FALSE)</f>
        <v>139.5, 64.5, 1.5</v>
      </c>
      <c r="E1614" t="s">
        <v>146</v>
      </c>
    </row>
    <row r="1615" spans="1:5" x14ac:dyDescent="0.2">
      <c r="A1615">
        <v>29845</v>
      </c>
      <c r="B1615" t="str">
        <f>VLOOKUP(A1615,'S1-C&amp;Oisotopes'!$A$6:$M$1751,13,FALSE)</f>
        <v>139.5, 64.5, 1.5</v>
      </c>
      <c r="E1615" t="s">
        <v>146</v>
      </c>
    </row>
    <row r="1616" spans="1:5" x14ac:dyDescent="0.2">
      <c r="A1616">
        <v>29846</v>
      </c>
      <c r="B1616" t="str">
        <f>VLOOKUP(A1616,'S1-C&amp;Oisotopes'!$A$6:$M$1751,13,FALSE)</f>
        <v>139.5, 64.5, 1.5</v>
      </c>
      <c r="E1616" t="s">
        <v>146</v>
      </c>
    </row>
    <row r="1617" spans="1:5" x14ac:dyDescent="0.2">
      <c r="A1617">
        <v>29847</v>
      </c>
      <c r="B1617" t="str">
        <f>VLOOKUP(A1617,'S1-C&amp;Oisotopes'!$A$6:$M$1751,13,FALSE)</f>
        <v>139.5, 64.5, 1.5</v>
      </c>
      <c r="E1617" t="s">
        <v>146</v>
      </c>
    </row>
    <row r="1618" spans="1:5" x14ac:dyDescent="0.2">
      <c r="A1618">
        <v>29848</v>
      </c>
      <c r="B1618" t="str">
        <f>VLOOKUP(A1618,'S1-C&amp;Oisotopes'!$A$6:$M$1751,13,FALSE)</f>
        <v>139.5, 64.5, 1.5</v>
      </c>
      <c r="E1618" t="s">
        <v>146</v>
      </c>
    </row>
    <row r="1619" spans="1:5" x14ac:dyDescent="0.2">
      <c r="A1619">
        <v>29849</v>
      </c>
      <c r="B1619" t="str">
        <f>VLOOKUP(A1619,'S1-C&amp;Oisotopes'!$A$6:$M$1751,13,FALSE)</f>
        <v>139.5, 64.5, 1.5</v>
      </c>
      <c r="E1619" t="s">
        <v>146</v>
      </c>
    </row>
    <row r="1620" spans="1:5" x14ac:dyDescent="0.2">
      <c r="A1620">
        <v>29850</v>
      </c>
      <c r="B1620" t="str">
        <f>VLOOKUP(A1620,'S1-C&amp;Oisotopes'!$A$6:$M$1751,13,FALSE)</f>
        <v>139.5, 64.5, 1.5</v>
      </c>
      <c r="E1620" t="s">
        <v>146</v>
      </c>
    </row>
    <row r="1621" spans="1:5" x14ac:dyDescent="0.2">
      <c r="A1621">
        <v>29851</v>
      </c>
      <c r="B1621" t="str">
        <f>VLOOKUP(A1621,'S1-C&amp;Oisotopes'!$A$6:$M$1751,13,FALSE)</f>
        <v>139.5, 64.5, 1.5</v>
      </c>
      <c r="E1621" t="s">
        <v>146</v>
      </c>
    </row>
    <row r="1622" spans="1:5" x14ac:dyDescent="0.2">
      <c r="A1622">
        <v>29852</v>
      </c>
      <c r="B1622" t="str">
        <f>VLOOKUP(A1622,'S1-C&amp;Oisotopes'!$A$6:$M$1751,13,FALSE)</f>
        <v>139.5, 64.5, 1.5</v>
      </c>
      <c r="E1622" t="s">
        <v>146</v>
      </c>
    </row>
    <row r="1623" spans="1:5" x14ac:dyDescent="0.2">
      <c r="A1623">
        <v>29853</v>
      </c>
      <c r="B1623" t="str">
        <f>VLOOKUP(A1623,'S1-C&amp;Oisotopes'!$A$6:$M$1751,13,FALSE)</f>
        <v>139.5, 64.5, 1.5</v>
      </c>
      <c r="E1623" t="s">
        <v>146</v>
      </c>
    </row>
    <row r="1624" spans="1:5" x14ac:dyDescent="0.2">
      <c r="A1624">
        <v>29854</v>
      </c>
      <c r="B1624" t="str">
        <f>VLOOKUP(A1624,'S1-C&amp;Oisotopes'!$A$6:$M$1751,13,FALSE)</f>
        <v>139.5, 64.5, 1.5</v>
      </c>
      <c r="E1624" t="s">
        <v>146</v>
      </c>
    </row>
    <row r="1625" spans="1:5" x14ac:dyDescent="0.2">
      <c r="A1625">
        <v>29855</v>
      </c>
      <c r="B1625" t="str">
        <f>VLOOKUP(A1625,'S1-C&amp;Oisotopes'!$A$6:$M$1751,13,FALSE)</f>
        <v>139.5, 64.5, 1.5</v>
      </c>
      <c r="E1625" t="s">
        <v>146</v>
      </c>
    </row>
    <row r="1626" spans="1:5" x14ac:dyDescent="0.2">
      <c r="A1626">
        <v>29856</v>
      </c>
      <c r="B1626" t="str">
        <f>VLOOKUP(A1626,'S1-C&amp;Oisotopes'!$A$6:$M$1751,13,FALSE)</f>
        <v>139.5, 64.5, 1.5</v>
      </c>
      <c r="E1626" t="s">
        <v>146</v>
      </c>
    </row>
    <row r="1627" spans="1:5" x14ac:dyDescent="0.2">
      <c r="A1627">
        <v>29857</v>
      </c>
      <c r="B1627" t="str">
        <f>VLOOKUP(A1627,'S1-C&amp;Oisotopes'!$A$6:$M$1751,13,FALSE)</f>
        <v>139.5, 64.5, 1.5</v>
      </c>
      <c r="E1627" t="s">
        <v>146</v>
      </c>
    </row>
    <row r="1628" spans="1:5" x14ac:dyDescent="0.2">
      <c r="A1628">
        <v>29858</v>
      </c>
      <c r="B1628" t="str">
        <f>VLOOKUP(A1628,'S1-C&amp;Oisotopes'!$A$6:$M$1751,13,FALSE)</f>
        <v>139.5, 64.5, 1.5</v>
      </c>
      <c r="E1628" t="s">
        <v>146</v>
      </c>
    </row>
    <row r="1629" spans="1:5" x14ac:dyDescent="0.2">
      <c r="A1629">
        <v>29859</v>
      </c>
      <c r="B1629" t="str">
        <f>VLOOKUP(A1629,'S1-C&amp;Oisotopes'!$A$6:$M$1751,13,FALSE)</f>
        <v>139.5, 64.5, 1.5</v>
      </c>
      <c r="E1629" t="s">
        <v>146</v>
      </c>
    </row>
    <row r="1630" spans="1:5" x14ac:dyDescent="0.2">
      <c r="A1630">
        <v>29860</v>
      </c>
      <c r="B1630" t="str">
        <f>VLOOKUP(A1630,'S1-C&amp;Oisotopes'!$A$6:$M$1751,13,FALSE)</f>
        <v>139.5, 64.5, 1.5</v>
      </c>
      <c r="E1630" t="s">
        <v>146</v>
      </c>
    </row>
    <row r="1631" spans="1:5" x14ac:dyDescent="0.2">
      <c r="A1631">
        <v>29861</v>
      </c>
      <c r="B1631" t="str">
        <f>VLOOKUP(A1631,'S1-C&amp;Oisotopes'!$A$6:$M$1751,13,FALSE)</f>
        <v>139.5, 64.5, 1.5</v>
      </c>
      <c r="E1631" t="s">
        <v>146</v>
      </c>
    </row>
    <row r="1632" spans="1:5" x14ac:dyDescent="0.2">
      <c r="A1632">
        <v>29862</v>
      </c>
      <c r="B1632" t="str">
        <f>VLOOKUP(A1632,'S1-C&amp;Oisotopes'!$A$6:$M$1751,13,FALSE)</f>
        <v>139.5, 64.5, 1.5</v>
      </c>
      <c r="E1632" t="s">
        <v>146</v>
      </c>
    </row>
    <row r="1633" spans="1:5" x14ac:dyDescent="0.2">
      <c r="A1633">
        <v>29863</v>
      </c>
      <c r="B1633" t="str">
        <f>VLOOKUP(A1633,'S1-C&amp;Oisotopes'!$A$6:$M$1751,13,FALSE)</f>
        <v>139.5, 64.5, 1.5</v>
      </c>
      <c r="E1633" t="s">
        <v>146</v>
      </c>
    </row>
    <row r="1634" spans="1:5" x14ac:dyDescent="0.2">
      <c r="A1634">
        <v>29864</v>
      </c>
      <c r="B1634" t="str">
        <f>VLOOKUP(A1634,'S1-C&amp;Oisotopes'!$A$6:$M$1751,13,FALSE)</f>
        <v>139.5, 64.5, 1.5</v>
      </c>
      <c r="E1634" t="s">
        <v>146</v>
      </c>
    </row>
    <row r="1635" spans="1:5" x14ac:dyDescent="0.2">
      <c r="A1635">
        <v>29865</v>
      </c>
      <c r="B1635" t="str">
        <f>VLOOKUP(A1635,'S1-C&amp;Oisotopes'!$A$6:$M$1751,13,FALSE)</f>
        <v>139.5, 64.5, 1.5</v>
      </c>
      <c r="E1635" t="s">
        <v>146</v>
      </c>
    </row>
    <row r="1636" spans="1:5" x14ac:dyDescent="0.2">
      <c r="A1636">
        <v>29866</v>
      </c>
      <c r="B1636" t="str">
        <f>VLOOKUP(A1636,'S1-C&amp;Oisotopes'!$A$6:$M$1751,13,FALSE)</f>
        <v>139.5, 64.5, 1.5</v>
      </c>
      <c r="E1636" t="s">
        <v>146</v>
      </c>
    </row>
    <row r="1637" spans="1:5" x14ac:dyDescent="0.2">
      <c r="A1637">
        <v>29867</v>
      </c>
      <c r="B1637" t="str">
        <f>VLOOKUP(A1637,'S1-C&amp;Oisotopes'!$A$6:$M$1751,13,FALSE)</f>
        <v>139.5, 64.5, 1.5</v>
      </c>
      <c r="E1637" t="s">
        <v>146</v>
      </c>
    </row>
    <row r="1638" spans="1:5" x14ac:dyDescent="0.2">
      <c r="A1638">
        <v>29868</v>
      </c>
      <c r="B1638" t="str">
        <f>VLOOKUP(A1638,'S1-C&amp;Oisotopes'!$A$6:$M$1751,13,FALSE)</f>
        <v>139.5, 64.5, 1.5</v>
      </c>
      <c r="E1638" t="s">
        <v>146</v>
      </c>
    </row>
    <row r="1639" spans="1:5" x14ac:dyDescent="0.2">
      <c r="A1639">
        <v>29869</v>
      </c>
      <c r="B1639" t="str">
        <f>VLOOKUP(A1639,'S1-C&amp;Oisotopes'!$A$6:$M$1751,13,FALSE)</f>
        <v>139.5, 64.5, 1.5</v>
      </c>
      <c r="E1639" t="s">
        <v>146</v>
      </c>
    </row>
    <row r="1640" spans="1:5" x14ac:dyDescent="0.2">
      <c r="A1640">
        <v>29870</v>
      </c>
      <c r="B1640" t="str">
        <f>VLOOKUP(A1640,'S1-C&amp;Oisotopes'!$A$6:$M$1751,13,FALSE)</f>
        <v>139.5, 64.5, 1.5</v>
      </c>
      <c r="E1640" t="s">
        <v>146</v>
      </c>
    </row>
    <row r="1641" spans="1:5" x14ac:dyDescent="0.2">
      <c r="A1641">
        <v>29871</v>
      </c>
      <c r="B1641" t="str">
        <f>VLOOKUP(A1641,'S1-C&amp;Oisotopes'!$A$6:$M$1751,13,FALSE)</f>
        <v>139.5, 64.5, 1.5</v>
      </c>
      <c r="E1641" t="s">
        <v>146</v>
      </c>
    </row>
    <row r="1642" spans="1:5" x14ac:dyDescent="0.2">
      <c r="A1642">
        <v>29872</v>
      </c>
      <c r="B1642" t="str">
        <f>VLOOKUP(A1642,'S1-C&amp;Oisotopes'!$A$6:$M$1751,13,FALSE)</f>
        <v>139.5, 64.5, 1.5</v>
      </c>
      <c r="E1642" t="s">
        <v>146</v>
      </c>
    </row>
    <row r="1643" spans="1:5" x14ac:dyDescent="0.2">
      <c r="A1643">
        <v>29873</v>
      </c>
      <c r="B1643" t="str">
        <f>VLOOKUP(A1643,'S1-C&amp;Oisotopes'!$A$6:$M$1751,13,FALSE)</f>
        <v>139.5, 64.5, 1.5</v>
      </c>
      <c r="E1643" t="s">
        <v>146</v>
      </c>
    </row>
    <row r="1644" spans="1:5" x14ac:dyDescent="0.2">
      <c r="A1644">
        <v>29874</v>
      </c>
      <c r="B1644" t="str">
        <f>VLOOKUP(A1644,'S1-C&amp;Oisotopes'!$A$6:$M$1751,13,FALSE)</f>
        <v>139.5, 64.5, 1.5</v>
      </c>
      <c r="E1644" t="s">
        <v>146</v>
      </c>
    </row>
    <row r="1645" spans="1:5" x14ac:dyDescent="0.2">
      <c r="A1645">
        <v>29875</v>
      </c>
      <c r="B1645" t="str">
        <f>VLOOKUP(A1645,'S1-C&amp;Oisotopes'!$A$6:$M$1751,13,FALSE)</f>
        <v>139.5, 64.5, 1.5</v>
      </c>
      <c r="E1645" t="s">
        <v>146</v>
      </c>
    </row>
    <row r="1646" spans="1:5" x14ac:dyDescent="0.2">
      <c r="A1646">
        <v>29876</v>
      </c>
      <c r="B1646" t="str">
        <f>VLOOKUP(A1646,'S1-C&amp;Oisotopes'!$A$6:$M$1751,13,FALSE)</f>
        <v>139.5, 64.5, 1.5</v>
      </c>
      <c r="E1646" t="s">
        <v>146</v>
      </c>
    </row>
    <row r="1647" spans="1:5" x14ac:dyDescent="0.2">
      <c r="A1647">
        <v>29877</v>
      </c>
      <c r="B1647" t="str">
        <f>VLOOKUP(A1647,'S1-C&amp;Oisotopes'!$A$6:$M$1751,13,FALSE)</f>
        <v>139.5, 64.5, 1.5</v>
      </c>
      <c r="E1647" t="s">
        <v>146</v>
      </c>
    </row>
    <row r="1648" spans="1:5" x14ac:dyDescent="0.2">
      <c r="A1648">
        <v>29878</v>
      </c>
      <c r="B1648" t="str">
        <f>VLOOKUP(A1648,'S1-C&amp;Oisotopes'!$A$6:$M$1751,13,FALSE)</f>
        <v>139.5, 64.5, 1.5</v>
      </c>
      <c r="E1648" t="s">
        <v>146</v>
      </c>
    </row>
    <row r="1649" spans="1:5" x14ac:dyDescent="0.2">
      <c r="A1649">
        <v>29879</v>
      </c>
      <c r="B1649" t="str">
        <f>VLOOKUP(A1649,'S1-C&amp;Oisotopes'!$A$6:$M$1751,13,FALSE)</f>
        <v>139.5, 64.5, 1.5</v>
      </c>
      <c r="E1649" t="s">
        <v>146</v>
      </c>
    </row>
    <row r="1650" spans="1:5" x14ac:dyDescent="0.2">
      <c r="A1650">
        <v>29880</v>
      </c>
      <c r="B1650" t="str">
        <f>VLOOKUP(A1650,'S1-C&amp;Oisotopes'!$A$6:$M$1751,13,FALSE)</f>
        <v>139.5, 64.5, 1.5</v>
      </c>
      <c r="E1650" t="s">
        <v>146</v>
      </c>
    </row>
    <row r="1651" spans="1:5" x14ac:dyDescent="0.2">
      <c r="A1651">
        <v>29881</v>
      </c>
      <c r="B1651" t="str">
        <f>VLOOKUP(A1651,'S1-C&amp;Oisotopes'!$A$6:$M$1751,13,FALSE)</f>
        <v>139.5, 64.5, 1.5</v>
      </c>
      <c r="E1651" t="s">
        <v>146</v>
      </c>
    </row>
    <row r="1652" spans="1:5" x14ac:dyDescent="0.2">
      <c r="A1652">
        <v>29882</v>
      </c>
      <c r="B1652" t="str">
        <f>VLOOKUP(A1652,'S1-C&amp;Oisotopes'!$A$6:$M$1751,13,FALSE)</f>
        <v>139.5, 64.5, 1.5</v>
      </c>
      <c r="E1652" t="s">
        <v>146</v>
      </c>
    </row>
    <row r="1653" spans="1:5" x14ac:dyDescent="0.2">
      <c r="A1653">
        <v>29883</v>
      </c>
      <c r="B1653" t="str">
        <f>VLOOKUP(A1653,'S1-C&amp;Oisotopes'!$A$6:$M$1751,13,FALSE)</f>
        <v>139.5, 64.5, 1.5</v>
      </c>
      <c r="E1653" t="s">
        <v>146</v>
      </c>
    </row>
    <row r="1654" spans="1:5" x14ac:dyDescent="0.2">
      <c r="A1654">
        <v>29884</v>
      </c>
      <c r="B1654" t="str">
        <f>VLOOKUP(A1654,'S1-C&amp;Oisotopes'!$A$6:$M$1751,13,FALSE)</f>
        <v>139.5, 64.5, 1.5</v>
      </c>
      <c r="E1654" t="s">
        <v>146</v>
      </c>
    </row>
    <row r="1655" spans="1:5" x14ac:dyDescent="0.2">
      <c r="A1655">
        <v>29885</v>
      </c>
      <c r="B1655" t="str">
        <f>VLOOKUP(A1655,'S1-C&amp;Oisotopes'!$A$6:$M$1751,13,FALSE)</f>
        <v>139.5, 64.5, 1.5</v>
      </c>
      <c r="E1655" t="s">
        <v>146</v>
      </c>
    </row>
    <row r="1656" spans="1:5" x14ac:dyDescent="0.2">
      <c r="A1656">
        <v>29886</v>
      </c>
      <c r="B1656" t="str">
        <f>VLOOKUP(A1656,'S1-C&amp;Oisotopes'!$A$6:$M$1751,13,FALSE)</f>
        <v>139.5, 64.5, 1.5</v>
      </c>
      <c r="E1656" t="s">
        <v>146</v>
      </c>
    </row>
    <row r="1657" spans="1:5" x14ac:dyDescent="0.2">
      <c r="A1657">
        <v>29887</v>
      </c>
      <c r="B1657" t="str">
        <f>VLOOKUP(A1657,'S1-C&amp;Oisotopes'!$A$6:$M$1751,13,FALSE)</f>
        <v>139.5, 64.5, 1.5</v>
      </c>
      <c r="E1657" t="s">
        <v>146</v>
      </c>
    </row>
    <row r="1658" spans="1:5" x14ac:dyDescent="0.2">
      <c r="A1658">
        <v>29888</v>
      </c>
      <c r="B1658" t="str">
        <f>VLOOKUP(A1658,'S1-C&amp;Oisotopes'!$A$6:$M$1751,13,FALSE)</f>
        <v>139.5, 64.5, 1.5</v>
      </c>
      <c r="E1658" t="s">
        <v>146</v>
      </c>
    </row>
    <row r="1659" spans="1:5" x14ac:dyDescent="0.2">
      <c r="A1659">
        <v>29889</v>
      </c>
      <c r="B1659" t="str">
        <f>VLOOKUP(A1659,'S1-C&amp;Oisotopes'!$A$6:$M$1751,13,FALSE)</f>
        <v>139.5, 64.5, 1.5</v>
      </c>
      <c r="E1659" t="s">
        <v>146</v>
      </c>
    </row>
    <row r="1660" spans="1:5" x14ac:dyDescent="0.2">
      <c r="A1660">
        <v>29890</v>
      </c>
      <c r="B1660" t="str">
        <f>VLOOKUP(A1660,'S1-C&amp;Oisotopes'!$A$6:$M$1751,13,FALSE)</f>
        <v>139.5, 64.5, 1.5</v>
      </c>
      <c r="E1660" t="s">
        <v>146</v>
      </c>
    </row>
    <row r="1661" spans="1:5" x14ac:dyDescent="0.2">
      <c r="A1661">
        <v>29891</v>
      </c>
      <c r="B1661" t="str">
        <f>VLOOKUP(A1661,'S1-C&amp;Oisotopes'!$A$6:$M$1751,13,FALSE)</f>
        <v>139.5, 64.5, 1.5</v>
      </c>
      <c r="E1661" t="s">
        <v>146</v>
      </c>
    </row>
    <row r="1662" spans="1:5" x14ac:dyDescent="0.2">
      <c r="A1662">
        <v>29892</v>
      </c>
      <c r="B1662" t="str">
        <f>VLOOKUP(A1662,'S1-C&amp;Oisotopes'!$A$6:$M$1751,13,FALSE)</f>
        <v>139.5, 64.5, 1.5</v>
      </c>
      <c r="E1662" t="s">
        <v>146</v>
      </c>
    </row>
    <row r="1663" spans="1:5" x14ac:dyDescent="0.2">
      <c r="A1663">
        <v>29893</v>
      </c>
      <c r="B1663" t="str">
        <f>VLOOKUP(A1663,'S1-C&amp;Oisotopes'!$A$6:$M$1751,13,FALSE)</f>
        <v>139.5, 64.5, 1.5</v>
      </c>
      <c r="E1663" t="s">
        <v>146</v>
      </c>
    </row>
    <row r="1664" spans="1:5" x14ac:dyDescent="0.2">
      <c r="A1664">
        <v>29894</v>
      </c>
      <c r="B1664" t="str">
        <f>VLOOKUP(A1664,'S1-C&amp;Oisotopes'!$A$6:$M$1751,13,FALSE)</f>
        <v>139.5, 64.5, 1.5</v>
      </c>
      <c r="E1664" t="s">
        <v>146</v>
      </c>
    </row>
    <row r="1665" spans="1:5" x14ac:dyDescent="0.2">
      <c r="A1665">
        <v>29895</v>
      </c>
      <c r="B1665" t="str">
        <f>VLOOKUP(A1665,'S1-C&amp;Oisotopes'!$A$6:$M$1751,13,FALSE)</f>
        <v>139.5, 64.5, 1.5</v>
      </c>
      <c r="E1665" t="s">
        <v>145</v>
      </c>
    </row>
    <row r="1666" spans="1:5" x14ac:dyDescent="0.2">
      <c r="A1666">
        <v>29896</v>
      </c>
      <c r="B1666" t="str">
        <f>VLOOKUP(A1666,'S1-C&amp;Oisotopes'!$A$6:$M$1751,13,FALSE)</f>
        <v>139.5, 64.5, 1.5</v>
      </c>
      <c r="E1666" t="s">
        <v>145</v>
      </c>
    </row>
    <row r="1667" spans="1:5" x14ac:dyDescent="0.2">
      <c r="A1667">
        <v>29897</v>
      </c>
      <c r="B1667" t="str">
        <f>VLOOKUP(A1667,'S1-C&amp;Oisotopes'!$A$6:$M$1751,13,FALSE)</f>
        <v>139.5, 64.5, 1.5</v>
      </c>
      <c r="E1667" t="s">
        <v>145</v>
      </c>
    </row>
    <row r="1668" spans="1:5" x14ac:dyDescent="0.2">
      <c r="A1668">
        <v>29898</v>
      </c>
      <c r="B1668" t="str">
        <f>VLOOKUP(A1668,'S1-C&amp;Oisotopes'!$A$6:$M$1751,13,FALSE)</f>
        <v>139.5, 64.5, 1.5</v>
      </c>
      <c r="E1668" t="s">
        <v>145</v>
      </c>
    </row>
    <row r="1669" spans="1:5" x14ac:dyDescent="0.2">
      <c r="A1669">
        <v>29903</v>
      </c>
      <c r="B1669" t="str">
        <f>VLOOKUP(A1669,'S1-C&amp;Oisotopes'!$A$6:$M$1751,13,FALSE)</f>
        <v>139.5, 64.5, 1.5</v>
      </c>
      <c r="E1669" t="s">
        <v>100</v>
      </c>
    </row>
    <row r="1670" spans="1:5" x14ac:dyDescent="0.2">
      <c r="A1670">
        <v>29904</v>
      </c>
      <c r="B1670" t="str">
        <f>VLOOKUP(A1670,'S1-C&amp;Oisotopes'!$A$6:$M$1751,13,FALSE)</f>
        <v>139.5, 64.5, 1.5</v>
      </c>
      <c r="E1670" t="s">
        <v>146</v>
      </c>
    </row>
    <row r="1671" spans="1:5" x14ac:dyDescent="0.2">
      <c r="A1671">
        <v>29905</v>
      </c>
      <c r="B1671" t="str">
        <f>VLOOKUP(A1671,'S1-C&amp;Oisotopes'!$A$6:$M$1751,13,FALSE)</f>
        <v>139.5, 64.5, 1.5</v>
      </c>
      <c r="E1671" t="s">
        <v>146</v>
      </c>
    </row>
    <row r="1672" spans="1:5" x14ac:dyDescent="0.2">
      <c r="A1672">
        <v>29906</v>
      </c>
      <c r="B1672" t="str">
        <f>VLOOKUP(A1672,'S1-C&amp;Oisotopes'!$A$6:$M$1751,13,FALSE)</f>
        <v>139.5, 64.5, 1.5</v>
      </c>
      <c r="E1672" t="s">
        <v>146</v>
      </c>
    </row>
    <row r="1673" spans="1:5" x14ac:dyDescent="0.2">
      <c r="A1673">
        <v>29907</v>
      </c>
      <c r="B1673" t="str">
        <f>VLOOKUP(A1673,'S1-C&amp;Oisotopes'!$A$6:$M$1751,13,FALSE)</f>
        <v>139.5, 64.5, 1.5</v>
      </c>
      <c r="E1673" t="s">
        <v>146</v>
      </c>
    </row>
    <row r="1674" spans="1:5" x14ac:dyDescent="0.2">
      <c r="A1674">
        <v>29908</v>
      </c>
      <c r="B1674" t="str">
        <f>VLOOKUP(A1674,'S1-C&amp;Oisotopes'!$A$6:$M$1751,13,FALSE)</f>
        <v>139.5, 64.5, 1.5</v>
      </c>
      <c r="E1674" t="s">
        <v>146</v>
      </c>
    </row>
    <row r="1675" spans="1:5" x14ac:dyDescent="0.2">
      <c r="A1675">
        <v>29909</v>
      </c>
      <c r="B1675" t="str">
        <f>VLOOKUP(A1675,'S1-C&amp;Oisotopes'!$A$6:$M$1751,13,FALSE)</f>
        <v>139.5, 64.5, 1.5</v>
      </c>
      <c r="E1675" t="s">
        <v>146</v>
      </c>
    </row>
    <row r="1676" spans="1:5" x14ac:dyDescent="0.2">
      <c r="A1676">
        <v>29910</v>
      </c>
      <c r="B1676" t="str">
        <f>VLOOKUP(A1676,'S1-C&amp;Oisotopes'!$A$6:$M$1751,13,FALSE)</f>
        <v>139.5, 64.5, 1.5</v>
      </c>
      <c r="E1676" t="s">
        <v>146</v>
      </c>
    </row>
    <row r="1677" spans="1:5" x14ac:dyDescent="0.2">
      <c r="A1677">
        <v>29911</v>
      </c>
      <c r="B1677" t="str">
        <f>VLOOKUP(A1677,'S1-C&amp;Oisotopes'!$A$6:$M$1751,13,FALSE)</f>
        <v>139.5, 64.5, 1.5</v>
      </c>
      <c r="E1677" t="s">
        <v>146</v>
      </c>
    </row>
    <row r="1678" spans="1:5" x14ac:dyDescent="0.2">
      <c r="A1678">
        <v>29912</v>
      </c>
      <c r="B1678" t="str">
        <f>VLOOKUP(A1678,'S1-C&amp;Oisotopes'!$A$6:$M$1751,13,FALSE)</f>
        <v>139.5, 64.5, 1.5</v>
      </c>
      <c r="E1678" t="s">
        <v>146</v>
      </c>
    </row>
    <row r="1679" spans="1:5" x14ac:dyDescent="0.2">
      <c r="A1679">
        <v>29913</v>
      </c>
      <c r="B1679" t="str">
        <f>VLOOKUP(A1679,'S1-C&amp;Oisotopes'!$A$6:$M$1751,13,FALSE)</f>
        <v>139.5, 64.5, 1.5</v>
      </c>
      <c r="E1679" t="s">
        <v>146</v>
      </c>
    </row>
    <row r="1680" spans="1:5" x14ac:dyDescent="0.2">
      <c r="A1680">
        <v>29914</v>
      </c>
      <c r="B1680" t="str">
        <f>VLOOKUP(A1680,'S1-C&amp;Oisotopes'!$A$6:$M$1751,13,FALSE)</f>
        <v>139.5, 64.5, 1.5</v>
      </c>
      <c r="E1680" t="s">
        <v>146</v>
      </c>
    </row>
    <row r="1681" spans="1:5" x14ac:dyDescent="0.2">
      <c r="A1681">
        <v>29915</v>
      </c>
      <c r="B1681" t="str">
        <f>VLOOKUP(A1681,'S1-C&amp;Oisotopes'!$A$6:$M$1751,13,FALSE)</f>
        <v>139.5, 64.5, 1.5</v>
      </c>
      <c r="E1681" t="s">
        <v>146</v>
      </c>
    </row>
    <row r="1682" spans="1:5" x14ac:dyDescent="0.2">
      <c r="A1682">
        <v>29916</v>
      </c>
      <c r="B1682" t="str">
        <f>VLOOKUP(A1682,'S1-C&amp;Oisotopes'!$A$6:$M$1751,13,FALSE)</f>
        <v>139.5, 64.5, 1.5</v>
      </c>
      <c r="E1682" t="s">
        <v>146</v>
      </c>
    </row>
    <row r="1683" spans="1:5" x14ac:dyDescent="0.2">
      <c r="A1683">
        <v>29917</v>
      </c>
      <c r="B1683" t="str">
        <f>VLOOKUP(A1683,'S1-C&amp;Oisotopes'!$A$6:$M$1751,13,FALSE)</f>
        <v>139.5, 64.5, 1.5</v>
      </c>
      <c r="E1683" t="s">
        <v>146</v>
      </c>
    </row>
    <row r="1684" spans="1:5" x14ac:dyDescent="0.2">
      <c r="A1684">
        <v>29918</v>
      </c>
      <c r="B1684" t="str">
        <f>VLOOKUP(A1684,'S1-C&amp;Oisotopes'!$A$6:$M$1751,13,FALSE)</f>
        <v>139.5, 64.5, 1.5</v>
      </c>
      <c r="E1684" t="s">
        <v>146</v>
      </c>
    </row>
    <row r="1685" spans="1:5" x14ac:dyDescent="0.2">
      <c r="A1685">
        <v>29919</v>
      </c>
      <c r="B1685" t="str">
        <f>VLOOKUP(A1685,'S1-C&amp;Oisotopes'!$A$6:$M$1751,13,FALSE)</f>
        <v>139.5, 64.5, 1.5</v>
      </c>
      <c r="E1685" t="s">
        <v>146</v>
      </c>
    </row>
    <row r="1686" spans="1:5" x14ac:dyDescent="0.2">
      <c r="A1686">
        <v>29920</v>
      </c>
      <c r="B1686" t="str">
        <f>VLOOKUP(A1686,'S1-C&amp;Oisotopes'!$A$6:$M$1751,13,FALSE)</f>
        <v>139.5, 64.5, 1.5</v>
      </c>
      <c r="E1686" t="s">
        <v>146</v>
      </c>
    </row>
    <row r="1687" spans="1:5" x14ac:dyDescent="0.2">
      <c r="A1687">
        <v>29921</v>
      </c>
      <c r="B1687" t="str">
        <f>VLOOKUP(A1687,'S1-C&amp;Oisotopes'!$A$6:$M$1751,13,FALSE)</f>
        <v>139.5, 64.5, 1.5</v>
      </c>
      <c r="E1687" t="s">
        <v>146</v>
      </c>
    </row>
    <row r="1688" spans="1:5" x14ac:dyDescent="0.2">
      <c r="A1688">
        <v>29922</v>
      </c>
      <c r="B1688" t="str">
        <f>VLOOKUP(A1688,'S1-C&amp;Oisotopes'!$A$6:$M$1751,13,FALSE)</f>
        <v>139.5, 64.5, 1.5</v>
      </c>
      <c r="E1688" t="s">
        <v>146</v>
      </c>
    </row>
    <row r="1689" spans="1:5" x14ac:dyDescent="0.2">
      <c r="A1689">
        <v>29923</v>
      </c>
      <c r="B1689" t="str">
        <f>VLOOKUP(A1689,'S1-C&amp;Oisotopes'!$A$6:$M$1751,13,FALSE)</f>
        <v>139.5, 64.5, 1.5</v>
      </c>
      <c r="E1689" t="s">
        <v>146</v>
      </c>
    </row>
    <row r="1690" spans="1:5" x14ac:dyDescent="0.2">
      <c r="A1690">
        <v>29924</v>
      </c>
      <c r="B1690" t="str">
        <f>VLOOKUP(A1690,'S1-C&amp;Oisotopes'!$A$6:$M$1751,13,FALSE)</f>
        <v>139.5, 64.5, 1.5</v>
      </c>
      <c r="E1690" t="s">
        <v>146</v>
      </c>
    </row>
    <row r="1691" spans="1:5" x14ac:dyDescent="0.2">
      <c r="A1691">
        <v>29925</v>
      </c>
      <c r="B1691" t="str">
        <f>VLOOKUP(A1691,'S1-C&amp;Oisotopes'!$A$6:$M$1751,13,FALSE)</f>
        <v>139.5, 64.5, 1.5</v>
      </c>
      <c r="E1691" t="s">
        <v>146</v>
      </c>
    </row>
    <row r="1692" spans="1:5" x14ac:dyDescent="0.2">
      <c r="A1692">
        <v>29926</v>
      </c>
      <c r="B1692" t="str">
        <f>VLOOKUP(A1692,'S1-C&amp;Oisotopes'!$A$6:$M$1751,13,FALSE)</f>
        <v>139.5, 64.5, 1.5</v>
      </c>
      <c r="E1692" t="s">
        <v>146</v>
      </c>
    </row>
    <row r="1693" spans="1:5" x14ac:dyDescent="0.2">
      <c r="A1693">
        <v>29927</v>
      </c>
      <c r="B1693" t="str">
        <f>VLOOKUP(A1693,'S1-C&amp;Oisotopes'!$A$6:$M$1751,13,FALSE)</f>
        <v>139.5, 64.5, 1.5</v>
      </c>
      <c r="E1693" t="s">
        <v>146</v>
      </c>
    </row>
    <row r="1694" spans="1:5" x14ac:dyDescent="0.2">
      <c r="A1694">
        <v>29928</v>
      </c>
      <c r="B1694" t="str">
        <f>VLOOKUP(A1694,'S1-C&amp;Oisotopes'!$A$6:$M$1751,13,FALSE)</f>
        <v>139.5, 64.5, 1.5</v>
      </c>
      <c r="E1694" t="s">
        <v>146</v>
      </c>
    </row>
    <row r="1695" spans="1:5" x14ac:dyDescent="0.2">
      <c r="A1695">
        <v>29929</v>
      </c>
      <c r="B1695" t="str">
        <f>VLOOKUP(A1695,'S1-C&amp;Oisotopes'!$A$6:$M$1751,13,FALSE)</f>
        <v>139.5, 64.5, 1.5</v>
      </c>
      <c r="E1695" t="s">
        <v>146</v>
      </c>
    </row>
    <row r="1696" spans="1:5" x14ac:dyDescent="0.2">
      <c r="A1696">
        <v>29930</v>
      </c>
      <c r="B1696" t="str">
        <f>VLOOKUP(A1696,'S1-C&amp;Oisotopes'!$A$6:$M$1751,13,FALSE)</f>
        <v>139.5, 64.5, 1.5</v>
      </c>
      <c r="E1696" t="s">
        <v>146</v>
      </c>
    </row>
    <row r="1697" spans="1:5" x14ac:dyDescent="0.2">
      <c r="A1697">
        <v>29931</v>
      </c>
      <c r="B1697" t="str">
        <f>VLOOKUP(A1697,'S1-C&amp;Oisotopes'!$A$6:$M$1751,13,FALSE)</f>
        <v>139.5, 64.5, 1.5</v>
      </c>
      <c r="E1697" t="s">
        <v>146</v>
      </c>
    </row>
    <row r="1698" spans="1:5" x14ac:dyDescent="0.2">
      <c r="A1698">
        <v>29932</v>
      </c>
      <c r="B1698" t="str">
        <f>VLOOKUP(A1698,'S1-C&amp;Oisotopes'!$A$6:$M$1751,13,FALSE)</f>
        <v>139.5, 64.5, 1.5</v>
      </c>
      <c r="E1698" t="s">
        <v>146</v>
      </c>
    </row>
    <row r="1699" spans="1:5" x14ac:dyDescent="0.2">
      <c r="A1699">
        <v>29933</v>
      </c>
      <c r="B1699" t="str">
        <f>VLOOKUP(A1699,'S1-C&amp;Oisotopes'!$A$6:$M$1751,13,FALSE)</f>
        <v>139.5, 64.5, 1.5</v>
      </c>
      <c r="E1699" t="s">
        <v>146</v>
      </c>
    </row>
    <row r="1700" spans="1:5" x14ac:dyDescent="0.2">
      <c r="A1700">
        <v>29934</v>
      </c>
      <c r="B1700" t="str">
        <f>VLOOKUP(A1700,'S1-C&amp;Oisotopes'!$A$6:$M$1751,13,FALSE)</f>
        <v>139.5, 64.5, 1.5</v>
      </c>
      <c r="E1700" t="s">
        <v>146</v>
      </c>
    </row>
    <row r="1701" spans="1:5" x14ac:dyDescent="0.2">
      <c r="A1701">
        <v>29935</v>
      </c>
      <c r="B1701" t="str">
        <f>VLOOKUP(A1701,'S1-C&amp;Oisotopes'!$A$6:$M$1751,13,FALSE)</f>
        <v>139.5, 64.5, 1.5</v>
      </c>
      <c r="E1701" t="s">
        <v>146</v>
      </c>
    </row>
    <row r="1702" spans="1:5" x14ac:dyDescent="0.2">
      <c r="A1702">
        <v>29936</v>
      </c>
      <c r="B1702" t="str">
        <f>VLOOKUP(A1702,'S1-C&amp;Oisotopes'!$A$6:$M$1751,13,FALSE)</f>
        <v>139.5, 64.5, 1.5</v>
      </c>
      <c r="E1702" t="s">
        <v>146</v>
      </c>
    </row>
    <row r="1703" spans="1:5" x14ac:dyDescent="0.2">
      <c r="A1703">
        <v>29937</v>
      </c>
      <c r="B1703" t="str">
        <f>VLOOKUP(A1703,'S1-C&amp;Oisotopes'!$A$6:$M$1751,13,FALSE)</f>
        <v>139.5, 64.5, 1.5</v>
      </c>
      <c r="E1703" t="s">
        <v>146</v>
      </c>
    </row>
    <row r="1704" spans="1:5" x14ac:dyDescent="0.2">
      <c r="A1704">
        <v>29938</v>
      </c>
      <c r="B1704" t="str">
        <f>VLOOKUP(A1704,'S1-C&amp;Oisotopes'!$A$6:$M$1751,13,FALSE)</f>
        <v>139.5, 64.5, 1.5</v>
      </c>
      <c r="E1704" t="s">
        <v>146</v>
      </c>
    </row>
    <row r="1705" spans="1:5" x14ac:dyDescent="0.2">
      <c r="A1705">
        <v>29939</v>
      </c>
      <c r="B1705" t="str">
        <f>VLOOKUP(A1705,'S1-C&amp;Oisotopes'!$A$6:$M$1751,13,FALSE)</f>
        <v>139.5, 64.5, 1.5</v>
      </c>
      <c r="E1705" t="s">
        <v>146</v>
      </c>
    </row>
    <row r="1706" spans="1:5" x14ac:dyDescent="0.2">
      <c r="A1706">
        <v>29940</v>
      </c>
      <c r="B1706" t="str">
        <f>VLOOKUP(A1706,'S1-C&amp;Oisotopes'!$A$6:$M$1751,13,FALSE)</f>
        <v>139.5, 64.5, 1.5</v>
      </c>
      <c r="E1706" t="s">
        <v>146</v>
      </c>
    </row>
    <row r="1707" spans="1:5" x14ac:dyDescent="0.2">
      <c r="A1707">
        <v>29941</v>
      </c>
      <c r="B1707" t="str">
        <f>VLOOKUP(A1707,'S1-C&amp;Oisotopes'!$A$6:$M$1751,13,FALSE)</f>
        <v>139.5, 64.5, 1.5</v>
      </c>
      <c r="E1707" t="s">
        <v>146</v>
      </c>
    </row>
    <row r="1708" spans="1:5" x14ac:dyDescent="0.2">
      <c r="A1708">
        <v>29942</v>
      </c>
      <c r="B1708" t="str">
        <f>VLOOKUP(A1708,'S1-C&amp;Oisotopes'!$A$6:$M$1751,13,FALSE)</f>
        <v>139.5, 64.5, 1.5</v>
      </c>
      <c r="E1708" t="s">
        <v>146</v>
      </c>
    </row>
    <row r="1709" spans="1:5" x14ac:dyDescent="0.2">
      <c r="A1709">
        <v>29943</v>
      </c>
      <c r="B1709" t="str">
        <f>VLOOKUP(A1709,'S1-C&amp;Oisotopes'!$A$6:$M$1751,13,FALSE)</f>
        <v>139.5, 64.5, 1.5</v>
      </c>
      <c r="E1709" t="s">
        <v>146</v>
      </c>
    </row>
    <row r="1710" spans="1:5" x14ac:dyDescent="0.2">
      <c r="A1710">
        <v>29944</v>
      </c>
      <c r="B1710" t="str">
        <f>VLOOKUP(A1710,'S1-C&amp;Oisotopes'!$A$6:$M$1751,13,FALSE)</f>
        <v>139.5, 64.5, 1.5</v>
      </c>
      <c r="E1710" t="s">
        <v>146</v>
      </c>
    </row>
    <row r="1711" spans="1:5" x14ac:dyDescent="0.2">
      <c r="A1711">
        <v>29945</v>
      </c>
      <c r="B1711" t="str">
        <f>VLOOKUP(A1711,'S1-C&amp;Oisotopes'!$A$6:$M$1751,13,FALSE)</f>
        <v>139.5, 64.5, 1.5</v>
      </c>
      <c r="E1711" t="s">
        <v>146</v>
      </c>
    </row>
    <row r="1712" spans="1:5" x14ac:dyDescent="0.2">
      <c r="A1712">
        <v>29946</v>
      </c>
      <c r="B1712" t="str">
        <f>VLOOKUP(A1712,'S1-C&amp;Oisotopes'!$A$6:$M$1751,13,FALSE)</f>
        <v>139.5, 64.5, 1.5</v>
      </c>
      <c r="E1712" t="s">
        <v>146</v>
      </c>
    </row>
    <row r="1713" spans="1:5" x14ac:dyDescent="0.2">
      <c r="A1713">
        <v>29947</v>
      </c>
      <c r="B1713" t="str">
        <f>VLOOKUP(A1713,'S1-C&amp;Oisotopes'!$A$6:$M$1751,13,FALSE)</f>
        <v>139.5, 64.5, 1.5</v>
      </c>
      <c r="E1713" t="s">
        <v>146</v>
      </c>
    </row>
    <row r="1714" spans="1:5" x14ac:dyDescent="0.2">
      <c r="A1714">
        <v>29948</v>
      </c>
      <c r="B1714" t="str">
        <f>VLOOKUP(A1714,'S1-C&amp;Oisotopes'!$A$6:$M$1751,13,FALSE)</f>
        <v>139.5, 64.5, 1.5</v>
      </c>
      <c r="E1714" t="s">
        <v>146</v>
      </c>
    </row>
    <row r="1715" spans="1:5" x14ac:dyDescent="0.2">
      <c r="A1715">
        <v>29949</v>
      </c>
      <c r="B1715" t="str">
        <f>VLOOKUP(A1715,'S1-C&amp;Oisotopes'!$A$6:$M$1751,13,FALSE)</f>
        <v>139.5, 64.5, 1.5</v>
      </c>
      <c r="E1715" t="s">
        <v>146</v>
      </c>
    </row>
    <row r="1716" spans="1:5" x14ac:dyDescent="0.2">
      <c r="A1716">
        <v>29950</v>
      </c>
      <c r="B1716" t="str">
        <f>VLOOKUP(A1716,'S1-C&amp;Oisotopes'!$A$6:$M$1751,13,FALSE)</f>
        <v>139.5, 64.5, 1.5</v>
      </c>
      <c r="E1716" t="s">
        <v>146</v>
      </c>
    </row>
    <row r="1717" spans="1:5" x14ac:dyDescent="0.2">
      <c r="A1717">
        <v>29951</v>
      </c>
      <c r="B1717" t="str">
        <f>VLOOKUP(A1717,'S1-C&amp;Oisotopes'!$A$6:$M$1751,13,FALSE)</f>
        <v>139.5, 64.5, 1.5</v>
      </c>
      <c r="E1717" t="s">
        <v>146</v>
      </c>
    </row>
    <row r="1718" spans="1:5" x14ac:dyDescent="0.2">
      <c r="A1718">
        <v>29952</v>
      </c>
      <c r="B1718" t="str">
        <f>VLOOKUP(A1718,'S1-C&amp;Oisotopes'!$A$6:$M$1751,13,FALSE)</f>
        <v>139.5, 64.5, 1.5</v>
      </c>
      <c r="E1718" t="s">
        <v>145</v>
      </c>
    </row>
    <row r="1719" spans="1:5" x14ac:dyDescent="0.2">
      <c r="A1719">
        <v>29953</v>
      </c>
      <c r="B1719" t="str">
        <f>VLOOKUP(A1719,'S1-C&amp;Oisotopes'!$A$6:$M$1751,13,FALSE)</f>
        <v>139.5, 64.5, 1.5</v>
      </c>
      <c r="E1719" t="s">
        <v>145</v>
      </c>
    </row>
    <row r="1720" spans="1:5" x14ac:dyDescent="0.2">
      <c r="A1720">
        <v>29954</v>
      </c>
      <c r="B1720" t="str">
        <f>VLOOKUP(A1720,'S1-C&amp;Oisotopes'!$A$6:$M$1751,13,FALSE)</f>
        <v>139.5, 64.5, 1.5</v>
      </c>
      <c r="E1720" t="s">
        <v>145</v>
      </c>
    </row>
    <row r="1721" spans="1:5" x14ac:dyDescent="0.2">
      <c r="A1721">
        <v>29955</v>
      </c>
      <c r="B1721" t="str">
        <f>VLOOKUP(A1721,'S1-C&amp;Oisotopes'!$A$6:$M$1751,13,FALSE)</f>
        <v>139.5, 64.5, 1.5</v>
      </c>
      <c r="E1721" t="s">
        <v>145</v>
      </c>
    </row>
    <row r="1722" spans="1:5" x14ac:dyDescent="0.2">
      <c r="A1722">
        <v>29956</v>
      </c>
      <c r="B1722" t="str">
        <f>VLOOKUP(A1722,'S1-C&amp;Oisotopes'!$A$6:$M$1751,13,FALSE)</f>
        <v>139.5, 64.5, 1.5</v>
      </c>
      <c r="E1722" t="s">
        <v>145</v>
      </c>
    </row>
    <row r="1723" spans="1:5" x14ac:dyDescent="0.2">
      <c r="A1723">
        <v>29957</v>
      </c>
      <c r="B1723" t="str">
        <f>VLOOKUP(A1723,'S1-C&amp;Oisotopes'!$A$6:$M$1751,13,FALSE)</f>
        <v>139.5, 64.5, 1.5</v>
      </c>
      <c r="E1723" t="s">
        <v>145</v>
      </c>
    </row>
    <row r="1724" spans="1:5" x14ac:dyDescent="0.2">
      <c r="A1724">
        <v>29958</v>
      </c>
      <c r="B1724" t="str">
        <f>VLOOKUP(A1724,'S1-C&amp;Oisotopes'!$A$6:$M$1751,13,FALSE)</f>
        <v>139.5, 64.5, 1.5</v>
      </c>
      <c r="E1724" t="s">
        <v>145</v>
      </c>
    </row>
    <row r="1725" spans="1:5" x14ac:dyDescent="0.2">
      <c r="A1725">
        <v>29959</v>
      </c>
      <c r="B1725" t="str">
        <f>VLOOKUP(A1725,'S1-C&amp;Oisotopes'!$A$6:$M$1751,13,FALSE)</f>
        <v>139.5, 64.5, 1.5</v>
      </c>
      <c r="E1725" t="s">
        <v>145</v>
      </c>
    </row>
    <row r="1726" spans="1:5" x14ac:dyDescent="0.2">
      <c r="A1726">
        <v>29960</v>
      </c>
      <c r="B1726" t="str">
        <f>VLOOKUP(A1726,'S1-C&amp;Oisotopes'!$A$6:$M$1751,13,FALSE)</f>
        <v>139.5, 64.5, 1.5</v>
      </c>
      <c r="E1726" t="s">
        <v>141</v>
      </c>
    </row>
    <row r="1727" spans="1:5" x14ac:dyDescent="0.2">
      <c r="A1727">
        <v>29961</v>
      </c>
      <c r="B1727" t="str">
        <f>VLOOKUP(A1727,'S1-C&amp;Oisotopes'!$A$6:$M$1751,13,FALSE)</f>
        <v>139.5, 64.5, 1.5</v>
      </c>
      <c r="E1727" t="s">
        <v>141</v>
      </c>
    </row>
    <row r="1728" spans="1:5" x14ac:dyDescent="0.2">
      <c r="A1728">
        <v>29962</v>
      </c>
      <c r="B1728" t="str">
        <f>VLOOKUP(A1728,'S1-C&amp;Oisotopes'!$A$6:$M$1751,13,FALSE)</f>
        <v>139.5, 64.5, 1.5</v>
      </c>
      <c r="E1728" t="s">
        <v>141</v>
      </c>
    </row>
    <row r="1729" spans="1:5" x14ac:dyDescent="0.2">
      <c r="A1729">
        <v>29963</v>
      </c>
      <c r="B1729" t="str">
        <f>VLOOKUP(A1729,'S1-C&amp;Oisotopes'!$A$6:$M$1751,13,FALSE)</f>
        <v>139.5, 64.5, 1.5</v>
      </c>
      <c r="E1729" t="s">
        <v>141</v>
      </c>
    </row>
    <row r="1730" spans="1:5" x14ac:dyDescent="0.2">
      <c r="A1730">
        <v>29964</v>
      </c>
      <c r="B1730" t="str">
        <f>VLOOKUP(A1730,'S1-C&amp;Oisotopes'!$A$6:$M$1751,13,FALSE)</f>
        <v>139.5, 64.5, 1.5</v>
      </c>
      <c r="E1730" t="s">
        <v>141</v>
      </c>
    </row>
    <row r="1731" spans="1:5" x14ac:dyDescent="0.2">
      <c r="A1731">
        <v>29965</v>
      </c>
      <c r="B1731" t="str">
        <f>VLOOKUP(A1731,'S1-C&amp;Oisotopes'!$A$6:$M$1751,13,FALSE)</f>
        <v>139.5, 64.5, 1.5</v>
      </c>
      <c r="E1731" t="s">
        <v>141</v>
      </c>
    </row>
    <row r="1732" spans="1:5" x14ac:dyDescent="0.2">
      <c r="A1732">
        <v>29966</v>
      </c>
      <c r="B1732" t="str">
        <f>VLOOKUP(A1732,'S1-C&amp;Oisotopes'!$A$6:$M$1751,13,FALSE)</f>
        <v>139.5, 64.5, 1.5</v>
      </c>
      <c r="E1732" t="s">
        <v>141</v>
      </c>
    </row>
    <row r="1733" spans="1:5" x14ac:dyDescent="0.2">
      <c r="A1733">
        <v>29967</v>
      </c>
      <c r="B1733" t="str">
        <f>VLOOKUP(A1733,'S1-C&amp;Oisotopes'!$A$6:$M$1751,13,FALSE)</f>
        <v>139.5, 64.5, 1.5</v>
      </c>
      <c r="E1733" t="s">
        <v>141</v>
      </c>
    </row>
    <row r="1734" spans="1:5" x14ac:dyDescent="0.2">
      <c r="A1734">
        <v>29968</v>
      </c>
      <c r="B1734" t="str">
        <f>VLOOKUP(A1734,'S1-C&amp;Oisotopes'!$A$6:$M$1751,13,FALSE)</f>
        <v>139.5, 64.5, 1.5</v>
      </c>
      <c r="E1734" t="s">
        <v>141</v>
      </c>
    </row>
    <row r="1735" spans="1:5" x14ac:dyDescent="0.2">
      <c r="A1735">
        <v>29969</v>
      </c>
      <c r="B1735" t="str">
        <f>VLOOKUP(A1735,'S1-C&amp;Oisotopes'!$A$6:$M$1751,13,FALSE)</f>
        <v>139.5, 64.5, 1.5</v>
      </c>
      <c r="E1735" t="s">
        <v>141</v>
      </c>
    </row>
    <row r="1736" spans="1:5" x14ac:dyDescent="0.2">
      <c r="A1736">
        <v>29970</v>
      </c>
      <c r="B1736" t="str">
        <f>VLOOKUP(A1736,'S1-C&amp;Oisotopes'!$A$6:$M$1751,13,FALSE)</f>
        <v>139.5, 64.5, 1.5</v>
      </c>
      <c r="E1736" t="s">
        <v>141</v>
      </c>
    </row>
    <row r="1737" spans="1:5" x14ac:dyDescent="0.2">
      <c r="A1737">
        <v>29971</v>
      </c>
      <c r="B1737" t="str">
        <f>VLOOKUP(A1737,'S1-C&amp;Oisotopes'!$A$6:$M$1751,13,FALSE)</f>
        <v>139.5, 64.5, 1.5</v>
      </c>
      <c r="E1737" t="s">
        <v>141</v>
      </c>
    </row>
    <row r="1738" spans="1:5" x14ac:dyDescent="0.2">
      <c r="A1738">
        <v>29972</v>
      </c>
      <c r="B1738" t="str">
        <f>VLOOKUP(A1738,'S1-C&amp;Oisotopes'!$A$6:$M$1751,13,FALSE)</f>
        <v>139.5, 64.5, 1.5</v>
      </c>
      <c r="E1738" t="s">
        <v>141</v>
      </c>
    </row>
    <row r="1739" spans="1:5" x14ac:dyDescent="0.2">
      <c r="A1739">
        <v>29973</v>
      </c>
      <c r="B1739" t="str">
        <f>VLOOKUP(A1739,'S1-C&amp;Oisotopes'!$A$6:$M$1751,13,FALSE)</f>
        <v>139.5, 64.5, 1.5</v>
      </c>
      <c r="E1739" t="s">
        <v>141</v>
      </c>
    </row>
    <row r="1740" spans="1:5" x14ac:dyDescent="0.2">
      <c r="A1740">
        <v>29974</v>
      </c>
      <c r="B1740" t="str">
        <f>VLOOKUP(A1740,'S1-C&amp;Oisotopes'!$A$6:$M$1751,13,FALSE)</f>
        <v>139.5, 64.5, 1.5</v>
      </c>
      <c r="E1740" t="s">
        <v>141</v>
      </c>
    </row>
    <row r="1741" spans="1:5" x14ac:dyDescent="0.2">
      <c r="A1741">
        <v>29975</v>
      </c>
      <c r="B1741" t="str">
        <f>VLOOKUP(A1741,'S1-C&amp;Oisotopes'!$A$6:$M$1751,13,FALSE)</f>
        <v>139.5, 64.5, 1.5</v>
      </c>
      <c r="E1741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CD6AF-825E-4642-90B4-672F9B8A6343}">
  <dimension ref="A1:H20"/>
  <sheetViews>
    <sheetView workbookViewId="0">
      <selection activeCell="H16" sqref="H16"/>
    </sheetView>
  </sheetViews>
  <sheetFormatPr defaultRowHeight="12.6" x14ac:dyDescent="0.2"/>
  <cols>
    <col min="1" max="1" width="17.36328125" bestFit="1" customWidth="1"/>
    <col min="2" max="2" width="47.7265625" bestFit="1" customWidth="1"/>
    <col min="3" max="3" width="22.26953125" bestFit="1" customWidth="1"/>
    <col min="4" max="4" width="8.7265625" customWidth="1"/>
    <col min="5" max="5" width="9.81640625" bestFit="1" customWidth="1"/>
    <col min="6" max="6" width="11.36328125" bestFit="1" customWidth="1"/>
  </cols>
  <sheetData>
    <row r="1" spans="1:8" x14ac:dyDescent="0.2">
      <c r="A1" s="18" t="s">
        <v>108</v>
      </c>
      <c r="B1" s="18" t="s">
        <v>109</v>
      </c>
      <c r="C1" s="18" t="s">
        <v>110</v>
      </c>
      <c r="D1" s="18" t="s">
        <v>113</v>
      </c>
      <c r="E1" s="16"/>
      <c r="F1" s="16"/>
      <c r="G1" s="2" t="s">
        <v>17</v>
      </c>
      <c r="H1" t="s">
        <v>138</v>
      </c>
    </row>
    <row r="2" spans="1:8" x14ac:dyDescent="0.2">
      <c r="A2" s="18" t="s">
        <v>18</v>
      </c>
      <c r="B2" s="18" t="s">
        <v>122</v>
      </c>
      <c r="C2" s="18" t="s">
        <v>131</v>
      </c>
      <c r="D2" s="16" t="str">
        <f>""</f>
        <v/>
      </c>
      <c r="E2" s="16"/>
      <c r="F2" s="16"/>
      <c r="G2" s="1" t="s">
        <v>29</v>
      </c>
      <c r="H2" t="s">
        <v>139</v>
      </c>
    </row>
    <row r="3" spans="1:8" x14ac:dyDescent="0.2">
      <c r="A3" s="18" t="s">
        <v>21</v>
      </c>
      <c r="B3" s="18" t="s">
        <v>121</v>
      </c>
      <c r="C3" s="18" t="s">
        <v>112</v>
      </c>
      <c r="D3" s="16" t="str">
        <f>""</f>
        <v/>
      </c>
      <c r="E3" s="16"/>
      <c r="F3" s="16"/>
      <c r="G3" s="1" t="s">
        <v>41</v>
      </c>
      <c r="H3" t="s">
        <v>139</v>
      </c>
    </row>
    <row r="4" spans="1:8" x14ac:dyDescent="0.2">
      <c r="A4" s="18" t="s">
        <v>68</v>
      </c>
      <c r="B4" s="18" t="s">
        <v>123</v>
      </c>
      <c r="C4" s="18" t="s">
        <v>111</v>
      </c>
      <c r="D4" s="18" t="s">
        <v>114</v>
      </c>
      <c r="E4" s="16"/>
      <c r="F4" s="16"/>
      <c r="G4" s="1" t="s">
        <v>52</v>
      </c>
      <c r="H4" t="s">
        <v>140</v>
      </c>
    </row>
    <row r="5" spans="1:8" x14ac:dyDescent="0.2">
      <c r="A5" s="18" t="s">
        <v>24</v>
      </c>
      <c r="B5" s="18" t="s">
        <v>124</v>
      </c>
      <c r="C5" s="18" t="s">
        <v>132</v>
      </c>
      <c r="D5" s="16" t="str">
        <f>""</f>
        <v/>
      </c>
      <c r="E5" s="16"/>
      <c r="F5" s="16"/>
      <c r="G5" s="1" t="s">
        <v>91</v>
      </c>
      <c r="H5" t="s">
        <v>140</v>
      </c>
    </row>
    <row r="6" spans="1:8" s="16" customFormat="1" x14ac:dyDescent="0.2">
      <c r="A6" s="18" t="s">
        <v>40</v>
      </c>
      <c r="B6" s="18" t="s">
        <v>125</v>
      </c>
      <c r="C6" s="18" t="s">
        <v>115</v>
      </c>
      <c r="D6" s="16" t="str">
        <f>""</f>
        <v/>
      </c>
      <c r="G6" s="1" t="s">
        <v>92</v>
      </c>
      <c r="H6" t="s">
        <v>140</v>
      </c>
    </row>
    <row r="7" spans="1:8" x14ac:dyDescent="0.2">
      <c r="A7" s="18" t="s">
        <v>69</v>
      </c>
      <c r="B7" s="18" t="s">
        <v>126</v>
      </c>
      <c r="C7" s="18" t="s">
        <v>115</v>
      </c>
      <c r="D7" s="16" t="str">
        <f>""</f>
        <v/>
      </c>
      <c r="E7" s="16"/>
      <c r="F7" s="16"/>
      <c r="G7" s="1"/>
      <c r="H7" s="16" t="s">
        <v>136</v>
      </c>
    </row>
    <row r="8" spans="1:8" s="16" customFormat="1" ht="15.6" x14ac:dyDescent="0.3">
      <c r="A8" s="18" t="s">
        <v>31</v>
      </c>
      <c r="B8" s="18" t="s">
        <v>127</v>
      </c>
      <c r="C8" s="18" t="s">
        <v>116</v>
      </c>
      <c r="D8" s="16" t="str">
        <f>""</f>
        <v/>
      </c>
      <c r="G8" s="13" t="s">
        <v>95</v>
      </c>
      <c r="H8" t="s">
        <v>140</v>
      </c>
    </row>
    <row r="9" spans="1:8" s="16" customFormat="1" ht="15.6" x14ac:dyDescent="0.3">
      <c r="A9" s="18" t="s">
        <v>43</v>
      </c>
      <c r="B9" s="18" t="s">
        <v>128</v>
      </c>
      <c r="C9" s="18" t="s">
        <v>119</v>
      </c>
      <c r="D9" s="16" t="str">
        <f>""</f>
        <v/>
      </c>
      <c r="G9" s="13" t="s">
        <v>98</v>
      </c>
      <c r="H9" t="s">
        <v>140</v>
      </c>
    </row>
    <row r="10" spans="1:8" x14ac:dyDescent="0.2">
      <c r="A10" s="18" t="s">
        <v>45</v>
      </c>
      <c r="B10" s="18" t="s">
        <v>129</v>
      </c>
      <c r="C10" s="18" t="s">
        <v>118</v>
      </c>
      <c r="D10" s="16" t="str">
        <f>""</f>
        <v/>
      </c>
      <c r="E10" s="16"/>
      <c r="F10" s="16"/>
      <c r="G10" s="1" t="s">
        <v>61</v>
      </c>
      <c r="H10" s="16" t="s">
        <v>137</v>
      </c>
    </row>
    <row r="11" spans="1:8" x14ac:dyDescent="0.2">
      <c r="A11" s="18" t="s">
        <v>67</v>
      </c>
      <c r="B11" s="18" t="s">
        <v>102</v>
      </c>
      <c r="C11" s="18" t="s">
        <v>117</v>
      </c>
      <c r="D11" s="16" t="str">
        <f>""</f>
        <v/>
      </c>
      <c r="E11" s="16"/>
      <c r="F11" s="16"/>
    </row>
    <row r="12" spans="1:8" x14ac:dyDescent="0.2">
      <c r="A12" s="18" t="s">
        <v>96</v>
      </c>
      <c r="B12" s="18" t="s">
        <v>123</v>
      </c>
      <c r="C12" s="18" t="s">
        <v>111</v>
      </c>
      <c r="D12" s="18" t="s">
        <v>114</v>
      </c>
      <c r="E12" s="16"/>
      <c r="F12" s="16"/>
    </row>
    <row r="13" spans="1:8" x14ac:dyDescent="0.2">
      <c r="A13" s="18" t="s">
        <v>62</v>
      </c>
      <c r="B13" s="18" t="s">
        <v>130</v>
      </c>
      <c r="C13" s="18" t="s">
        <v>107</v>
      </c>
      <c r="D13" s="16" t="str">
        <f>""</f>
        <v/>
      </c>
      <c r="E13" s="16"/>
      <c r="F13" s="16"/>
    </row>
    <row r="14" spans="1:8" x14ac:dyDescent="0.2">
      <c r="A14" s="18" t="s">
        <v>66</v>
      </c>
      <c r="B14" s="18" t="s">
        <v>106</v>
      </c>
      <c r="C14" s="18" t="s">
        <v>106</v>
      </c>
      <c r="D14" s="16" t="s">
        <v>106</v>
      </c>
      <c r="E14" s="16"/>
      <c r="F14" s="16"/>
    </row>
    <row r="15" spans="1:8" x14ac:dyDescent="0.2">
      <c r="A15" s="18" t="s">
        <v>63</v>
      </c>
      <c r="B15" s="18" t="s">
        <v>100</v>
      </c>
      <c r="C15" s="18" t="s">
        <v>111</v>
      </c>
      <c r="D15" s="16" t="str">
        <f>""</f>
        <v/>
      </c>
      <c r="E15" s="16"/>
      <c r="F15" s="16"/>
    </row>
    <row r="16" spans="1:8" x14ac:dyDescent="0.2">
      <c r="A16" s="19" t="s">
        <v>101</v>
      </c>
      <c r="B16" s="19" t="s">
        <v>103</v>
      </c>
      <c r="C16" s="18"/>
      <c r="D16" s="16"/>
      <c r="E16" s="16"/>
      <c r="F16" s="16"/>
    </row>
    <row r="17" spans="1:6" x14ac:dyDescent="0.2">
      <c r="A17" s="19" t="s">
        <v>104</v>
      </c>
      <c r="B17" s="19" t="s">
        <v>105</v>
      </c>
      <c r="C17" s="18"/>
      <c r="D17" s="16"/>
      <c r="E17" s="16"/>
      <c r="F17" s="16"/>
    </row>
    <row r="18" spans="1:6" x14ac:dyDescent="0.2">
      <c r="C18" s="16"/>
      <c r="D18" s="16"/>
      <c r="E18" s="16"/>
      <c r="F18" s="16"/>
    </row>
    <row r="20" spans="1:6" x14ac:dyDescent="0.2">
      <c r="D20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M105" sqref="M105"/>
    </sheetView>
  </sheetViews>
  <sheetFormatPr defaultColWidth="10.90625" defaultRowHeight="12.6" x14ac:dyDescent="0.2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S1-C&amp;Oisotopes</vt:lpstr>
      <vt:lpstr>Sheet1</vt:lpstr>
      <vt:lpstr>standards</vt:lpstr>
      <vt:lpstr>S2-C-Ocrossplots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Johnston</dc:creator>
  <cp:lastModifiedBy>Rowan Gregoire</cp:lastModifiedBy>
  <dcterms:created xsi:type="dcterms:W3CDTF">2011-10-13T18:18:51Z</dcterms:created>
  <dcterms:modified xsi:type="dcterms:W3CDTF">2022-12-26T07:08:51Z</dcterms:modified>
</cp:coreProperties>
</file>