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Character Sheet" sheetId="1" r:id="rId1"/>
    <sheet name="OtherTables" sheetId="2" state="hidden" r:id="rId2"/>
    <sheet name="Races" sheetId="7" state="hidden" r:id="rId3"/>
  </sheets>
  <definedNames>
    <definedName name="_xlnm._FilterDatabase" localSheetId="0" hidden="1">'Character Sheet'!$D$1:$E$9</definedName>
    <definedName name="CyberdogAgility">Races!$G$68:$G$82</definedName>
    <definedName name="CyberDogCharisma">Races!$E$68:$E$71</definedName>
    <definedName name="CyberdogEndurance">Races!$D$68:$D$73</definedName>
    <definedName name="CyberdogIntelligence">Races!$F$68:$F$73</definedName>
    <definedName name="CyberdogLuck">Races!$H$68:$H$77</definedName>
    <definedName name="CyberdogPerception">Races!$C$68:$C$78</definedName>
    <definedName name="CyberdogStrength">Races!$B$68:$B$74</definedName>
    <definedName name="DogAgility">Races!$G$53:$G$67</definedName>
    <definedName name="DogCharisma">Races!$E$53:$E$57</definedName>
    <definedName name="DogEndurance">Races!$D$53:$D$58</definedName>
    <definedName name="DogIntelligence">Races!$F$53:$F$56</definedName>
    <definedName name="DogLuck">Races!$H$53:$H$62</definedName>
    <definedName name="DogPerception">Races!$C$53:$C$63</definedName>
    <definedName name="DogStrength">Races!$B$53:$B$59</definedName>
    <definedName name="GhoulAgility">Races!$G$21:$G$26</definedName>
    <definedName name="GhoulCharisma">Races!$E$21:$E$30</definedName>
    <definedName name="GhoulEndurance">Races!$D$21:$D$30</definedName>
    <definedName name="GhoulIntelligence">Races!$F$21:$F$29</definedName>
    <definedName name="GhoulLuck">Races!$H$21:$H$28</definedName>
    <definedName name="GhoulMuttAgility">Races!$G$98:$G$112</definedName>
    <definedName name="GhoulMuttCharisma">Races!$E$98:$E$100</definedName>
    <definedName name="GhoulMuttEndurance">Races!$D$98:$D$104</definedName>
    <definedName name="GhoulMuttIntelligence">Races!$F$98:$F$103</definedName>
    <definedName name="GhoulMuttLuck">Races!$H$98:$H$107</definedName>
    <definedName name="GhoulMuttPerception">Races!$C$98:$C$108</definedName>
    <definedName name="GhoulMuttStrength">Races!$B$98:$B$103</definedName>
    <definedName name="GhoulPerception">Races!$C$21:$C$30</definedName>
    <definedName name="GhoulStrength">Races!$B$21:$B$28</definedName>
    <definedName name="HumanAgility">Races!$G$1:$G$10</definedName>
    <definedName name="HumanCharisma">Races!$E$1:$E$10</definedName>
    <definedName name="HumanEndurance">Races!$D$1:$D$10</definedName>
    <definedName name="HumanIntelligence">Races!$F$1:$F$10</definedName>
    <definedName name="HumanLuck">Races!$H$1:$H$10</definedName>
    <definedName name="HumanPerception">Races!$C$1:$C$10</definedName>
    <definedName name="HumanStrength">Races!$B$1:$B$10</definedName>
    <definedName name="IntelligentDeathclawAgility">Races!$G$151:$G$161</definedName>
    <definedName name="IntelligentDeathclawCharisma">Races!$E$151:$E$153</definedName>
    <definedName name="IntelligentDeathclawEndurance">Races!$D$151:$D$163</definedName>
    <definedName name="IntelligentDeathclawIntelligence">Races!$F$151:$F$156</definedName>
    <definedName name="IntelligentDeathclawLuck">Races!$H$151:$H$160</definedName>
    <definedName name="IntelligentDeathclawPerception">Races!$C$151:$C$159</definedName>
    <definedName name="IntelligentDeathclawStrength">Races!$B$151:$B$159</definedName>
    <definedName name="LargeRobotAgility">Races!$G$139:$G$148</definedName>
    <definedName name="LargeRobotCharisma">Races!$E$139</definedName>
    <definedName name="LargeRobotEndurance">Races!$D$139:$D$144</definedName>
    <definedName name="LargeRobotIntelligence">Races!$F$139:$F$150</definedName>
    <definedName name="LargeRobotLuck">Races!$H$139</definedName>
    <definedName name="LargeRobotPerception">Races!$C$139:$C$144</definedName>
    <definedName name="LargeRobotStrength">Races!$B$139:$B$146</definedName>
    <definedName name="MediumRobotAgility">Races!$G$127:$G$138</definedName>
    <definedName name="MediumRobotCharisma">Races!$E$127</definedName>
    <definedName name="MediumRobotEndurance">Races!$D$127:$D$132</definedName>
    <definedName name="MediumRobotIntelligence">Races!$F$127:$F$138</definedName>
    <definedName name="MediumRobotLuck">Races!$H$127</definedName>
    <definedName name="MediumRobotPerception">Races!$C$127:$C$132</definedName>
    <definedName name="MediumRobotStrength">Races!$B$127:$B$132</definedName>
    <definedName name="MutantHoundAgility">Races!$G$83:$G$97</definedName>
    <definedName name="MutantHoundCharisma">Races!$E$83:$E$86</definedName>
    <definedName name="MutantHoundEndurance">Races!$D$83:$D$88</definedName>
    <definedName name="MutantHoundIntelligence">Races!$F$83:$F$86</definedName>
    <definedName name="MutantHoundLuck">Races!$H$83:$H$92</definedName>
    <definedName name="MutantHoundPerception">Races!$C$83:$C$93</definedName>
    <definedName name="MutantHoundStrength">Races!$B$83:$B$89</definedName>
    <definedName name="Races">OtherTables!$G$2:$G$15</definedName>
    <definedName name="SmallRobotAgility">Races!$G$113:$G$126</definedName>
    <definedName name="SmallRobotCharisma">Races!$E$113</definedName>
    <definedName name="SmallRobotEndurance">Races!$D$113:$D$118</definedName>
    <definedName name="SmallRobotIntelligence">Races!$F$113:$F$124</definedName>
    <definedName name="SmallRobotLuck">Races!$H$113</definedName>
    <definedName name="SmallRobotPerception">Races!$C$113:$C$118</definedName>
    <definedName name="SmallRobotStrength">Races!$B$113:$B$118</definedName>
    <definedName name="SuperMutantEastCoastAgility">Races!$G$31:$G$38</definedName>
    <definedName name="SuperMutantEastCoastCharisma">Races!$E$31:$E$37</definedName>
    <definedName name="SuperMutantEastCoastEndurance">Races!$D$31:$D$38</definedName>
    <definedName name="SuperMutantEastCoastINtelligence">Races!$F$31:$F$41</definedName>
    <definedName name="SuperMutantEastCoastLuck">Races!$H$31:$H$40</definedName>
    <definedName name="SuperMutantEastCoastPerception">Races!$C$31:$C$41</definedName>
    <definedName name="SuperMutantEastCoastStrength">Races!$B$31:$B$39</definedName>
    <definedName name="SuperMutantWestCoastAgility">Races!$G$42:$G$48</definedName>
    <definedName name="SuperMutantWestCoastCharisma">Races!$E$42:$E$46</definedName>
    <definedName name="SuperMutantWestCoastEndurance">Races!$D$42:$D$50</definedName>
    <definedName name="SuperMutantWestCoastIntelligence">Races!$F$42:$F$47</definedName>
    <definedName name="SuperMutantWestCoastLuck">Races!$H$42:$H$51</definedName>
    <definedName name="SuperMutantWestCoastPerception">Races!$C$42:$C$51</definedName>
    <definedName name="SuperMutantWestCoastStrength">Races!$B$42:$B$52</definedName>
    <definedName name="SynthAgility">Races!$G$11:$G$20</definedName>
    <definedName name="SynthCharisma">Races!$E$11:$E$20</definedName>
    <definedName name="SynthEndurance">Races!$D$11:$D$20</definedName>
    <definedName name="SynthIntelligence">Races!$F$11:$F$20</definedName>
    <definedName name="SynthLuck">Races!$H$11:$H$20</definedName>
    <definedName name="SynthPerception">Races!$C$11:$C$20</definedName>
    <definedName name="SynthStrength">Races!$B$11:$B$20</definedName>
    <definedName name="ZetanAgility">Races!$G$164:$G$171</definedName>
    <definedName name="ZetanCharisma">Races!$E$164:$E$168</definedName>
    <definedName name="ZetanEndurance">Races!$D$164:$D$168</definedName>
    <definedName name="ZetanIntelligence">Races!$F$164:$F$174</definedName>
    <definedName name="ZetanLuck">Races!$H$164:$H$171</definedName>
    <definedName name="ZetanPerception">Races!$C$164:$C$174</definedName>
    <definedName name="ZetanStrength">Races!$B$164:$B$171</definedName>
  </definedNames>
  <calcPr calcId="152511"/>
</workbook>
</file>

<file path=xl/calcChain.xml><?xml version="1.0" encoding="utf-8"?>
<calcChain xmlns="http://schemas.openxmlformats.org/spreadsheetml/2006/main">
  <c r="M3" i="1" l="1"/>
  <c r="M5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K3" i="1"/>
  <c r="K4" i="1"/>
  <c r="M4" i="1" s="1"/>
  <c r="K5" i="1"/>
  <c r="K6" i="1"/>
  <c r="M6" i="1" s="1"/>
  <c r="K7" i="1"/>
  <c r="M7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M2" i="1" s="1"/>
  <c r="B8" i="1" l="1"/>
  <c r="B7" i="1"/>
  <c r="B6" i="1"/>
  <c r="B5" i="1"/>
  <c r="B4" i="1"/>
  <c r="B3" i="1"/>
  <c r="B2" i="1"/>
  <c r="I2" i="1" l="1"/>
  <c r="P8" i="1" l="1"/>
  <c r="P6" i="1"/>
  <c r="P4" i="1"/>
  <c r="P3" i="1"/>
  <c r="P2" i="1"/>
  <c r="P5" i="1"/>
  <c r="P7" i="1"/>
  <c r="P9" i="1"/>
  <c r="P11" i="1"/>
  <c r="P10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9" i="1"/>
</calcChain>
</file>

<file path=xl/sharedStrings.xml><?xml version="1.0" encoding="utf-8"?>
<sst xmlns="http://schemas.openxmlformats.org/spreadsheetml/2006/main" count="256" uniqueCount="76">
  <si>
    <t>S</t>
  </si>
  <si>
    <t>P</t>
  </si>
  <si>
    <t>E</t>
  </si>
  <si>
    <t>C</t>
  </si>
  <si>
    <t>I</t>
  </si>
  <si>
    <t>A</t>
  </si>
  <si>
    <t>L</t>
  </si>
  <si>
    <t>Skills</t>
  </si>
  <si>
    <t>SPECIAL Stats</t>
  </si>
  <si>
    <t xml:space="preserve">Small Guns </t>
  </si>
  <si>
    <t xml:space="preserve"> 5 + (Agility X 4)</t>
  </si>
  <si>
    <t xml:space="preserve">Big Guns </t>
  </si>
  <si>
    <t xml:space="preserve"> (Agility X 2)</t>
  </si>
  <si>
    <t xml:space="preserve">Energy Weapons </t>
  </si>
  <si>
    <t xml:space="preserve">Unarmed </t>
  </si>
  <si>
    <t xml:space="preserve"> 30 + (2 X (Agility + Strength))</t>
  </si>
  <si>
    <t xml:space="preserve">Melee Weapons </t>
  </si>
  <si>
    <t xml:space="preserve"> 20 + (2 X (Agility + Strength))</t>
  </si>
  <si>
    <t xml:space="preserve">Throwing </t>
  </si>
  <si>
    <t xml:space="preserve"> (Agility X 4)</t>
  </si>
  <si>
    <t xml:space="preserve">First Aid </t>
  </si>
  <si>
    <t xml:space="preserve"> 2 X (Perception + Endurance)</t>
  </si>
  <si>
    <t xml:space="preserve">Doctor </t>
  </si>
  <si>
    <t xml:space="preserve"> 5 + (Perception + Intelligence)</t>
  </si>
  <si>
    <t xml:space="preserve">Sneak </t>
  </si>
  <si>
    <t xml:space="preserve"> 5 + (Agility X 3)</t>
  </si>
  <si>
    <t xml:space="preserve">Lockpick </t>
  </si>
  <si>
    <t xml:space="preserve"> 10 + (Perception + Agility)</t>
  </si>
  <si>
    <t xml:space="preserve">Steal </t>
  </si>
  <si>
    <t xml:space="preserve"> (Agility X 3)</t>
  </si>
  <si>
    <t xml:space="preserve">Traps </t>
  </si>
  <si>
    <t xml:space="preserve">Science </t>
  </si>
  <si>
    <t xml:space="preserve"> (Intelligence X 4)</t>
  </si>
  <si>
    <t xml:space="preserve">Repair </t>
  </si>
  <si>
    <t xml:space="preserve"> (Intelligence X 3)</t>
  </si>
  <si>
    <t xml:space="preserve">Pilot </t>
  </si>
  <si>
    <t xml:space="preserve"> 2 X (Agility + Perception)</t>
  </si>
  <si>
    <t xml:space="preserve">Speech </t>
  </si>
  <si>
    <t xml:space="preserve"> (Charisma X 5)</t>
  </si>
  <si>
    <t xml:space="preserve">Barter </t>
  </si>
  <si>
    <t xml:space="preserve"> (Charisma X 4)</t>
  </si>
  <si>
    <t xml:space="preserve">Gambling </t>
  </si>
  <si>
    <t xml:space="preserve"> (Luck X 5)</t>
  </si>
  <si>
    <t xml:space="preserve">Outdoorsman </t>
  </si>
  <si>
    <t xml:space="preserve"> 2 X (Endurance + Intelligence)</t>
  </si>
  <si>
    <t>Race</t>
  </si>
  <si>
    <t>Statistics</t>
  </si>
  <si>
    <t>HP</t>
  </si>
  <si>
    <t>AC (Unarmoured)</t>
  </si>
  <si>
    <t>AP</t>
  </si>
  <si>
    <t>Carry Weight</t>
  </si>
  <si>
    <t>Melee Damage</t>
  </si>
  <si>
    <t>Sequence</t>
  </si>
  <si>
    <t>Healing Rate</t>
  </si>
  <si>
    <t>Critical Chance</t>
  </si>
  <si>
    <t>HP per Level</t>
  </si>
  <si>
    <t>Skill Points per Level</t>
  </si>
  <si>
    <t>Action Points</t>
  </si>
  <si>
    <t>Races</t>
  </si>
  <si>
    <t>Human</t>
  </si>
  <si>
    <t>Synth</t>
  </si>
  <si>
    <t>Super Mutant East Coast</t>
  </si>
  <si>
    <t>Super Mutant West Coast</t>
  </si>
  <si>
    <t>Dog</t>
  </si>
  <si>
    <t>Cyberdog</t>
  </si>
  <si>
    <t>Mutant Hound</t>
  </si>
  <si>
    <t>Ghoul Mutt</t>
  </si>
  <si>
    <t>Small Robot</t>
  </si>
  <si>
    <t>Medium Robot</t>
  </si>
  <si>
    <t>Large Robot</t>
  </si>
  <si>
    <t>Zetan</t>
  </si>
  <si>
    <t>Intelligent Deathclaw</t>
  </si>
  <si>
    <t>Ghoul</t>
  </si>
  <si>
    <t>Bonuses</t>
  </si>
  <si>
    <t>Tag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</si>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</sst>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Fill="1" applyBorder="1"/>
    <xf numFmtId="0" fontId="0" fillId="2" borderId="0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ont="1" applyFill="1" applyAlignment="1">
      <alignment horizontal="left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/>
    <xf numFmtId="0" fontId="0" fillId="0" borderId="4" xfId="0" applyFill="1" applyBorder="1"/>
    <xf numFmtId="0" fontId="0" fillId="2" borderId="4" xfId="0" applyFill="1" applyBorder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/>
    <xf numFmtId="0" fontId="3" fillId="0" borderId="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1" xfId="0" applyBorder="1"/>
    <xf numFmtId="0" fontId="0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right"/>
    </xf>
    <xf numFmtId="0" fontId="1" fillId="2" borderId="9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2"/>
  <sheetViews>
    <sheetView tabSelected="1" zoomScaleNormal="100" workbookViewId="0">
      <selection activeCell="O21" sqref="O21"/>
    </sheetView>
  </sheetViews>
  <sheetFormatPr defaultRowHeight="15" x14ac:dyDescent="0.25"/>
  <cols>
    <col min="1" max="1" width="27.7109375" customWidth="1"/>
    <col min="2" max="2" width="6.5703125" style="30" hidden="1" customWidth="1"/>
    <col min="4" max="4" width="4.28515625" customWidth="1"/>
    <col min="8" max="8" width="18.5703125" customWidth="1"/>
    <col min="9" max="9" width="7.140625" customWidth="1"/>
    <col min="10" max="10" width="28.42578125" hidden="1" customWidth="1"/>
    <col min="11" max="11" width="9.7109375" hidden="1" customWidth="1"/>
    <col min="12" max="12" width="8.42578125" customWidth="1"/>
    <col min="13" max="13" width="11" customWidth="1"/>
    <col min="14" max="14" width="14.7109375" customWidth="1"/>
    <col min="15" max="15" width="19.7109375" customWidth="1"/>
    <col min="16" max="16" width="7.140625" customWidth="1"/>
  </cols>
  <sheetData>
    <row r="1" spans="1:16" x14ac:dyDescent="0.25">
      <c r="A1" s="47" t="s">
        <v>45</v>
      </c>
      <c r="B1" s="29"/>
      <c r="D1" s="48" t="s">
        <v>8</v>
      </c>
      <c r="E1" s="48"/>
      <c r="F1" s="29"/>
      <c r="G1" s="47" t="s">
        <v>74</v>
      </c>
      <c r="H1" s="48" t="s">
        <v>7</v>
      </c>
      <c r="I1" s="48"/>
      <c r="J1" s="49"/>
      <c r="K1" s="49" t="s">
        <v>74</v>
      </c>
      <c r="L1" s="47" t="s">
        <v>73</v>
      </c>
      <c r="M1" s="47" t="s">
        <v>75</v>
      </c>
      <c r="O1" s="57" t="s">
        <v>46</v>
      </c>
      <c r="P1" s="57"/>
    </row>
    <row r="2" spans="1:16" x14ac:dyDescent="0.25">
      <c r="A2" s="42" t="s">
        <v>59</v>
      </c>
      <c r="B2" s="31" t="str">
        <f>CONCATENATE(SUBSTITUTE(A2," ",""),"Strength")</f>
        <v>HumanStrength</v>
      </c>
      <c r="D2" s="13" t="s">
        <v>0</v>
      </c>
      <c r="E2" s="53">
        <v>1</v>
      </c>
      <c r="F2" s="7"/>
      <c r="G2" s="46"/>
      <c r="H2" s="39" t="s">
        <v>9</v>
      </c>
      <c r="I2" s="40">
        <f>5+(E7*4)</f>
        <v>9</v>
      </c>
      <c r="J2" t="s">
        <v>10</v>
      </c>
      <c r="K2" t="str">
        <f>IF(G2="X", 20,"")</f>
        <v/>
      </c>
      <c r="L2" s="45"/>
      <c r="M2" s="52">
        <f>SUM(I2,K2,L2)</f>
        <v>9</v>
      </c>
      <c r="O2" s="58" t="s">
        <v>47</v>
      </c>
      <c r="P2" s="59">
        <f>15+E2 +(2*E4)</f>
        <v>18</v>
      </c>
    </row>
    <row r="3" spans="1:16" x14ac:dyDescent="0.25">
      <c r="B3" s="31" t="str">
        <f>CONCATENATE(SUBSTITUTE(A2," ",""),"Perception")</f>
        <v>HumanPerception</v>
      </c>
      <c r="D3" s="13" t="s">
        <v>1</v>
      </c>
      <c r="E3" s="53">
        <v>1</v>
      </c>
      <c r="F3" s="7"/>
      <c r="G3" s="42"/>
      <c r="H3" s="39" t="s">
        <v>11</v>
      </c>
      <c r="I3" s="40">
        <f>E7*2</f>
        <v>2</v>
      </c>
      <c r="J3" t="s">
        <v>12</v>
      </c>
      <c r="K3" t="str">
        <f t="shared" ref="K3:K20" si="0">IF(G3="X", 20,"")</f>
        <v/>
      </c>
      <c r="L3" s="45"/>
      <c r="M3" s="52">
        <f t="shared" ref="M3:M20" si="1">SUM(I3,K3,L3)</f>
        <v>2</v>
      </c>
      <c r="O3" s="13" t="s">
        <v>48</v>
      </c>
      <c r="P3" s="41">
        <f>E7</f>
        <v>1</v>
      </c>
    </row>
    <row r="4" spans="1:16" x14ac:dyDescent="0.25">
      <c r="A4" s="29"/>
      <c r="B4" s="31" t="str">
        <f>CONCATENATE(SUBSTITUTE(A2," ",""),"Endurance")</f>
        <v>HumanEndurance</v>
      </c>
      <c r="D4" s="13" t="s">
        <v>2</v>
      </c>
      <c r="E4" s="53">
        <v>1</v>
      </c>
      <c r="F4" s="7"/>
      <c r="G4" s="42"/>
      <c r="H4" s="39" t="s">
        <v>13</v>
      </c>
      <c r="I4" s="40">
        <f>E7*2</f>
        <v>2</v>
      </c>
      <c r="J4" t="s">
        <v>12</v>
      </c>
      <c r="K4" t="str">
        <f t="shared" si="0"/>
        <v/>
      </c>
      <c r="L4" s="45"/>
      <c r="M4" s="52">
        <f t="shared" si="1"/>
        <v>2</v>
      </c>
      <c r="O4" s="13" t="s">
        <v>49</v>
      </c>
      <c r="P4" s="41">
        <f>INDEX(OtherTables!D2:D20,MATCH(E7,OtherTables!C2:C20))</f>
        <v>5</v>
      </c>
    </row>
    <row r="5" spans="1:16" x14ac:dyDescent="0.25">
      <c r="B5" s="31" t="str">
        <f>CONCATENATE(SUBSTITUTE(A2," ",""),"Charisma")</f>
        <v>HumanCharisma</v>
      </c>
      <c r="D5" s="13" t="s">
        <v>3</v>
      </c>
      <c r="E5" s="53">
        <v>1</v>
      </c>
      <c r="F5" s="7"/>
      <c r="G5" s="42"/>
      <c r="H5" s="39" t="s">
        <v>14</v>
      </c>
      <c r="I5" s="40">
        <f>30+(2*(E7 +E2))</f>
        <v>34</v>
      </c>
      <c r="J5" t="s">
        <v>15</v>
      </c>
      <c r="K5" t="str">
        <f t="shared" si="0"/>
        <v/>
      </c>
      <c r="L5" s="45"/>
      <c r="M5" s="52">
        <f t="shared" si="1"/>
        <v>34</v>
      </c>
      <c r="O5" s="13" t="s">
        <v>50</v>
      </c>
      <c r="P5" s="41">
        <f>25+(E2*25)</f>
        <v>50</v>
      </c>
    </row>
    <row r="6" spans="1:16" x14ac:dyDescent="0.25">
      <c r="B6" s="31" t="str">
        <f>CONCATENATE(SUBSTITUTE(A2," ",""),"Intelligence")</f>
        <v>HumanIntelligence</v>
      </c>
      <c r="D6" s="13" t="s">
        <v>4</v>
      </c>
      <c r="E6" s="53">
        <v>1</v>
      </c>
      <c r="F6" s="7"/>
      <c r="G6" s="42"/>
      <c r="H6" s="39" t="s">
        <v>16</v>
      </c>
      <c r="I6" s="40">
        <f>20+(2*(E7 +E2))</f>
        <v>24</v>
      </c>
      <c r="J6" t="s">
        <v>17</v>
      </c>
      <c r="K6" t="str">
        <f t="shared" si="0"/>
        <v/>
      </c>
      <c r="L6" s="45"/>
      <c r="M6" s="52">
        <f t="shared" si="1"/>
        <v>24</v>
      </c>
      <c r="O6" s="13" t="s">
        <v>51</v>
      </c>
      <c r="P6" s="41">
        <f>INDEX(OtherTables!F2:F20,MATCH(E2,OtherTables!E2:E20))</f>
        <v>1</v>
      </c>
    </row>
    <row r="7" spans="1:16" x14ac:dyDescent="0.25">
      <c r="B7" s="31" t="str">
        <f>CONCATENATE(SUBSTITUTE(A2," ",""),"Agility")</f>
        <v>HumanAgility</v>
      </c>
      <c r="D7" s="13" t="s">
        <v>5</v>
      </c>
      <c r="E7" s="53">
        <v>1</v>
      </c>
      <c r="F7" s="7"/>
      <c r="G7" s="42"/>
      <c r="H7" s="39" t="s">
        <v>18</v>
      </c>
      <c r="I7" s="40">
        <f>E7*4</f>
        <v>4</v>
      </c>
      <c r="J7" t="s">
        <v>19</v>
      </c>
      <c r="K7" t="str">
        <f t="shared" si="0"/>
        <v/>
      </c>
      <c r="L7" s="45"/>
      <c r="M7" s="52">
        <f t="shared" si="1"/>
        <v>4</v>
      </c>
      <c r="O7" s="13" t="s">
        <v>52</v>
      </c>
      <c r="P7" s="41">
        <f>2*E3</f>
        <v>2</v>
      </c>
    </row>
    <row r="8" spans="1:16" x14ac:dyDescent="0.25">
      <c r="B8" s="31" t="str">
        <f>CONCATENATE(SUBSTITUTE(A2," ",""),"Luck")</f>
        <v>HumanLuck</v>
      </c>
      <c r="D8" s="17" t="s">
        <v>6</v>
      </c>
      <c r="E8" s="54">
        <v>1</v>
      </c>
      <c r="F8" s="7"/>
      <c r="G8" s="42"/>
      <c r="H8" s="39" t="s">
        <v>20</v>
      </c>
      <c r="I8" s="40">
        <f>2*(E2+E4)</f>
        <v>4</v>
      </c>
      <c r="J8" t="s">
        <v>21</v>
      </c>
      <c r="K8" t="str">
        <f t="shared" si="0"/>
        <v/>
      </c>
      <c r="L8" s="45"/>
      <c r="M8" s="52">
        <f t="shared" si="1"/>
        <v>4</v>
      </c>
      <c r="O8" s="13" t="s">
        <v>53</v>
      </c>
      <c r="P8" s="41">
        <f>INDEX(OtherTables!B2:B20,MATCH(E4,OtherTables!A2:A20))</f>
        <v>1</v>
      </c>
    </row>
    <row r="9" spans="1:16" x14ac:dyDescent="0.25">
      <c r="A9" s="30"/>
      <c r="C9" s="30"/>
      <c r="D9" s="55"/>
      <c r="E9" s="56" t="str">
        <f>CONCATENATE(SUM(E2:E8), "/40")</f>
        <v>7/40</v>
      </c>
      <c r="F9" s="2"/>
      <c r="G9" s="42"/>
      <c r="H9" s="39" t="s">
        <v>22</v>
      </c>
      <c r="I9" s="40">
        <f>5+E3+E6</f>
        <v>7</v>
      </c>
      <c r="J9" t="s">
        <v>23</v>
      </c>
      <c r="K9" t="str">
        <f t="shared" si="0"/>
        <v/>
      </c>
      <c r="L9" s="45"/>
      <c r="M9" s="52">
        <f t="shared" si="1"/>
        <v>7</v>
      </c>
      <c r="O9" s="13" t="s">
        <v>54</v>
      </c>
      <c r="P9" s="41">
        <f>E8</f>
        <v>1</v>
      </c>
    </row>
    <row r="10" spans="1:16" x14ac:dyDescent="0.25">
      <c r="A10" s="30"/>
      <c r="C10" s="30"/>
      <c r="G10" s="42"/>
      <c r="H10" s="39" t="s">
        <v>24</v>
      </c>
      <c r="I10" s="40">
        <f>5+(E7*3)</f>
        <v>8</v>
      </c>
      <c r="J10" t="s">
        <v>25</v>
      </c>
      <c r="K10" t="str">
        <f t="shared" si="0"/>
        <v/>
      </c>
      <c r="L10" s="45"/>
      <c r="M10" s="52">
        <f t="shared" si="1"/>
        <v>8</v>
      </c>
      <c r="O10" s="13" t="s">
        <v>55</v>
      </c>
      <c r="P10" s="41">
        <f>3+(E4/2)</f>
        <v>3.5</v>
      </c>
    </row>
    <row r="11" spans="1:16" x14ac:dyDescent="0.25">
      <c r="A11" s="44"/>
      <c r="B11" s="44"/>
      <c r="C11" s="44"/>
      <c r="G11" s="42"/>
      <c r="H11" s="39" t="s">
        <v>26</v>
      </c>
      <c r="I11" s="40">
        <f>10 +E3+E7</f>
        <v>12</v>
      </c>
      <c r="J11" t="s">
        <v>27</v>
      </c>
      <c r="K11" t="str">
        <f t="shared" si="0"/>
        <v/>
      </c>
      <c r="L11" s="45"/>
      <c r="M11" s="52">
        <f t="shared" si="1"/>
        <v>12</v>
      </c>
      <c r="O11" s="17" t="s">
        <v>56</v>
      </c>
      <c r="P11" s="60">
        <f>5+(E6*2)</f>
        <v>7</v>
      </c>
    </row>
    <row r="12" spans="1:16" x14ac:dyDescent="0.25">
      <c r="A12" s="43"/>
      <c r="C12" s="30"/>
      <c r="G12" s="42"/>
      <c r="H12" s="39" t="s">
        <v>28</v>
      </c>
      <c r="I12" s="40">
        <f>E7*3</f>
        <v>3</v>
      </c>
      <c r="J12" t="s">
        <v>29</v>
      </c>
      <c r="K12" t="str">
        <f t="shared" si="0"/>
        <v/>
      </c>
      <c r="L12" s="45"/>
      <c r="M12" s="52">
        <f t="shared" si="1"/>
        <v>3</v>
      </c>
      <c r="O12" s="1"/>
    </row>
    <row r="13" spans="1:16" x14ac:dyDescent="0.25">
      <c r="A13" s="43"/>
      <c r="C13" s="30"/>
      <c r="G13" s="42"/>
      <c r="H13" s="39" t="s">
        <v>30</v>
      </c>
      <c r="I13" s="40">
        <f>10+E3+E7</f>
        <v>12</v>
      </c>
      <c r="J13" t="s">
        <v>27</v>
      </c>
      <c r="K13" t="str">
        <f t="shared" si="0"/>
        <v/>
      </c>
      <c r="L13" s="45"/>
      <c r="M13" s="52">
        <f t="shared" si="1"/>
        <v>12</v>
      </c>
    </row>
    <row r="14" spans="1:16" x14ac:dyDescent="0.25">
      <c r="A14" s="43"/>
      <c r="C14" s="30"/>
      <c r="G14" s="42"/>
      <c r="H14" s="39" t="s">
        <v>31</v>
      </c>
      <c r="I14" s="40">
        <f>E6*4</f>
        <v>4</v>
      </c>
      <c r="J14" t="s">
        <v>32</v>
      </c>
      <c r="K14" t="str">
        <f t="shared" si="0"/>
        <v/>
      </c>
      <c r="L14" s="45"/>
      <c r="M14" s="52">
        <f t="shared" si="1"/>
        <v>4</v>
      </c>
    </row>
    <row r="15" spans="1:16" x14ac:dyDescent="0.25">
      <c r="A15" s="43"/>
      <c r="C15" s="30"/>
      <c r="G15" s="42"/>
      <c r="H15" s="39" t="s">
        <v>33</v>
      </c>
      <c r="I15" s="40">
        <f>E6*3</f>
        <v>3</v>
      </c>
      <c r="J15" t="s">
        <v>34</v>
      </c>
      <c r="K15" t="str">
        <f t="shared" si="0"/>
        <v/>
      </c>
      <c r="L15" s="45"/>
      <c r="M15" s="52">
        <f t="shared" si="1"/>
        <v>3</v>
      </c>
    </row>
    <row r="16" spans="1:16" x14ac:dyDescent="0.25">
      <c r="A16" s="43"/>
      <c r="C16" s="30"/>
      <c r="G16" s="42"/>
      <c r="H16" s="39" t="s">
        <v>35</v>
      </c>
      <c r="I16" s="40">
        <f>2 * (E7 +E3)</f>
        <v>4</v>
      </c>
      <c r="J16" t="s">
        <v>36</v>
      </c>
      <c r="K16" t="str">
        <f t="shared" si="0"/>
        <v/>
      </c>
      <c r="L16" s="45"/>
      <c r="M16" s="52">
        <f t="shared" si="1"/>
        <v>4</v>
      </c>
    </row>
    <row r="17" spans="1:13" x14ac:dyDescent="0.25">
      <c r="A17" s="43"/>
      <c r="C17" s="30"/>
      <c r="G17" s="42"/>
      <c r="H17" s="39" t="s">
        <v>37</v>
      </c>
      <c r="I17" s="40">
        <f>5*E5</f>
        <v>5</v>
      </c>
      <c r="J17" t="s">
        <v>38</v>
      </c>
      <c r="K17" t="str">
        <f t="shared" si="0"/>
        <v/>
      </c>
      <c r="L17" s="45"/>
      <c r="M17" s="52">
        <f t="shared" si="1"/>
        <v>5</v>
      </c>
    </row>
    <row r="18" spans="1:13" x14ac:dyDescent="0.25">
      <c r="A18" s="43"/>
      <c r="C18" s="30"/>
      <c r="G18" s="42"/>
      <c r="H18" s="39" t="s">
        <v>39</v>
      </c>
      <c r="I18" s="40">
        <f>4*E5</f>
        <v>4</v>
      </c>
      <c r="J18" t="s">
        <v>40</v>
      </c>
      <c r="K18" t="str">
        <f t="shared" si="0"/>
        <v/>
      </c>
      <c r="L18" s="45"/>
      <c r="M18" s="52">
        <f t="shared" si="1"/>
        <v>4</v>
      </c>
    </row>
    <row r="19" spans="1:13" x14ac:dyDescent="0.25">
      <c r="A19" s="43"/>
      <c r="C19" s="30"/>
      <c r="G19" s="42"/>
      <c r="H19" s="39" t="s">
        <v>41</v>
      </c>
      <c r="I19" s="40">
        <f>5*E8</f>
        <v>5</v>
      </c>
      <c r="J19" t="s">
        <v>42</v>
      </c>
      <c r="K19" t="str">
        <f t="shared" si="0"/>
        <v/>
      </c>
      <c r="L19" s="45"/>
      <c r="M19" s="52">
        <f t="shared" si="1"/>
        <v>5</v>
      </c>
    </row>
    <row r="20" spans="1:13" x14ac:dyDescent="0.25">
      <c r="A20" s="43"/>
      <c r="C20" s="30"/>
      <c r="G20" s="42"/>
      <c r="H20" s="50" t="s">
        <v>43</v>
      </c>
      <c r="I20" s="50">
        <f>2*(E4+E6)</f>
        <v>4</v>
      </c>
      <c r="J20" s="4" t="s">
        <v>44</v>
      </c>
      <c r="K20" s="4" t="str">
        <f t="shared" si="0"/>
        <v/>
      </c>
      <c r="L20" s="51"/>
      <c r="M20" s="46">
        <f t="shared" si="1"/>
        <v>4</v>
      </c>
    </row>
    <row r="21" spans="1:13" x14ac:dyDescent="0.25">
      <c r="A21" s="1"/>
    </row>
    <row r="22" spans="1:13" x14ac:dyDescent="0.25">
      <c r="H22" s="3"/>
    </row>
  </sheetData>
  <mergeCells count="3">
    <mergeCell ref="D1:E1"/>
    <mergeCell ref="H1:I1"/>
    <mergeCell ref="O1:P1"/>
  </mergeCells>
  <conditionalFormatting sqref="E9:F9">
    <cfRule type="expression" dxfId="0" priority="1">
      <formula>SUM($E$2:$E$8)&gt;=40</formula>
    </cfRule>
  </conditionalFormatting>
  <dataValidations count="2">
    <dataValidation type="list" allowBlank="1" showInputMessage="1" showErrorMessage="1" sqref="A2">
      <formula1>Races</formula1>
    </dataValidation>
    <dataValidation type="list" allowBlank="1" showInputMessage="1" showErrorMessage="1" sqref="E2:E8">
      <formula1>INDIRECT(B2)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0"/>
  <sheetViews>
    <sheetView workbookViewId="0">
      <selection activeCell="H11" sqref="H11"/>
    </sheetView>
  </sheetViews>
  <sheetFormatPr defaultRowHeight="15" x14ac:dyDescent="0.25"/>
  <cols>
    <col min="1" max="1" width="5.7109375" customWidth="1"/>
    <col min="5" max="5" width="8" customWidth="1"/>
    <col min="7" max="7" width="24.140625" customWidth="1"/>
  </cols>
  <sheetData>
    <row r="1" spans="1:21" x14ac:dyDescent="0.25">
      <c r="A1" s="33" t="s">
        <v>53</v>
      </c>
      <c r="B1" s="33"/>
      <c r="C1" s="34" t="s">
        <v>57</v>
      </c>
      <c r="D1" s="33"/>
      <c r="E1" s="34" t="s">
        <v>51</v>
      </c>
      <c r="F1" s="35"/>
      <c r="G1" s="10" t="s">
        <v>58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x14ac:dyDescent="0.25">
      <c r="A2">
        <v>1</v>
      </c>
      <c r="B2">
        <v>1</v>
      </c>
      <c r="C2" s="6">
        <v>1</v>
      </c>
      <c r="D2" s="7">
        <v>5</v>
      </c>
      <c r="E2" s="6">
        <v>1</v>
      </c>
      <c r="F2" s="8">
        <v>1</v>
      </c>
      <c r="G2" t="s">
        <v>59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25">
      <c r="A3">
        <v>2</v>
      </c>
      <c r="B3">
        <v>1</v>
      </c>
      <c r="C3" s="6">
        <v>2</v>
      </c>
      <c r="D3" s="7">
        <v>6</v>
      </c>
      <c r="E3" s="6">
        <v>2</v>
      </c>
      <c r="F3" s="8">
        <v>1</v>
      </c>
      <c r="G3" t="s">
        <v>60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x14ac:dyDescent="0.25">
      <c r="A4">
        <v>3</v>
      </c>
      <c r="B4">
        <v>1</v>
      </c>
      <c r="C4" s="6">
        <v>3</v>
      </c>
      <c r="D4" s="7">
        <v>6</v>
      </c>
      <c r="E4" s="6">
        <v>3</v>
      </c>
      <c r="F4" s="8">
        <v>1</v>
      </c>
      <c r="G4" t="s">
        <v>72</v>
      </c>
      <c r="H4" s="7"/>
      <c r="I4" s="9"/>
      <c r="J4" s="9"/>
      <c r="K4" s="9"/>
      <c r="L4" s="9"/>
      <c r="M4" s="9"/>
      <c r="N4" s="9"/>
      <c r="O4" s="7"/>
      <c r="P4" s="9"/>
      <c r="Q4" s="9"/>
      <c r="R4" s="9"/>
      <c r="S4" s="9"/>
      <c r="T4" s="9"/>
      <c r="U4" s="9"/>
    </row>
    <row r="5" spans="1:21" x14ac:dyDescent="0.25">
      <c r="A5">
        <v>4</v>
      </c>
      <c r="B5">
        <v>1</v>
      </c>
      <c r="C5" s="6">
        <v>4</v>
      </c>
      <c r="D5" s="7">
        <v>7</v>
      </c>
      <c r="E5" s="6">
        <v>4</v>
      </c>
      <c r="F5" s="8">
        <v>1</v>
      </c>
      <c r="G5" t="s">
        <v>61</v>
      </c>
      <c r="H5" s="7"/>
      <c r="I5" s="9"/>
      <c r="J5" s="9"/>
      <c r="K5" s="9"/>
      <c r="L5" s="9"/>
      <c r="M5" s="9"/>
      <c r="N5" s="9"/>
      <c r="O5" s="7"/>
      <c r="P5" s="9"/>
      <c r="Q5" s="9"/>
      <c r="R5" s="9"/>
      <c r="S5" s="9"/>
      <c r="T5" s="9"/>
      <c r="U5" s="9"/>
    </row>
    <row r="6" spans="1:21" x14ac:dyDescent="0.25">
      <c r="A6">
        <v>5</v>
      </c>
      <c r="B6">
        <v>1</v>
      </c>
      <c r="C6" s="6">
        <v>5</v>
      </c>
      <c r="D6" s="7">
        <v>7</v>
      </c>
      <c r="E6" s="6">
        <v>5</v>
      </c>
      <c r="F6" s="8">
        <v>1</v>
      </c>
      <c r="G6" t="s">
        <v>62</v>
      </c>
      <c r="H6" s="7"/>
      <c r="I6" s="9"/>
      <c r="J6" s="9"/>
      <c r="K6" s="9"/>
      <c r="L6" s="9"/>
      <c r="M6" s="9"/>
      <c r="N6" s="9"/>
      <c r="O6" s="7"/>
      <c r="P6" s="9"/>
      <c r="Q6" s="9"/>
      <c r="R6" s="9"/>
      <c r="S6" s="9"/>
      <c r="T6" s="9"/>
      <c r="U6" s="9"/>
    </row>
    <row r="7" spans="1:21" x14ac:dyDescent="0.25">
      <c r="A7">
        <v>6</v>
      </c>
      <c r="B7">
        <v>2</v>
      </c>
      <c r="C7" s="6">
        <v>6</v>
      </c>
      <c r="D7" s="7">
        <v>8</v>
      </c>
      <c r="E7" s="6">
        <v>6</v>
      </c>
      <c r="F7" s="8">
        <v>1</v>
      </c>
      <c r="G7" t="s">
        <v>63</v>
      </c>
      <c r="H7" s="7"/>
      <c r="I7" s="9"/>
      <c r="J7" s="9"/>
      <c r="K7" s="9"/>
      <c r="L7" s="9"/>
      <c r="M7" s="9"/>
      <c r="N7" s="9"/>
      <c r="O7" s="7"/>
      <c r="P7" s="9"/>
      <c r="Q7" s="9"/>
      <c r="R7" s="9"/>
      <c r="S7" s="9"/>
      <c r="T7" s="9"/>
      <c r="U7" s="9"/>
    </row>
    <row r="8" spans="1:21" x14ac:dyDescent="0.25">
      <c r="A8">
        <v>7</v>
      </c>
      <c r="B8">
        <v>2</v>
      </c>
      <c r="C8" s="6">
        <v>7</v>
      </c>
      <c r="D8" s="7">
        <v>8</v>
      </c>
      <c r="E8" s="6">
        <v>7</v>
      </c>
      <c r="F8" s="8">
        <v>2</v>
      </c>
      <c r="G8" t="s">
        <v>64</v>
      </c>
      <c r="H8" s="7"/>
      <c r="I8" s="9"/>
      <c r="J8" s="9"/>
      <c r="K8" s="9"/>
      <c r="L8" s="9"/>
      <c r="M8" s="9"/>
      <c r="N8" s="9"/>
      <c r="O8" s="7"/>
      <c r="P8" s="9"/>
      <c r="Q8" s="9"/>
      <c r="R8" s="9"/>
      <c r="S8" s="9"/>
      <c r="T8" s="9"/>
      <c r="U8" s="9"/>
    </row>
    <row r="9" spans="1:21" x14ac:dyDescent="0.25">
      <c r="A9">
        <v>8</v>
      </c>
      <c r="B9">
        <v>2</v>
      </c>
      <c r="C9" s="6">
        <v>8</v>
      </c>
      <c r="D9" s="7">
        <v>9</v>
      </c>
      <c r="E9" s="6">
        <v>8</v>
      </c>
      <c r="F9" s="8">
        <v>3</v>
      </c>
      <c r="G9" t="s">
        <v>65</v>
      </c>
      <c r="H9" s="7"/>
      <c r="I9" s="9"/>
      <c r="J9" s="9"/>
      <c r="K9" s="9"/>
      <c r="L9" s="9"/>
      <c r="M9" s="9"/>
      <c r="N9" s="9"/>
      <c r="O9" s="7"/>
      <c r="P9" s="9"/>
      <c r="Q9" s="9"/>
      <c r="R9" s="9"/>
      <c r="S9" s="9"/>
      <c r="T9" s="9"/>
      <c r="U9" s="9"/>
    </row>
    <row r="10" spans="1:21" x14ac:dyDescent="0.25">
      <c r="A10">
        <v>9</v>
      </c>
      <c r="B10">
        <v>3</v>
      </c>
      <c r="C10" s="6">
        <v>9</v>
      </c>
      <c r="D10" s="7">
        <v>9</v>
      </c>
      <c r="E10" s="6">
        <v>9</v>
      </c>
      <c r="F10" s="8">
        <v>4</v>
      </c>
      <c r="G10" t="s">
        <v>66</v>
      </c>
      <c r="H10" s="7"/>
      <c r="I10" s="9"/>
      <c r="J10" s="9"/>
      <c r="K10" s="9"/>
      <c r="L10" s="9"/>
      <c r="M10" s="9"/>
      <c r="N10" s="9"/>
      <c r="O10" s="7"/>
      <c r="P10" s="9"/>
      <c r="Q10" s="9"/>
      <c r="R10" s="9"/>
      <c r="S10" s="9"/>
      <c r="T10" s="9"/>
      <c r="U10" s="9"/>
    </row>
    <row r="11" spans="1:21" x14ac:dyDescent="0.25">
      <c r="A11">
        <v>10</v>
      </c>
      <c r="B11">
        <v>3</v>
      </c>
      <c r="C11" s="6">
        <v>10</v>
      </c>
      <c r="D11" s="7">
        <v>10</v>
      </c>
      <c r="E11" s="6">
        <v>10</v>
      </c>
      <c r="F11" s="8">
        <v>5</v>
      </c>
      <c r="G11" t="s">
        <v>67</v>
      </c>
      <c r="H11" s="7"/>
      <c r="I11" s="9"/>
      <c r="J11" s="9"/>
      <c r="K11" s="9"/>
      <c r="L11" s="9"/>
      <c r="M11" s="9"/>
      <c r="N11" s="9"/>
      <c r="O11" s="7"/>
      <c r="P11" s="9"/>
      <c r="Q11" s="9"/>
      <c r="R11" s="9"/>
      <c r="S11" s="9"/>
      <c r="T11" s="9"/>
      <c r="U11" s="9"/>
    </row>
    <row r="12" spans="1:21" x14ac:dyDescent="0.25">
      <c r="A12">
        <v>11</v>
      </c>
      <c r="B12">
        <v>3</v>
      </c>
      <c r="C12" s="6">
        <v>11</v>
      </c>
      <c r="D12" s="7">
        <v>10</v>
      </c>
      <c r="E12" s="6">
        <v>11</v>
      </c>
      <c r="F12" s="8">
        <v>6</v>
      </c>
      <c r="G12" t="s">
        <v>68</v>
      </c>
      <c r="H12" s="7"/>
      <c r="I12" s="9"/>
      <c r="J12" s="9"/>
      <c r="K12" s="9"/>
      <c r="L12" s="9"/>
      <c r="M12" s="9"/>
      <c r="N12" s="9"/>
      <c r="O12" s="7"/>
      <c r="P12" s="9"/>
      <c r="Q12" s="9"/>
      <c r="R12" s="9"/>
      <c r="S12" s="9"/>
      <c r="T12" s="9"/>
      <c r="U12" s="9"/>
    </row>
    <row r="13" spans="1:21" x14ac:dyDescent="0.25">
      <c r="A13">
        <v>12</v>
      </c>
      <c r="B13">
        <v>3</v>
      </c>
      <c r="C13" s="6">
        <v>12</v>
      </c>
      <c r="D13" s="7">
        <v>10</v>
      </c>
      <c r="E13" s="6">
        <v>12</v>
      </c>
      <c r="F13" s="8">
        <v>7</v>
      </c>
      <c r="G13" t="s">
        <v>69</v>
      </c>
      <c r="H13" s="7"/>
      <c r="I13" s="9"/>
      <c r="J13" s="9"/>
      <c r="K13" s="9"/>
      <c r="L13" s="9"/>
      <c r="M13" s="9"/>
      <c r="N13" s="9"/>
      <c r="O13" s="7"/>
      <c r="P13" s="9"/>
      <c r="Q13" s="9"/>
      <c r="R13" s="9"/>
      <c r="S13" s="9"/>
      <c r="T13" s="9"/>
      <c r="U13" s="9"/>
    </row>
    <row r="14" spans="1:21" x14ac:dyDescent="0.25">
      <c r="A14">
        <v>13</v>
      </c>
      <c r="B14">
        <v>3</v>
      </c>
      <c r="C14" s="6">
        <v>13</v>
      </c>
      <c r="D14" s="7">
        <v>10</v>
      </c>
      <c r="E14" s="6">
        <v>13</v>
      </c>
      <c r="F14" s="8">
        <v>7</v>
      </c>
      <c r="G14" t="s">
        <v>71</v>
      </c>
      <c r="H14" s="7"/>
      <c r="I14" s="9"/>
      <c r="J14" s="9"/>
      <c r="K14" s="9"/>
      <c r="L14" s="9"/>
      <c r="M14" s="9"/>
      <c r="N14" s="9"/>
      <c r="O14" s="7"/>
      <c r="P14" s="9"/>
      <c r="Q14" s="9"/>
      <c r="R14" s="9"/>
      <c r="S14" s="9"/>
      <c r="T14" s="9"/>
      <c r="U14" s="9"/>
    </row>
    <row r="15" spans="1:21" x14ac:dyDescent="0.25">
      <c r="A15">
        <v>14</v>
      </c>
      <c r="B15">
        <v>3</v>
      </c>
      <c r="C15" s="6">
        <v>14</v>
      </c>
      <c r="D15" s="7">
        <v>10</v>
      </c>
      <c r="E15" s="6">
        <v>14</v>
      </c>
      <c r="F15" s="8">
        <v>7</v>
      </c>
      <c r="G15" t="s">
        <v>70</v>
      </c>
      <c r="H15" s="7"/>
      <c r="I15" s="9"/>
      <c r="J15" s="9"/>
      <c r="K15" s="9"/>
      <c r="L15" s="9"/>
      <c r="M15" s="9"/>
      <c r="N15" s="9"/>
      <c r="O15" s="7"/>
      <c r="P15" s="9"/>
      <c r="Q15" s="9"/>
      <c r="R15" s="9"/>
      <c r="S15" s="9"/>
      <c r="T15" s="9"/>
      <c r="U15" s="9"/>
    </row>
    <row r="16" spans="1:21" x14ac:dyDescent="0.25">
      <c r="A16">
        <v>15</v>
      </c>
      <c r="B16">
        <v>3</v>
      </c>
      <c r="C16" s="6">
        <v>15</v>
      </c>
      <c r="D16" s="7">
        <v>10</v>
      </c>
      <c r="E16" s="6">
        <v>15</v>
      </c>
      <c r="F16" s="8">
        <v>7</v>
      </c>
    </row>
    <row r="17" spans="1:6" x14ac:dyDescent="0.25">
      <c r="A17">
        <v>16</v>
      </c>
      <c r="B17">
        <v>3</v>
      </c>
      <c r="C17" s="6">
        <v>16</v>
      </c>
      <c r="D17" s="7">
        <v>10</v>
      </c>
      <c r="E17" s="6">
        <v>16</v>
      </c>
      <c r="F17" s="8">
        <v>7</v>
      </c>
    </row>
    <row r="18" spans="1:6" x14ac:dyDescent="0.25">
      <c r="A18">
        <v>17</v>
      </c>
      <c r="B18">
        <v>3</v>
      </c>
      <c r="C18" s="6">
        <v>17</v>
      </c>
      <c r="D18" s="7">
        <v>10</v>
      </c>
      <c r="E18" s="6">
        <v>17</v>
      </c>
      <c r="F18" s="8">
        <v>7</v>
      </c>
    </row>
    <row r="19" spans="1:6" x14ac:dyDescent="0.25">
      <c r="A19">
        <v>18</v>
      </c>
      <c r="B19">
        <v>3</v>
      </c>
      <c r="C19" s="6">
        <v>18</v>
      </c>
      <c r="D19" s="7">
        <v>10</v>
      </c>
      <c r="E19" s="6">
        <v>18</v>
      </c>
      <c r="F19" s="8">
        <v>7</v>
      </c>
    </row>
    <row r="20" spans="1:6" x14ac:dyDescent="0.25">
      <c r="A20">
        <v>19</v>
      </c>
      <c r="B20">
        <v>3</v>
      </c>
      <c r="C20" s="6">
        <v>19</v>
      </c>
      <c r="D20" s="7">
        <v>10</v>
      </c>
      <c r="E20" s="6">
        <v>19</v>
      </c>
      <c r="F20" s="8">
        <v>7</v>
      </c>
    </row>
  </sheetData>
  <mergeCells count="3">
    <mergeCell ref="A1:B1"/>
    <mergeCell ref="C1:D1"/>
    <mergeCell ref="E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74"/>
  <sheetViews>
    <sheetView topLeftCell="A151" workbookViewId="0">
      <selection activeCell="K97" sqref="K97"/>
    </sheetView>
  </sheetViews>
  <sheetFormatPr defaultRowHeight="15" x14ac:dyDescent="0.25"/>
  <cols>
    <col min="1" max="1" width="27.85546875" customWidth="1"/>
  </cols>
  <sheetData>
    <row r="1" spans="1:15" x14ac:dyDescent="0.25">
      <c r="A1" s="19" t="s">
        <v>59</v>
      </c>
      <c r="B1" s="20">
        <v>1</v>
      </c>
      <c r="C1" s="21">
        <v>1</v>
      </c>
      <c r="D1" s="21">
        <v>1</v>
      </c>
      <c r="E1" s="21">
        <v>1</v>
      </c>
      <c r="F1" s="21">
        <v>1</v>
      </c>
      <c r="G1" s="21">
        <v>1</v>
      </c>
      <c r="H1" s="21">
        <v>1</v>
      </c>
      <c r="I1" s="9"/>
      <c r="J1" s="9"/>
      <c r="K1" s="9"/>
      <c r="L1" s="9"/>
      <c r="M1" s="9"/>
      <c r="N1" s="9"/>
      <c r="O1" s="9"/>
    </row>
    <row r="2" spans="1:15" x14ac:dyDescent="0.25">
      <c r="A2" s="19" t="s">
        <v>59</v>
      </c>
      <c r="B2" s="22">
        <v>2</v>
      </c>
      <c r="C2" s="23">
        <v>2</v>
      </c>
      <c r="D2" s="23">
        <v>2</v>
      </c>
      <c r="E2" s="23">
        <v>2</v>
      </c>
      <c r="F2" s="23">
        <v>2</v>
      </c>
      <c r="G2" s="23">
        <v>2</v>
      </c>
      <c r="H2" s="23">
        <v>2</v>
      </c>
    </row>
    <row r="3" spans="1:15" x14ac:dyDescent="0.25">
      <c r="A3" s="19" t="s">
        <v>59</v>
      </c>
      <c r="B3" s="22">
        <v>3</v>
      </c>
      <c r="C3" s="23">
        <v>3</v>
      </c>
      <c r="D3" s="23">
        <v>3</v>
      </c>
      <c r="E3" s="23">
        <v>3</v>
      </c>
      <c r="F3" s="23">
        <v>3</v>
      </c>
      <c r="G3" s="23">
        <v>3</v>
      </c>
      <c r="H3" s="23">
        <v>3</v>
      </c>
    </row>
    <row r="4" spans="1:15" x14ac:dyDescent="0.25">
      <c r="A4" s="19" t="s">
        <v>59</v>
      </c>
      <c r="B4" s="22">
        <v>4</v>
      </c>
      <c r="C4" s="23">
        <v>4</v>
      </c>
      <c r="D4" s="23">
        <v>4</v>
      </c>
      <c r="E4" s="23">
        <v>4</v>
      </c>
      <c r="F4" s="23">
        <v>4</v>
      </c>
      <c r="G4" s="23">
        <v>4</v>
      </c>
      <c r="H4" s="23">
        <v>4</v>
      </c>
    </row>
    <row r="5" spans="1:15" x14ac:dyDescent="0.25">
      <c r="A5" s="19" t="s">
        <v>59</v>
      </c>
      <c r="B5" s="22">
        <v>5</v>
      </c>
      <c r="C5" s="23">
        <v>5</v>
      </c>
      <c r="D5" s="23">
        <v>5</v>
      </c>
      <c r="E5" s="23">
        <v>5</v>
      </c>
      <c r="F5" s="23">
        <v>5</v>
      </c>
      <c r="G5" s="23">
        <v>5</v>
      </c>
      <c r="H5" s="23">
        <v>5</v>
      </c>
    </row>
    <row r="6" spans="1:15" x14ac:dyDescent="0.25">
      <c r="A6" s="19" t="s">
        <v>59</v>
      </c>
      <c r="B6" s="22">
        <v>6</v>
      </c>
      <c r="C6" s="23">
        <v>6</v>
      </c>
      <c r="D6" s="23">
        <v>6</v>
      </c>
      <c r="E6" s="23">
        <v>6</v>
      </c>
      <c r="F6" s="23">
        <v>6</v>
      </c>
      <c r="G6" s="23">
        <v>6</v>
      </c>
      <c r="H6" s="23">
        <v>6</v>
      </c>
    </row>
    <row r="7" spans="1:15" x14ac:dyDescent="0.25">
      <c r="A7" s="19" t="s">
        <v>59</v>
      </c>
      <c r="B7" s="22">
        <v>7</v>
      </c>
      <c r="C7" s="23">
        <v>7</v>
      </c>
      <c r="D7" s="23">
        <v>7</v>
      </c>
      <c r="E7" s="23">
        <v>7</v>
      </c>
      <c r="F7" s="23">
        <v>7</v>
      </c>
      <c r="G7" s="23">
        <v>7</v>
      </c>
      <c r="H7" s="23">
        <v>7</v>
      </c>
    </row>
    <row r="8" spans="1:15" x14ac:dyDescent="0.25">
      <c r="A8" s="19" t="s">
        <v>59</v>
      </c>
      <c r="B8" s="22">
        <v>8</v>
      </c>
      <c r="C8" s="23">
        <v>8</v>
      </c>
      <c r="D8" s="23">
        <v>8</v>
      </c>
      <c r="E8" s="23">
        <v>8</v>
      </c>
      <c r="F8" s="23">
        <v>8</v>
      </c>
      <c r="G8" s="23">
        <v>8</v>
      </c>
      <c r="H8" s="23">
        <v>8</v>
      </c>
    </row>
    <row r="9" spans="1:15" x14ac:dyDescent="0.25">
      <c r="A9" s="19" t="s">
        <v>59</v>
      </c>
      <c r="B9" s="22">
        <v>9</v>
      </c>
      <c r="C9" s="23">
        <v>9</v>
      </c>
      <c r="D9" s="23">
        <v>9</v>
      </c>
      <c r="E9" s="23">
        <v>9</v>
      </c>
      <c r="F9" s="23">
        <v>9</v>
      </c>
      <c r="G9" s="23">
        <v>9</v>
      </c>
      <c r="H9" s="23">
        <v>9</v>
      </c>
    </row>
    <row r="10" spans="1:15" x14ac:dyDescent="0.25">
      <c r="A10" s="19" t="s">
        <v>59</v>
      </c>
      <c r="B10" s="24">
        <v>10</v>
      </c>
      <c r="C10" s="25">
        <v>10</v>
      </c>
      <c r="D10" s="25">
        <v>10</v>
      </c>
      <c r="E10" s="25">
        <v>10</v>
      </c>
      <c r="F10" s="25">
        <v>10</v>
      </c>
      <c r="G10" s="25">
        <v>10</v>
      </c>
      <c r="H10" s="25">
        <v>10</v>
      </c>
    </row>
    <row r="11" spans="1:15" x14ac:dyDescent="0.25">
      <c r="A11" s="18" t="s">
        <v>60</v>
      </c>
      <c r="B11" s="15">
        <v>1</v>
      </c>
      <c r="C11" s="16">
        <v>1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</row>
    <row r="12" spans="1:15" x14ac:dyDescent="0.25">
      <c r="A12" s="9" t="s">
        <v>60</v>
      </c>
      <c r="B12" s="13">
        <v>2</v>
      </c>
      <c r="C12" s="14">
        <v>2</v>
      </c>
      <c r="D12" s="14">
        <v>2</v>
      </c>
      <c r="E12" s="14">
        <v>2</v>
      </c>
      <c r="F12" s="14">
        <v>2</v>
      </c>
      <c r="G12" s="14">
        <v>2</v>
      </c>
      <c r="H12" s="14">
        <v>2</v>
      </c>
    </row>
    <row r="13" spans="1:15" x14ac:dyDescent="0.25">
      <c r="A13" s="9" t="s">
        <v>60</v>
      </c>
      <c r="B13" s="12">
        <v>3</v>
      </c>
      <c r="C13" s="11">
        <v>3</v>
      </c>
      <c r="D13" s="11">
        <v>3</v>
      </c>
      <c r="E13" s="11">
        <v>3</v>
      </c>
      <c r="F13" s="11">
        <v>3</v>
      </c>
      <c r="G13" s="11">
        <v>3</v>
      </c>
      <c r="H13" s="11">
        <v>3</v>
      </c>
    </row>
    <row r="14" spans="1:15" x14ac:dyDescent="0.25">
      <c r="A14" s="9" t="s">
        <v>60</v>
      </c>
      <c r="B14" s="13">
        <v>4</v>
      </c>
      <c r="C14" s="14">
        <v>4</v>
      </c>
      <c r="D14" s="14">
        <v>4</v>
      </c>
      <c r="E14" s="14">
        <v>4</v>
      </c>
      <c r="F14" s="14">
        <v>4</v>
      </c>
      <c r="G14" s="14">
        <v>4</v>
      </c>
      <c r="H14" s="14">
        <v>4</v>
      </c>
    </row>
    <row r="15" spans="1:15" x14ac:dyDescent="0.25">
      <c r="A15" s="9" t="s">
        <v>60</v>
      </c>
      <c r="B15" s="12">
        <v>5</v>
      </c>
      <c r="C15" s="11">
        <v>5</v>
      </c>
      <c r="D15" s="11">
        <v>5</v>
      </c>
      <c r="E15" s="11">
        <v>5</v>
      </c>
      <c r="F15" s="11">
        <v>5</v>
      </c>
      <c r="G15" s="11">
        <v>5</v>
      </c>
      <c r="H15" s="11">
        <v>5</v>
      </c>
    </row>
    <row r="16" spans="1:15" x14ac:dyDescent="0.25">
      <c r="A16" s="9" t="s">
        <v>60</v>
      </c>
      <c r="B16" s="13">
        <v>6</v>
      </c>
      <c r="C16" s="14">
        <v>6</v>
      </c>
      <c r="D16" s="14">
        <v>6</v>
      </c>
      <c r="E16" s="14">
        <v>6</v>
      </c>
      <c r="F16" s="14">
        <v>6</v>
      </c>
      <c r="G16" s="14">
        <v>6</v>
      </c>
      <c r="H16" s="14">
        <v>6</v>
      </c>
    </row>
    <row r="17" spans="1:8" x14ac:dyDescent="0.25">
      <c r="A17" s="9" t="s">
        <v>60</v>
      </c>
      <c r="B17" s="12">
        <v>7</v>
      </c>
      <c r="C17" s="11">
        <v>7</v>
      </c>
      <c r="D17" s="11">
        <v>7</v>
      </c>
      <c r="E17" s="11">
        <v>7</v>
      </c>
      <c r="F17" s="11">
        <v>7</v>
      </c>
      <c r="G17" s="11">
        <v>7</v>
      </c>
      <c r="H17" s="11">
        <v>7</v>
      </c>
    </row>
    <row r="18" spans="1:8" x14ac:dyDescent="0.25">
      <c r="A18" s="9" t="s">
        <v>60</v>
      </c>
      <c r="B18" s="13">
        <v>8</v>
      </c>
      <c r="C18" s="14">
        <v>8</v>
      </c>
      <c r="D18" s="14">
        <v>8</v>
      </c>
      <c r="E18" s="14">
        <v>8</v>
      </c>
      <c r="F18" s="14">
        <v>8</v>
      </c>
      <c r="G18" s="14">
        <v>8</v>
      </c>
      <c r="H18" s="14">
        <v>8</v>
      </c>
    </row>
    <row r="19" spans="1:8" x14ac:dyDescent="0.25">
      <c r="A19" s="9" t="s">
        <v>60</v>
      </c>
      <c r="B19" s="12">
        <v>9</v>
      </c>
      <c r="C19" s="11">
        <v>9</v>
      </c>
      <c r="D19" s="11">
        <v>9</v>
      </c>
      <c r="E19" s="11">
        <v>9</v>
      </c>
      <c r="F19" s="11">
        <v>9</v>
      </c>
      <c r="G19" s="11">
        <v>9</v>
      </c>
      <c r="H19" s="11">
        <v>9</v>
      </c>
    </row>
    <row r="20" spans="1:8" x14ac:dyDescent="0.25">
      <c r="A20" s="9" t="s">
        <v>60</v>
      </c>
      <c r="B20" s="17">
        <v>10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5">
        <v>10</v>
      </c>
    </row>
    <row r="21" spans="1:8" x14ac:dyDescent="0.25">
      <c r="A21" s="26" t="s">
        <v>72</v>
      </c>
      <c r="B21" s="20">
        <v>1</v>
      </c>
      <c r="C21" s="23">
        <v>4</v>
      </c>
      <c r="D21" s="21">
        <v>1</v>
      </c>
      <c r="E21" s="21">
        <v>1</v>
      </c>
      <c r="F21" s="23">
        <v>2</v>
      </c>
      <c r="G21" s="21">
        <v>1</v>
      </c>
      <c r="H21" s="21">
        <v>5</v>
      </c>
    </row>
    <row r="22" spans="1:8" x14ac:dyDescent="0.25">
      <c r="A22" s="19" t="s">
        <v>72</v>
      </c>
      <c r="B22" s="22">
        <v>2</v>
      </c>
      <c r="C22" s="23">
        <v>5</v>
      </c>
      <c r="D22" s="23">
        <v>2</v>
      </c>
      <c r="E22" s="23">
        <v>2</v>
      </c>
      <c r="F22" s="23">
        <v>3</v>
      </c>
      <c r="G22" s="23">
        <v>2</v>
      </c>
      <c r="H22" s="23">
        <v>6</v>
      </c>
    </row>
    <row r="23" spans="1:8" x14ac:dyDescent="0.25">
      <c r="A23" s="19" t="s">
        <v>72</v>
      </c>
      <c r="B23" s="22">
        <v>3</v>
      </c>
      <c r="C23" s="23">
        <v>6</v>
      </c>
      <c r="D23" s="23">
        <v>3</v>
      </c>
      <c r="E23" s="23">
        <v>3</v>
      </c>
      <c r="F23" s="23">
        <v>4</v>
      </c>
      <c r="G23" s="23">
        <v>3</v>
      </c>
      <c r="H23" s="23">
        <v>7</v>
      </c>
    </row>
    <row r="24" spans="1:8" x14ac:dyDescent="0.25">
      <c r="A24" s="19" t="s">
        <v>72</v>
      </c>
      <c r="B24" s="22">
        <v>4</v>
      </c>
      <c r="C24" s="23">
        <v>7</v>
      </c>
      <c r="D24" s="23">
        <v>4</v>
      </c>
      <c r="E24" s="23">
        <v>4</v>
      </c>
      <c r="F24" s="23">
        <v>5</v>
      </c>
      <c r="G24" s="23">
        <v>4</v>
      </c>
      <c r="H24" s="23">
        <v>8</v>
      </c>
    </row>
    <row r="25" spans="1:8" x14ac:dyDescent="0.25">
      <c r="A25" s="19" t="s">
        <v>72</v>
      </c>
      <c r="B25" s="22">
        <v>5</v>
      </c>
      <c r="C25" s="23">
        <v>8</v>
      </c>
      <c r="D25" s="23">
        <v>5</v>
      </c>
      <c r="E25" s="23">
        <v>5</v>
      </c>
      <c r="F25" s="23">
        <v>6</v>
      </c>
      <c r="G25" s="23">
        <v>5</v>
      </c>
      <c r="H25" s="23">
        <v>9</v>
      </c>
    </row>
    <row r="26" spans="1:8" x14ac:dyDescent="0.25">
      <c r="A26" s="19" t="s">
        <v>72</v>
      </c>
      <c r="B26" s="22">
        <v>6</v>
      </c>
      <c r="C26" s="27">
        <v>9</v>
      </c>
      <c r="D26" s="23">
        <v>6</v>
      </c>
      <c r="E26" s="23">
        <v>6</v>
      </c>
      <c r="F26" s="23">
        <v>7</v>
      </c>
      <c r="G26" s="23">
        <v>6</v>
      </c>
      <c r="H26" s="23">
        <v>10</v>
      </c>
    </row>
    <row r="27" spans="1:8" x14ac:dyDescent="0.25">
      <c r="A27" s="19" t="s">
        <v>72</v>
      </c>
      <c r="B27" s="22">
        <v>7</v>
      </c>
      <c r="C27" s="27">
        <v>10</v>
      </c>
      <c r="D27" s="23">
        <v>7</v>
      </c>
      <c r="E27" s="23">
        <v>7</v>
      </c>
      <c r="F27" s="23">
        <v>8</v>
      </c>
      <c r="G27" s="23"/>
      <c r="H27" s="23">
        <v>11</v>
      </c>
    </row>
    <row r="28" spans="1:8" x14ac:dyDescent="0.25">
      <c r="A28" s="19" t="s">
        <v>72</v>
      </c>
      <c r="B28" s="22">
        <v>8</v>
      </c>
      <c r="C28" s="27">
        <v>11</v>
      </c>
      <c r="D28" s="23">
        <v>8</v>
      </c>
      <c r="E28" s="23">
        <v>8</v>
      </c>
      <c r="F28" s="23">
        <v>9</v>
      </c>
      <c r="G28" s="23"/>
      <c r="H28" s="23">
        <v>12</v>
      </c>
    </row>
    <row r="29" spans="1:8" x14ac:dyDescent="0.25">
      <c r="A29" s="19" t="s">
        <v>72</v>
      </c>
      <c r="B29" s="22"/>
      <c r="C29" s="27">
        <v>12</v>
      </c>
      <c r="D29" s="23">
        <v>9</v>
      </c>
      <c r="E29" s="23">
        <v>9</v>
      </c>
      <c r="F29" s="23">
        <v>10</v>
      </c>
      <c r="G29" s="23"/>
      <c r="H29" s="23"/>
    </row>
    <row r="30" spans="1:8" x14ac:dyDescent="0.25">
      <c r="A30" s="19" t="s">
        <v>72</v>
      </c>
      <c r="B30" s="22"/>
      <c r="C30" s="28">
        <v>13</v>
      </c>
      <c r="D30" s="25">
        <v>10</v>
      </c>
      <c r="E30" s="25">
        <v>10</v>
      </c>
      <c r="F30" s="25"/>
      <c r="G30" s="25"/>
      <c r="H30" s="25"/>
    </row>
    <row r="31" spans="1:8" x14ac:dyDescent="0.25">
      <c r="A31" s="36" t="s">
        <v>61</v>
      </c>
      <c r="B31" s="15">
        <v>5</v>
      </c>
      <c r="C31" s="16">
        <v>1</v>
      </c>
      <c r="D31" s="16">
        <v>4</v>
      </c>
      <c r="E31" s="16">
        <v>1</v>
      </c>
      <c r="F31" s="16">
        <v>1</v>
      </c>
      <c r="G31" s="16">
        <v>1</v>
      </c>
      <c r="H31" s="16">
        <v>1</v>
      </c>
    </row>
    <row r="32" spans="1:8" x14ac:dyDescent="0.25">
      <c r="A32" s="9" t="s">
        <v>61</v>
      </c>
      <c r="B32" s="13">
        <v>6</v>
      </c>
      <c r="C32" s="14">
        <v>2</v>
      </c>
      <c r="D32" s="14">
        <v>5</v>
      </c>
      <c r="E32" s="14">
        <v>2</v>
      </c>
      <c r="F32" s="14">
        <v>2</v>
      </c>
      <c r="G32" s="14">
        <v>2</v>
      </c>
      <c r="H32" s="14">
        <v>2</v>
      </c>
    </row>
    <row r="33" spans="1:8" x14ac:dyDescent="0.25">
      <c r="A33" s="9" t="s">
        <v>61</v>
      </c>
      <c r="B33" s="12">
        <v>7</v>
      </c>
      <c r="C33" s="11">
        <v>3</v>
      </c>
      <c r="D33" s="11">
        <v>6</v>
      </c>
      <c r="E33" s="11">
        <v>3</v>
      </c>
      <c r="F33" s="11">
        <v>3</v>
      </c>
      <c r="G33" s="11">
        <v>3</v>
      </c>
      <c r="H33" s="11">
        <v>3</v>
      </c>
    </row>
    <row r="34" spans="1:8" x14ac:dyDescent="0.25">
      <c r="A34" s="9" t="s">
        <v>61</v>
      </c>
      <c r="B34" s="13">
        <v>8</v>
      </c>
      <c r="C34" s="14">
        <v>4</v>
      </c>
      <c r="D34" s="14">
        <v>7</v>
      </c>
      <c r="E34" s="14">
        <v>4</v>
      </c>
      <c r="F34" s="14">
        <v>4</v>
      </c>
      <c r="G34" s="14">
        <v>4</v>
      </c>
      <c r="H34" s="14">
        <v>4</v>
      </c>
    </row>
    <row r="35" spans="1:8" x14ac:dyDescent="0.25">
      <c r="A35" s="9" t="s">
        <v>61</v>
      </c>
      <c r="B35" s="12">
        <v>9</v>
      </c>
      <c r="C35" s="11">
        <v>5</v>
      </c>
      <c r="D35" s="11">
        <v>8</v>
      </c>
      <c r="E35" s="11">
        <v>5</v>
      </c>
      <c r="F35" s="11">
        <v>5</v>
      </c>
      <c r="G35" s="11">
        <v>5</v>
      </c>
      <c r="H35" s="11">
        <v>5</v>
      </c>
    </row>
    <row r="36" spans="1:8" x14ac:dyDescent="0.25">
      <c r="A36" s="9" t="s">
        <v>61</v>
      </c>
      <c r="B36" s="13">
        <v>10</v>
      </c>
      <c r="C36" s="14">
        <v>6</v>
      </c>
      <c r="D36" s="14">
        <v>9</v>
      </c>
      <c r="E36" s="14">
        <v>6</v>
      </c>
      <c r="F36" s="14">
        <v>6</v>
      </c>
      <c r="G36" s="14">
        <v>6</v>
      </c>
      <c r="H36" s="14">
        <v>6</v>
      </c>
    </row>
    <row r="37" spans="1:8" x14ac:dyDescent="0.25">
      <c r="A37" s="9" t="s">
        <v>61</v>
      </c>
      <c r="B37" s="12">
        <v>11</v>
      </c>
      <c r="C37" s="11">
        <v>7</v>
      </c>
      <c r="D37" s="11">
        <v>10</v>
      </c>
      <c r="E37" s="11">
        <v>7</v>
      </c>
      <c r="F37" s="11">
        <v>7</v>
      </c>
      <c r="G37" s="11">
        <v>7</v>
      </c>
      <c r="H37" s="11">
        <v>7</v>
      </c>
    </row>
    <row r="38" spans="1:8" x14ac:dyDescent="0.25">
      <c r="A38" s="9" t="s">
        <v>61</v>
      </c>
      <c r="B38" s="13">
        <v>12</v>
      </c>
      <c r="C38" s="14">
        <v>8</v>
      </c>
      <c r="D38" s="14">
        <v>11</v>
      </c>
      <c r="E38" s="14"/>
      <c r="F38" s="14">
        <v>8</v>
      </c>
      <c r="G38" s="14">
        <v>8</v>
      </c>
      <c r="H38" s="14">
        <v>8</v>
      </c>
    </row>
    <row r="39" spans="1:8" x14ac:dyDescent="0.25">
      <c r="A39" s="9" t="s">
        <v>61</v>
      </c>
      <c r="B39" s="12">
        <v>13</v>
      </c>
      <c r="C39" s="11">
        <v>9</v>
      </c>
      <c r="D39" s="11"/>
      <c r="E39" s="11"/>
      <c r="F39" s="11">
        <v>9</v>
      </c>
      <c r="G39" s="11"/>
      <c r="H39" s="11">
        <v>9</v>
      </c>
    </row>
    <row r="40" spans="1:8" x14ac:dyDescent="0.25">
      <c r="A40" s="9" t="s">
        <v>61</v>
      </c>
      <c r="B40" s="12"/>
      <c r="C40" s="11">
        <v>10</v>
      </c>
      <c r="D40" s="11"/>
      <c r="E40" s="11"/>
      <c r="F40" s="11">
        <v>10</v>
      </c>
      <c r="G40" s="11"/>
      <c r="H40" s="11">
        <v>10</v>
      </c>
    </row>
    <row r="41" spans="1:8" x14ac:dyDescent="0.25">
      <c r="A41" s="37" t="s">
        <v>61</v>
      </c>
      <c r="B41" s="17"/>
      <c r="C41" s="5">
        <v>11</v>
      </c>
      <c r="D41" s="5"/>
      <c r="E41" s="5"/>
      <c r="F41" s="5">
        <v>11</v>
      </c>
      <c r="G41" s="5"/>
      <c r="H41" s="5"/>
    </row>
    <row r="42" spans="1:8" x14ac:dyDescent="0.25">
      <c r="A42" s="19" t="s">
        <v>62</v>
      </c>
      <c r="B42" s="20">
        <v>5</v>
      </c>
      <c r="C42" s="21">
        <v>1</v>
      </c>
      <c r="D42" s="21">
        <v>4</v>
      </c>
      <c r="E42" s="21">
        <v>1</v>
      </c>
      <c r="F42" s="21">
        <v>1</v>
      </c>
      <c r="G42" s="21">
        <v>1</v>
      </c>
      <c r="H42" s="21">
        <v>1</v>
      </c>
    </row>
    <row r="43" spans="1:8" x14ac:dyDescent="0.25">
      <c r="A43" s="19" t="s">
        <v>62</v>
      </c>
      <c r="B43" s="22">
        <v>6</v>
      </c>
      <c r="C43" s="23">
        <v>2</v>
      </c>
      <c r="D43" s="23">
        <v>5</v>
      </c>
      <c r="E43" s="23">
        <v>2</v>
      </c>
      <c r="F43" s="23">
        <v>2</v>
      </c>
      <c r="G43" s="23">
        <v>2</v>
      </c>
      <c r="H43" s="23">
        <v>2</v>
      </c>
    </row>
    <row r="44" spans="1:8" x14ac:dyDescent="0.25">
      <c r="A44" s="19" t="s">
        <v>62</v>
      </c>
      <c r="B44" s="22">
        <v>7</v>
      </c>
      <c r="C44" s="23">
        <v>3</v>
      </c>
      <c r="D44" s="23">
        <v>6</v>
      </c>
      <c r="E44" s="23">
        <v>3</v>
      </c>
      <c r="F44" s="23">
        <v>3</v>
      </c>
      <c r="G44" s="23">
        <v>3</v>
      </c>
      <c r="H44" s="23">
        <v>3</v>
      </c>
    </row>
    <row r="45" spans="1:8" x14ac:dyDescent="0.25">
      <c r="A45" s="19" t="s">
        <v>62</v>
      </c>
      <c r="B45" s="22">
        <v>8</v>
      </c>
      <c r="C45" s="23">
        <v>4</v>
      </c>
      <c r="D45" s="23">
        <v>7</v>
      </c>
      <c r="E45" s="23">
        <v>4</v>
      </c>
      <c r="F45" s="23">
        <v>4</v>
      </c>
      <c r="G45" s="23">
        <v>4</v>
      </c>
      <c r="H45" s="23">
        <v>4</v>
      </c>
    </row>
    <row r="46" spans="1:8" x14ac:dyDescent="0.25">
      <c r="A46" s="19" t="s">
        <v>62</v>
      </c>
      <c r="B46" s="22">
        <v>9</v>
      </c>
      <c r="C46" s="23">
        <v>5</v>
      </c>
      <c r="D46" s="23">
        <v>8</v>
      </c>
      <c r="E46" s="23">
        <v>5</v>
      </c>
      <c r="F46" s="23">
        <v>5</v>
      </c>
      <c r="G46" s="23">
        <v>5</v>
      </c>
      <c r="H46" s="23">
        <v>5</v>
      </c>
    </row>
    <row r="47" spans="1:8" x14ac:dyDescent="0.25">
      <c r="A47" s="19" t="s">
        <v>62</v>
      </c>
      <c r="B47" s="22">
        <v>10</v>
      </c>
      <c r="C47" s="23">
        <v>6</v>
      </c>
      <c r="D47" s="23">
        <v>9</v>
      </c>
      <c r="E47" s="23"/>
      <c r="F47" s="23">
        <v>6</v>
      </c>
      <c r="G47" s="23">
        <v>6</v>
      </c>
      <c r="H47" s="23">
        <v>6</v>
      </c>
    </row>
    <row r="48" spans="1:8" x14ac:dyDescent="0.25">
      <c r="A48" s="19" t="s">
        <v>62</v>
      </c>
      <c r="B48" s="22">
        <v>11</v>
      </c>
      <c r="C48" s="23">
        <v>7</v>
      </c>
      <c r="D48" s="23">
        <v>10</v>
      </c>
      <c r="E48" s="23"/>
      <c r="F48" s="23"/>
      <c r="G48" s="23">
        <v>7</v>
      </c>
      <c r="H48" s="23">
        <v>7</v>
      </c>
    </row>
    <row r="49" spans="1:8" x14ac:dyDescent="0.25">
      <c r="A49" s="19" t="s">
        <v>62</v>
      </c>
      <c r="B49" s="22">
        <v>12</v>
      </c>
      <c r="C49" s="23">
        <v>8</v>
      </c>
      <c r="D49" s="23">
        <v>11</v>
      </c>
      <c r="E49" s="23"/>
      <c r="F49" s="23"/>
      <c r="G49" s="23"/>
      <c r="H49" s="23">
        <v>8</v>
      </c>
    </row>
    <row r="50" spans="1:8" x14ac:dyDescent="0.25">
      <c r="A50" s="19" t="s">
        <v>62</v>
      </c>
      <c r="B50" s="22">
        <v>13</v>
      </c>
      <c r="C50" s="23">
        <v>9</v>
      </c>
      <c r="D50" s="23">
        <v>12</v>
      </c>
      <c r="E50" s="23"/>
      <c r="F50" s="23"/>
      <c r="G50" s="23"/>
      <c r="H50" s="23">
        <v>9</v>
      </c>
    </row>
    <row r="51" spans="1:8" x14ac:dyDescent="0.25">
      <c r="A51" s="19" t="s">
        <v>62</v>
      </c>
      <c r="B51" s="22">
        <v>14</v>
      </c>
      <c r="C51" s="23">
        <v>10</v>
      </c>
      <c r="D51" s="23"/>
      <c r="E51" s="23"/>
      <c r="F51" s="23"/>
      <c r="G51" s="23"/>
      <c r="H51" s="23">
        <v>10</v>
      </c>
    </row>
    <row r="52" spans="1:8" x14ac:dyDescent="0.25">
      <c r="A52" s="38" t="s">
        <v>62</v>
      </c>
      <c r="B52" s="24">
        <v>15</v>
      </c>
      <c r="C52" s="25"/>
      <c r="D52" s="25"/>
      <c r="E52" s="25"/>
      <c r="F52" s="25"/>
      <c r="G52" s="25"/>
      <c r="H52" s="25"/>
    </row>
    <row r="53" spans="1:8" x14ac:dyDescent="0.25">
      <c r="A53" s="9" t="s">
        <v>63</v>
      </c>
      <c r="B53" s="15">
        <v>1</v>
      </c>
      <c r="C53" s="16">
        <v>4</v>
      </c>
      <c r="D53" s="16">
        <v>1</v>
      </c>
      <c r="E53" s="16">
        <v>1</v>
      </c>
      <c r="F53" s="16">
        <v>1</v>
      </c>
      <c r="G53" s="16">
        <v>1</v>
      </c>
      <c r="H53" s="16">
        <v>1</v>
      </c>
    </row>
    <row r="54" spans="1:8" x14ac:dyDescent="0.25">
      <c r="A54" s="9" t="s">
        <v>63</v>
      </c>
      <c r="B54" s="13">
        <v>2</v>
      </c>
      <c r="C54" s="14">
        <v>5</v>
      </c>
      <c r="D54" s="14">
        <v>2</v>
      </c>
      <c r="E54" s="14">
        <v>2</v>
      </c>
      <c r="F54" s="14">
        <v>2</v>
      </c>
      <c r="G54" s="14">
        <v>2</v>
      </c>
      <c r="H54" s="14">
        <v>2</v>
      </c>
    </row>
    <row r="55" spans="1:8" x14ac:dyDescent="0.25">
      <c r="A55" s="9" t="s">
        <v>63</v>
      </c>
      <c r="B55" s="12">
        <v>3</v>
      </c>
      <c r="C55" s="11">
        <v>6</v>
      </c>
      <c r="D55" s="11">
        <v>3</v>
      </c>
      <c r="E55" s="11">
        <v>3</v>
      </c>
      <c r="F55" s="11">
        <v>3</v>
      </c>
      <c r="G55" s="11">
        <v>3</v>
      </c>
      <c r="H55" s="11">
        <v>3</v>
      </c>
    </row>
    <row r="56" spans="1:8" x14ac:dyDescent="0.25">
      <c r="A56" s="9" t="s">
        <v>63</v>
      </c>
      <c r="B56" s="13">
        <v>4</v>
      </c>
      <c r="C56" s="14">
        <v>7</v>
      </c>
      <c r="D56" s="14">
        <v>4</v>
      </c>
      <c r="E56" s="14">
        <v>4</v>
      </c>
      <c r="F56" s="14">
        <v>4</v>
      </c>
      <c r="G56" s="14">
        <v>4</v>
      </c>
      <c r="H56" s="14">
        <v>4</v>
      </c>
    </row>
    <row r="57" spans="1:8" x14ac:dyDescent="0.25">
      <c r="A57" s="9" t="s">
        <v>63</v>
      </c>
      <c r="B57" s="12">
        <v>5</v>
      </c>
      <c r="C57" s="11">
        <v>8</v>
      </c>
      <c r="D57" s="11">
        <v>5</v>
      </c>
      <c r="E57" s="11">
        <v>5</v>
      </c>
      <c r="F57" s="11"/>
      <c r="G57" s="11">
        <v>5</v>
      </c>
      <c r="H57" s="11">
        <v>5</v>
      </c>
    </row>
    <row r="58" spans="1:8" x14ac:dyDescent="0.25">
      <c r="A58" s="9" t="s">
        <v>63</v>
      </c>
      <c r="B58" s="13">
        <v>6</v>
      </c>
      <c r="C58" s="14">
        <v>9</v>
      </c>
      <c r="D58" s="14">
        <v>6</v>
      </c>
      <c r="E58" s="14"/>
      <c r="F58" s="14"/>
      <c r="G58" s="14">
        <v>6</v>
      </c>
      <c r="H58" s="14">
        <v>6</v>
      </c>
    </row>
    <row r="59" spans="1:8" x14ac:dyDescent="0.25">
      <c r="A59" s="9" t="s">
        <v>63</v>
      </c>
      <c r="B59" s="12">
        <v>7</v>
      </c>
      <c r="C59" s="11">
        <v>10</v>
      </c>
      <c r="D59" s="11"/>
      <c r="E59" s="11"/>
      <c r="F59" s="11"/>
      <c r="G59" s="11">
        <v>7</v>
      </c>
      <c r="H59" s="11">
        <v>7</v>
      </c>
    </row>
    <row r="60" spans="1:8" x14ac:dyDescent="0.25">
      <c r="A60" s="9" t="s">
        <v>63</v>
      </c>
      <c r="B60" s="13"/>
      <c r="C60" s="14">
        <v>11</v>
      </c>
      <c r="D60" s="14"/>
      <c r="E60" s="14"/>
      <c r="F60" s="14"/>
      <c r="G60" s="14">
        <v>8</v>
      </c>
      <c r="H60" s="14">
        <v>8</v>
      </c>
    </row>
    <row r="61" spans="1:8" x14ac:dyDescent="0.25">
      <c r="A61" s="9" t="s">
        <v>63</v>
      </c>
      <c r="B61" s="12"/>
      <c r="C61" s="11">
        <v>12</v>
      </c>
      <c r="D61" s="11"/>
      <c r="E61" s="11"/>
      <c r="F61" s="11"/>
      <c r="G61" s="11">
        <v>9</v>
      </c>
      <c r="H61" s="11">
        <v>9</v>
      </c>
    </row>
    <row r="62" spans="1:8" x14ac:dyDescent="0.25">
      <c r="A62" s="9" t="s">
        <v>63</v>
      </c>
      <c r="B62" s="12"/>
      <c r="C62" s="11">
        <v>13</v>
      </c>
      <c r="D62" s="11"/>
      <c r="E62" s="11"/>
      <c r="F62" s="11"/>
      <c r="G62" s="11">
        <v>10</v>
      </c>
      <c r="H62" s="11">
        <v>10</v>
      </c>
    </row>
    <row r="63" spans="1:8" x14ac:dyDescent="0.25">
      <c r="A63" s="9" t="s">
        <v>63</v>
      </c>
      <c r="B63" s="12"/>
      <c r="C63" s="11">
        <v>14</v>
      </c>
      <c r="D63" s="11"/>
      <c r="E63" s="11"/>
      <c r="F63" s="11"/>
      <c r="G63" s="11">
        <v>11</v>
      </c>
      <c r="H63" s="11"/>
    </row>
    <row r="64" spans="1:8" x14ac:dyDescent="0.25">
      <c r="A64" s="9" t="s">
        <v>63</v>
      </c>
      <c r="B64" s="12"/>
      <c r="C64" s="11"/>
      <c r="D64" s="11"/>
      <c r="E64" s="11"/>
      <c r="F64" s="11"/>
      <c r="G64" s="11">
        <v>12</v>
      </c>
      <c r="H64" s="11"/>
    </row>
    <row r="65" spans="1:8" x14ac:dyDescent="0.25">
      <c r="A65" s="9" t="s">
        <v>63</v>
      </c>
      <c r="B65" s="12"/>
      <c r="C65" s="11"/>
      <c r="D65" s="11"/>
      <c r="E65" s="11"/>
      <c r="F65" s="11"/>
      <c r="G65" s="11">
        <v>13</v>
      </c>
      <c r="H65" s="11"/>
    </row>
    <row r="66" spans="1:8" x14ac:dyDescent="0.25">
      <c r="A66" s="9" t="s">
        <v>63</v>
      </c>
      <c r="B66" s="12"/>
      <c r="C66" s="11"/>
      <c r="D66" s="11"/>
      <c r="E66" s="11"/>
      <c r="F66" s="11"/>
      <c r="G66" s="11">
        <v>14</v>
      </c>
      <c r="H66" s="11"/>
    </row>
    <row r="67" spans="1:8" x14ac:dyDescent="0.25">
      <c r="A67" s="37" t="s">
        <v>63</v>
      </c>
      <c r="B67" s="17"/>
      <c r="C67" s="5"/>
      <c r="D67" s="5"/>
      <c r="E67" s="5"/>
      <c r="F67" s="5"/>
      <c r="G67" s="5">
        <v>15</v>
      </c>
      <c r="H67" s="5"/>
    </row>
    <row r="68" spans="1:8" x14ac:dyDescent="0.25">
      <c r="A68" s="19" t="s">
        <v>64</v>
      </c>
      <c r="B68" s="20">
        <v>2</v>
      </c>
      <c r="C68" s="21">
        <v>4</v>
      </c>
      <c r="D68" s="21">
        <v>1</v>
      </c>
      <c r="E68" s="21">
        <v>1</v>
      </c>
      <c r="F68" s="21">
        <v>1</v>
      </c>
      <c r="G68" s="21">
        <v>1</v>
      </c>
      <c r="H68" s="21">
        <v>1</v>
      </c>
    </row>
    <row r="69" spans="1:8" x14ac:dyDescent="0.25">
      <c r="A69" s="19" t="s">
        <v>64</v>
      </c>
      <c r="B69" s="22">
        <v>3</v>
      </c>
      <c r="C69" s="23">
        <v>5</v>
      </c>
      <c r="D69" s="23">
        <v>2</v>
      </c>
      <c r="E69" s="23">
        <v>2</v>
      </c>
      <c r="F69" s="23">
        <v>2</v>
      </c>
      <c r="G69" s="23">
        <v>2</v>
      </c>
      <c r="H69" s="23">
        <v>2</v>
      </c>
    </row>
    <row r="70" spans="1:8" x14ac:dyDescent="0.25">
      <c r="A70" s="19" t="s">
        <v>64</v>
      </c>
      <c r="B70" s="22">
        <v>4</v>
      </c>
      <c r="C70" s="23">
        <v>6</v>
      </c>
      <c r="D70" s="23">
        <v>3</v>
      </c>
      <c r="E70" s="23">
        <v>3</v>
      </c>
      <c r="F70" s="23">
        <v>3</v>
      </c>
      <c r="G70" s="23">
        <v>3</v>
      </c>
      <c r="H70" s="23">
        <v>3</v>
      </c>
    </row>
    <row r="71" spans="1:8" x14ac:dyDescent="0.25">
      <c r="A71" s="19" t="s">
        <v>64</v>
      </c>
      <c r="B71" s="22">
        <v>5</v>
      </c>
      <c r="C71" s="23">
        <v>7</v>
      </c>
      <c r="D71" s="23">
        <v>4</v>
      </c>
      <c r="E71" s="23">
        <v>4</v>
      </c>
      <c r="F71" s="23">
        <v>4</v>
      </c>
      <c r="G71" s="23">
        <v>4</v>
      </c>
      <c r="H71" s="23">
        <v>4</v>
      </c>
    </row>
    <row r="72" spans="1:8" x14ac:dyDescent="0.25">
      <c r="A72" s="19" t="s">
        <v>64</v>
      </c>
      <c r="B72" s="22">
        <v>6</v>
      </c>
      <c r="C72" s="23">
        <v>8</v>
      </c>
      <c r="D72" s="23">
        <v>5</v>
      </c>
      <c r="E72" s="23"/>
      <c r="F72" s="23">
        <v>5</v>
      </c>
      <c r="G72" s="23">
        <v>5</v>
      </c>
      <c r="H72" s="23">
        <v>5</v>
      </c>
    </row>
    <row r="73" spans="1:8" x14ac:dyDescent="0.25">
      <c r="A73" s="19" t="s">
        <v>64</v>
      </c>
      <c r="B73" s="22">
        <v>7</v>
      </c>
      <c r="C73" s="23">
        <v>9</v>
      </c>
      <c r="D73" s="23">
        <v>6</v>
      </c>
      <c r="E73" s="23"/>
      <c r="F73" s="23">
        <v>6</v>
      </c>
      <c r="G73" s="23">
        <v>6</v>
      </c>
      <c r="H73" s="23">
        <v>6</v>
      </c>
    </row>
    <row r="74" spans="1:8" x14ac:dyDescent="0.25">
      <c r="A74" s="19" t="s">
        <v>64</v>
      </c>
      <c r="B74" s="22">
        <v>8</v>
      </c>
      <c r="C74" s="23">
        <v>10</v>
      </c>
      <c r="D74" s="23"/>
      <c r="E74" s="23"/>
      <c r="F74" s="23"/>
      <c r="G74" s="23">
        <v>7</v>
      </c>
      <c r="H74" s="23">
        <v>7</v>
      </c>
    </row>
    <row r="75" spans="1:8" x14ac:dyDescent="0.25">
      <c r="A75" s="19" t="s">
        <v>64</v>
      </c>
      <c r="B75" s="22"/>
      <c r="C75" s="23">
        <v>11</v>
      </c>
      <c r="D75" s="23"/>
      <c r="E75" s="23"/>
      <c r="F75" s="23"/>
      <c r="G75" s="23">
        <v>8</v>
      </c>
      <c r="H75" s="23">
        <v>8</v>
      </c>
    </row>
    <row r="76" spans="1:8" x14ac:dyDescent="0.25">
      <c r="A76" s="19" t="s">
        <v>64</v>
      </c>
      <c r="B76" s="22"/>
      <c r="C76" s="23">
        <v>12</v>
      </c>
      <c r="D76" s="23"/>
      <c r="E76" s="23"/>
      <c r="F76" s="23"/>
      <c r="G76" s="23">
        <v>9</v>
      </c>
      <c r="H76" s="23">
        <v>9</v>
      </c>
    </row>
    <row r="77" spans="1:8" x14ac:dyDescent="0.25">
      <c r="A77" s="19" t="s">
        <v>64</v>
      </c>
      <c r="B77" s="22"/>
      <c r="C77" s="23">
        <v>13</v>
      </c>
      <c r="D77" s="23"/>
      <c r="E77" s="23"/>
      <c r="F77" s="23"/>
      <c r="G77" s="23">
        <v>10</v>
      </c>
      <c r="H77" s="23">
        <v>10</v>
      </c>
    </row>
    <row r="78" spans="1:8" x14ac:dyDescent="0.25">
      <c r="A78" s="19" t="s">
        <v>64</v>
      </c>
      <c r="B78" s="22"/>
      <c r="C78" s="23">
        <v>14</v>
      </c>
      <c r="D78" s="23"/>
      <c r="E78" s="23"/>
      <c r="F78" s="23"/>
      <c r="G78" s="23">
        <v>11</v>
      </c>
      <c r="H78" s="23"/>
    </row>
    <row r="79" spans="1:8" x14ac:dyDescent="0.25">
      <c r="A79" s="19" t="s">
        <v>64</v>
      </c>
      <c r="B79" s="22"/>
      <c r="C79" s="23"/>
      <c r="D79" s="23"/>
      <c r="E79" s="23"/>
      <c r="F79" s="23"/>
      <c r="G79" s="23">
        <v>12</v>
      </c>
      <c r="H79" s="23"/>
    </row>
    <row r="80" spans="1:8" x14ac:dyDescent="0.25">
      <c r="A80" s="19" t="s">
        <v>64</v>
      </c>
      <c r="B80" s="22"/>
      <c r="C80" s="23"/>
      <c r="D80" s="23"/>
      <c r="E80" s="23"/>
      <c r="F80" s="23"/>
      <c r="G80" s="23">
        <v>13</v>
      </c>
      <c r="H80" s="23"/>
    </row>
    <row r="81" spans="1:8" x14ac:dyDescent="0.25">
      <c r="A81" s="19" t="s">
        <v>64</v>
      </c>
      <c r="B81" s="22"/>
      <c r="C81" s="23"/>
      <c r="D81" s="23"/>
      <c r="E81" s="23"/>
      <c r="F81" s="23"/>
      <c r="G81" s="23">
        <v>14</v>
      </c>
      <c r="H81" s="23"/>
    </row>
    <row r="82" spans="1:8" x14ac:dyDescent="0.25">
      <c r="A82" s="38" t="s">
        <v>64</v>
      </c>
      <c r="B82" s="24"/>
      <c r="C82" s="25"/>
      <c r="D82" s="25"/>
      <c r="E82" s="25"/>
      <c r="F82" s="25"/>
      <c r="G82" s="25">
        <v>15</v>
      </c>
      <c r="H82" s="25"/>
    </row>
    <row r="83" spans="1:8" x14ac:dyDescent="0.25">
      <c r="A83" s="9" t="s">
        <v>65</v>
      </c>
      <c r="B83" s="15">
        <v>2</v>
      </c>
      <c r="C83" s="16">
        <v>3</v>
      </c>
      <c r="D83" s="14">
        <v>2</v>
      </c>
      <c r="E83" s="16">
        <v>1</v>
      </c>
      <c r="F83" s="16">
        <v>1</v>
      </c>
      <c r="G83" s="16">
        <v>1</v>
      </c>
      <c r="H83" s="16">
        <v>1</v>
      </c>
    </row>
    <row r="84" spans="1:8" x14ac:dyDescent="0.25">
      <c r="A84" s="9" t="s">
        <v>65</v>
      </c>
      <c r="B84" s="13">
        <v>3</v>
      </c>
      <c r="C84" s="14">
        <v>4</v>
      </c>
      <c r="D84" s="11">
        <v>3</v>
      </c>
      <c r="E84" s="14">
        <v>2</v>
      </c>
      <c r="F84" s="14">
        <v>2</v>
      </c>
      <c r="G84" s="14">
        <v>2</v>
      </c>
      <c r="H84" s="14">
        <v>2</v>
      </c>
    </row>
    <row r="85" spans="1:8" x14ac:dyDescent="0.25">
      <c r="A85" s="9" t="s">
        <v>65</v>
      </c>
      <c r="B85" s="12">
        <v>4</v>
      </c>
      <c r="C85" s="11">
        <v>5</v>
      </c>
      <c r="D85" s="14">
        <v>4</v>
      </c>
      <c r="E85" s="11">
        <v>3</v>
      </c>
      <c r="F85" s="11">
        <v>3</v>
      </c>
      <c r="G85" s="11">
        <v>3</v>
      </c>
      <c r="H85" s="11">
        <v>3</v>
      </c>
    </row>
    <row r="86" spans="1:8" x14ac:dyDescent="0.25">
      <c r="A86" s="9" t="s">
        <v>65</v>
      </c>
      <c r="B86" s="13">
        <v>5</v>
      </c>
      <c r="C86" s="14">
        <v>6</v>
      </c>
      <c r="D86" s="11">
        <v>5</v>
      </c>
      <c r="E86" s="14">
        <v>4</v>
      </c>
      <c r="F86" s="14">
        <v>4</v>
      </c>
      <c r="G86" s="14">
        <v>4</v>
      </c>
      <c r="H86" s="14">
        <v>4</v>
      </c>
    </row>
    <row r="87" spans="1:8" x14ac:dyDescent="0.25">
      <c r="A87" s="9" t="s">
        <v>65</v>
      </c>
      <c r="B87" s="12">
        <v>6</v>
      </c>
      <c r="C87" s="11">
        <v>7</v>
      </c>
      <c r="D87" s="14">
        <v>6</v>
      </c>
      <c r="E87" s="11"/>
      <c r="F87" s="11"/>
      <c r="G87" s="11">
        <v>5</v>
      </c>
      <c r="H87" s="11">
        <v>5</v>
      </c>
    </row>
    <row r="88" spans="1:8" x14ac:dyDescent="0.25">
      <c r="A88" s="9" t="s">
        <v>65</v>
      </c>
      <c r="B88" s="13">
        <v>7</v>
      </c>
      <c r="C88" s="14">
        <v>8</v>
      </c>
      <c r="D88" s="11">
        <v>7</v>
      </c>
      <c r="E88" s="14"/>
      <c r="F88" s="14"/>
      <c r="G88" s="14">
        <v>6</v>
      </c>
      <c r="H88" s="14">
        <v>6</v>
      </c>
    </row>
    <row r="89" spans="1:8" x14ac:dyDescent="0.25">
      <c r="A89" s="9" t="s">
        <v>65</v>
      </c>
      <c r="B89" s="12">
        <v>8</v>
      </c>
      <c r="C89" s="11">
        <v>9</v>
      </c>
      <c r="E89" s="11"/>
      <c r="F89" s="11"/>
      <c r="G89" s="11">
        <v>7</v>
      </c>
      <c r="H89" s="11">
        <v>7</v>
      </c>
    </row>
    <row r="90" spans="1:8" x14ac:dyDescent="0.25">
      <c r="A90" s="9" t="s">
        <v>65</v>
      </c>
      <c r="B90" s="13"/>
      <c r="C90" s="14">
        <v>10</v>
      </c>
      <c r="D90" s="14"/>
      <c r="E90" s="14"/>
      <c r="F90" s="14"/>
      <c r="G90" s="14">
        <v>8</v>
      </c>
      <c r="H90" s="14">
        <v>8</v>
      </c>
    </row>
    <row r="91" spans="1:8" x14ac:dyDescent="0.25">
      <c r="A91" s="9" t="s">
        <v>65</v>
      </c>
      <c r="B91" s="12"/>
      <c r="C91" s="11">
        <v>11</v>
      </c>
      <c r="D91" s="11"/>
      <c r="E91" s="11"/>
      <c r="F91" s="11"/>
      <c r="G91" s="11">
        <v>9</v>
      </c>
      <c r="H91" s="11">
        <v>9</v>
      </c>
    </row>
    <row r="92" spans="1:8" x14ac:dyDescent="0.25">
      <c r="A92" s="9" t="s">
        <v>65</v>
      </c>
      <c r="B92" s="12"/>
      <c r="C92" s="11">
        <v>12</v>
      </c>
      <c r="D92" s="11"/>
      <c r="E92" s="11"/>
      <c r="F92" s="11"/>
      <c r="G92" s="11">
        <v>10</v>
      </c>
      <c r="H92" s="11">
        <v>10</v>
      </c>
    </row>
    <row r="93" spans="1:8" x14ac:dyDescent="0.25">
      <c r="A93" s="9" t="s">
        <v>65</v>
      </c>
      <c r="B93" s="12"/>
      <c r="C93" s="11">
        <v>13</v>
      </c>
      <c r="D93" s="11"/>
      <c r="E93" s="11"/>
      <c r="F93" s="11"/>
      <c r="G93" s="11">
        <v>11</v>
      </c>
      <c r="H93" s="11"/>
    </row>
    <row r="94" spans="1:8" x14ac:dyDescent="0.25">
      <c r="A94" s="9" t="s">
        <v>65</v>
      </c>
      <c r="B94" s="12"/>
      <c r="C94" s="11"/>
      <c r="D94" s="11"/>
      <c r="E94" s="11"/>
      <c r="F94" s="11"/>
      <c r="G94" s="11">
        <v>12</v>
      </c>
      <c r="H94" s="11"/>
    </row>
    <row r="95" spans="1:8" x14ac:dyDescent="0.25">
      <c r="A95" s="9" t="s">
        <v>65</v>
      </c>
      <c r="B95" s="12"/>
      <c r="C95" s="11"/>
      <c r="D95" s="11"/>
      <c r="E95" s="11"/>
      <c r="F95" s="11"/>
      <c r="G95" s="11">
        <v>13</v>
      </c>
      <c r="H95" s="11"/>
    </row>
    <row r="96" spans="1:8" x14ac:dyDescent="0.25">
      <c r="A96" s="9" t="s">
        <v>65</v>
      </c>
      <c r="B96" s="12"/>
      <c r="C96" s="11"/>
      <c r="D96" s="11"/>
      <c r="E96" s="11"/>
      <c r="F96" s="11"/>
      <c r="G96" s="11">
        <v>14</v>
      </c>
      <c r="H96" s="11"/>
    </row>
    <row r="97" spans="1:8" x14ac:dyDescent="0.25">
      <c r="A97" s="37" t="s">
        <v>65</v>
      </c>
      <c r="B97" s="17"/>
      <c r="C97" s="5"/>
      <c r="D97" s="5"/>
      <c r="E97" s="5"/>
      <c r="F97" s="5"/>
      <c r="G97" s="5">
        <v>15</v>
      </c>
      <c r="H97" s="5"/>
    </row>
    <row r="98" spans="1:8" x14ac:dyDescent="0.25">
      <c r="A98" s="19" t="s">
        <v>66</v>
      </c>
      <c r="B98" s="20">
        <v>1</v>
      </c>
      <c r="C98" s="21">
        <v>4</v>
      </c>
      <c r="D98" s="21">
        <v>1</v>
      </c>
      <c r="E98" s="21">
        <v>1</v>
      </c>
      <c r="F98" s="21">
        <v>1</v>
      </c>
      <c r="G98" s="21">
        <v>1</v>
      </c>
      <c r="H98" s="21">
        <v>1</v>
      </c>
    </row>
    <row r="99" spans="1:8" x14ac:dyDescent="0.25">
      <c r="A99" s="19" t="s">
        <v>66</v>
      </c>
      <c r="B99" s="22">
        <v>2</v>
      </c>
      <c r="C99" s="23">
        <v>5</v>
      </c>
      <c r="D99" s="23">
        <v>2</v>
      </c>
      <c r="E99" s="23">
        <v>2</v>
      </c>
      <c r="F99" s="23">
        <v>2</v>
      </c>
      <c r="G99" s="23">
        <v>2</v>
      </c>
      <c r="H99" s="23">
        <v>2</v>
      </c>
    </row>
    <row r="100" spans="1:8" x14ac:dyDescent="0.25">
      <c r="A100" s="19" t="s">
        <v>66</v>
      </c>
      <c r="B100" s="22">
        <v>3</v>
      </c>
      <c r="C100" s="23">
        <v>6</v>
      </c>
      <c r="D100" s="23">
        <v>3</v>
      </c>
      <c r="E100" s="23">
        <v>3</v>
      </c>
      <c r="F100" s="23">
        <v>3</v>
      </c>
      <c r="G100" s="23">
        <v>3</v>
      </c>
      <c r="H100" s="23">
        <v>3</v>
      </c>
    </row>
    <row r="101" spans="1:8" x14ac:dyDescent="0.25">
      <c r="A101" s="19" t="s">
        <v>66</v>
      </c>
      <c r="B101" s="22">
        <v>4</v>
      </c>
      <c r="C101" s="23">
        <v>7</v>
      </c>
      <c r="D101" s="23">
        <v>4</v>
      </c>
      <c r="E101" s="23"/>
      <c r="F101" s="23">
        <v>4</v>
      </c>
      <c r="G101" s="23">
        <v>4</v>
      </c>
      <c r="H101" s="23">
        <v>4</v>
      </c>
    </row>
    <row r="102" spans="1:8" x14ac:dyDescent="0.25">
      <c r="A102" s="19" t="s">
        <v>66</v>
      </c>
      <c r="B102" s="22">
        <v>5</v>
      </c>
      <c r="C102" s="23">
        <v>8</v>
      </c>
      <c r="D102" s="23">
        <v>5</v>
      </c>
      <c r="E102" s="23"/>
      <c r="F102" s="23">
        <v>5</v>
      </c>
      <c r="G102" s="23">
        <v>5</v>
      </c>
      <c r="H102" s="23">
        <v>5</v>
      </c>
    </row>
    <row r="103" spans="1:8" x14ac:dyDescent="0.25">
      <c r="A103" s="19" t="s">
        <v>66</v>
      </c>
      <c r="B103" s="22">
        <v>6</v>
      </c>
      <c r="C103" s="23">
        <v>9</v>
      </c>
      <c r="D103" s="23">
        <v>6</v>
      </c>
      <c r="E103" s="23"/>
      <c r="F103" s="23">
        <v>6</v>
      </c>
      <c r="G103" s="23">
        <v>6</v>
      </c>
      <c r="H103" s="23">
        <v>6</v>
      </c>
    </row>
    <row r="104" spans="1:8" x14ac:dyDescent="0.25">
      <c r="A104" s="19" t="s">
        <v>66</v>
      </c>
      <c r="B104" s="22"/>
      <c r="C104" s="23">
        <v>10</v>
      </c>
      <c r="D104" s="23">
        <v>7</v>
      </c>
      <c r="E104" s="23"/>
      <c r="F104" s="23"/>
      <c r="G104" s="23">
        <v>7</v>
      </c>
      <c r="H104" s="23">
        <v>7</v>
      </c>
    </row>
    <row r="105" spans="1:8" x14ac:dyDescent="0.25">
      <c r="A105" s="19" t="s">
        <v>66</v>
      </c>
      <c r="B105" s="22"/>
      <c r="C105" s="23">
        <v>11</v>
      </c>
      <c r="D105" s="23"/>
      <c r="E105" s="23"/>
      <c r="F105" s="23"/>
      <c r="G105" s="23">
        <v>8</v>
      </c>
      <c r="H105" s="23">
        <v>8</v>
      </c>
    </row>
    <row r="106" spans="1:8" x14ac:dyDescent="0.25">
      <c r="A106" s="19" t="s">
        <v>66</v>
      </c>
      <c r="B106" s="22"/>
      <c r="C106" s="23">
        <v>12</v>
      </c>
      <c r="D106" s="23"/>
      <c r="E106" s="23"/>
      <c r="F106" s="23"/>
      <c r="G106" s="23">
        <v>9</v>
      </c>
      <c r="H106" s="23">
        <v>9</v>
      </c>
    </row>
    <row r="107" spans="1:8" x14ac:dyDescent="0.25">
      <c r="A107" s="19" t="s">
        <v>66</v>
      </c>
      <c r="B107" s="22"/>
      <c r="C107" s="23">
        <v>13</v>
      </c>
      <c r="D107" s="23"/>
      <c r="E107" s="23"/>
      <c r="F107" s="23"/>
      <c r="G107" s="23">
        <v>10</v>
      </c>
      <c r="H107" s="23">
        <v>10</v>
      </c>
    </row>
    <row r="108" spans="1:8" x14ac:dyDescent="0.25">
      <c r="A108" s="19" t="s">
        <v>66</v>
      </c>
      <c r="B108" s="22"/>
      <c r="C108" s="23">
        <v>14</v>
      </c>
      <c r="D108" s="23"/>
      <c r="E108" s="23"/>
      <c r="F108" s="23"/>
      <c r="G108" s="23">
        <v>11</v>
      </c>
      <c r="H108" s="23"/>
    </row>
    <row r="109" spans="1:8" x14ac:dyDescent="0.25">
      <c r="A109" s="19" t="s">
        <v>66</v>
      </c>
      <c r="B109" s="22"/>
      <c r="C109" s="23"/>
      <c r="D109" s="23"/>
      <c r="E109" s="23"/>
      <c r="F109" s="23"/>
      <c r="G109" s="23">
        <v>12</v>
      </c>
      <c r="H109" s="23"/>
    </row>
    <row r="110" spans="1:8" x14ac:dyDescent="0.25">
      <c r="A110" s="19" t="s">
        <v>66</v>
      </c>
      <c r="B110" s="22"/>
      <c r="C110" s="23"/>
      <c r="D110" s="23"/>
      <c r="E110" s="23"/>
      <c r="F110" s="23"/>
      <c r="G110" s="23">
        <v>13</v>
      </c>
      <c r="H110" s="23"/>
    </row>
    <row r="111" spans="1:8" x14ac:dyDescent="0.25">
      <c r="A111" s="19" t="s">
        <v>66</v>
      </c>
      <c r="B111" s="22"/>
      <c r="C111" s="23"/>
      <c r="D111" s="23"/>
      <c r="E111" s="23"/>
      <c r="F111" s="23"/>
      <c r="G111" s="23">
        <v>14</v>
      </c>
      <c r="H111" s="23"/>
    </row>
    <row r="112" spans="1:8" x14ac:dyDescent="0.25">
      <c r="A112" s="38" t="s">
        <v>66</v>
      </c>
      <c r="B112" s="24"/>
      <c r="C112" s="25"/>
      <c r="D112" s="25"/>
      <c r="E112" s="25"/>
      <c r="F112" s="25"/>
      <c r="G112" s="25">
        <v>15</v>
      </c>
      <c r="H112" s="25"/>
    </row>
    <row r="113" spans="1:8" x14ac:dyDescent="0.25">
      <c r="A113" s="9" t="s">
        <v>67</v>
      </c>
      <c r="B113" s="15">
        <v>5</v>
      </c>
      <c r="C113" s="16">
        <v>7</v>
      </c>
      <c r="D113" s="16">
        <v>7</v>
      </c>
      <c r="E113" s="16">
        <v>1</v>
      </c>
      <c r="F113" s="16">
        <v>1</v>
      </c>
      <c r="G113" s="16">
        <v>1</v>
      </c>
      <c r="H113" s="16">
        <v>5</v>
      </c>
    </row>
    <row r="114" spans="1:8" x14ac:dyDescent="0.25">
      <c r="A114" s="9" t="s">
        <v>67</v>
      </c>
      <c r="B114" s="13">
        <v>6</v>
      </c>
      <c r="C114" s="14">
        <v>8</v>
      </c>
      <c r="D114" s="14">
        <v>8</v>
      </c>
      <c r="E114" s="14"/>
      <c r="F114" s="14">
        <v>2</v>
      </c>
      <c r="G114" s="14">
        <v>2</v>
      </c>
      <c r="H114" s="14"/>
    </row>
    <row r="115" spans="1:8" x14ac:dyDescent="0.25">
      <c r="A115" s="9" t="s">
        <v>67</v>
      </c>
      <c r="B115" s="12">
        <v>7</v>
      </c>
      <c r="C115" s="11">
        <v>9</v>
      </c>
      <c r="D115" s="11">
        <v>9</v>
      </c>
      <c r="E115" s="11"/>
      <c r="F115" s="11">
        <v>3</v>
      </c>
      <c r="G115" s="11">
        <v>3</v>
      </c>
      <c r="H115" s="11"/>
    </row>
    <row r="116" spans="1:8" x14ac:dyDescent="0.25">
      <c r="A116" s="9" t="s">
        <v>67</v>
      </c>
      <c r="B116" s="13">
        <v>8</v>
      </c>
      <c r="C116" s="14">
        <v>10</v>
      </c>
      <c r="D116" s="14">
        <v>10</v>
      </c>
      <c r="E116" s="14"/>
      <c r="F116" s="14">
        <v>4</v>
      </c>
      <c r="G116" s="14">
        <v>4</v>
      </c>
      <c r="H116" s="14"/>
    </row>
    <row r="117" spans="1:8" x14ac:dyDescent="0.25">
      <c r="A117" s="9" t="s">
        <v>67</v>
      </c>
      <c r="B117" s="12">
        <v>9</v>
      </c>
      <c r="C117" s="11">
        <v>11</v>
      </c>
      <c r="D117" s="11">
        <v>11</v>
      </c>
      <c r="E117" s="11"/>
      <c r="F117" s="11">
        <v>5</v>
      </c>
      <c r="G117" s="11">
        <v>5</v>
      </c>
      <c r="H117" s="11"/>
    </row>
    <row r="118" spans="1:8" x14ac:dyDescent="0.25">
      <c r="A118" s="9" t="s">
        <v>67</v>
      </c>
      <c r="B118" s="13">
        <v>10</v>
      </c>
      <c r="C118" s="14">
        <v>12</v>
      </c>
      <c r="D118" s="14">
        <v>12</v>
      </c>
      <c r="E118" s="14"/>
      <c r="F118" s="14">
        <v>6</v>
      </c>
      <c r="G118" s="14">
        <v>6</v>
      </c>
      <c r="H118" s="14"/>
    </row>
    <row r="119" spans="1:8" x14ac:dyDescent="0.25">
      <c r="A119" s="9" t="s">
        <v>67</v>
      </c>
      <c r="B119" s="12"/>
      <c r="C119" s="11"/>
      <c r="D119" s="11"/>
      <c r="E119" s="11"/>
      <c r="F119" s="11">
        <v>7</v>
      </c>
      <c r="G119" s="11">
        <v>7</v>
      </c>
      <c r="H119" s="11"/>
    </row>
    <row r="120" spans="1:8" x14ac:dyDescent="0.25">
      <c r="A120" s="9" t="s">
        <v>67</v>
      </c>
      <c r="B120" s="13"/>
      <c r="C120" s="14"/>
      <c r="D120" s="14"/>
      <c r="E120" s="14"/>
      <c r="F120" s="14">
        <v>8</v>
      </c>
      <c r="G120" s="14">
        <v>8</v>
      </c>
      <c r="H120" s="14"/>
    </row>
    <row r="121" spans="1:8" x14ac:dyDescent="0.25">
      <c r="A121" s="9" t="s">
        <v>67</v>
      </c>
      <c r="B121" s="12"/>
      <c r="C121" s="11"/>
      <c r="D121" s="11"/>
      <c r="E121" s="11"/>
      <c r="F121" s="11">
        <v>9</v>
      </c>
      <c r="G121" s="11">
        <v>9</v>
      </c>
      <c r="H121" s="11"/>
    </row>
    <row r="122" spans="1:8" x14ac:dyDescent="0.25">
      <c r="A122" s="9" t="s">
        <v>67</v>
      </c>
      <c r="B122" s="12"/>
      <c r="C122" s="11"/>
      <c r="D122" s="11"/>
      <c r="E122" s="11"/>
      <c r="F122" s="11">
        <v>10</v>
      </c>
      <c r="G122" s="11">
        <v>10</v>
      </c>
      <c r="H122" s="11"/>
    </row>
    <row r="123" spans="1:8" x14ac:dyDescent="0.25">
      <c r="A123" s="9" t="s">
        <v>67</v>
      </c>
      <c r="B123" s="12"/>
      <c r="C123" s="11"/>
      <c r="D123" s="11"/>
      <c r="E123" s="11"/>
      <c r="F123" s="11">
        <v>11</v>
      </c>
      <c r="G123" s="11">
        <v>11</v>
      </c>
      <c r="H123" s="11"/>
    </row>
    <row r="124" spans="1:8" x14ac:dyDescent="0.25">
      <c r="A124" s="9" t="s">
        <v>67</v>
      </c>
      <c r="B124" s="12"/>
      <c r="C124" s="11"/>
      <c r="D124" s="11"/>
      <c r="E124" s="11"/>
      <c r="F124" s="11">
        <v>12</v>
      </c>
      <c r="G124" s="11">
        <v>12</v>
      </c>
      <c r="H124" s="11"/>
    </row>
    <row r="125" spans="1:8" x14ac:dyDescent="0.25">
      <c r="A125" s="9" t="s">
        <v>67</v>
      </c>
      <c r="B125" s="12"/>
      <c r="C125" s="11"/>
      <c r="D125" s="11"/>
      <c r="E125" s="11"/>
      <c r="F125" s="11"/>
      <c r="G125" s="11">
        <v>13</v>
      </c>
      <c r="H125" s="11"/>
    </row>
    <row r="126" spans="1:8" x14ac:dyDescent="0.25">
      <c r="A126" s="37" t="s">
        <v>67</v>
      </c>
      <c r="B126" s="17"/>
      <c r="C126" s="14"/>
      <c r="D126" s="5"/>
      <c r="E126" s="5"/>
      <c r="F126" s="5"/>
      <c r="G126" s="5">
        <v>14</v>
      </c>
      <c r="H126" s="5"/>
    </row>
    <row r="127" spans="1:8" x14ac:dyDescent="0.25">
      <c r="A127" s="19" t="s">
        <v>68</v>
      </c>
      <c r="B127" s="20">
        <v>7</v>
      </c>
      <c r="C127" s="21">
        <v>7</v>
      </c>
      <c r="D127" s="21">
        <v>7</v>
      </c>
      <c r="E127" s="21">
        <v>1</v>
      </c>
      <c r="F127" s="21">
        <v>1</v>
      </c>
      <c r="G127" s="21">
        <v>1</v>
      </c>
      <c r="H127" s="21">
        <v>5</v>
      </c>
    </row>
    <row r="128" spans="1:8" x14ac:dyDescent="0.25">
      <c r="A128" s="19" t="s">
        <v>68</v>
      </c>
      <c r="B128" s="22">
        <v>8</v>
      </c>
      <c r="C128" s="23">
        <v>8</v>
      </c>
      <c r="D128" s="23">
        <v>8</v>
      </c>
      <c r="E128" s="23"/>
      <c r="F128" s="23">
        <v>2</v>
      </c>
      <c r="G128" s="23">
        <v>2</v>
      </c>
      <c r="H128" s="23"/>
    </row>
    <row r="129" spans="1:8" x14ac:dyDescent="0.25">
      <c r="A129" s="19" t="s">
        <v>68</v>
      </c>
      <c r="B129" s="22">
        <v>9</v>
      </c>
      <c r="C129" s="23">
        <v>9</v>
      </c>
      <c r="D129" s="23">
        <v>9</v>
      </c>
      <c r="E129" s="23"/>
      <c r="F129" s="23">
        <v>3</v>
      </c>
      <c r="G129" s="23">
        <v>3</v>
      </c>
      <c r="H129" s="23"/>
    </row>
    <row r="130" spans="1:8" x14ac:dyDescent="0.25">
      <c r="A130" s="19" t="s">
        <v>68</v>
      </c>
      <c r="B130" s="22">
        <v>10</v>
      </c>
      <c r="C130" s="23">
        <v>10</v>
      </c>
      <c r="D130" s="23">
        <v>10</v>
      </c>
      <c r="E130" s="23"/>
      <c r="F130" s="23">
        <v>4</v>
      </c>
      <c r="G130" s="23">
        <v>4</v>
      </c>
      <c r="H130" s="23"/>
    </row>
    <row r="131" spans="1:8" x14ac:dyDescent="0.25">
      <c r="A131" s="19" t="s">
        <v>68</v>
      </c>
      <c r="B131" s="22">
        <v>11</v>
      </c>
      <c r="C131" s="23">
        <v>11</v>
      </c>
      <c r="D131" s="23">
        <v>11</v>
      </c>
      <c r="E131" s="23"/>
      <c r="F131" s="23">
        <v>5</v>
      </c>
      <c r="G131" s="23">
        <v>5</v>
      </c>
      <c r="H131" s="23"/>
    </row>
    <row r="132" spans="1:8" x14ac:dyDescent="0.25">
      <c r="A132" s="19" t="s">
        <v>68</v>
      </c>
      <c r="B132" s="22">
        <v>12</v>
      </c>
      <c r="C132" s="23">
        <v>12</v>
      </c>
      <c r="D132" s="23">
        <v>12</v>
      </c>
      <c r="E132" s="23"/>
      <c r="F132" s="23">
        <v>6</v>
      </c>
      <c r="G132" s="23">
        <v>6</v>
      </c>
      <c r="H132" s="23"/>
    </row>
    <row r="133" spans="1:8" x14ac:dyDescent="0.25">
      <c r="A133" s="19" t="s">
        <v>68</v>
      </c>
      <c r="B133" s="22"/>
      <c r="C133" s="23"/>
      <c r="D133" s="23"/>
      <c r="E133" s="23"/>
      <c r="F133" s="23">
        <v>7</v>
      </c>
      <c r="G133" s="23">
        <v>7</v>
      </c>
      <c r="H133" s="23"/>
    </row>
    <row r="134" spans="1:8" x14ac:dyDescent="0.25">
      <c r="A134" s="19" t="s">
        <v>68</v>
      </c>
      <c r="B134" s="22"/>
      <c r="C134" s="23"/>
      <c r="D134" s="23"/>
      <c r="E134" s="23"/>
      <c r="F134" s="23">
        <v>8</v>
      </c>
      <c r="G134" s="23">
        <v>8</v>
      </c>
      <c r="H134" s="23"/>
    </row>
    <row r="135" spans="1:8" x14ac:dyDescent="0.25">
      <c r="A135" s="19" t="s">
        <v>68</v>
      </c>
      <c r="B135" s="22"/>
      <c r="C135" s="23"/>
      <c r="D135" s="23"/>
      <c r="E135" s="23"/>
      <c r="F135" s="23">
        <v>9</v>
      </c>
      <c r="G135" s="23">
        <v>9</v>
      </c>
      <c r="H135" s="23"/>
    </row>
    <row r="136" spans="1:8" x14ac:dyDescent="0.25">
      <c r="A136" s="19" t="s">
        <v>68</v>
      </c>
      <c r="B136" s="22"/>
      <c r="C136" s="23"/>
      <c r="D136" s="23"/>
      <c r="E136" s="23"/>
      <c r="F136" s="23">
        <v>10</v>
      </c>
      <c r="G136" s="23">
        <v>10</v>
      </c>
      <c r="H136" s="23"/>
    </row>
    <row r="137" spans="1:8" x14ac:dyDescent="0.25">
      <c r="A137" s="19" t="s">
        <v>68</v>
      </c>
      <c r="B137" s="22"/>
      <c r="C137" s="23"/>
      <c r="D137" s="23"/>
      <c r="E137" s="23"/>
      <c r="F137" s="23">
        <v>11</v>
      </c>
      <c r="G137" s="23">
        <v>11</v>
      </c>
      <c r="H137" s="23"/>
    </row>
    <row r="138" spans="1:8" x14ac:dyDescent="0.25">
      <c r="A138" s="38" t="s">
        <v>68</v>
      </c>
      <c r="B138" s="24"/>
      <c r="C138" s="25"/>
      <c r="D138" s="25"/>
      <c r="E138" s="25"/>
      <c r="F138" s="25">
        <v>12</v>
      </c>
      <c r="G138" s="25">
        <v>12</v>
      </c>
      <c r="H138" s="25"/>
    </row>
    <row r="139" spans="1:8" x14ac:dyDescent="0.25">
      <c r="A139" s="9" t="s">
        <v>69</v>
      </c>
      <c r="B139" s="15">
        <v>7</v>
      </c>
      <c r="C139" s="16">
        <v>7</v>
      </c>
      <c r="D139" s="16">
        <v>7</v>
      </c>
      <c r="E139" s="16">
        <v>1</v>
      </c>
      <c r="F139" s="16">
        <v>1</v>
      </c>
      <c r="G139" s="16">
        <v>1</v>
      </c>
      <c r="H139" s="16">
        <v>5</v>
      </c>
    </row>
    <row r="140" spans="1:8" x14ac:dyDescent="0.25">
      <c r="A140" s="9" t="s">
        <v>69</v>
      </c>
      <c r="B140" s="13">
        <v>8</v>
      </c>
      <c r="C140" s="14">
        <v>8</v>
      </c>
      <c r="D140" s="14">
        <v>8</v>
      </c>
      <c r="E140" s="14"/>
      <c r="F140" s="14">
        <v>2</v>
      </c>
      <c r="G140" s="14">
        <v>2</v>
      </c>
      <c r="H140" s="14"/>
    </row>
    <row r="141" spans="1:8" x14ac:dyDescent="0.25">
      <c r="A141" s="9" t="s">
        <v>69</v>
      </c>
      <c r="B141" s="12">
        <v>9</v>
      </c>
      <c r="C141" s="11">
        <v>9</v>
      </c>
      <c r="D141" s="11">
        <v>9</v>
      </c>
      <c r="E141" s="11"/>
      <c r="F141" s="11">
        <v>3</v>
      </c>
      <c r="G141" s="11">
        <v>3</v>
      </c>
      <c r="H141" s="11"/>
    </row>
    <row r="142" spans="1:8" x14ac:dyDescent="0.25">
      <c r="A142" s="9" t="s">
        <v>69</v>
      </c>
      <c r="B142" s="13">
        <v>10</v>
      </c>
      <c r="C142" s="14">
        <v>10</v>
      </c>
      <c r="D142" s="14">
        <v>10</v>
      </c>
      <c r="E142" s="14"/>
      <c r="F142" s="14">
        <v>4</v>
      </c>
      <c r="G142" s="14">
        <v>4</v>
      </c>
      <c r="H142" s="14"/>
    </row>
    <row r="143" spans="1:8" x14ac:dyDescent="0.25">
      <c r="A143" s="9" t="s">
        <v>69</v>
      </c>
      <c r="B143" s="12">
        <v>11</v>
      </c>
      <c r="C143" s="11">
        <v>11</v>
      </c>
      <c r="D143" s="11">
        <v>11</v>
      </c>
      <c r="E143" s="11"/>
      <c r="F143" s="11">
        <v>5</v>
      </c>
      <c r="G143" s="11">
        <v>5</v>
      </c>
      <c r="H143" s="11"/>
    </row>
    <row r="144" spans="1:8" x14ac:dyDescent="0.25">
      <c r="A144" s="9" t="s">
        <v>69</v>
      </c>
      <c r="B144" s="13">
        <v>12</v>
      </c>
      <c r="C144" s="14">
        <v>12</v>
      </c>
      <c r="D144" s="14">
        <v>12</v>
      </c>
      <c r="E144" s="14"/>
      <c r="F144" s="14">
        <v>6</v>
      </c>
      <c r="G144" s="14">
        <v>6</v>
      </c>
      <c r="H144" s="14"/>
    </row>
    <row r="145" spans="1:8" x14ac:dyDescent="0.25">
      <c r="A145" s="9" t="s">
        <v>69</v>
      </c>
      <c r="B145" s="12">
        <v>13</v>
      </c>
      <c r="C145" s="11"/>
      <c r="D145" s="11"/>
      <c r="E145" s="11"/>
      <c r="F145" s="11">
        <v>7</v>
      </c>
      <c r="G145" s="11">
        <v>7</v>
      </c>
      <c r="H145" s="11"/>
    </row>
    <row r="146" spans="1:8" x14ac:dyDescent="0.25">
      <c r="A146" s="9" t="s">
        <v>69</v>
      </c>
      <c r="B146" s="13">
        <v>14</v>
      </c>
      <c r="C146" s="14"/>
      <c r="D146" s="14"/>
      <c r="E146" s="14"/>
      <c r="F146" s="14">
        <v>8</v>
      </c>
      <c r="G146" s="14">
        <v>8</v>
      </c>
      <c r="H146" s="14"/>
    </row>
    <row r="147" spans="1:8" x14ac:dyDescent="0.25">
      <c r="A147" s="9" t="s">
        <v>69</v>
      </c>
      <c r="B147" s="12"/>
      <c r="C147" s="11"/>
      <c r="D147" s="11"/>
      <c r="E147" s="11"/>
      <c r="F147" s="11">
        <v>9</v>
      </c>
      <c r="G147" s="11">
        <v>9</v>
      </c>
      <c r="H147" s="11"/>
    </row>
    <row r="148" spans="1:8" x14ac:dyDescent="0.25">
      <c r="A148" s="9" t="s">
        <v>69</v>
      </c>
      <c r="B148" s="12"/>
      <c r="C148" s="11"/>
      <c r="D148" s="11"/>
      <c r="E148" s="11"/>
      <c r="F148" s="11">
        <v>10</v>
      </c>
      <c r="G148" s="11">
        <v>10</v>
      </c>
      <c r="H148" s="11"/>
    </row>
    <row r="149" spans="1:8" x14ac:dyDescent="0.25">
      <c r="A149" s="9" t="s">
        <v>69</v>
      </c>
      <c r="B149" s="12"/>
      <c r="C149" s="11"/>
      <c r="D149" s="11"/>
      <c r="E149" s="11"/>
      <c r="F149" s="11">
        <v>11</v>
      </c>
      <c r="G149" s="11"/>
      <c r="H149" s="11"/>
    </row>
    <row r="150" spans="1:8" x14ac:dyDescent="0.25">
      <c r="A150" s="37" t="s">
        <v>69</v>
      </c>
      <c r="B150" s="17"/>
      <c r="C150" s="5"/>
      <c r="D150" s="5"/>
      <c r="E150" s="5"/>
      <c r="F150" s="5">
        <v>12</v>
      </c>
      <c r="G150" s="5"/>
      <c r="H150" s="5"/>
    </row>
    <row r="151" spans="1:8" x14ac:dyDescent="0.25">
      <c r="A151" s="19" t="s">
        <v>71</v>
      </c>
      <c r="B151" s="20">
        <v>6</v>
      </c>
      <c r="C151" s="21">
        <v>4</v>
      </c>
      <c r="D151" s="21">
        <v>1</v>
      </c>
      <c r="E151" s="21">
        <v>1</v>
      </c>
      <c r="F151" s="21">
        <v>1</v>
      </c>
      <c r="G151" s="21">
        <v>6</v>
      </c>
      <c r="H151" s="21">
        <v>1</v>
      </c>
    </row>
    <row r="152" spans="1:8" x14ac:dyDescent="0.25">
      <c r="A152" s="19" t="s">
        <v>71</v>
      </c>
      <c r="B152" s="22">
        <v>7</v>
      </c>
      <c r="C152" s="23">
        <v>5</v>
      </c>
      <c r="D152" s="23">
        <v>2</v>
      </c>
      <c r="E152" s="23">
        <v>2</v>
      </c>
      <c r="F152" s="23">
        <v>2</v>
      </c>
      <c r="G152" s="23">
        <v>7</v>
      </c>
      <c r="H152" s="23">
        <v>2</v>
      </c>
    </row>
    <row r="153" spans="1:8" x14ac:dyDescent="0.25">
      <c r="A153" s="19" t="s">
        <v>71</v>
      </c>
      <c r="B153" s="22">
        <v>8</v>
      </c>
      <c r="C153" s="23">
        <v>6</v>
      </c>
      <c r="D153" s="23">
        <v>3</v>
      </c>
      <c r="E153" s="23">
        <v>3</v>
      </c>
      <c r="F153" s="23">
        <v>3</v>
      </c>
      <c r="G153" s="23">
        <v>8</v>
      </c>
      <c r="H153" s="23">
        <v>3</v>
      </c>
    </row>
    <row r="154" spans="1:8" x14ac:dyDescent="0.25">
      <c r="A154" s="19" t="s">
        <v>71</v>
      </c>
      <c r="B154" s="22">
        <v>9</v>
      </c>
      <c r="C154" s="23">
        <v>7</v>
      </c>
      <c r="D154" s="23">
        <v>4</v>
      </c>
      <c r="E154" s="23"/>
      <c r="F154" s="23">
        <v>4</v>
      </c>
      <c r="G154" s="23">
        <v>9</v>
      </c>
      <c r="H154" s="23">
        <v>4</v>
      </c>
    </row>
    <row r="155" spans="1:8" x14ac:dyDescent="0.25">
      <c r="A155" s="19" t="s">
        <v>71</v>
      </c>
      <c r="B155" s="22">
        <v>10</v>
      </c>
      <c r="C155" s="23">
        <v>8</v>
      </c>
      <c r="D155" s="23">
        <v>5</v>
      </c>
      <c r="E155" s="23"/>
      <c r="F155" s="23">
        <v>5</v>
      </c>
      <c r="G155" s="23">
        <v>10</v>
      </c>
      <c r="H155" s="23">
        <v>5</v>
      </c>
    </row>
    <row r="156" spans="1:8" x14ac:dyDescent="0.25">
      <c r="A156" s="19" t="s">
        <v>71</v>
      </c>
      <c r="B156" s="22">
        <v>11</v>
      </c>
      <c r="C156" s="23">
        <v>9</v>
      </c>
      <c r="D156" s="23">
        <v>6</v>
      </c>
      <c r="E156" s="23"/>
      <c r="F156" s="23">
        <v>6</v>
      </c>
      <c r="G156" s="23">
        <v>11</v>
      </c>
      <c r="H156" s="23">
        <v>6</v>
      </c>
    </row>
    <row r="157" spans="1:8" x14ac:dyDescent="0.25">
      <c r="A157" s="19" t="s">
        <v>71</v>
      </c>
      <c r="B157" s="22">
        <v>12</v>
      </c>
      <c r="C157" s="23">
        <v>10</v>
      </c>
      <c r="D157" s="23">
        <v>7</v>
      </c>
      <c r="E157" s="23"/>
      <c r="F157" s="23"/>
      <c r="G157" s="23">
        <v>12</v>
      </c>
      <c r="H157" s="23">
        <v>7</v>
      </c>
    </row>
    <row r="158" spans="1:8" x14ac:dyDescent="0.25">
      <c r="A158" s="19" t="s">
        <v>71</v>
      </c>
      <c r="B158" s="22">
        <v>13</v>
      </c>
      <c r="C158" s="23">
        <v>11</v>
      </c>
      <c r="D158" s="23">
        <v>8</v>
      </c>
      <c r="E158" s="23"/>
      <c r="F158" s="23"/>
      <c r="G158" s="23">
        <v>13</v>
      </c>
      <c r="H158" s="23">
        <v>8</v>
      </c>
    </row>
    <row r="159" spans="1:8" x14ac:dyDescent="0.25">
      <c r="A159" s="19" t="s">
        <v>71</v>
      </c>
      <c r="B159" s="22">
        <v>14</v>
      </c>
      <c r="C159" s="23">
        <v>12</v>
      </c>
      <c r="D159" s="23">
        <v>9</v>
      </c>
      <c r="E159" s="23"/>
      <c r="F159" s="23"/>
      <c r="G159" s="23">
        <v>14</v>
      </c>
      <c r="H159" s="23">
        <v>9</v>
      </c>
    </row>
    <row r="160" spans="1:8" x14ac:dyDescent="0.25">
      <c r="A160" s="19" t="s">
        <v>71</v>
      </c>
      <c r="B160" s="22"/>
      <c r="C160" s="23"/>
      <c r="D160" s="23">
        <v>10</v>
      </c>
      <c r="E160" s="23"/>
      <c r="F160" s="23"/>
      <c r="G160" s="23">
        <v>15</v>
      </c>
      <c r="H160" s="23">
        <v>10</v>
      </c>
    </row>
    <row r="161" spans="1:8" x14ac:dyDescent="0.25">
      <c r="A161" s="19" t="s">
        <v>71</v>
      </c>
      <c r="B161" s="22"/>
      <c r="C161" s="23"/>
      <c r="D161" s="23">
        <v>11</v>
      </c>
      <c r="E161" s="23"/>
      <c r="F161" s="23"/>
      <c r="G161" s="23">
        <v>16</v>
      </c>
      <c r="H161" s="23"/>
    </row>
    <row r="162" spans="1:8" x14ac:dyDescent="0.25">
      <c r="A162" s="19" t="s">
        <v>71</v>
      </c>
      <c r="B162" s="22"/>
      <c r="C162" s="23"/>
      <c r="D162" s="23">
        <v>12</v>
      </c>
      <c r="E162" s="23"/>
      <c r="F162" s="23"/>
      <c r="G162" s="23"/>
      <c r="H162" s="23"/>
    </row>
    <row r="163" spans="1:8" x14ac:dyDescent="0.25">
      <c r="A163" s="38" t="s">
        <v>71</v>
      </c>
      <c r="B163" s="24"/>
      <c r="C163" s="25"/>
      <c r="D163" s="25">
        <v>13</v>
      </c>
      <c r="E163" s="25"/>
      <c r="F163" s="25"/>
      <c r="G163" s="25"/>
      <c r="H163" s="25"/>
    </row>
    <row r="164" spans="1:8" x14ac:dyDescent="0.25">
      <c r="A164" s="9" t="s">
        <v>70</v>
      </c>
      <c r="B164" s="15">
        <v>1</v>
      </c>
      <c r="C164" s="16">
        <v>2</v>
      </c>
      <c r="D164" s="16">
        <v>1</v>
      </c>
      <c r="E164" s="16">
        <v>1</v>
      </c>
      <c r="F164" s="16">
        <v>5</v>
      </c>
      <c r="G164" s="16">
        <v>1</v>
      </c>
      <c r="H164" s="16">
        <v>1</v>
      </c>
    </row>
    <row r="165" spans="1:8" x14ac:dyDescent="0.25">
      <c r="A165" s="9" t="s">
        <v>70</v>
      </c>
      <c r="B165" s="13">
        <v>2</v>
      </c>
      <c r="C165" s="14">
        <v>3</v>
      </c>
      <c r="D165" s="14">
        <v>2</v>
      </c>
      <c r="E165" s="14">
        <v>2</v>
      </c>
      <c r="F165" s="14">
        <v>6</v>
      </c>
      <c r="G165" s="14">
        <v>2</v>
      </c>
      <c r="H165" s="14">
        <v>2</v>
      </c>
    </row>
    <row r="166" spans="1:8" x14ac:dyDescent="0.25">
      <c r="A166" s="9" t="s">
        <v>70</v>
      </c>
      <c r="B166" s="12">
        <v>3</v>
      </c>
      <c r="C166" s="11">
        <v>4</v>
      </c>
      <c r="D166" s="11">
        <v>3</v>
      </c>
      <c r="E166" s="11">
        <v>3</v>
      </c>
      <c r="F166" s="11">
        <v>7</v>
      </c>
      <c r="G166" s="11">
        <v>3</v>
      </c>
      <c r="H166" s="11">
        <v>3</v>
      </c>
    </row>
    <row r="167" spans="1:8" x14ac:dyDescent="0.25">
      <c r="A167" s="9" t="s">
        <v>70</v>
      </c>
      <c r="B167" s="13">
        <v>4</v>
      </c>
      <c r="C167" s="14">
        <v>5</v>
      </c>
      <c r="D167" s="14">
        <v>4</v>
      </c>
      <c r="E167" s="14">
        <v>4</v>
      </c>
      <c r="F167" s="14">
        <v>8</v>
      </c>
      <c r="G167" s="14">
        <v>4</v>
      </c>
      <c r="H167" s="14">
        <v>4</v>
      </c>
    </row>
    <row r="168" spans="1:8" x14ac:dyDescent="0.25">
      <c r="A168" s="9" t="s">
        <v>70</v>
      </c>
      <c r="B168" s="12">
        <v>5</v>
      </c>
      <c r="C168" s="11">
        <v>6</v>
      </c>
      <c r="D168" s="11">
        <v>5</v>
      </c>
      <c r="E168" s="11">
        <v>5</v>
      </c>
      <c r="F168" s="11">
        <v>9</v>
      </c>
      <c r="G168" s="11">
        <v>5</v>
      </c>
      <c r="H168" s="11">
        <v>5</v>
      </c>
    </row>
    <row r="169" spans="1:8" x14ac:dyDescent="0.25">
      <c r="A169" s="9" t="s">
        <v>70</v>
      </c>
      <c r="B169" s="13">
        <v>6</v>
      </c>
      <c r="C169" s="14">
        <v>7</v>
      </c>
      <c r="D169" s="14"/>
      <c r="E169" s="14"/>
      <c r="F169" s="14">
        <v>10</v>
      </c>
      <c r="G169" s="14">
        <v>6</v>
      </c>
      <c r="H169" s="14">
        <v>6</v>
      </c>
    </row>
    <row r="170" spans="1:8" x14ac:dyDescent="0.25">
      <c r="A170" s="9" t="s">
        <v>70</v>
      </c>
      <c r="B170" s="12">
        <v>7</v>
      </c>
      <c r="C170" s="11">
        <v>8</v>
      </c>
      <c r="D170" s="11"/>
      <c r="E170" s="11"/>
      <c r="F170" s="11">
        <v>11</v>
      </c>
      <c r="G170" s="11">
        <v>7</v>
      </c>
      <c r="H170" s="11">
        <v>7</v>
      </c>
    </row>
    <row r="171" spans="1:8" x14ac:dyDescent="0.25">
      <c r="A171" s="9" t="s">
        <v>70</v>
      </c>
      <c r="B171" s="13">
        <v>8</v>
      </c>
      <c r="C171" s="14">
        <v>9</v>
      </c>
      <c r="D171" s="14"/>
      <c r="E171" s="14"/>
      <c r="F171" s="14">
        <v>12</v>
      </c>
      <c r="G171" s="14">
        <v>8</v>
      </c>
      <c r="H171" s="14">
        <v>8</v>
      </c>
    </row>
    <row r="172" spans="1:8" x14ac:dyDescent="0.25">
      <c r="A172" s="9" t="s">
        <v>70</v>
      </c>
      <c r="B172" s="12"/>
      <c r="C172" s="11">
        <v>10</v>
      </c>
      <c r="D172" s="11"/>
      <c r="E172" s="11"/>
      <c r="F172" s="11">
        <v>13</v>
      </c>
      <c r="G172" s="11"/>
      <c r="H172" s="11"/>
    </row>
    <row r="173" spans="1:8" x14ac:dyDescent="0.25">
      <c r="A173" s="9" t="s">
        <v>70</v>
      </c>
      <c r="B173" s="12"/>
      <c r="C173" s="11">
        <v>11</v>
      </c>
      <c r="D173" s="11"/>
      <c r="E173" s="11"/>
      <c r="F173" s="11">
        <v>14</v>
      </c>
      <c r="G173" s="11"/>
      <c r="H173" s="11"/>
    </row>
    <row r="174" spans="1:8" x14ac:dyDescent="0.25">
      <c r="A174" s="37" t="s">
        <v>70</v>
      </c>
      <c r="B174" s="17"/>
      <c r="C174" s="5">
        <v>12</v>
      </c>
      <c r="D174" s="5"/>
      <c r="E174" s="5"/>
      <c r="F174" s="5">
        <v>15</v>
      </c>
      <c r="G174" s="5"/>
      <c r="H17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99</vt:i4>
      </vt:variant>
    </vt:vector>
  </HeadingPairs>
  <TitlesOfParts>
    <vt:vector size="102" baseType="lpstr">
      <vt:lpstr>Character Sheet</vt:lpstr>
      <vt:lpstr>OtherTables</vt:lpstr>
      <vt:lpstr>Races</vt:lpstr>
      <vt:lpstr>CyberdogAgility</vt:lpstr>
      <vt:lpstr>CyberDogCharisma</vt:lpstr>
      <vt:lpstr>CyberdogEndurance</vt:lpstr>
      <vt:lpstr>CyberdogIntelligence</vt:lpstr>
      <vt:lpstr>CyberdogLuck</vt:lpstr>
      <vt:lpstr>CyberdogPerception</vt:lpstr>
      <vt:lpstr>CyberdogStrength</vt:lpstr>
      <vt:lpstr>DogAgility</vt:lpstr>
      <vt:lpstr>DogCharisma</vt:lpstr>
      <vt:lpstr>DogEndurance</vt:lpstr>
      <vt:lpstr>DogIntelligence</vt:lpstr>
      <vt:lpstr>DogLuck</vt:lpstr>
      <vt:lpstr>DogPerception</vt:lpstr>
      <vt:lpstr>DogStrength</vt:lpstr>
      <vt:lpstr>GhoulAgility</vt:lpstr>
      <vt:lpstr>GhoulCharisma</vt:lpstr>
      <vt:lpstr>GhoulEndurance</vt:lpstr>
      <vt:lpstr>GhoulIntelligence</vt:lpstr>
      <vt:lpstr>GhoulLuck</vt:lpstr>
      <vt:lpstr>GhoulMuttAgility</vt:lpstr>
      <vt:lpstr>GhoulMuttCharisma</vt:lpstr>
      <vt:lpstr>GhoulMuttEndurance</vt:lpstr>
      <vt:lpstr>GhoulMuttIntelligence</vt:lpstr>
      <vt:lpstr>GhoulMuttLuck</vt:lpstr>
      <vt:lpstr>GhoulMuttPerception</vt:lpstr>
      <vt:lpstr>GhoulMuttStrength</vt:lpstr>
      <vt:lpstr>GhoulPerception</vt:lpstr>
      <vt:lpstr>GhoulStrength</vt:lpstr>
      <vt:lpstr>HumanAgility</vt:lpstr>
      <vt:lpstr>HumanCharisma</vt:lpstr>
      <vt:lpstr>HumanEndurance</vt:lpstr>
      <vt:lpstr>HumanIntelligence</vt:lpstr>
      <vt:lpstr>HumanLuck</vt:lpstr>
      <vt:lpstr>HumanPerception</vt:lpstr>
      <vt:lpstr>HumanStrength</vt:lpstr>
      <vt:lpstr>IntelligentDeathclawAgility</vt:lpstr>
      <vt:lpstr>IntelligentDeathclawCharisma</vt:lpstr>
      <vt:lpstr>IntelligentDeathclawEndurance</vt:lpstr>
      <vt:lpstr>IntelligentDeathclawIntelligence</vt:lpstr>
      <vt:lpstr>IntelligentDeathclawLuck</vt:lpstr>
      <vt:lpstr>IntelligentDeathclawPerception</vt:lpstr>
      <vt:lpstr>IntelligentDeathclawStrength</vt:lpstr>
      <vt:lpstr>LargeRobotAgility</vt:lpstr>
      <vt:lpstr>LargeRobotCharisma</vt:lpstr>
      <vt:lpstr>LargeRobotEndurance</vt:lpstr>
      <vt:lpstr>LargeRobotIntelligence</vt:lpstr>
      <vt:lpstr>LargeRobotLuck</vt:lpstr>
      <vt:lpstr>LargeRobotPerception</vt:lpstr>
      <vt:lpstr>LargeRobotStrength</vt:lpstr>
      <vt:lpstr>MediumRobotAgility</vt:lpstr>
      <vt:lpstr>MediumRobotCharisma</vt:lpstr>
      <vt:lpstr>MediumRobotEndurance</vt:lpstr>
      <vt:lpstr>MediumRobotIntelligence</vt:lpstr>
      <vt:lpstr>MediumRobotLuck</vt:lpstr>
      <vt:lpstr>MediumRobotPerception</vt:lpstr>
      <vt:lpstr>MediumRobotStrength</vt:lpstr>
      <vt:lpstr>MutantHoundAgility</vt:lpstr>
      <vt:lpstr>MutantHoundCharisma</vt:lpstr>
      <vt:lpstr>MutantHoundEndurance</vt:lpstr>
      <vt:lpstr>MutantHoundIntelligence</vt:lpstr>
      <vt:lpstr>MutantHoundLuck</vt:lpstr>
      <vt:lpstr>MutantHoundPerception</vt:lpstr>
      <vt:lpstr>MutantHoundStrength</vt:lpstr>
      <vt:lpstr>Races</vt:lpstr>
      <vt:lpstr>SmallRobotAgility</vt:lpstr>
      <vt:lpstr>SmallRobotCharisma</vt:lpstr>
      <vt:lpstr>SmallRobotEndurance</vt:lpstr>
      <vt:lpstr>SmallRobotIntelligence</vt:lpstr>
      <vt:lpstr>SmallRobotLuck</vt:lpstr>
      <vt:lpstr>SmallRobotPerception</vt:lpstr>
      <vt:lpstr>SmallRobotStrength</vt:lpstr>
      <vt:lpstr>SuperMutantEastCoastAgility</vt:lpstr>
      <vt:lpstr>SuperMutantEastCoastCharisma</vt:lpstr>
      <vt:lpstr>SuperMutantEastCoastEndurance</vt:lpstr>
      <vt:lpstr>SuperMutantEastCoastINtelligence</vt:lpstr>
      <vt:lpstr>SuperMutantEastCoastLuck</vt:lpstr>
      <vt:lpstr>SuperMutantEastCoastPerception</vt:lpstr>
      <vt:lpstr>SuperMutantEastCoastStrength</vt:lpstr>
      <vt:lpstr>SuperMutantWestCoastAgility</vt:lpstr>
      <vt:lpstr>SuperMutantWestCoastCharisma</vt:lpstr>
      <vt:lpstr>SuperMutantWestCoastEndurance</vt:lpstr>
      <vt:lpstr>SuperMutantWestCoastIntelligence</vt:lpstr>
      <vt:lpstr>SuperMutantWestCoastLuck</vt:lpstr>
      <vt:lpstr>SuperMutantWestCoastPerception</vt:lpstr>
      <vt:lpstr>SuperMutantWestCoastStrength</vt:lpstr>
      <vt:lpstr>SynthAgility</vt:lpstr>
      <vt:lpstr>SynthCharisma</vt:lpstr>
      <vt:lpstr>SynthEndurance</vt:lpstr>
      <vt:lpstr>SynthIntelligence</vt:lpstr>
      <vt:lpstr>SynthLuck</vt:lpstr>
      <vt:lpstr>SynthPerception</vt:lpstr>
      <vt:lpstr>SynthStrength</vt:lpstr>
      <vt:lpstr>ZetanAgility</vt:lpstr>
      <vt:lpstr>ZetanCharisma</vt:lpstr>
      <vt:lpstr>ZetanEndurance</vt:lpstr>
      <vt:lpstr>ZetanIntelligence</vt:lpstr>
      <vt:lpstr>ZetanLuck</vt:lpstr>
      <vt:lpstr>ZetanPerception</vt:lpstr>
      <vt:lpstr>ZetanStrength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2019-12-08T00:48:25Z</dcterms:modified>
</cp:coreProperties>
</file>