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OtherTables" sheetId="2" r:id="rId2"/>
  </sheets>
  <calcPr calcId="152511"/>
</workbook>
</file>

<file path=xl/calcChain.xml><?xml version="1.0" encoding="utf-8"?>
<calcChain xmlns="http://schemas.openxmlformats.org/spreadsheetml/2006/main">
  <c r="K8" i="1" l="1"/>
  <c r="K6" i="1"/>
  <c r="K4" i="1"/>
  <c r="K3" i="1"/>
  <c r="K2" i="1"/>
  <c r="K5" i="1"/>
  <c r="K7" i="1"/>
  <c r="K9" i="1"/>
  <c r="K11" i="1"/>
  <c r="K10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9" i="1"/>
</calcChain>
</file>

<file path=xl/sharedStrings.xml><?xml version="1.0" encoding="utf-8"?>
<sst xmlns="http://schemas.openxmlformats.org/spreadsheetml/2006/main" count="63" uniqueCount="59">
  <si>
    <t>S</t>
  </si>
  <si>
    <t>P</t>
  </si>
  <si>
    <t>E</t>
  </si>
  <si>
    <t>C</t>
  </si>
  <si>
    <t>I</t>
  </si>
  <si>
    <t>A</t>
  </si>
  <si>
    <t>L</t>
  </si>
  <si>
    <t>Skills</t>
  </si>
  <si>
    <t>SPECIAL Stats</t>
  </si>
  <si>
    <t xml:space="preserve">Small Guns </t>
  </si>
  <si>
    <t xml:space="preserve"> 5 + (Agility X 4)</t>
  </si>
  <si>
    <t xml:space="preserve">Big Guns </t>
  </si>
  <si>
    <t xml:space="preserve"> (Agility X 2)</t>
  </si>
  <si>
    <t xml:space="preserve">Energy Weapons </t>
  </si>
  <si>
    <t xml:space="preserve">Unarmed </t>
  </si>
  <si>
    <t xml:space="preserve"> 30 + (2 X (Agility + Strength))</t>
  </si>
  <si>
    <t xml:space="preserve">Melee Weapons </t>
  </si>
  <si>
    <t xml:space="preserve"> 20 + (2 X (Agility + Strength))</t>
  </si>
  <si>
    <t xml:space="preserve">Throwing </t>
  </si>
  <si>
    <t xml:space="preserve"> (Agility X 4)</t>
  </si>
  <si>
    <t xml:space="preserve">First Aid </t>
  </si>
  <si>
    <t xml:space="preserve"> 2 X (Perception + Endurance)</t>
  </si>
  <si>
    <t xml:space="preserve">Doctor </t>
  </si>
  <si>
    <t xml:space="preserve"> 5 + (Perception + Intelligence)</t>
  </si>
  <si>
    <t xml:space="preserve">Sneak </t>
  </si>
  <si>
    <t xml:space="preserve"> 5 + (Agility X 3)</t>
  </si>
  <si>
    <t xml:space="preserve">Lockpick </t>
  </si>
  <si>
    <t xml:space="preserve"> 10 + (Perception + Agility)</t>
  </si>
  <si>
    <t xml:space="preserve">Steal </t>
  </si>
  <si>
    <t xml:space="preserve"> (Agility X 3)</t>
  </si>
  <si>
    <t xml:space="preserve">Traps </t>
  </si>
  <si>
    <t xml:space="preserve">Science </t>
  </si>
  <si>
    <t xml:space="preserve"> (Intelligence X 4)</t>
  </si>
  <si>
    <t xml:space="preserve">Repair </t>
  </si>
  <si>
    <t xml:space="preserve"> (Intelligence X 3)</t>
  </si>
  <si>
    <t xml:space="preserve">Pilot </t>
  </si>
  <si>
    <t xml:space="preserve"> 2 X (Agility + Perception)</t>
  </si>
  <si>
    <t xml:space="preserve">Speech </t>
  </si>
  <si>
    <t xml:space="preserve"> (Charisma X 5)</t>
  </si>
  <si>
    <t xml:space="preserve">Barter </t>
  </si>
  <si>
    <t xml:space="preserve"> (Charisma X 4)</t>
  </si>
  <si>
    <t xml:space="preserve">Gambling </t>
  </si>
  <si>
    <t xml:space="preserve"> (Luck X 5)</t>
  </si>
  <si>
    <t xml:space="preserve">Outdoorsman </t>
  </si>
  <si>
    <t xml:space="preserve"> 2 X (Endurance + Intelligence)</t>
  </si>
  <si>
    <t>Traits</t>
  </si>
  <si>
    <t>Race</t>
  </si>
  <si>
    <t>Statistics</t>
  </si>
  <si>
    <t>HP</t>
  </si>
  <si>
    <t>AC (Unarmoured)</t>
  </si>
  <si>
    <t>AP</t>
  </si>
  <si>
    <t>Carry Weight</t>
  </si>
  <si>
    <t>Melee Damage</t>
  </si>
  <si>
    <t>Sequence</t>
  </si>
  <si>
    <t>Healing Rate</t>
  </si>
  <si>
    <t>Critical Chance</t>
  </si>
  <si>
    <t>HP per Level</t>
  </si>
  <si>
    <t>Skill Points per Level</t>
  </si>
  <si>
    <t>Action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</si>
</sst>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M8" sqref="M8"/>
    </sheetView>
  </sheetViews>
  <sheetFormatPr defaultRowHeight="14.4" x14ac:dyDescent="0.3"/>
  <cols>
    <col min="1" max="1" width="15.5546875" customWidth="1"/>
    <col min="3" max="3" width="4.21875" customWidth="1"/>
    <col min="6" max="6" width="16.21875" customWidth="1"/>
    <col min="7" max="7" width="7.109375" customWidth="1"/>
    <col min="8" max="8" width="26" hidden="1" customWidth="1"/>
    <col min="10" max="10" width="17.77734375" customWidth="1"/>
  </cols>
  <sheetData>
    <row r="1" spans="1:11" x14ac:dyDescent="0.3">
      <c r="A1" s="7" t="s">
        <v>46</v>
      </c>
      <c r="C1" s="4" t="s">
        <v>8</v>
      </c>
      <c r="D1" s="4"/>
      <c r="F1" s="4" t="s">
        <v>7</v>
      </c>
      <c r="G1" s="4"/>
      <c r="J1" s="4" t="s">
        <v>47</v>
      </c>
      <c r="K1" s="4"/>
    </row>
    <row r="2" spans="1:11" x14ac:dyDescent="0.3">
      <c r="C2" s="1" t="s">
        <v>0</v>
      </c>
      <c r="D2">
        <v>1</v>
      </c>
      <c r="F2" s="5" t="s">
        <v>9</v>
      </c>
      <c r="G2" s="5">
        <f>5+(D7*4)</f>
        <v>9</v>
      </c>
      <c r="H2" t="s">
        <v>10</v>
      </c>
      <c r="J2" t="s">
        <v>48</v>
      </c>
      <c r="K2">
        <f>15+D2 +(2*D4)</f>
        <v>18</v>
      </c>
    </row>
    <row r="3" spans="1:11" x14ac:dyDescent="0.3">
      <c r="C3" s="1" t="s">
        <v>1</v>
      </c>
      <c r="D3">
        <v>1</v>
      </c>
      <c r="F3" s="5" t="s">
        <v>11</v>
      </c>
      <c r="G3" s="5">
        <f>D7*2</f>
        <v>2</v>
      </c>
      <c r="H3" t="s">
        <v>12</v>
      </c>
      <c r="J3" t="s">
        <v>49</v>
      </c>
      <c r="K3">
        <f>D7</f>
        <v>1</v>
      </c>
    </row>
    <row r="4" spans="1:11" x14ac:dyDescent="0.3">
      <c r="A4" s="7" t="s">
        <v>45</v>
      </c>
      <c r="C4" s="1" t="s">
        <v>2</v>
      </c>
      <c r="D4">
        <v>1</v>
      </c>
      <c r="F4" s="5" t="s">
        <v>13</v>
      </c>
      <c r="G4" s="5">
        <f>D7*2</f>
        <v>2</v>
      </c>
      <c r="H4" t="s">
        <v>12</v>
      </c>
      <c r="J4" t="s">
        <v>50</v>
      </c>
      <c r="K4">
        <f>INDEX(OtherTables!E2:E20,MATCH(D7,OtherTables!D2:D20))</f>
        <v>5</v>
      </c>
    </row>
    <row r="5" spans="1:11" x14ac:dyDescent="0.3">
      <c r="C5" s="1" t="s">
        <v>3</v>
      </c>
      <c r="D5">
        <v>1</v>
      </c>
      <c r="F5" s="5" t="s">
        <v>14</v>
      </c>
      <c r="G5" s="5">
        <f>30+(2*(D7 +D2))</f>
        <v>34</v>
      </c>
      <c r="H5" t="s">
        <v>15</v>
      </c>
      <c r="J5" t="s">
        <v>51</v>
      </c>
      <c r="K5">
        <f>25+(D2*25)</f>
        <v>50</v>
      </c>
    </row>
    <row r="6" spans="1:11" x14ac:dyDescent="0.3">
      <c r="C6" s="1" t="s">
        <v>4</v>
      </c>
      <c r="D6">
        <v>1</v>
      </c>
      <c r="F6" s="5" t="s">
        <v>16</v>
      </c>
      <c r="G6" s="5">
        <f>20+(2*(D7 +D2))</f>
        <v>24</v>
      </c>
      <c r="H6" t="s">
        <v>17</v>
      </c>
      <c r="J6" t="s">
        <v>52</v>
      </c>
      <c r="K6">
        <f>INDEX(OtherTables!H2:H20,MATCH(D2,OtherTables!G2:G20))</f>
        <v>1</v>
      </c>
    </row>
    <row r="7" spans="1:11" x14ac:dyDescent="0.3">
      <c r="C7" s="1" t="s">
        <v>5</v>
      </c>
      <c r="D7">
        <v>1</v>
      </c>
      <c r="F7" s="5" t="s">
        <v>18</v>
      </c>
      <c r="G7" s="5">
        <f>D7*4</f>
        <v>4</v>
      </c>
      <c r="H7" t="s">
        <v>19</v>
      </c>
      <c r="J7" t="s">
        <v>53</v>
      </c>
      <c r="K7">
        <f>2*D3</f>
        <v>2</v>
      </c>
    </row>
    <row r="8" spans="1:11" x14ac:dyDescent="0.3">
      <c r="C8" s="9" t="s">
        <v>6</v>
      </c>
      <c r="D8" s="8">
        <v>1</v>
      </c>
      <c r="F8" s="5" t="s">
        <v>20</v>
      </c>
      <c r="G8" s="5">
        <f>2*(D2+D4)</f>
        <v>4</v>
      </c>
      <c r="H8" t="s">
        <v>21</v>
      </c>
      <c r="J8" t="s">
        <v>54</v>
      </c>
      <c r="K8">
        <f>INDEX(OtherTables!B2:B20,MATCH(D4,OtherTables!A2:A20))</f>
        <v>1</v>
      </c>
    </row>
    <row r="9" spans="1:11" x14ac:dyDescent="0.3">
      <c r="D9" s="2" t="str">
        <f>CONCATENATE(SUM(D2:D8), "/40")</f>
        <v>7/40</v>
      </c>
      <c r="F9" s="5" t="s">
        <v>22</v>
      </c>
      <c r="G9" s="5">
        <f>5+D3+D6</f>
        <v>7</v>
      </c>
      <c r="H9" t="s">
        <v>23</v>
      </c>
      <c r="J9" t="s">
        <v>55</v>
      </c>
      <c r="K9">
        <f>D8</f>
        <v>1</v>
      </c>
    </row>
    <row r="10" spans="1:11" x14ac:dyDescent="0.3">
      <c r="F10" s="5" t="s">
        <v>24</v>
      </c>
      <c r="G10" s="5">
        <f>5+(D7*3)</f>
        <v>8</v>
      </c>
      <c r="H10" t="s">
        <v>25</v>
      </c>
      <c r="J10" t="s">
        <v>56</v>
      </c>
      <c r="K10">
        <f>3+(D4/2)</f>
        <v>3.5</v>
      </c>
    </row>
    <row r="11" spans="1:11" x14ac:dyDescent="0.3">
      <c r="F11" s="5" t="s">
        <v>26</v>
      </c>
      <c r="G11" s="5">
        <f>10 +D3+D7</f>
        <v>12</v>
      </c>
      <c r="H11" t="s">
        <v>27</v>
      </c>
      <c r="J11" t="s">
        <v>57</v>
      </c>
      <c r="K11">
        <f>5+(D6*2)</f>
        <v>7</v>
      </c>
    </row>
    <row r="12" spans="1:11" x14ac:dyDescent="0.3">
      <c r="F12" s="5" t="s">
        <v>28</v>
      </c>
      <c r="G12" s="5">
        <f>D7*3</f>
        <v>3</v>
      </c>
      <c r="H12" t="s">
        <v>29</v>
      </c>
    </row>
    <row r="13" spans="1:11" x14ac:dyDescent="0.3">
      <c r="F13" s="5" t="s">
        <v>30</v>
      </c>
      <c r="G13" s="5">
        <f>10+D3+D7</f>
        <v>12</v>
      </c>
      <c r="H13" t="s">
        <v>27</v>
      </c>
    </row>
    <row r="14" spans="1:11" x14ac:dyDescent="0.3">
      <c r="F14" s="5" t="s">
        <v>31</v>
      </c>
      <c r="G14" s="5">
        <f>D6*4</f>
        <v>4</v>
      </c>
      <c r="H14" t="s">
        <v>32</v>
      </c>
    </row>
    <row r="15" spans="1:11" x14ac:dyDescent="0.3">
      <c r="F15" s="5" t="s">
        <v>33</v>
      </c>
      <c r="G15" s="5">
        <f>D6*3</f>
        <v>3</v>
      </c>
      <c r="H15" t="s">
        <v>34</v>
      </c>
    </row>
    <row r="16" spans="1:11" x14ac:dyDescent="0.3">
      <c r="F16" s="5" t="s">
        <v>35</v>
      </c>
      <c r="G16" s="5">
        <f>2 * (D7 +D3)</f>
        <v>4</v>
      </c>
      <c r="H16" t="s">
        <v>36</v>
      </c>
    </row>
    <row r="17" spans="6:8" x14ac:dyDescent="0.3">
      <c r="F17" s="5" t="s">
        <v>37</v>
      </c>
      <c r="G17" s="5">
        <f>5*D5</f>
        <v>5</v>
      </c>
      <c r="H17" t="s">
        <v>38</v>
      </c>
    </row>
    <row r="18" spans="6:8" x14ac:dyDescent="0.3">
      <c r="F18" s="5" t="s">
        <v>39</v>
      </c>
      <c r="G18" s="5">
        <f>4*D5</f>
        <v>4</v>
      </c>
      <c r="H18" t="s">
        <v>40</v>
      </c>
    </row>
    <row r="19" spans="6:8" x14ac:dyDescent="0.3">
      <c r="F19" s="5" t="s">
        <v>41</v>
      </c>
      <c r="G19" s="5">
        <f>5*D8</f>
        <v>5</v>
      </c>
      <c r="H19" t="s">
        <v>42</v>
      </c>
    </row>
    <row r="20" spans="6:8" x14ac:dyDescent="0.3">
      <c r="F20" s="6" t="s">
        <v>43</v>
      </c>
      <c r="G20" s="6">
        <f>2*(D4+D6)</f>
        <v>4</v>
      </c>
      <c r="H20" t="s">
        <v>44</v>
      </c>
    </row>
    <row r="22" spans="6:8" x14ac:dyDescent="0.3">
      <c r="F22" s="5"/>
    </row>
  </sheetData>
  <mergeCells count="3">
    <mergeCell ref="C1:D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19" sqref="I19"/>
    </sheetView>
  </sheetViews>
  <sheetFormatPr defaultRowHeight="14.4" x14ac:dyDescent="0.3"/>
  <cols>
    <col min="1" max="1" width="5.6640625" customWidth="1"/>
    <col min="7" max="7" width="8" customWidth="1"/>
  </cols>
  <sheetData>
    <row r="1" spans="1:8" x14ac:dyDescent="0.3">
      <c r="A1" s="3" t="s">
        <v>54</v>
      </c>
      <c r="B1" s="3"/>
      <c r="D1" s="3" t="s">
        <v>58</v>
      </c>
      <c r="E1" s="3"/>
      <c r="G1" s="3" t="s">
        <v>52</v>
      </c>
      <c r="H1" s="3"/>
    </row>
    <row r="2" spans="1:8" x14ac:dyDescent="0.3">
      <c r="A2">
        <v>1</v>
      </c>
      <c r="B2">
        <v>1</v>
      </c>
      <c r="D2">
        <v>1</v>
      </c>
      <c r="E2">
        <v>5</v>
      </c>
      <c r="G2">
        <v>1</v>
      </c>
      <c r="H2">
        <v>1</v>
      </c>
    </row>
    <row r="3" spans="1:8" x14ac:dyDescent="0.3">
      <c r="A3">
        <v>2</v>
      </c>
      <c r="B3">
        <v>1</v>
      </c>
      <c r="D3">
        <v>2</v>
      </c>
      <c r="E3">
        <v>6</v>
      </c>
      <c r="G3">
        <v>2</v>
      </c>
      <c r="H3">
        <v>1</v>
      </c>
    </row>
    <row r="4" spans="1:8" x14ac:dyDescent="0.3">
      <c r="A4">
        <v>3</v>
      </c>
      <c r="B4">
        <v>1</v>
      </c>
      <c r="D4">
        <v>3</v>
      </c>
      <c r="E4">
        <v>6</v>
      </c>
      <c r="G4">
        <v>3</v>
      </c>
      <c r="H4">
        <v>1</v>
      </c>
    </row>
    <row r="5" spans="1:8" x14ac:dyDescent="0.3">
      <c r="A5">
        <v>4</v>
      </c>
      <c r="B5">
        <v>1</v>
      </c>
      <c r="D5">
        <v>4</v>
      </c>
      <c r="E5">
        <v>7</v>
      </c>
      <c r="G5">
        <v>4</v>
      </c>
      <c r="H5">
        <v>1</v>
      </c>
    </row>
    <row r="6" spans="1:8" x14ac:dyDescent="0.3">
      <c r="A6">
        <v>5</v>
      </c>
      <c r="B6">
        <v>1</v>
      </c>
      <c r="D6">
        <v>5</v>
      </c>
      <c r="E6">
        <v>7</v>
      </c>
      <c r="G6">
        <v>5</v>
      </c>
      <c r="H6">
        <v>1</v>
      </c>
    </row>
    <row r="7" spans="1:8" x14ac:dyDescent="0.3">
      <c r="A7">
        <v>6</v>
      </c>
      <c r="B7">
        <v>2</v>
      </c>
      <c r="D7">
        <v>6</v>
      </c>
      <c r="E7">
        <v>8</v>
      </c>
      <c r="G7">
        <v>6</v>
      </c>
      <c r="H7">
        <v>1</v>
      </c>
    </row>
    <row r="8" spans="1:8" x14ac:dyDescent="0.3">
      <c r="A8">
        <v>7</v>
      </c>
      <c r="B8">
        <v>2</v>
      </c>
      <c r="D8">
        <v>7</v>
      </c>
      <c r="E8">
        <v>8</v>
      </c>
      <c r="G8">
        <v>7</v>
      </c>
      <c r="H8">
        <v>2</v>
      </c>
    </row>
    <row r="9" spans="1:8" x14ac:dyDescent="0.3">
      <c r="A9">
        <v>8</v>
      </c>
      <c r="B9">
        <v>2</v>
      </c>
      <c r="D9">
        <v>8</v>
      </c>
      <c r="E9">
        <v>9</v>
      </c>
      <c r="G9">
        <v>8</v>
      </c>
      <c r="H9">
        <v>3</v>
      </c>
    </row>
    <row r="10" spans="1:8" x14ac:dyDescent="0.3">
      <c r="A10">
        <v>9</v>
      </c>
      <c r="B10">
        <v>3</v>
      </c>
      <c r="D10">
        <v>9</v>
      </c>
      <c r="E10">
        <v>9</v>
      </c>
      <c r="G10">
        <v>9</v>
      </c>
      <c r="H10">
        <v>4</v>
      </c>
    </row>
    <row r="11" spans="1:8" x14ac:dyDescent="0.3">
      <c r="A11">
        <v>10</v>
      </c>
      <c r="B11">
        <v>3</v>
      </c>
      <c r="D11">
        <v>10</v>
      </c>
      <c r="E11">
        <v>10</v>
      </c>
      <c r="G11">
        <v>10</v>
      </c>
      <c r="H11">
        <v>5</v>
      </c>
    </row>
    <row r="12" spans="1:8" x14ac:dyDescent="0.3">
      <c r="A12">
        <v>11</v>
      </c>
      <c r="B12">
        <v>3</v>
      </c>
      <c r="D12">
        <v>11</v>
      </c>
      <c r="E12">
        <v>10</v>
      </c>
      <c r="G12">
        <v>11</v>
      </c>
      <c r="H12">
        <v>6</v>
      </c>
    </row>
    <row r="13" spans="1:8" x14ac:dyDescent="0.3">
      <c r="A13">
        <v>12</v>
      </c>
      <c r="B13">
        <v>3</v>
      </c>
      <c r="D13">
        <v>12</v>
      </c>
      <c r="E13">
        <v>10</v>
      </c>
      <c r="G13">
        <v>12</v>
      </c>
      <c r="H13">
        <v>7</v>
      </c>
    </row>
    <row r="14" spans="1:8" x14ac:dyDescent="0.3">
      <c r="A14">
        <v>13</v>
      </c>
      <c r="B14">
        <v>3</v>
      </c>
      <c r="D14">
        <v>13</v>
      </c>
      <c r="E14">
        <v>10</v>
      </c>
      <c r="G14">
        <v>13</v>
      </c>
      <c r="H14">
        <v>7</v>
      </c>
    </row>
    <row r="15" spans="1:8" x14ac:dyDescent="0.3">
      <c r="A15">
        <v>14</v>
      </c>
      <c r="B15">
        <v>3</v>
      </c>
      <c r="D15">
        <v>14</v>
      </c>
      <c r="E15">
        <v>10</v>
      </c>
      <c r="G15">
        <v>14</v>
      </c>
      <c r="H15">
        <v>7</v>
      </c>
    </row>
    <row r="16" spans="1:8" x14ac:dyDescent="0.3">
      <c r="A16">
        <v>15</v>
      </c>
      <c r="B16">
        <v>3</v>
      </c>
      <c r="D16">
        <v>15</v>
      </c>
      <c r="E16">
        <v>10</v>
      </c>
      <c r="G16">
        <v>15</v>
      </c>
      <c r="H16">
        <v>7</v>
      </c>
    </row>
    <row r="17" spans="1:8" x14ac:dyDescent="0.3">
      <c r="A17">
        <v>16</v>
      </c>
      <c r="B17">
        <v>3</v>
      </c>
      <c r="D17">
        <v>16</v>
      </c>
      <c r="E17">
        <v>10</v>
      </c>
      <c r="G17">
        <v>16</v>
      </c>
      <c r="H17">
        <v>7</v>
      </c>
    </row>
    <row r="18" spans="1:8" x14ac:dyDescent="0.3">
      <c r="A18">
        <v>17</v>
      </c>
      <c r="B18">
        <v>3</v>
      </c>
      <c r="D18">
        <v>17</v>
      </c>
      <c r="E18">
        <v>10</v>
      </c>
      <c r="G18">
        <v>17</v>
      </c>
      <c r="H18">
        <v>7</v>
      </c>
    </row>
    <row r="19" spans="1:8" x14ac:dyDescent="0.3">
      <c r="A19">
        <v>18</v>
      </c>
      <c r="B19">
        <v>3</v>
      </c>
      <c r="D19">
        <v>18</v>
      </c>
      <c r="E19">
        <v>10</v>
      </c>
      <c r="G19">
        <v>18</v>
      </c>
      <c r="H19">
        <v>7</v>
      </c>
    </row>
    <row r="20" spans="1:8" x14ac:dyDescent="0.3">
      <c r="A20">
        <v>19</v>
      </c>
      <c r="B20">
        <v>3</v>
      </c>
      <c r="D20">
        <v>19</v>
      </c>
      <c r="E20">
        <v>10</v>
      </c>
      <c r="G20">
        <v>19</v>
      </c>
      <c r="H20">
        <v>7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OtherTables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2019-12-05T14:06:42Z</dcterms:modified>
</cp:coreProperties>
</file>