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waqar\Downloads\4_25_2024 (3)\Most_recent\2_20_2024\2_20_2024\"/>
    </mc:Choice>
  </mc:AlternateContent>
  <xr:revisionPtr revIDLastSave="0" documentId="13_ncr:1_{B723356E-8B4D-4B8C-94AA-FDDD5E280720}" xr6:coauthVersionLast="47" xr6:coauthVersionMax="47" xr10:uidLastSave="{00000000-0000-0000-0000-000000000000}"/>
  <bookViews>
    <workbookView xWindow="-120" yWindow="-120" windowWidth="20730" windowHeight="11040" activeTab="1" xr2:uid="{278C0D43-5F7A-EF46-97BD-969595BF97F4}"/>
  </bookViews>
  <sheets>
    <sheet name="General" sheetId="3" r:id="rId1"/>
    <sheet name="Design" sheetId="1" r:id="rId2"/>
    <sheet name="Cost" sheetId="4" r:id="rId3"/>
    <sheet name="LCA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6" i="1" l="1"/>
  <c r="D186" i="1"/>
  <c r="E185" i="1"/>
  <c r="D185" i="1"/>
  <c r="E184" i="1"/>
  <c r="D184" i="1"/>
  <c r="D33" i="1" l="1"/>
  <c r="D37" i="1" l="1"/>
  <c r="D31" i="1" l="1"/>
  <c r="D172" i="1"/>
  <c r="D35" i="1"/>
  <c r="D174" i="1" l="1"/>
  <c r="E174" i="1"/>
  <c r="E37" i="1" l="1"/>
  <c r="D38" i="1"/>
  <c r="E38" i="1"/>
  <c r="D39" i="1"/>
  <c r="E39" i="1"/>
  <c r="E178" i="1"/>
  <c r="D178" i="1"/>
  <c r="D36" i="1"/>
  <c r="E36" i="1"/>
  <c r="E35" i="1"/>
  <c r="D75" i="1" l="1"/>
  <c r="E75" i="1"/>
  <c r="D181" i="1"/>
  <c r="E181" i="1"/>
  <c r="D180" i="1"/>
  <c r="E180" i="1"/>
  <c r="D34" i="1"/>
  <c r="E34" i="1"/>
  <c r="D179" i="1" l="1"/>
  <c r="E179" i="1"/>
  <c r="E173" i="1"/>
  <c r="E172" i="1"/>
  <c r="D130" i="1" l="1"/>
  <c r="E130" i="1"/>
  <c r="D143" i="1"/>
  <c r="E143" i="1"/>
  <c r="E169" i="1" l="1"/>
  <c r="D169" i="1"/>
  <c r="D165" i="1"/>
  <c r="E165" i="1"/>
  <c r="D164" i="1"/>
  <c r="E164" i="1"/>
  <c r="E163" i="1"/>
  <c r="D163" i="1"/>
  <c r="D161" i="1"/>
  <c r="E161" i="1"/>
  <c r="E26" i="1" l="1"/>
  <c r="D26" i="1"/>
  <c r="E25" i="1"/>
  <c r="D25" i="1"/>
  <c r="E24" i="1"/>
  <c r="D24" i="1"/>
  <c r="E27" i="1"/>
  <c r="D27" i="1"/>
  <c r="D47" i="1"/>
  <c r="D48" i="1"/>
  <c r="E48" i="1"/>
  <c r="E47" i="1"/>
  <c r="D46" i="1"/>
  <c r="E46" i="1"/>
  <c r="D45" i="1"/>
  <c r="E45" i="1"/>
  <c r="D44" i="1"/>
  <c r="E44" i="1"/>
  <c r="D43" i="1"/>
  <c r="E43" i="1"/>
  <c r="D42" i="1"/>
  <c r="E42" i="1"/>
  <c r="E33" i="1"/>
  <c r="D32" i="1"/>
  <c r="E32" i="1"/>
  <c r="E31" i="1"/>
  <c r="D30" i="1"/>
  <c r="E30" i="1"/>
  <c r="E28" i="1"/>
  <c r="D28" i="1"/>
  <c r="E29" i="1"/>
  <c r="D29" i="1"/>
  <c r="D114" i="1"/>
  <c r="E114" i="1"/>
  <c r="D157" i="1"/>
  <c r="E157" i="1"/>
  <c r="D142" i="1"/>
  <c r="E142" i="1"/>
  <c r="D119" i="1" l="1"/>
  <c r="E119" i="1"/>
  <c r="D117" i="1"/>
  <c r="E117" i="1"/>
  <c r="D118" i="1"/>
  <c r="E118" i="1"/>
  <c r="D156" i="1" l="1"/>
  <c r="E156" i="1"/>
  <c r="D150" i="1"/>
  <c r="E150" i="1"/>
  <c r="D151" i="1"/>
  <c r="E151" i="1"/>
  <c r="D145" i="1"/>
  <c r="E145" i="1"/>
  <c r="D146" i="1"/>
  <c r="E146" i="1"/>
  <c r="D129" i="1"/>
  <c r="E129" i="1"/>
  <c r="D132" i="1"/>
  <c r="E132" i="1"/>
  <c r="D127" i="1" l="1"/>
  <c r="E127" i="1"/>
  <c r="D64" i="1"/>
  <c r="D137" i="1"/>
  <c r="E137" i="1"/>
  <c r="D126" i="1"/>
  <c r="E126" i="1"/>
  <c r="D128" i="1"/>
  <c r="E128" i="1"/>
  <c r="D123" i="1"/>
  <c r="E123" i="1"/>
  <c r="D113" i="1"/>
  <c r="E113" i="1"/>
  <c r="D109" i="1"/>
  <c r="E109" i="1"/>
  <c r="E108" i="1"/>
  <c r="D106" i="1"/>
  <c r="E106" i="1"/>
  <c r="D107" i="1"/>
  <c r="E107" i="1"/>
  <c r="D108" i="1"/>
  <c r="D101" i="1"/>
  <c r="E101" i="1"/>
  <c r="D97" i="1"/>
  <c r="E97" i="1"/>
  <c r="D90" i="1"/>
  <c r="E90" i="1"/>
  <c r="D91" i="1"/>
  <c r="E91" i="1"/>
  <c r="D82" i="1"/>
  <c r="E82" i="1"/>
  <c r="D73" i="1"/>
  <c r="E73" i="1"/>
  <c r="D74" i="1"/>
  <c r="E74" i="1"/>
  <c r="E81" i="1"/>
  <c r="D81" i="1"/>
  <c r="E64" i="1" l="1"/>
  <c r="D65" i="1"/>
  <c r="E65" i="1"/>
  <c r="D66" i="1"/>
  <c r="E66" i="1"/>
  <c r="D67" i="1"/>
  <c r="E67" i="1"/>
  <c r="D68" i="1"/>
  <c r="E68" i="1"/>
  <c r="D69" i="1"/>
  <c r="E69" i="1"/>
  <c r="D70" i="1"/>
  <c r="E70" i="1"/>
  <c r="E57" i="1"/>
  <c r="D57" i="1"/>
  <c r="D61" i="1"/>
  <c r="E61" i="1"/>
  <c r="D62" i="1"/>
  <c r="E62" i="1"/>
  <c r="E60" i="1"/>
  <c r="D60" i="1"/>
</calcChain>
</file>

<file path=xl/sharedStrings.xml><?xml version="1.0" encoding="utf-8"?>
<sst xmlns="http://schemas.openxmlformats.org/spreadsheetml/2006/main" count="616" uniqueCount="306">
  <si>
    <t>Parameter</t>
  </si>
  <si>
    <t>Unit</t>
  </si>
  <si>
    <t>Reference</t>
  </si>
  <si>
    <t>triangular</t>
  </si>
  <si>
    <t>discount_rate</t>
  </si>
  <si>
    <t>years</t>
  </si>
  <si>
    <t>uniform</t>
  </si>
  <si>
    <t>%</t>
  </si>
  <si>
    <t>constant</t>
  </si>
  <si>
    <t>distribution</t>
  </si>
  <si>
    <t>expected</t>
  </si>
  <si>
    <t>low</t>
  </si>
  <si>
    <t>high</t>
  </si>
  <si>
    <t>correlation</t>
  </si>
  <si>
    <t>yes</t>
  </si>
  <si>
    <t>n_samples</t>
  </si>
  <si>
    <t>electricity_cost</t>
  </si>
  <si>
    <t>USD/kWh</t>
  </si>
  <si>
    <t>tax_rate</t>
  </si>
  <si>
    <t>Description</t>
  </si>
  <si>
    <t>electricity</t>
  </si>
  <si>
    <t>kWh</t>
  </si>
  <si>
    <t>Ozone depletion (kg CFC-11 eq/m3)</t>
  </si>
  <si>
    <t>Global warming (kg CO2 eq/m3)</t>
  </si>
  <si>
    <t>Smog (kg O3 eq/m3)</t>
  </si>
  <si>
    <t>Acidification (kg SO2 eq/m3)</t>
  </si>
  <si>
    <t>Eutrophication (kg N eq/m3)</t>
  </si>
  <si>
    <t>Carcinogenics (CTUh/m3)</t>
  </si>
  <si>
    <t>Non carcinogenics (CTUh/m3)</t>
  </si>
  <si>
    <t>Respiratory effects (kg PM2.5 eq/m3)</t>
  </si>
  <si>
    <t>Ecotoxicity (CTUe/m3)</t>
  </si>
  <si>
    <t>Fossil fuel depletion (MJ surplus/m3)</t>
  </si>
  <si>
    <t>Notes</t>
  </si>
  <si>
    <t>used in design?</t>
  </si>
  <si>
    <t>expected_lifetime</t>
  </si>
  <si>
    <t>steel</t>
  </si>
  <si>
    <t>stainless_steel</t>
  </si>
  <si>
    <t>dioxins_furans</t>
  </si>
  <si>
    <t>h</t>
  </si>
  <si>
    <t>kg</t>
  </si>
  <si>
    <t>hours_run_per_day</t>
  </si>
  <si>
    <t>run with 8 and 20 h</t>
  </si>
  <si>
    <t>SO2_to_air</t>
  </si>
  <si>
    <t>NOx_to_air</t>
  </si>
  <si>
    <t>CO_to_air</t>
  </si>
  <si>
    <t>mercury_to_air</t>
  </si>
  <si>
    <t>As_to_air</t>
  </si>
  <si>
    <t>Cd_to_air</t>
  </si>
  <si>
    <t>catalytic_converter</t>
  </si>
  <si>
    <t>Catalytic converter, oxidation, 20 litre {GLO}| market for | Alloc Def, U</t>
  </si>
  <si>
    <t>fan</t>
  </si>
  <si>
    <t>Fan, for power supply unit, desktop computer {GLO}| market for | Alloc Def, U</t>
  </si>
  <si>
    <t>pump_2.76kg</t>
  </si>
  <si>
    <t>Pump, 40W {GLO}| market for | Alloc Def, U</t>
  </si>
  <si>
    <t>OHX_ORC_200kW</t>
  </si>
  <si>
    <t>Heat and power co-generation unit, organic Rankine cycle, 200kW electrical {GLO}| market for | Alloc Def, U</t>
  </si>
  <si>
    <t>HHX</t>
  </si>
  <si>
    <t>Blower and heat exchange unit, decentralized, 180-250 m3/h {GLO}| market for | Alloc Def, U</t>
  </si>
  <si>
    <t>electric_motor_500W</t>
  </si>
  <si>
    <t>Electric motor, for electric scooter {GLO}| production | Alloc Def, U</t>
  </si>
  <si>
    <t>CHP_plant</t>
  </si>
  <si>
    <t>Generator, mini CHP plant {GLO}| market for | Alloc Def, U</t>
  </si>
  <si>
    <t>Steel, unalloyed {GLO}| market for | Alloc Def, U</t>
  </si>
  <si>
    <t>Steel, chromium steel 18/8 {RoW}| steel production, converter, chromium steel 18/8 | Alloc Def, U</t>
  </si>
  <si>
    <t>Electricity (Calculated using EIA electricity mix) - High</t>
  </si>
  <si>
    <t>ea</t>
  </si>
  <si>
    <t>(TRACI characterization factors)</t>
  </si>
  <si>
    <t>polymer</t>
  </si>
  <si>
    <t>Polyacrylamide {GLO}| market for | Alloc Def, U</t>
  </si>
  <si>
    <t>fraction</t>
  </si>
  <si>
    <t>N2O_to_air</t>
  </si>
  <si>
    <t>CH4_to_air</t>
  </si>
  <si>
    <t xml:space="preserve">Electronic component, active, unspecified {GLO}| production | Alloc Def, U </t>
  </si>
  <si>
    <t>electronics</t>
  </si>
  <si>
    <t>CO2_fossil_to_air</t>
  </si>
  <si>
    <t>BOM</t>
  </si>
  <si>
    <t>steel_cost</t>
  </si>
  <si>
    <t>stainless_steel_cost</t>
  </si>
  <si>
    <t>USD/kg</t>
  </si>
  <si>
    <t>concrete</t>
  </si>
  <si>
    <t>SURT report</t>
  </si>
  <si>
    <t>m</t>
  </si>
  <si>
    <t>Concrete, normal {CH}| market for | Alloc Def, U</t>
  </si>
  <si>
    <t>m3</t>
  </si>
  <si>
    <t>Electric connector, peripheral type buss {GLO}| production | Alloc Def, U</t>
  </si>
  <si>
    <t>electric_connectors</t>
  </si>
  <si>
    <t>Cable, three-conductor cable {GLO}| production | Alloc Def, U</t>
  </si>
  <si>
    <t>electric_cables</t>
  </si>
  <si>
    <t>zero</t>
  </si>
  <si>
    <t>COD_influent</t>
  </si>
  <si>
    <t>flowrate_influent</t>
  </si>
  <si>
    <t>moisture_content_influent</t>
  </si>
  <si>
    <t>total_solids_influent</t>
  </si>
  <si>
    <t>m3/d</t>
  </si>
  <si>
    <t>mg/L</t>
  </si>
  <si>
    <t>influent wastewater</t>
  </si>
  <si>
    <t>day-1</t>
  </si>
  <si>
    <t>Adjusted reaction rate constant based on cell temperature</t>
  </si>
  <si>
    <t>Reference reaction rate constant at 20 ̊C</t>
  </si>
  <si>
    <t>K_20</t>
  </si>
  <si>
    <t>theta</t>
  </si>
  <si>
    <t>STEP_2</t>
  </si>
  <si>
    <t>aerated stabilization basin</t>
  </si>
  <si>
    <t>STEP_1</t>
  </si>
  <si>
    <t>Temperature Activity Coefficient</t>
  </si>
  <si>
    <t>Volume of reactor</t>
  </si>
  <si>
    <t>g/m3</t>
  </si>
  <si>
    <t>Influent nbVSS concentration</t>
  </si>
  <si>
    <t>kd</t>
  </si>
  <si>
    <t>g VSS/g sBOD</t>
  </si>
  <si>
    <t>Endogenous decay coefficient</t>
  </si>
  <si>
    <t>Y</t>
  </si>
  <si>
    <t xml:space="preserve"> g VSS/g sBOD</t>
  </si>
  <si>
    <t>Microbial yield coefficient</t>
  </si>
  <si>
    <t>X</t>
  </si>
  <si>
    <t>g VSS /m3</t>
  </si>
  <si>
    <t>Biomass concentration</t>
  </si>
  <si>
    <t>fd</t>
  </si>
  <si>
    <t>g VSS/g VSS</t>
  </si>
  <si>
    <t>Fraction of Biomass that remains as cell debris</t>
  </si>
  <si>
    <t>g bsCOD/g VSS</t>
  </si>
  <si>
    <t xml:space="preserve"> COD of cell tissue</t>
  </si>
  <si>
    <t>COD_VSS_conversion</t>
  </si>
  <si>
    <t>X_ot</t>
  </si>
  <si>
    <t>STEP_3</t>
  </si>
  <si>
    <t>Volume</t>
  </si>
  <si>
    <t>Watt</t>
  </si>
  <si>
    <t>STEP_4</t>
  </si>
  <si>
    <t>TSSe</t>
  </si>
  <si>
    <t>Growth</t>
  </si>
  <si>
    <t>mgN/L</t>
  </si>
  <si>
    <t>mgP/L</t>
  </si>
  <si>
    <t>CM_Power</t>
  </si>
  <si>
    <t>CM_Volume</t>
  </si>
  <si>
    <t>STEP_6</t>
  </si>
  <si>
    <t>STEP_7</t>
  </si>
  <si>
    <t>STEP_8</t>
  </si>
  <si>
    <t>n</t>
  </si>
  <si>
    <t>tn</t>
  </si>
  <si>
    <t>day</t>
  </si>
  <si>
    <t>STEP_9</t>
  </si>
  <si>
    <t>t</t>
  </si>
  <si>
    <t>Initial_Concentration</t>
  </si>
  <si>
    <t>kL</t>
  </si>
  <si>
    <t>math_exp</t>
  </si>
  <si>
    <t>STEP_12</t>
  </si>
  <si>
    <t>Input_SBOD</t>
  </si>
  <si>
    <t xml:space="preserve">STEP_13 </t>
  </si>
  <si>
    <t>STEP_14</t>
  </si>
  <si>
    <t>PO4_P</t>
  </si>
  <si>
    <t>STEP_11</t>
  </si>
  <si>
    <t>STEP_15</t>
  </si>
  <si>
    <t>STEP_16</t>
  </si>
  <si>
    <t>STEP_19</t>
  </si>
  <si>
    <t>STEP_21</t>
  </si>
  <si>
    <t>kpo4</t>
  </si>
  <si>
    <t>K20</t>
  </si>
  <si>
    <t>Limi_PO4_P</t>
  </si>
  <si>
    <t>Coeff_Power</t>
  </si>
  <si>
    <t>Power_limi</t>
  </si>
  <si>
    <t>V</t>
  </si>
  <si>
    <t>X_O</t>
  </si>
  <si>
    <t>STEP_31</t>
  </si>
  <si>
    <t>NH4_Ni</t>
  </si>
  <si>
    <t>NH4_Ne</t>
  </si>
  <si>
    <t>STEP_32</t>
  </si>
  <si>
    <t>PO4_Pi</t>
  </si>
  <si>
    <t>PO4_Pe</t>
  </si>
  <si>
    <t>STEP_35</t>
  </si>
  <si>
    <t>cBOD5_Multiplier</t>
  </si>
  <si>
    <t>Total Suspended Solids in Effluent wastewater</t>
  </si>
  <si>
    <t>Biomass Growth in settled solids</t>
  </si>
  <si>
    <t xml:space="preserve">Power consumption of the aeration system </t>
  </si>
  <si>
    <t>Power required for the complete mixing</t>
  </si>
  <si>
    <t>Number of cells</t>
  </si>
  <si>
    <t>Retention time</t>
  </si>
  <si>
    <t>Initial Concentration of SBOD</t>
  </si>
  <si>
    <t>Soluble Biochemical Oxygen Demand</t>
  </si>
  <si>
    <t>days</t>
  </si>
  <si>
    <t xml:space="preserve">exponential </t>
  </si>
  <si>
    <t>Total Influent SBOD</t>
  </si>
  <si>
    <t>Amount of Phosphorous in Influent</t>
  </si>
  <si>
    <t>Rate constant at 20 degree Celcius</t>
  </si>
  <si>
    <t>Amount of Microorganism</t>
  </si>
  <si>
    <t xml:space="preserve">equilibrium constant </t>
  </si>
  <si>
    <t>Temperature Coefficient</t>
  </si>
  <si>
    <t xml:space="preserve">Limited amount of Phosphoous in an influent </t>
  </si>
  <si>
    <t>Coefficient for Power</t>
  </si>
  <si>
    <t xml:space="preserve">When power is limited </t>
  </si>
  <si>
    <t>Influent Ammonium Nitrogen</t>
  </si>
  <si>
    <t>Effluent Ammonium Nitrogen</t>
  </si>
  <si>
    <t>Influent Phosphate Phosphorus</t>
  </si>
  <si>
    <t>Effluent Phosphate Phosphorus</t>
  </si>
  <si>
    <t>Multiplier used for UOD calculation</t>
  </si>
  <si>
    <t>Oxygen_factor</t>
  </si>
  <si>
    <t>Hydrau_Reten</t>
  </si>
  <si>
    <t>d</t>
  </si>
  <si>
    <t>k</t>
  </si>
  <si>
    <t>Ks</t>
  </si>
  <si>
    <t>mg CBOD5 /mg SS</t>
  </si>
  <si>
    <t>particulate oxygen demand of the effluent SS</t>
  </si>
  <si>
    <t>f_c</t>
  </si>
  <si>
    <t>SBODe</t>
  </si>
  <si>
    <t>theta_30_to_20</t>
  </si>
  <si>
    <t>Coeff_30_to_20</t>
  </si>
  <si>
    <t>dewatering_polymer_dose</t>
  </si>
  <si>
    <t>Sedimentation</t>
  </si>
  <si>
    <t>t0</t>
  </si>
  <si>
    <t>min</t>
  </si>
  <si>
    <t>max_decay</t>
  </si>
  <si>
    <t>tot</t>
  </si>
  <si>
    <t>mg</t>
  </si>
  <si>
    <t>math_expo</t>
  </si>
  <si>
    <t>split_COD</t>
  </si>
  <si>
    <t>solids_percent</t>
  </si>
  <si>
    <t>IN_Q</t>
  </si>
  <si>
    <t>specific_gravity</t>
  </si>
  <si>
    <t>TS_retention</t>
  </si>
  <si>
    <t>% of total TS</t>
  </si>
  <si>
    <t>IN_COD</t>
  </si>
  <si>
    <t>final_solids_content</t>
  </si>
  <si>
    <t>Sludge_cake_solids</t>
  </si>
  <si>
    <t>liq_COD_IN</t>
  </si>
  <si>
    <t>g/kg</t>
  </si>
  <si>
    <t>t_n</t>
  </si>
  <si>
    <t>k_s</t>
  </si>
  <si>
    <t>IN_PO4</t>
  </si>
  <si>
    <t>IN_SBOD</t>
  </si>
  <si>
    <t>Filtrate_flowrate</t>
  </si>
  <si>
    <t>kg/d</t>
  </si>
  <si>
    <t>Filtrate_Solids</t>
  </si>
  <si>
    <t>SP_cake_COD</t>
  </si>
  <si>
    <t>cake_F_vol</t>
  </si>
  <si>
    <t>Degradation time prior to current process.</t>
  </si>
  <si>
    <t xml:space="preserve">Degradation time in current process </t>
  </si>
  <si>
    <t>Maximum removal ratio.</t>
  </si>
  <si>
    <t xml:space="preserve"> Total degradable amount.</t>
  </si>
  <si>
    <t>Kinetic constant rate</t>
  </si>
  <si>
    <t>Exponential Function</t>
  </si>
  <si>
    <t>Fraction of COD retention in the settled solids</t>
  </si>
  <si>
    <t>Influent Flow rate</t>
  </si>
  <si>
    <t>Pecent of solids in influent</t>
  </si>
  <si>
    <t>Solids Specific Gravity</t>
  </si>
  <si>
    <t>Total Solids Retention Rate</t>
  </si>
  <si>
    <t>Amount of COD in influent</t>
  </si>
  <si>
    <t xml:space="preserve">Percentage of solids present in sludge </t>
  </si>
  <si>
    <t>Polymer dose required</t>
  </si>
  <si>
    <t>Amount of COD present in filtrate</t>
  </si>
  <si>
    <t>Cake Flow volume</t>
  </si>
  <si>
    <t>Amount of Ammonium in Influent</t>
  </si>
  <si>
    <t>Amount of Phosphate in Influent</t>
  </si>
  <si>
    <t>Amount of SBOD in influent</t>
  </si>
  <si>
    <t>Filtrate Flowrate</t>
  </si>
  <si>
    <t>Amount of solids in filtrate</t>
  </si>
  <si>
    <t>Amount of COD present in cake</t>
  </si>
  <si>
    <t>Screw Press</t>
  </si>
  <si>
    <t>IN_NH4</t>
  </si>
  <si>
    <t>d-1</t>
  </si>
  <si>
    <t>Maximum specific growth rate</t>
  </si>
  <si>
    <t>Ko2</t>
  </si>
  <si>
    <t>Dissolved-oxygen healf-velocity constant</t>
  </si>
  <si>
    <t>pH</t>
  </si>
  <si>
    <t>operating pH</t>
  </si>
  <si>
    <t>Max_speci_growth</t>
  </si>
  <si>
    <t>Y_o</t>
  </si>
  <si>
    <t>NH4_N, mg VSS/ mg</t>
  </si>
  <si>
    <t>Yield Coefficient</t>
  </si>
  <si>
    <t>kd_o</t>
  </si>
  <si>
    <t>Endogenous Decay Coefficient</t>
  </si>
  <si>
    <t>SF</t>
  </si>
  <si>
    <t xml:space="preserve">Safety Factor </t>
  </si>
  <si>
    <t>a</t>
  </si>
  <si>
    <t>Empirical constant</t>
  </si>
  <si>
    <t>b</t>
  </si>
  <si>
    <t>t_h</t>
  </si>
  <si>
    <t>hour</t>
  </si>
  <si>
    <t>Detention Time</t>
  </si>
  <si>
    <t>When power is almost exhausted</t>
  </si>
  <si>
    <t>DO_supply_limi_x</t>
  </si>
  <si>
    <t>Ko</t>
  </si>
  <si>
    <t>Influent_BOD</t>
  </si>
  <si>
    <t>Effluent_BOD</t>
  </si>
  <si>
    <t>f</t>
  </si>
  <si>
    <t>aeration_constant_a</t>
  </si>
  <si>
    <t>aeration</t>
  </si>
  <si>
    <t>GPI data</t>
  </si>
  <si>
    <t>Power_x</t>
  </si>
  <si>
    <t>Organic_nitrogen</t>
  </si>
  <si>
    <t>aeration_1B</t>
  </si>
  <si>
    <t>Effluent_BOD_1B</t>
  </si>
  <si>
    <t>SBOD_1B</t>
  </si>
  <si>
    <t>TSSi</t>
  </si>
  <si>
    <t xml:space="preserve">mg/L </t>
  </si>
  <si>
    <t>Organic_nitrogen1</t>
  </si>
  <si>
    <t>IN_NH41</t>
  </si>
  <si>
    <t>Volume_1B</t>
  </si>
  <si>
    <t xml:space="preserve">degree Celcius </t>
  </si>
  <si>
    <t>T1</t>
  </si>
  <si>
    <t>T</t>
  </si>
  <si>
    <t>IN_NH3</t>
  </si>
  <si>
    <t>aeration_efficiency</t>
  </si>
  <si>
    <t>(kg O2/ kWh)</t>
  </si>
  <si>
    <t>$/kWh</t>
  </si>
  <si>
    <t>Annual_energy_cost_of_the_screws</t>
  </si>
  <si>
    <t xml:space="preserve"> $/year </t>
  </si>
  <si>
    <t>Electricity_cost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</si>
</sst>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indexed="8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9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1" fontId="0" fillId="0" borderId="0" xfId="0" applyNumberFormat="1"/>
    <xf numFmtId="0" fontId="6" fillId="0" borderId="0" xfId="0" applyFont="1"/>
    <xf numFmtId="11" fontId="6" fillId="0" borderId="0" xfId="0" applyNumberFormat="1" applyFont="1"/>
    <xf numFmtId="0" fontId="7" fillId="0" borderId="0" xfId="0" applyFont="1"/>
    <xf numFmtId="0" fontId="8" fillId="0" borderId="0" xfId="0" applyFont="1"/>
    <xf numFmtId="9" fontId="0" fillId="0" borderId="0" xfId="0" applyNumberFormat="1"/>
    <xf numFmtId="10" fontId="0" fillId="0" borderId="0" xfId="0" applyNumberFormat="1"/>
    <xf numFmtId="2" fontId="0" fillId="0" borderId="0" xfId="0" applyNumberFormat="1"/>
    <xf numFmtId="3" fontId="0" fillId="0" borderId="0" xfId="0" applyNumberFormat="1"/>
    <xf numFmtId="4" fontId="0" fillId="0" borderId="0" xfId="0" applyNumberFormat="1"/>
    <xf numFmtId="0" fontId="1" fillId="0" borderId="0" xfId="1"/>
    <xf numFmtId="3" fontId="10" fillId="0" borderId="0" xfId="0" applyNumberFormat="1" applyFont="1" applyAlignment="1">
      <alignment vertical="center"/>
    </xf>
    <xf numFmtId="0" fontId="0" fillId="0" borderId="0" xfId="0" applyAlignment="1">
      <alignment horizontal="center" vertical="center"/>
    </xf>
  </cellXfs>
  <cellStyles count="3">
    <cellStyle name="Normal" xfId="0" builtinId="0"/>
    <cellStyle name="Normal 2" xfId="2" xr:uid="{C07E3B4F-26FE-4637-AA1A-2947DB1BEFA4}"/>
    <cellStyle name="Normal 3" xfId="1" xr:uid="{618F748D-BA91-4239-8055-BD03646C1E1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BB171-DAA2-2842-AA25-30E9D25A85C8}">
  <sheetPr codeName="Sheet1"/>
  <dimension ref="A1:I32"/>
  <sheetViews>
    <sheetView zoomScale="67" workbookViewId="0">
      <selection activeCell="H27" sqref="H27"/>
    </sheetView>
  </sheetViews>
  <sheetFormatPr defaultColWidth="11" defaultRowHeight="15.75" x14ac:dyDescent="0.25"/>
  <cols>
    <col min="1" max="1" width="29.375" customWidth="1"/>
    <col min="3" max="3" width="14.375" customWidth="1"/>
    <col min="4" max="4" width="10.125" customWidth="1"/>
    <col min="5" max="5" width="11.125" customWidth="1"/>
    <col min="6" max="7" width="20.875" customWidth="1"/>
    <col min="8" max="8" width="82.625" customWidth="1"/>
  </cols>
  <sheetData>
    <row r="1" spans="1:9" s="1" customFormat="1" x14ac:dyDescent="0.25">
      <c r="A1" s="1" t="s">
        <v>0</v>
      </c>
      <c r="B1" s="1" t="s">
        <v>1</v>
      </c>
      <c r="C1" s="1" t="s">
        <v>10</v>
      </c>
      <c r="D1" s="1" t="s">
        <v>11</v>
      </c>
      <c r="E1" s="1" t="s">
        <v>12</v>
      </c>
      <c r="F1" s="1" t="s">
        <v>9</v>
      </c>
      <c r="G1" s="1" t="s">
        <v>13</v>
      </c>
      <c r="H1" s="1" t="s">
        <v>2</v>
      </c>
      <c r="I1" s="1" t="s">
        <v>32</v>
      </c>
    </row>
    <row r="2" spans="1:9" s="1" customFormat="1" x14ac:dyDescent="0.25">
      <c r="G2"/>
    </row>
    <row r="3" spans="1:9" x14ac:dyDescent="0.25">
      <c r="A3" t="s">
        <v>15</v>
      </c>
      <c r="C3">
        <v>10000</v>
      </c>
    </row>
    <row r="5" spans="1:9" x14ac:dyDescent="0.25">
      <c r="A5" t="s">
        <v>34</v>
      </c>
      <c r="B5" t="s">
        <v>5</v>
      </c>
      <c r="C5">
        <v>20</v>
      </c>
    </row>
    <row r="8" spans="1:9" x14ac:dyDescent="0.25">
      <c r="A8" t="s">
        <v>4</v>
      </c>
      <c r="B8" t="s">
        <v>7</v>
      </c>
      <c r="C8" s="9">
        <v>0.05</v>
      </c>
      <c r="D8" s="9">
        <v>0.02</v>
      </c>
      <c r="E8" s="9">
        <v>0.08</v>
      </c>
      <c r="F8" t="s">
        <v>3</v>
      </c>
      <c r="G8" t="s">
        <v>14</v>
      </c>
    </row>
    <row r="9" spans="1:9" x14ac:dyDescent="0.25">
      <c r="A9" t="s">
        <v>18</v>
      </c>
      <c r="B9" t="s">
        <v>7</v>
      </c>
      <c r="C9" s="9">
        <v>0.28000000000000003</v>
      </c>
      <c r="D9" s="9">
        <v>0.2</v>
      </c>
      <c r="E9" s="9">
        <v>0.35</v>
      </c>
      <c r="F9" t="s">
        <v>3</v>
      </c>
      <c r="G9" t="s">
        <v>14</v>
      </c>
    </row>
    <row r="11" spans="1:9" x14ac:dyDescent="0.25">
      <c r="A11" t="s">
        <v>40</v>
      </c>
      <c r="B11" t="s">
        <v>38</v>
      </c>
      <c r="C11">
        <v>20</v>
      </c>
      <c r="F11" t="s">
        <v>8</v>
      </c>
      <c r="I11" t="s">
        <v>41</v>
      </c>
    </row>
    <row r="15" spans="1:9" x14ac:dyDescent="0.25">
      <c r="D15" s="1"/>
      <c r="E15" s="1"/>
    </row>
    <row r="16" spans="1:9" x14ac:dyDescent="0.25">
      <c r="A16" s="2"/>
    </row>
    <row r="17" spans="3:5" x14ac:dyDescent="0.25">
      <c r="C17" s="10"/>
      <c r="D17" s="10"/>
      <c r="E17" s="10"/>
    </row>
    <row r="24" spans="3:5" x14ac:dyDescent="0.25">
      <c r="C24" s="9"/>
      <c r="D24" s="9"/>
      <c r="E24" s="9"/>
    </row>
    <row r="25" spans="3:5" x14ac:dyDescent="0.25">
      <c r="C25" s="9"/>
      <c r="D25" s="9"/>
      <c r="E25" s="9"/>
    </row>
    <row r="26" spans="3:5" x14ac:dyDescent="0.25">
      <c r="C26" s="9"/>
      <c r="D26" s="9"/>
      <c r="E26" s="9"/>
    </row>
    <row r="27" spans="3:5" x14ac:dyDescent="0.25">
      <c r="C27" s="9"/>
      <c r="D27" s="9"/>
      <c r="E27" s="9"/>
    </row>
    <row r="29" spans="3:5" x14ac:dyDescent="0.25">
      <c r="C29" s="9"/>
      <c r="D29" s="9"/>
      <c r="E29" s="9"/>
    </row>
    <row r="32" spans="3:5" x14ac:dyDescent="0.25">
      <c r="C32" s="9"/>
      <c r="D32" s="9"/>
      <c r="E32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3215C-828B-2D42-96B1-3002FC57E365}">
  <sheetPr codeName="Sheet2"/>
  <dimension ref="A1:J186"/>
  <sheetViews>
    <sheetView tabSelected="1" topLeftCell="A178" zoomScale="75" zoomScaleNormal="140" workbookViewId="0">
      <selection activeCell="F190" sqref="F190"/>
    </sheetView>
  </sheetViews>
  <sheetFormatPr defaultColWidth="11" defaultRowHeight="15.75" x14ac:dyDescent="0.25"/>
  <cols>
    <col min="1" max="1" width="36.625" bestFit="1" customWidth="1"/>
    <col min="2" max="2" width="24" customWidth="1"/>
    <col min="3" max="3" width="14.375" customWidth="1"/>
    <col min="4" max="4" width="10.125" customWidth="1"/>
    <col min="5" max="5" width="11.125" customWidth="1"/>
    <col min="6" max="6" width="10.625" bestFit="1" customWidth="1"/>
    <col min="7" max="7" width="10" bestFit="1" customWidth="1"/>
    <col min="8" max="8" width="35.5" customWidth="1"/>
  </cols>
  <sheetData>
    <row r="1" spans="1:10" s="1" customFormat="1" x14ac:dyDescent="0.25">
      <c r="A1" s="1" t="s">
        <v>0</v>
      </c>
      <c r="B1" s="1" t="s">
        <v>1</v>
      </c>
      <c r="C1" s="1" t="s">
        <v>10</v>
      </c>
      <c r="D1" s="1" t="s">
        <v>11</v>
      </c>
      <c r="E1" s="1" t="s">
        <v>12</v>
      </c>
      <c r="F1" s="1" t="s">
        <v>9</v>
      </c>
      <c r="G1" s="1" t="s">
        <v>13</v>
      </c>
      <c r="H1" s="1" t="s">
        <v>2</v>
      </c>
      <c r="I1" s="1" t="s">
        <v>32</v>
      </c>
      <c r="J1" s="1" t="s">
        <v>33</v>
      </c>
    </row>
    <row r="2" spans="1:10" s="1" customFormat="1" x14ac:dyDescent="0.25"/>
    <row r="3" spans="1:10" x14ac:dyDescent="0.25">
      <c r="A3" t="s">
        <v>88</v>
      </c>
      <c r="C3">
        <v>0</v>
      </c>
      <c r="F3" t="s">
        <v>8</v>
      </c>
    </row>
    <row r="5" spans="1:10" x14ac:dyDescent="0.25">
      <c r="A5" s="3" t="s">
        <v>95</v>
      </c>
    </row>
    <row r="6" spans="1:10" x14ac:dyDescent="0.25">
      <c r="A6" t="s">
        <v>89</v>
      </c>
      <c r="B6" t="s">
        <v>94</v>
      </c>
      <c r="C6">
        <v>500</v>
      </c>
      <c r="D6">
        <v>375</v>
      </c>
      <c r="E6">
        <v>625</v>
      </c>
      <c r="F6" t="s">
        <v>6</v>
      </c>
      <c r="G6" t="s">
        <v>14</v>
      </c>
    </row>
    <row r="7" spans="1:10" x14ac:dyDescent="0.25">
      <c r="A7" t="s">
        <v>90</v>
      </c>
      <c r="B7" t="s">
        <v>93</v>
      </c>
      <c r="C7">
        <v>1000</v>
      </c>
      <c r="D7">
        <v>900</v>
      </c>
      <c r="E7">
        <v>1100</v>
      </c>
      <c r="F7" t="s">
        <v>3</v>
      </c>
      <c r="G7" t="s">
        <v>14</v>
      </c>
    </row>
    <row r="8" spans="1:10" x14ac:dyDescent="0.25">
      <c r="A8" t="s">
        <v>91</v>
      </c>
      <c r="B8" t="s">
        <v>69</v>
      </c>
      <c r="C8">
        <v>0.75</v>
      </c>
      <c r="D8">
        <v>0.85</v>
      </c>
      <c r="E8">
        <v>0.95</v>
      </c>
      <c r="F8" t="s">
        <v>3</v>
      </c>
      <c r="G8" t="s">
        <v>14</v>
      </c>
    </row>
    <row r="9" spans="1:10" x14ac:dyDescent="0.25">
      <c r="A9" t="s">
        <v>92</v>
      </c>
      <c r="B9" t="s">
        <v>94</v>
      </c>
      <c r="C9">
        <v>100</v>
      </c>
      <c r="D9">
        <v>90</v>
      </c>
      <c r="E9">
        <v>110</v>
      </c>
      <c r="F9" t="s">
        <v>3</v>
      </c>
      <c r="G9" t="s">
        <v>14</v>
      </c>
    </row>
    <row r="16" spans="1:10" x14ac:dyDescent="0.25">
      <c r="A16" s="3" t="s">
        <v>206</v>
      </c>
    </row>
    <row r="17" spans="1:9" x14ac:dyDescent="0.25">
      <c r="A17" t="s">
        <v>207</v>
      </c>
      <c r="B17" t="s">
        <v>208</v>
      </c>
      <c r="C17">
        <v>60</v>
      </c>
      <c r="D17">
        <v>54</v>
      </c>
      <c r="E17">
        <v>66</v>
      </c>
      <c r="F17" t="s">
        <v>6</v>
      </c>
      <c r="G17" t="s">
        <v>14</v>
      </c>
      <c r="I17" t="s">
        <v>233</v>
      </c>
    </row>
    <row r="18" spans="1:9" x14ac:dyDescent="0.25">
      <c r="A18" t="s">
        <v>141</v>
      </c>
      <c r="B18" t="s">
        <v>208</v>
      </c>
      <c r="C18">
        <v>80</v>
      </c>
      <c r="D18">
        <v>72</v>
      </c>
      <c r="E18">
        <v>88</v>
      </c>
      <c r="F18" t="s">
        <v>6</v>
      </c>
      <c r="G18" t="s">
        <v>14</v>
      </c>
      <c r="I18" t="s">
        <v>234</v>
      </c>
    </row>
    <row r="19" spans="1:9" x14ac:dyDescent="0.25">
      <c r="A19" t="s">
        <v>209</v>
      </c>
      <c r="B19" t="s">
        <v>69</v>
      </c>
      <c r="C19">
        <v>0.8</v>
      </c>
      <c r="D19">
        <v>0.72000000000000008</v>
      </c>
      <c r="E19">
        <v>0.88000000000000012</v>
      </c>
      <c r="F19" t="s">
        <v>6</v>
      </c>
      <c r="G19" t="s">
        <v>14</v>
      </c>
      <c r="I19" t="s">
        <v>235</v>
      </c>
    </row>
    <row r="20" spans="1:9" x14ac:dyDescent="0.25">
      <c r="A20" t="s">
        <v>210</v>
      </c>
      <c r="B20" t="s">
        <v>211</v>
      </c>
      <c r="C20">
        <v>1000</v>
      </c>
      <c r="D20">
        <v>900</v>
      </c>
      <c r="E20">
        <v>1100</v>
      </c>
      <c r="F20" t="s">
        <v>6</v>
      </c>
      <c r="G20" t="s">
        <v>14</v>
      </c>
      <c r="I20" t="s">
        <v>236</v>
      </c>
    </row>
    <row r="21" spans="1:9" x14ac:dyDescent="0.25">
      <c r="A21" t="s">
        <v>225</v>
      </c>
      <c r="B21" t="s">
        <v>96</v>
      </c>
      <c r="C21">
        <v>0.05</v>
      </c>
      <c r="D21">
        <v>4.5000000000000005E-2</v>
      </c>
      <c r="E21">
        <v>5.5000000000000007E-2</v>
      </c>
      <c r="F21" t="s">
        <v>6</v>
      </c>
      <c r="G21" t="s">
        <v>14</v>
      </c>
      <c r="I21" t="s">
        <v>237</v>
      </c>
    </row>
    <row r="22" spans="1:9" x14ac:dyDescent="0.25">
      <c r="A22" t="s">
        <v>212</v>
      </c>
      <c r="C22">
        <v>2.71828</v>
      </c>
      <c r="D22">
        <v>2.4464520000000003</v>
      </c>
      <c r="E22">
        <v>2.9901080000000002</v>
      </c>
      <c r="F22" t="s">
        <v>6</v>
      </c>
      <c r="G22" t="s">
        <v>14</v>
      </c>
      <c r="I22" t="s">
        <v>238</v>
      </c>
    </row>
    <row r="24" spans="1:9" x14ac:dyDescent="0.25">
      <c r="A24" t="s">
        <v>256</v>
      </c>
      <c r="B24" t="s">
        <v>94</v>
      </c>
      <c r="C24">
        <v>0.17</v>
      </c>
      <c r="D24">
        <f t="shared" ref="D24:D26" si="0">(C24*0.9)</f>
        <v>0.15300000000000002</v>
      </c>
      <c r="E24">
        <f t="shared" ref="E24:E26" si="1">(C24*1.1)</f>
        <v>0.18700000000000003</v>
      </c>
      <c r="F24" t="s">
        <v>6</v>
      </c>
      <c r="G24" t="s">
        <v>14</v>
      </c>
      <c r="I24" t="s">
        <v>249</v>
      </c>
    </row>
    <row r="25" spans="1:9" x14ac:dyDescent="0.25">
      <c r="A25" t="s">
        <v>226</v>
      </c>
      <c r="B25" t="s">
        <v>94</v>
      </c>
      <c r="C25">
        <v>2.63</v>
      </c>
      <c r="D25">
        <f t="shared" si="0"/>
        <v>2.367</v>
      </c>
      <c r="E25">
        <f t="shared" si="1"/>
        <v>2.8930000000000002</v>
      </c>
      <c r="F25" t="s">
        <v>6</v>
      </c>
      <c r="G25" t="s">
        <v>14</v>
      </c>
      <c r="I25" t="s">
        <v>250</v>
      </c>
    </row>
    <row r="26" spans="1:9" x14ac:dyDescent="0.25">
      <c r="A26" t="s">
        <v>227</v>
      </c>
      <c r="B26" t="s">
        <v>94</v>
      </c>
      <c r="C26" s="14">
        <v>162</v>
      </c>
      <c r="D26">
        <f t="shared" si="0"/>
        <v>145.80000000000001</v>
      </c>
      <c r="E26">
        <f t="shared" si="1"/>
        <v>178.20000000000002</v>
      </c>
      <c r="F26" t="s">
        <v>6</v>
      </c>
      <c r="G26" t="s">
        <v>14</v>
      </c>
      <c r="I26" t="s">
        <v>251</v>
      </c>
    </row>
    <row r="27" spans="1:9" x14ac:dyDescent="0.25">
      <c r="A27" t="s">
        <v>213</v>
      </c>
      <c r="B27" t="s">
        <v>94</v>
      </c>
      <c r="C27">
        <v>0.5</v>
      </c>
      <c r="D27">
        <f>(C27*0.9)</f>
        <v>0.45</v>
      </c>
      <c r="E27">
        <f>(C27*1.1)</f>
        <v>0.55000000000000004</v>
      </c>
      <c r="F27" t="s">
        <v>6</v>
      </c>
      <c r="G27" t="s">
        <v>14</v>
      </c>
      <c r="I27" t="s">
        <v>239</v>
      </c>
    </row>
    <row r="28" spans="1:9" x14ac:dyDescent="0.25">
      <c r="A28" t="s">
        <v>215</v>
      </c>
      <c r="B28" t="s">
        <v>94</v>
      </c>
      <c r="C28" s="13">
        <v>38.11</v>
      </c>
      <c r="D28">
        <f t="shared" ref="D28:D32" si="2">(C28*0.9)</f>
        <v>34.298999999999999</v>
      </c>
      <c r="E28">
        <f t="shared" ref="E28:E33" si="3">(C28*1.1)</f>
        <v>41.920999999999999</v>
      </c>
      <c r="F28" t="s">
        <v>3</v>
      </c>
      <c r="G28" t="s">
        <v>14</v>
      </c>
      <c r="I28" t="s">
        <v>240</v>
      </c>
    </row>
    <row r="29" spans="1:9" x14ac:dyDescent="0.25">
      <c r="A29" t="s">
        <v>214</v>
      </c>
      <c r="B29" t="s">
        <v>94</v>
      </c>
      <c r="C29">
        <v>3.4000000000000002E-2</v>
      </c>
      <c r="D29">
        <f t="shared" si="2"/>
        <v>3.0600000000000002E-2</v>
      </c>
      <c r="E29">
        <f t="shared" si="3"/>
        <v>3.7400000000000003E-2</v>
      </c>
      <c r="F29" t="s">
        <v>6</v>
      </c>
      <c r="G29" t="s">
        <v>14</v>
      </c>
      <c r="I29" t="s">
        <v>241</v>
      </c>
    </row>
    <row r="30" spans="1:9" x14ac:dyDescent="0.25">
      <c r="A30" t="s">
        <v>216</v>
      </c>
      <c r="C30">
        <v>1.03</v>
      </c>
      <c r="D30">
        <f t="shared" si="2"/>
        <v>0.92700000000000005</v>
      </c>
      <c r="E30">
        <f t="shared" si="3"/>
        <v>1.1330000000000002</v>
      </c>
      <c r="F30" t="s">
        <v>8</v>
      </c>
      <c r="G30" t="s">
        <v>14</v>
      </c>
      <c r="I30" t="s">
        <v>242</v>
      </c>
    </row>
    <row r="31" spans="1:9" x14ac:dyDescent="0.25">
      <c r="A31" t="s">
        <v>217</v>
      </c>
      <c r="B31" t="s">
        <v>218</v>
      </c>
      <c r="C31">
        <v>45</v>
      </c>
      <c r="D31">
        <f>(C31*0.9)</f>
        <v>40.5</v>
      </c>
      <c r="E31">
        <f t="shared" si="3"/>
        <v>49.500000000000007</v>
      </c>
      <c r="F31" t="s">
        <v>6</v>
      </c>
      <c r="G31" t="s">
        <v>14</v>
      </c>
      <c r="I31" t="s">
        <v>243</v>
      </c>
    </row>
    <row r="32" spans="1:9" x14ac:dyDescent="0.25">
      <c r="A32" t="s">
        <v>219</v>
      </c>
      <c r="B32" t="s">
        <v>94</v>
      </c>
      <c r="C32">
        <v>483</v>
      </c>
      <c r="D32">
        <f t="shared" si="2"/>
        <v>434.7</v>
      </c>
      <c r="E32">
        <f t="shared" si="3"/>
        <v>531.30000000000007</v>
      </c>
      <c r="F32" t="s">
        <v>3</v>
      </c>
      <c r="G32" t="s">
        <v>14</v>
      </c>
      <c r="I32" t="s">
        <v>244</v>
      </c>
    </row>
    <row r="33" spans="1:9" x14ac:dyDescent="0.25">
      <c r="A33" t="s">
        <v>220</v>
      </c>
      <c r="B33" t="s">
        <v>7</v>
      </c>
      <c r="C33">
        <v>15</v>
      </c>
      <c r="D33">
        <f>(C33*0.9)</f>
        <v>13.5</v>
      </c>
      <c r="E33">
        <f t="shared" si="3"/>
        <v>16.5</v>
      </c>
      <c r="F33" t="s">
        <v>6</v>
      </c>
      <c r="G33" t="s">
        <v>14</v>
      </c>
    </row>
    <row r="34" spans="1:9" x14ac:dyDescent="0.25">
      <c r="A34" t="s">
        <v>287</v>
      </c>
      <c r="B34" t="s">
        <v>94</v>
      </c>
      <c r="C34">
        <v>8</v>
      </c>
      <c r="D34">
        <f t="shared" ref="D34:D36" si="4">(C34*0.9)</f>
        <v>7.2</v>
      </c>
      <c r="E34">
        <f t="shared" ref="E34:E36" si="5">(C34*1.1)</f>
        <v>8.8000000000000007</v>
      </c>
      <c r="F34" t="s">
        <v>6</v>
      </c>
      <c r="G34" t="s">
        <v>14</v>
      </c>
    </row>
    <row r="35" spans="1:9" x14ac:dyDescent="0.25">
      <c r="A35" t="s">
        <v>293</v>
      </c>
      <c r="B35" t="s">
        <v>94</v>
      </c>
      <c r="D35">
        <f t="shared" si="4"/>
        <v>0</v>
      </c>
      <c r="E35">
        <f t="shared" si="5"/>
        <v>0</v>
      </c>
      <c r="F35" t="s">
        <v>6</v>
      </c>
      <c r="G35" t="s">
        <v>14</v>
      </c>
    </row>
    <row r="36" spans="1:9" x14ac:dyDescent="0.25">
      <c r="A36" t="s">
        <v>294</v>
      </c>
      <c r="B36" t="s">
        <v>94</v>
      </c>
      <c r="C36">
        <v>0.17</v>
      </c>
      <c r="D36">
        <f t="shared" si="4"/>
        <v>0.15300000000000002</v>
      </c>
      <c r="E36">
        <f t="shared" si="5"/>
        <v>0.18700000000000003</v>
      </c>
      <c r="F36" t="s">
        <v>6</v>
      </c>
      <c r="G36" t="s">
        <v>14</v>
      </c>
    </row>
    <row r="37" spans="1:9" x14ac:dyDescent="0.25">
      <c r="A37" t="s">
        <v>298</v>
      </c>
      <c r="B37" t="s">
        <v>296</v>
      </c>
      <c r="C37">
        <v>32</v>
      </c>
      <c r="D37">
        <f>(C37*0.9)</f>
        <v>28.8</v>
      </c>
      <c r="E37">
        <f t="shared" ref="E37:E39" si="6">(C37*1.1)</f>
        <v>35.200000000000003</v>
      </c>
      <c r="F37" t="s">
        <v>6</v>
      </c>
      <c r="G37" t="s">
        <v>14</v>
      </c>
    </row>
    <row r="38" spans="1:9" x14ac:dyDescent="0.25">
      <c r="A38" t="s">
        <v>297</v>
      </c>
      <c r="B38" t="s">
        <v>296</v>
      </c>
      <c r="C38">
        <v>33</v>
      </c>
      <c r="D38">
        <f t="shared" ref="D38:D39" si="7">(C38*0.9)</f>
        <v>29.7</v>
      </c>
      <c r="E38">
        <f t="shared" si="6"/>
        <v>36.300000000000004</v>
      </c>
      <c r="F38" t="s">
        <v>6</v>
      </c>
      <c r="G38" t="s">
        <v>14</v>
      </c>
    </row>
    <row r="39" spans="1:9" x14ac:dyDescent="0.25">
      <c r="A39" t="s">
        <v>299</v>
      </c>
      <c r="B39" t="s">
        <v>94</v>
      </c>
      <c r="C39">
        <v>0.17</v>
      </c>
      <c r="D39">
        <f t="shared" si="7"/>
        <v>0.15300000000000002</v>
      </c>
      <c r="E39">
        <f t="shared" si="6"/>
        <v>0.18700000000000003</v>
      </c>
      <c r="F39" t="s">
        <v>6</v>
      </c>
      <c r="G39" t="s">
        <v>14</v>
      </c>
    </row>
    <row r="40" spans="1:9" x14ac:dyDescent="0.25">
      <c r="A40" s="3" t="s">
        <v>255</v>
      </c>
    </row>
    <row r="42" spans="1:9" x14ac:dyDescent="0.25">
      <c r="A42" t="s">
        <v>221</v>
      </c>
      <c r="B42" t="s">
        <v>7</v>
      </c>
      <c r="C42">
        <v>0.35</v>
      </c>
      <c r="D42">
        <f>(C42*0.9)</f>
        <v>0.315</v>
      </c>
      <c r="E42">
        <f>(C42*1.1)</f>
        <v>0.38500000000000001</v>
      </c>
      <c r="F42" t="s">
        <v>6</v>
      </c>
      <c r="G42" t="s">
        <v>14</v>
      </c>
      <c r="I42" t="s">
        <v>245</v>
      </c>
    </row>
    <row r="43" spans="1:9" x14ac:dyDescent="0.25">
      <c r="A43" t="s">
        <v>232</v>
      </c>
      <c r="B43" t="s">
        <v>93</v>
      </c>
      <c r="C43">
        <v>18.3</v>
      </c>
      <c r="D43">
        <f>(C43*0.9)</f>
        <v>16.470000000000002</v>
      </c>
      <c r="E43">
        <f>(C43*1.1)</f>
        <v>20.130000000000003</v>
      </c>
      <c r="F43" t="s">
        <v>3</v>
      </c>
      <c r="G43" t="s">
        <v>14</v>
      </c>
      <c r="I43" t="s">
        <v>248</v>
      </c>
    </row>
    <row r="44" spans="1:9" x14ac:dyDescent="0.25">
      <c r="A44" t="s">
        <v>222</v>
      </c>
      <c r="B44" t="s">
        <v>94</v>
      </c>
      <c r="C44">
        <v>1200</v>
      </c>
      <c r="D44">
        <f>(C44*0.9)</f>
        <v>1080</v>
      </c>
      <c r="E44">
        <f>(C44*1.1)</f>
        <v>1320</v>
      </c>
      <c r="F44" t="s">
        <v>3</v>
      </c>
      <c r="G44" t="s">
        <v>14</v>
      </c>
      <c r="I44" t="s">
        <v>247</v>
      </c>
    </row>
    <row r="45" spans="1:9" x14ac:dyDescent="0.25">
      <c r="A45" t="s">
        <v>205</v>
      </c>
      <c r="B45" t="s">
        <v>223</v>
      </c>
      <c r="C45">
        <v>13</v>
      </c>
      <c r="D45">
        <f>(C45*0.9)</f>
        <v>11.700000000000001</v>
      </c>
      <c r="E45">
        <f>(C45*1.1)</f>
        <v>14.3</v>
      </c>
      <c r="F45" t="s">
        <v>6</v>
      </c>
      <c r="G45" t="s">
        <v>14</v>
      </c>
      <c r="I45" t="s">
        <v>246</v>
      </c>
    </row>
    <row r="46" spans="1:9" x14ac:dyDescent="0.25">
      <c r="A46" t="s">
        <v>228</v>
      </c>
      <c r="B46" t="s">
        <v>229</v>
      </c>
      <c r="C46" s="15">
        <v>211032</v>
      </c>
      <c r="D46">
        <f t="shared" ref="D46:D48" si="8">(C46*0.9)</f>
        <v>189928.80000000002</v>
      </c>
      <c r="E46">
        <f t="shared" ref="E46:E48" si="9">(C46*1.1)</f>
        <v>232135.2</v>
      </c>
      <c r="F46" t="s">
        <v>6</v>
      </c>
      <c r="G46" t="s">
        <v>14</v>
      </c>
      <c r="I46" t="s">
        <v>252</v>
      </c>
    </row>
    <row r="47" spans="1:9" x14ac:dyDescent="0.25">
      <c r="A47" t="s">
        <v>230</v>
      </c>
      <c r="C47">
        <v>8.9999999999999998E-4</v>
      </c>
      <c r="D47">
        <f>(C47*0.9)</f>
        <v>8.0999999999999996E-4</v>
      </c>
      <c r="E47">
        <f t="shared" si="9"/>
        <v>9.8999999999999999E-4</v>
      </c>
      <c r="F47" t="s">
        <v>6</v>
      </c>
      <c r="G47" t="s">
        <v>14</v>
      </c>
      <c r="I47" t="s">
        <v>253</v>
      </c>
    </row>
    <row r="48" spans="1:9" x14ac:dyDescent="0.25">
      <c r="A48" t="s">
        <v>231</v>
      </c>
      <c r="B48" t="s">
        <v>94</v>
      </c>
      <c r="C48">
        <v>2500</v>
      </c>
      <c r="D48">
        <f t="shared" si="8"/>
        <v>2250</v>
      </c>
      <c r="E48">
        <f t="shared" si="9"/>
        <v>2750</v>
      </c>
      <c r="F48" t="s">
        <v>3</v>
      </c>
      <c r="G48" t="s">
        <v>14</v>
      </c>
      <c r="I48" t="s">
        <v>254</v>
      </c>
    </row>
    <row r="55" spans="1:9" x14ac:dyDescent="0.25">
      <c r="A55" s="3" t="s">
        <v>102</v>
      </c>
    </row>
    <row r="56" spans="1:9" x14ac:dyDescent="0.25">
      <c r="A56" t="s">
        <v>103</v>
      </c>
    </row>
    <row r="57" spans="1:9" x14ac:dyDescent="0.25">
      <c r="A57" t="s">
        <v>100</v>
      </c>
      <c r="C57">
        <v>1.0469999999999999</v>
      </c>
      <c r="D57">
        <f>C57*0.9</f>
        <v>0.94229999999999992</v>
      </c>
      <c r="E57">
        <f>C57*1.1</f>
        <v>1.1516999999999999</v>
      </c>
      <c r="F57" t="s">
        <v>6</v>
      </c>
      <c r="G57" t="s">
        <v>14</v>
      </c>
      <c r="I57" t="s">
        <v>104</v>
      </c>
    </row>
    <row r="58" spans="1:9" x14ac:dyDescent="0.25">
      <c r="A58" s="3"/>
    </row>
    <row r="59" spans="1:9" x14ac:dyDescent="0.25">
      <c r="A59" t="s">
        <v>101</v>
      </c>
      <c r="I59" t="s">
        <v>97</v>
      </c>
    </row>
    <row r="60" spans="1:9" x14ac:dyDescent="0.25">
      <c r="A60" t="s">
        <v>122</v>
      </c>
      <c r="C60">
        <v>0.64</v>
      </c>
      <c r="D60">
        <f>C60*0.9</f>
        <v>0.57600000000000007</v>
      </c>
      <c r="E60">
        <f>C60*1.1</f>
        <v>0.70400000000000007</v>
      </c>
      <c r="F60" t="s">
        <v>6</v>
      </c>
      <c r="G60" t="s">
        <v>14</v>
      </c>
      <c r="I60" t="s">
        <v>98</v>
      </c>
    </row>
    <row r="61" spans="1:9" x14ac:dyDescent="0.25">
      <c r="A61" t="s">
        <v>99</v>
      </c>
      <c r="B61" t="s">
        <v>96</v>
      </c>
      <c r="C61">
        <v>0.58499999999999996</v>
      </c>
      <c r="D61">
        <f t="shared" ref="D61:D62" si="10">C61*0.9</f>
        <v>0.52649999999999997</v>
      </c>
      <c r="E61">
        <f t="shared" ref="E61:E62" si="11">C61*1.1</f>
        <v>0.64349999999999996</v>
      </c>
      <c r="F61" t="s">
        <v>8</v>
      </c>
      <c r="G61" t="s">
        <v>14</v>
      </c>
    </row>
    <row r="62" spans="1:9" x14ac:dyDescent="0.25">
      <c r="A62" t="s">
        <v>203</v>
      </c>
      <c r="C62">
        <v>1.5820000000000001</v>
      </c>
      <c r="D62">
        <f t="shared" si="10"/>
        <v>1.4238000000000002</v>
      </c>
      <c r="E62">
        <f t="shared" si="11"/>
        <v>1.7402000000000002</v>
      </c>
      <c r="F62" t="s">
        <v>3</v>
      </c>
      <c r="G62" t="s">
        <v>14</v>
      </c>
    </row>
    <row r="64" spans="1:9" x14ac:dyDescent="0.25">
      <c r="A64" t="s">
        <v>160</v>
      </c>
      <c r="B64" t="s">
        <v>83</v>
      </c>
      <c r="C64" s="13">
        <v>146495.43599999999</v>
      </c>
      <c r="D64">
        <f t="shared" ref="D64:D70" si="12">C64*0.9</f>
        <v>131845.89239999998</v>
      </c>
      <c r="E64">
        <f t="shared" ref="E64:E70" si="13">C64*1.1</f>
        <v>161144.97959999999</v>
      </c>
      <c r="F64" t="s">
        <v>8</v>
      </c>
      <c r="G64" t="s">
        <v>14</v>
      </c>
      <c r="I64" t="s">
        <v>105</v>
      </c>
    </row>
    <row r="65" spans="1:9" x14ac:dyDescent="0.25">
      <c r="A65" t="s">
        <v>123</v>
      </c>
      <c r="B65" t="s">
        <v>106</v>
      </c>
      <c r="C65">
        <v>64</v>
      </c>
      <c r="D65">
        <f t="shared" si="12"/>
        <v>57.6</v>
      </c>
      <c r="E65">
        <f t="shared" si="13"/>
        <v>70.400000000000006</v>
      </c>
      <c r="F65" t="s">
        <v>3</v>
      </c>
      <c r="G65" t="s">
        <v>14</v>
      </c>
      <c r="I65" t="s">
        <v>107</v>
      </c>
    </row>
    <row r="66" spans="1:9" x14ac:dyDescent="0.25">
      <c r="A66" t="s">
        <v>108</v>
      </c>
      <c r="B66" t="s">
        <v>109</v>
      </c>
      <c r="C66">
        <v>0.1</v>
      </c>
      <c r="D66">
        <f t="shared" si="12"/>
        <v>9.0000000000000011E-2</v>
      </c>
      <c r="E66">
        <f t="shared" si="13"/>
        <v>0.11000000000000001</v>
      </c>
      <c r="F66" t="s">
        <v>8</v>
      </c>
      <c r="G66" t="s">
        <v>14</v>
      </c>
      <c r="I66" t="s">
        <v>110</v>
      </c>
    </row>
    <row r="67" spans="1:9" x14ac:dyDescent="0.25">
      <c r="A67" t="s">
        <v>111</v>
      </c>
      <c r="B67" t="s">
        <v>112</v>
      </c>
      <c r="C67">
        <v>0.4</v>
      </c>
      <c r="D67">
        <f t="shared" si="12"/>
        <v>0.36000000000000004</v>
      </c>
      <c r="E67">
        <f t="shared" si="13"/>
        <v>0.44000000000000006</v>
      </c>
      <c r="F67" t="s">
        <v>8</v>
      </c>
      <c r="G67" t="s">
        <v>14</v>
      </c>
      <c r="I67" t="s">
        <v>113</v>
      </c>
    </row>
    <row r="68" spans="1:9" x14ac:dyDescent="0.25">
      <c r="A68" t="s">
        <v>114</v>
      </c>
      <c r="B68" t="s">
        <v>115</v>
      </c>
      <c r="C68">
        <v>158.15199999999999</v>
      </c>
      <c r="D68">
        <f t="shared" si="12"/>
        <v>142.33679999999998</v>
      </c>
      <c r="E68">
        <f t="shared" si="13"/>
        <v>173.96719999999999</v>
      </c>
      <c r="F68" t="s">
        <v>3</v>
      </c>
      <c r="G68" t="s">
        <v>14</v>
      </c>
      <c r="I68" t="s">
        <v>116</v>
      </c>
    </row>
    <row r="69" spans="1:9" x14ac:dyDescent="0.25">
      <c r="A69" t="s">
        <v>117</v>
      </c>
      <c r="B69" t="s">
        <v>118</v>
      </c>
      <c r="C69">
        <v>0.1</v>
      </c>
      <c r="D69">
        <f t="shared" si="12"/>
        <v>9.0000000000000011E-2</v>
      </c>
      <c r="E69">
        <f t="shared" si="13"/>
        <v>0.11000000000000001</v>
      </c>
      <c r="F69" t="s">
        <v>8</v>
      </c>
      <c r="G69" t="s">
        <v>14</v>
      </c>
      <c r="I69" t="s">
        <v>119</v>
      </c>
    </row>
    <row r="70" spans="1:9" x14ac:dyDescent="0.25">
      <c r="A70" t="s">
        <v>194</v>
      </c>
      <c r="B70" t="s">
        <v>120</v>
      </c>
      <c r="C70">
        <v>1.42</v>
      </c>
      <c r="D70">
        <f t="shared" si="12"/>
        <v>1.278</v>
      </c>
      <c r="E70">
        <f t="shared" si="13"/>
        <v>1.5620000000000001</v>
      </c>
      <c r="F70" t="s">
        <v>8</v>
      </c>
      <c r="G70" t="s">
        <v>14</v>
      </c>
      <c r="I70" t="s">
        <v>121</v>
      </c>
    </row>
    <row r="72" spans="1:9" x14ac:dyDescent="0.25">
      <c r="A72" t="s">
        <v>124</v>
      </c>
    </row>
    <row r="73" spans="1:9" x14ac:dyDescent="0.25">
      <c r="A73" t="s">
        <v>128</v>
      </c>
      <c r="B73" t="s">
        <v>94</v>
      </c>
      <c r="C73">
        <v>83</v>
      </c>
      <c r="D73">
        <f t="shared" ref="D73:D74" si="14">C73*0.9</f>
        <v>74.7</v>
      </c>
      <c r="E73">
        <f t="shared" ref="E73:E74" si="15">C73*1.1</f>
        <v>91.300000000000011</v>
      </c>
      <c r="F73" t="s">
        <v>3</v>
      </c>
      <c r="G73" t="s">
        <v>14</v>
      </c>
      <c r="I73" t="s">
        <v>170</v>
      </c>
    </row>
    <row r="74" spans="1:9" x14ac:dyDescent="0.25">
      <c r="A74" t="s">
        <v>129</v>
      </c>
      <c r="B74" t="s">
        <v>94</v>
      </c>
      <c r="C74">
        <v>136.5</v>
      </c>
      <c r="D74">
        <f t="shared" si="14"/>
        <v>122.85000000000001</v>
      </c>
      <c r="E74">
        <f t="shared" si="15"/>
        <v>150.15</v>
      </c>
      <c r="F74" t="s">
        <v>3</v>
      </c>
      <c r="G74" t="s">
        <v>14</v>
      </c>
      <c r="I74" t="s">
        <v>171</v>
      </c>
    </row>
    <row r="75" spans="1:9" x14ac:dyDescent="0.25">
      <c r="A75" t="s">
        <v>291</v>
      </c>
      <c r="B75" t="s">
        <v>292</v>
      </c>
      <c r="C75">
        <v>232</v>
      </c>
      <c r="D75">
        <f t="shared" ref="D75" si="16">C75*0.9</f>
        <v>208.8</v>
      </c>
      <c r="E75">
        <f t="shared" ref="E75" si="17">C75*1.1</f>
        <v>255.20000000000002</v>
      </c>
      <c r="F75" t="s">
        <v>3</v>
      </c>
      <c r="G75" t="s">
        <v>14</v>
      </c>
    </row>
    <row r="80" spans="1:9" x14ac:dyDescent="0.25">
      <c r="A80" t="s">
        <v>127</v>
      </c>
    </row>
    <row r="81" spans="1:9" x14ac:dyDescent="0.25">
      <c r="A81" t="s">
        <v>286</v>
      </c>
      <c r="B81" t="s">
        <v>126</v>
      </c>
      <c r="C81" s="12">
        <v>364200</v>
      </c>
      <c r="D81">
        <f t="shared" ref="D81" si="18">C81*0.9</f>
        <v>327780</v>
      </c>
      <c r="E81">
        <f t="shared" ref="E81" si="19">C81*1.1</f>
        <v>400620.00000000006</v>
      </c>
      <c r="F81" t="s">
        <v>6</v>
      </c>
      <c r="G81" t="s">
        <v>14</v>
      </c>
      <c r="I81" t="s">
        <v>172</v>
      </c>
    </row>
    <row r="82" spans="1:9" x14ac:dyDescent="0.25">
      <c r="A82" t="s">
        <v>125</v>
      </c>
      <c r="B82" t="s">
        <v>83</v>
      </c>
      <c r="C82" s="12">
        <v>146495.43599999999</v>
      </c>
      <c r="D82">
        <f t="shared" ref="D82" si="20">C82*0.9</f>
        <v>131845.89239999998</v>
      </c>
      <c r="E82">
        <f t="shared" ref="E82" si="21">C82*1.1</f>
        <v>161144.97959999999</v>
      </c>
      <c r="F82" t="s">
        <v>8</v>
      </c>
      <c r="G82" t="s">
        <v>14</v>
      </c>
      <c r="I82" t="s">
        <v>105</v>
      </c>
    </row>
    <row r="86" spans="1:9" x14ac:dyDescent="0.25">
      <c r="C86" s="12"/>
    </row>
    <row r="87" spans="1:9" x14ac:dyDescent="0.25">
      <c r="C87" s="12"/>
    </row>
    <row r="89" spans="1:9" x14ac:dyDescent="0.25">
      <c r="A89" t="s">
        <v>134</v>
      </c>
    </row>
    <row r="90" spans="1:9" x14ac:dyDescent="0.25">
      <c r="A90" t="s">
        <v>132</v>
      </c>
      <c r="B90" t="s">
        <v>126</v>
      </c>
      <c r="C90" s="12">
        <v>5859817</v>
      </c>
      <c r="D90">
        <f t="shared" ref="D90:D91" si="22">C90*0.9</f>
        <v>5273835.3</v>
      </c>
      <c r="E90">
        <f t="shared" ref="E90:E91" si="23">C90*1.1</f>
        <v>6445798.7000000002</v>
      </c>
      <c r="F90" t="s">
        <v>6</v>
      </c>
      <c r="G90" t="s">
        <v>14</v>
      </c>
      <c r="I90" t="s">
        <v>173</v>
      </c>
    </row>
    <row r="91" spans="1:9" x14ac:dyDescent="0.25">
      <c r="A91" t="s">
        <v>133</v>
      </c>
      <c r="B91" t="s">
        <v>83</v>
      </c>
      <c r="C91" s="12">
        <v>146495</v>
      </c>
      <c r="D91">
        <f t="shared" si="22"/>
        <v>131845.5</v>
      </c>
      <c r="E91">
        <f t="shared" si="23"/>
        <v>161144.5</v>
      </c>
      <c r="F91" t="s">
        <v>6</v>
      </c>
      <c r="G91" t="s">
        <v>14</v>
      </c>
      <c r="I91" t="s">
        <v>105</v>
      </c>
    </row>
    <row r="93" spans="1:9" x14ac:dyDescent="0.25">
      <c r="A93" t="s">
        <v>135</v>
      </c>
    </row>
    <row r="96" spans="1:9" x14ac:dyDescent="0.25">
      <c r="A96" t="s">
        <v>136</v>
      </c>
    </row>
    <row r="97" spans="1:9" x14ac:dyDescent="0.25">
      <c r="A97" t="s">
        <v>137</v>
      </c>
      <c r="C97">
        <v>1</v>
      </c>
      <c r="D97">
        <f t="shared" ref="D97" si="24">C97*0.9</f>
        <v>0.9</v>
      </c>
      <c r="E97">
        <f t="shared" ref="E97" si="25">C97*1.1</f>
        <v>1.1000000000000001</v>
      </c>
      <c r="F97" t="s">
        <v>6</v>
      </c>
      <c r="G97" t="s">
        <v>14</v>
      </c>
      <c r="I97" t="s">
        <v>174</v>
      </c>
    </row>
    <row r="100" spans="1:9" x14ac:dyDescent="0.25">
      <c r="A100" t="s">
        <v>140</v>
      </c>
    </row>
    <row r="101" spans="1:9" x14ac:dyDescent="0.25">
      <c r="A101" t="s">
        <v>138</v>
      </c>
      <c r="B101" t="s">
        <v>139</v>
      </c>
      <c r="C101">
        <v>1.1000000000000001</v>
      </c>
      <c r="D101">
        <f>C101*0.9</f>
        <v>0.9900000000000001</v>
      </c>
      <c r="E101">
        <f t="shared" ref="E101" si="26">C101*1.1</f>
        <v>1.2100000000000002</v>
      </c>
      <c r="F101" t="s">
        <v>3</v>
      </c>
      <c r="G101" t="s">
        <v>14</v>
      </c>
      <c r="I101" t="s">
        <v>175</v>
      </c>
    </row>
    <row r="105" spans="1:9" x14ac:dyDescent="0.25">
      <c r="A105" t="s">
        <v>150</v>
      </c>
    </row>
    <row r="106" spans="1:9" x14ac:dyDescent="0.25">
      <c r="A106" t="s">
        <v>142</v>
      </c>
      <c r="B106" t="s">
        <v>94</v>
      </c>
      <c r="C106">
        <v>220</v>
      </c>
      <c r="D106">
        <f t="shared" ref="D106:D108" si="27">C106*0.9</f>
        <v>198</v>
      </c>
      <c r="E106">
        <f t="shared" ref="E106:E108" si="28">C106*1.1</f>
        <v>242.00000000000003</v>
      </c>
      <c r="F106" t="s">
        <v>3</v>
      </c>
      <c r="G106" t="s">
        <v>14</v>
      </c>
      <c r="I106" t="s">
        <v>176</v>
      </c>
    </row>
    <row r="107" spans="1:9" x14ac:dyDescent="0.25">
      <c r="A107" t="s">
        <v>143</v>
      </c>
      <c r="C107">
        <v>0.04</v>
      </c>
      <c r="D107">
        <f t="shared" si="27"/>
        <v>3.6000000000000004E-2</v>
      </c>
      <c r="E107">
        <f t="shared" si="28"/>
        <v>4.4000000000000004E-2</v>
      </c>
      <c r="F107" t="s">
        <v>8</v>
      </c>
      <c r="G107" t="s">
        <v>14</v>
      </c>
      <c r="I107" t="s">
        <v>177</v>
      </c>
    </row>
    <row r="108" spans="1:9" x14ac:dyDescent="0.25">
      <c r="A108" t="s">
        <v>224</v>
      </c>
      <c r="C108">
        <v>1.1000000000000001</v>
      </c>
      <c r="D108">
        <f t="shared" si="27"/>
        <v>0.9900000000000001</v>
      </c>
      <c r="E108">
        <f t="shared" si="28"/>
        <v>1.2100000000000002</v>
      </c>
      <c r="F108" t="s">
        <v>3</v>
      </c>
      <c r="G108" t="s">
        <v>14</v>
      </c>
      <c r="I108" t="s">
        <v>178</v>
      </c>
    </row>
    <row r="109" spans="1:9" x14ac:dyDescent="0.25">
      <c r="A109" t="s">
        <v>144</v>
      </c>
      <c r="C109">
        <v>2.71828</v>
      </c>
      <c r="D109">
        <f t="shared" ref="D109" si="29">C109*0.9</f>
        <v>2.4464520000000003</v>
      </c>
      <c r="E109">
        <f t="shared" ref="E109" si="30">C109*1.1</f>
        <v>2.9901080000000002</v>
      </c>
      <c r="F109" t="s">
        <v>8</v>
      </c>
      <c r="G109" t="s">
        <v>14</v>
      </c>
      <c r="I109" t="s">
        <v>179</v>
      </c>
    </row>
    <row r="112" spans="1:9" x14ac:dyDescent="0.25">
      <c r="A112" t="s">
        <v>145</v>
      </c>
    </row>
    <row r="113" spans="1:9" x14ac:dyDescent="0.25">
      <c r="A113" t="s">
        <v>146</v>
      </c>
      <c r="B113" t="s">
        <v>94</v>
      </c>
      <c r="C113" s="14">
        <v>197.80585443037899</v>
      </c>
      <c r="D113">
        <f t="shared" ref="D113" si="31">C113*0.9</f>
        <v>178.02526898734109</v>
      </c>
      <c r="E113">
        <f t="shared" ref="E113" si="32">C113*1.1</f>
        <v>217.58643987341691</v>
      </c>
      <c r="F113" t="s">
        <v>6</v>
      </c>
      <c r="G113" t="s">
        <v>14</v>
      </c>
      <c r="I113" t="s">
        <v>180</v>
      </c>
    </row>
    <row r="114" spans="1:9" x14ac:dyDescent="0.25">
      <c r="A114" t="s">
        <v>202</v>
      </c>
      <c r="B114" t="s">
        <v>94</v>
      </c>
      <c r="C114">
        <v>32</v>
      </c>
      <c r="D114">
        <f t="shared" ref="D114" si="33">C114*0.9</f>
        <v>28.8</v>
      </c>
      <c r="E114">
        <f t="shared" ref="E114" si="34">C114*1.1</f>
        <v>35.200000000000003</v>
      </c>
      <c r="F114" t="s">
        <v>6</v>
      </c>
      <c r="G114" t="s">
        <v>14</v>
      </c>
    </row>
    <row r="116" spans="1:9" x14ac:dyDescent="0.25">
      <c r="A116" t="s">
        <v>147</v>
      </c>
    </row>
    <row r="117" spans="1:9" x14ac:dyDescent="0.25">
      <c r="A117" t="s">
        <v>195</v>
      </c>
      <c r="B117" t="s">
        <v>196</v>
      </c>
      <c r="C117">
        <v>1.1000000000000001</v>
      </c>
      <c r="D117">
        <f t="shared" ref="D117:D118" si="35">C117*0.9</f>
        <v>0.9900000000000001</v>
      </c>
      <c r="E117">
        <f t="shared" ref="E117:E118" si="36">C117*1.1</f>
        <v>1.2100000000000002</v>
      </c>
      <c r="F117" t="s">
        <v>6</v>
      </c>
      <c r="G117" t="s">
        <v>14</v>
      </c>
    </row>
    <row r="118" spans="1:9" x14ac:dyDescent="0.25">
      <c r="A118" t="s">
        <v>198</v>
      </c>
      <c r="B118" t="s">
        <v>94</v>
      </c>
      <c r="C118">
        <v>40</v>
      </c>
      <c r="D118">
        <f t="shared" si="35"/>
        <v>36</v>
      </c>
      <c r="E118">
        <f t="shared" si="36"/>
        <v>44</v>
      </c>
      <c r="F118" t="s">
        <v>8</v>
      </c>
      <c r="G118" t="s">
        <v>14</v>
      </c>
    </row>
    <row r="119" spans="1:9" x14ac:dyDescent="0.25">
      <c r="A119" t="s">
        <v>197</v>
      </c>
      <c r="C119">
        <v>5</v>
      </c>
      <c r="D119">
        <f t="shared" ref="D119" si="37">C119*0.9</f>
        <v>4.5</v>
      </c>
      <c r="E119">
        <f t="shared" ref="E119" si="38">C119*1.1</f>
        <v>5.5</v>
      </c>
      <c r="F119" t="s">
        <v>8</v>
      </c>
      <c r="G119" t="s">
        <v>14</v>
      </c>
    </row>
    <row r="122" spans="1:9" x14ac:dyDescent="0.25">
      <c r="A122" t="s">
        <v>148</v>
      </c>
    </row>
    <row r="123" spans="1:9" x14ac:dyDescent="0.25">
      <c r="A123" t="s">
        <v>149</v>
      </c>
      <c r="B123" t="s">
        <v>94</v>
      </c>
      <c r="C123">
        <v>0.757238246</v>
      </c>
      <c r="D123">
        <f t="shared" ref="D123" si="39">C123*0.9</f>
        <v>0.68151442140000007</v>
      </c>
      <c r="E123">
        <f t="shared" ref="E123" si="40">C123*1.1</f>
        <v>0.83296207060000005</v>
      </c>
      <c r="F123" t="s">
        <v>3</v>
      </c>
      <c r="G123" t="s">
        <v>14</v>
      </c>
      <c r="I123" t="s">
        <v>181</v>
      </c>
    </row>
    <row r="125" spans="1:9" x14ac:dyDescent="0.25">
      <c r="A125" t="s">
        <v>151</v>
      </c>
    </row>
    <row r="126" spans="1:9" x14ac:dyDescent="0.25">
      <c r="A126" t="s">
        <v>156</v>
      </c>
      <c r="B126" t="s">
        <v>96</v>
      </c>
      <c r="C126">
        <v>0.37</v>
      </c>
      <c r="D126">
        <f t="shared" ref="D126:D128" si="41">C126*0.9</f>
        <v>0.33300000000000002</v>
      </c>
      <c r="E126">
        <f t="shared" ref="E126:E128" si="42">C126*1.1</f>
        <v>0.40700000000000003</v>
      </c>
      <c r="F126" t="s">
        <v>8</v>
      </c>
      <c r="G126" t="s">
        <v>14</v>
      </c>
      <c r="I126" t="s">
        <v>182</v>
      </c>
    </row>
    <row r="127" spans="1:9" x14ac:dyDescent="0.25">
      <c r="A127" t="s">
        <v>161</v>
      </c>
      <c r="B127" t="s">
        <v>94</v>
      </c>
      <c r="C127">
        <v>158.15199999999999</v>
      </c>
      <c r="D127">
        <f t="shared" ref="D127" si="43">C127*0.9</f>
        <v>142.33679999999998</v>
      </c>
      <c r="E127">
        <f t="shared" ref="E127" si="44">C127*1.1</f>
        <v>173.96719999999999</v>
      </c>
      <c r="F127" t="s">
        <v>3</v>
      </c>
      <c r="G127" t="s">
        <v>14</v>
      </c>
      <c r="I127" t="s">
        <v>183</v>
      </c>
    </row>
    <row r="128" spans="1:9" x14ac:dyDescent="0.25">
      <c r="A128" t="s">
        <v>155</v>
      </c>
      <c r="B128" t="s">
        <v>94</v>
      </c>
      <c r="C128">
        <v>0.05</v>
      </c>
      <c r="D128">
        <f t="shared" si="41"/>
        <v>4.5000000000000005E-2</v>
      </c>
      <c r="E128">
        <f t="shared" si="42"/>
        <v>5.5000000000000007E-2</v>
      </c>
      <c r="F128" t="s">
        <v>8</v>
      </c>
      <c r="G128" t="s">
        <v>14</v>
      </c>
      <c r="I128" t="s">
        <v>184</v>
      </c>
    </row>
    <row r="129" spans="1:9" x14ac:dyDescent="0.25">
      <c r="A129" t="s">
        <v>204</v>
      </c>
      <c r="C129">
        <v>1.5620000000000001</v>
      </c>
      <c r="D129">
        <f t="shared" ref="D129:D130" si="45">C129*0.9</f>
        <v>1.4058000000000002</v>
      </c>
      <c r="E129">
        <f t="shared" ref="E129:E130" si="46">C129*1.1</f>
        <v>1.7182000000000002</v>
      </c>
      <c r="F129" t="s">
        <v>6</v>
      </c>
      <c r="G129" t="s">
        <v>14</v>
      </c>
      <c r="I129" t="s">
        <v>185</v>
      </c>
    </row>
    <row r="130" spans="1:9" x14ac:dyDescent="0.25">
      <c r="A130" t="s">
        <v>279</v>
      </c>
      <c r="B130" t="s">
        <v>94</v>
      </c>
      <c r="C130">
        <v>0.2</v>
      </c>
      <c r="D130">
        <f t="shared" si="45"/>
        <v>0.18000000000000002</v>
      </c>
      <c r="E130">
        <f t="shared" si="46"/>
        <v>0.22000000000000003</v>
      </c>
      <c r="F130" t="s">
        <v>6</v>
      </c>
      <c r="G130" t="s">
        <v>14</v>
      </c>
    </row>
    <row r="131" spans="1:9" x14ac:dyDescent="0.25">
      <c r="A131" t="s">
        <v>152</v>
      </c>
    </row>
    <row r="132" spans="1:9" x14ac:dyDescent="0.25">
      <c r="A132" t="s">
        <v>157</v>
      </c>
      <c r="B132" t="s">
        <v>94</v>
      </c>
      <c r="C132">
        <v>0.1</v>
      </c>
      <c r="D132">
        <f t="shared" ref="D132" si="47">C132*0.9</f>
        <v>9.0000000000000011E-2</v>
      </c>
      <c r="E132">
        <f t="shared" ref="E132" si="48">C132*1.1</f>
        <v>0.11000000000000001</v>
      </c>
      <c r="F132" t="s">
        <v>3</v>
      </c>
      <c r="G132" t="s">
        <v>14</v>
      </c>
      <c r="I132" t="s">
        <v>186</v>
      </c>
    </row>
    <row r="136" spans="1:9" x14ac:dyDescent="0.25">
      <c r="A136" t="s">
        <v>153</v>
      </c>
      <c r="I136" t="s">
        <v>187</v>
      </c>
    </row>
    <row r="137" spans="1:9" x14ac:dyDescent="0.25">
      <c r="A137" t="s">
        <v>158</v>
      </c>
      <c r="C137">
        <v>2.3199999999999998E-2</v>
      </c>
      <c r="D137">
        <f t="shared" ref="D137" si="49">C137*0.9</f>
        <v>2.0879999999999999E-2</v>
      </c>
      <c r="E137">
        <f t="shared" ref="E137" si="50">C137*1.1</f>
        <v>2.5520000000000001E-2</v>
      </c>
      <c r="F137" t="s">
        <v>6</v>
      </c>
      <c r="G137" t="s">
        <v>14</v>
      </c>
    </row>
    <row r="141" spans="1:9" x14ac:dyDescent="0.25">
      <c r="A141" t="s">
        <v>154</v>
      </c>
    </row>
    <row r="142" spans="1:9" x14ac:dyDescent="0.25">
      <c r="A142" t="s">
        <v>159</v>
      </c>
      <c r="B142" t="s">
        <v>126</v>
      </c>
      <c r="C142" s="12">
        <v>220270</v>
      </c>
      <c r="D142">
        <f t="shared" ref="D142" si="51">C142*0.9</f>
        <v>198243</v>
      </c>
      <c r="E142">
        <f t="shared" ref="E142" si="52">C142*1.1</f>
        <v>242297.00000000003</v>
      </c>
      <c r="F142" t="s">
        <v>6</v>
      </c>
      <c r="G142" t="s">
        <v>14</v>
      </c>
      <c r="I142" t="s">
        <v>188</v>
      </c>
    </row>
    <row r="143" spans="1:9" x14ac:dyDescent="0.25">
      <c r="A143" t="s">
        <v>278</v>
      </c>
      <c r="B143" t="s">
        <v>126</v>
      </c>
      <c r="C143">
        <v>3450</v>
      </c>
      <c r="D143">
        <f t="shared" ref="D143" si="53">C143*0.9</f>
        <v>3105</v>
      </c>
      <c r="E143">
        <f t="shared" ref="E143" si="54">C143*1.1</f>
        <v>3795.0000000000005</v>
      </c>
      <c r="F143" t="s">
        <v>6</v>
      </c>
      <c r="G143" t="s">
        <v>14</v>
      </c>
      <c r="I143" t="s">
        <v>277</v>
      </c>
    </row>
    <row r="144" spans="1:9" x14ac:dyDescent="0.25">
      <c r="A144" t="s">
        <v>162</v>
      </c>
    </row>
    <row r="145" spans="1:9" x14ac:dyDescent="0.25">
      <c r="A145" t="s">
        <v>163</v>
      </c>
      <c r="B145" t="s">
        <v>130</v>
      </c>
      <c r="C145">
        <v>8.2295848000000005E-2</v>
      </c>
      <c r="D145">
        <f t="shared" ref="D145:D146" si="55">C145*0.9</f>
        <v>7.406626320000001E-2</v>
      </c>
      <c r="E145">
        <f t="shared" ref="E145:E146" si="56">C145*1.1</f>
        <v>9.0525432800000014E-2</v>
      </c>
      <c r="F145" t="s">
        <v>6</v>
      </c>
      <c r="G145" t="s">
        <v>14</v>
      </c>
      <c r="I145" t="s">
        <v>189</v>
      </c>
    </row>
    <row r="146" spans="1:9" x14ac:dyDescent="0.25">
      <c r="A146" t="s">
        <v>164</v>
      </c>
      <c r="B146" t="s">
        <v>130</v>
      </c>
      <c r="C146">
        <v>1.4208238636363599</v>
      </c>
      <c r="D146">
        <f t="shared" si="55"/>
        <v>1.2787414772727239</v>
      </c>
      <c r="E146">
        <f t="shared" si="56"/>
        <v>1.5629062499999959</v>
      </c>
      <c r="F146" t="s">
        <v>6</v>
      </c>
      <c r="G146" t="s">
        <v>14</v>
      </c>
      <c r="I146" t="s">
        <v>190</v>
      </c>
    </row>
    <row r="149" spans="1:9" x14ac:dyDescent="0.25">
      <c r="A149" t="s">
        <v>165</v>
      </c>
    </row>
    <row r="150" spans="1:9" x14ac:dyDescent="0.25">
      <c r="A150" t="s">
        <v>166</v>
      </c>
      <c r="B150" t="s">
        <v>131</v>
      </c>
      <c r="C150">
        <v>0.757238246</v>
      </c>
      <c r="D150">
        <f t="shared" ref="D150:D151" si="57">C150*0.9</f>
        <v>0.68151442140000007</v>
      </c>
      <c r="E150">
        <f t="shared" ref="E150:E151" si="58">C150*1.1</f>
        <v>0.83296207060000005</v>
      </c>
      <c r="F150" t="s">
        <v>6</v>
      </c>
      <c r="G150" t="s">
        <v>14</v>
      </c>
      <c r="I150" t="s">
        <v>191</v>
      </c>
    </row>
    <row r="151" spans="1:9" x14ac:dyDescent="0.25">
      <c r="A151" t="s">
        <v>167</v>
      </c>
      <c r="B151" t="s">
        <v>131</v>
      </c>
      <c r="C151">
        <v>1.6</v>
      </c>
      <c r="D151">
        <f t="shared" si="57"/>
        <v>1.4400000000000002</v>
      </c>
      <c r="E151">
        <f t="shared" si="58"/>
        <v>1.7600000000000002</v>
      </c>
      <c r="F151" t="s">
        <v>6</v>
      </c>
      <c r="G151" t="s">
        <v>14</v>
      </c>
      <c r="I151" t="s">
        <v>192</v>
      </c>
    </row>
    <row r="155" spans="1:9" x14ac:dyDescent="0.25">
      <c r="A155" t="s">
        <v>168</v>
      </c>
    </row>
    <row r="156" spans="1:9" x14ac:dyDescent="0.25">
      <c r="A156" t="s">
        <v>169</v>
      </c>
      <c r="C156">
        <v>8.11</v>
      </c>
      <c r="D156">
        <f t="shared" ref="D156" si="59">C156*0.9</f>
        <v>7.2989999999999995</v>
      </c>
      <c r="E156">
        <f t="shared" ref="E156" si="60">C156*1.1</f>
        <v>8.9209999999999994</v>
      </c>
      <c r="F156" t="s">
        <v>8</v>
      </c>
      <c r="G156" t="s">
        <v>14</v>
      </c>
      <c r="I156" t="s">
        <v>193</v>
      </c>
    </row>
    <row r="157" spans="1:9" x14ac:dyDescent="0.25">
      <c r="A157" t="s">
        <v>201</v>
      </c>
      <c r="B157" t="s">
        <v>199</v>
      </c>
      <c r="C157">
        <v>0.6</v>
      </c>
      <c r="D157">
        <f t="shared" ref="D157" si="61">C157*0.9</f>
        <v>0.54</v>
      </c>
      <c r="E157">
        <f t="shared" ref="E157" si="62">C157*1.1</f>
        <v>0.66</v>
      </c>
      <c r="F157" t="s">
        <v>6</v>
      </c>
      <c r="G157" t="s">
        <v>14</v>
      </c>
      <c r="I157" t="s">
        <v>200</v>
      </c>
    </row>
    <row r="161" spans="1:9" x14ac:dyDescent="0.25">
      <c r="A161" t="s">
        <v>263</v>
      </c>
      <c r="B161" t="s">
        <v>257</v>
      </c>
      <c r="C161">
        <v>0.5</v>
      </c>
      <c r="D161">
        <f t="shared" ref="D161" si="63">C161*0.9</f>
        <v>0.45</v>
      </c>
      <c r="E161">
        <f t="shared" ref="E161" si="64">C161*1.1</f>
        <v>0.55000000000000004</v>
      </c>
      <c r="F161" t="s">
        <v>6</v>
      </c>
      <c r="G161" t="s">
        <v>14</v>
      </c>
      <c r="I161" t="s">
        <v>258</v>
      </c>
    </row>
    <row r="162" spans="1:9" x14ac:dyDescent="0.25">
      <c r="A162" t="s">
        <v>259</v>
      </c>
      <c r="C162">
        <v>1.3</v>
      </c>
      <c r="D162">
        <v>0</v>
      </c>
      <c r="E162">
        <v>0</v>
      </c>
      <c r="F162" t="s">
        <v>8</v>
      </c>
      <c r="G162" t="s">
        <v>14</v>
      </c>
      <c r="I162" t="s">
        <v>260</v>
      </c>
    </row>
    <row r="163" spans="1:9" x14ac:dyDescent="0.25">
      <c r="A163" t="s">
        <v>261</v>
      </c>
      <c r="C163">
        <v>7.2</v>
      </c>
      <c r="D163">
        <f>(C163*0.9)</f>
        <v>6.48</v>
      </c>
      <c r="E163">
        <f>(C163*1.1)</f>
        <v>7.9200000000000008</v>
      </c>
      <c r="F163" t="s">
        <v>6</v>
      </c>
      <c r="G163" t="s">
        <v>14</v>
      </c>
      <c r="I163" t="s">
        <v>262</v>
      </c>
    </row>
    <row r="164" spans="1:9" x14ac:dyDescent="0.25">
      <c r="A164" t="s">
        <v>264</v>
      </c>
      <c r="B164" t="s">
        <v>265</v>
      </c>
      <c r="C164">
        <v>0.2</v>
      </c>
      <c r="D164">
        <f>(C164*0.9)</f>
        <v>0.18000000000000002</v>
      </c>
      <c r="E164">
        <f>(C164*1.1)</f>
        <v>0.22000000000000003</v>
      </c>
      <c r="F164" t="s">
        <v>6</v>
      </c>
      <c r="G164" t="s">
        <v>14</v>
      </c>
      <c r="I164" t="s">
        <v>266</v>
      </c>
    </row>
    <row r="165" spans="1:9" x14ac:dyDescent="0.25">
      <c r="A165" t="s">
        <v>267</v>
      </c>
      <c r="B165" t="s">
        <v>257</v>
      </c>
      <c r="C165">
        <v>0.05</v>
      </c>
      <c r="D165">
        <f>(C165*0.9)</f>
        <v>4.5000000000000005E-2</v>
      </c>
      <c r="E165">
        <f>(C165*1.1)</f>
        <v>5.5000000000000007E-2</v>
      </c>
      <c r="F165" t="s">
        <v>6</v>
      </c>
      <c r="G165" t="s">
        <v>14</v>
      </c>
      <c r="I165" t="s">
        <v>268</v>
      </c>
    </row>
    <row r="166" spans="1:9" x14ac:dyDescent="0.25">
      <c r="A166" t="s">
        <v>269</v>
      </c>
      <c r="C166">
        <v>3</v>
      </c>
      <c r="D166">
        <v>0</v>
      </c>
      <c r="E166">
        <v>0</v>
      </c>
      <c r="F166" t="s">
        <v>8</v>
      </c>
      <c r="G166" t="s">
        <v>14</v>
      </c>
      <c r="I166" t="s">
        <v>270</v>
      </c>
    </row>
    <row r="167" spans="1:9" x14ac:dyDescent="0.25">
      <c r="A167" t="s">
        <v>271</v>
      </c>
      <c r="C167">
        <v>7.4999999999999997E-3</v>
      </c>
      <c r="D167">
        <v>0</v>
      </c>
      <c r="E167">
        <v>0</v>
      </c>
      <c r="F167" t="s">
        <v>8</v>
      </c>
      <c r="G167" t="s">
        <v>14</v>
      </c>
      <c r="I167" t="s">
        <v>272</v>
      </c>
    </row>
    <row r="168" spans="1:9" x14ac:dyDescent="0.25">
      <c r="A168" t="s">
        <v>273</v>
      </c>
      <c r="C168">
        <v>1.4E-2</v>
      </c>
      <c r="D168">
        <v>0</v>
      </c>
      <c r="E168">
        <v>0</v>
      </c>
      <c r="F168" t="s">
        <v>8</v>
      </c>
      <c r="G168" t="s">
        <v>14</v>
      </c>
      <c r="I168" t="s">
        <v>272</v>
      </c>
    </row>
    <row r="169" spans="1:9" x14ac:dyDescent="0.25">
      <c r="A169" t="s">
        <v>274</v>
      </c>
      <c r="B169" t="s">
        <v>275</v>
      </c>
      <c r="C169">
        <v>26.4</v>
      </c>
      <c r="D169">
        <f>(C169*0.9)</f>
        <v>23.759999999999998</v>
      </c>
      <c r="E169">
        <f>(C169*1.1)</f>
        <v>29.04</v>
      </c>
      <c r="F169" t="s">
        <v>3</v>
      </c>
      <c r="G169" t="s">
        <v>14</v>
      </c>
      <c r="I169" t="s">
        <v>276</v>
      </c>
    </row>
    <row r="172" spans="1:9" x14ac:dyDescent="0.25">
      <c r="A172" t="s">
        <v>280</v>
      </c>
      <c r="B172" t="s">
        <v>94</v>
      </c>
      <c r="C172">
        <v>158</v>
      </c>
      <c r="D172">
        <f t="shared" ref="D172" si="65">(C172*0.9)</f>
        <v>142.20000000000002</v>
      </c>
      <c r="E172">
        <f t="shared" ref="E172" si="66">(C172*1.1)</f>
        <v>173.8</v>
      </c>
      <c r="F172" t="s">
        <v>3</v>
      </c>
      <c r="G172" t="s">
        <v>14</v>
      </c>
    </row>
    <row r="173" spans="1:9" x14ac:dyDescent="0.25">
      <c r="A173" t="s">
        <v>281</v>
      </c>
      <c r="B173" t="s">
        <v>94</v>
      </c>
      <c r="C173">
        <v>41</v>
      </c>
      <c r="D173">
        <v>169</v>
      </c>
      <c r="E173">
        <f t="shared" ref="E173" si="67">(C173*1.1)</f>
        <v>45.1</v>
      </c>
      <c r="F173" t="s">
        <v>3</v>
      </c>
      <c r="G173" t="s">
        <v>14</v>
      </c>
    </row>
    <row r="174" spans="1:9" x14ac:dyDescent="0.25">
      <c r="A174" t="s">
        <v>289</v>
      </c>
      <c r="B174" t="s">
        <v>94</v>
      </c>
      <c r="C174">
        <v>50</v>
      </c>
      <c r="D174">
        <f t="shared" ref="D174" si="68">(C174*0.9)</f>
        <v>45</v>
      </c>
      <c r="E174">
        <f t="shared" ref="E174" si="69">(C174*1.1)</f>
        <v>55.000000000000007</v>
      </c>
      <c r="F174" t="s">
        <v>3</v>
      </c>
      <c r="G174" t="s">
        <v>14</v>
      </c>
    </row>
    <row r="175" spans="1:9" x14ac:dyDescent="0.25">
      <c r="A175" t="s">
        <v>282</v>
      </c>
      <c r="C175">
        <v>0.68</v>
      </c>
      <c r="F175" t="s">
        <v>8</v>
      </c>
      <c r="G175" t="s">
        <v>14</v>
      </c>
    </row>
    <row r="177" spans="1:9" x14ac:dyDescent="0.25">
      <c r="A177" t="s">
        <v>283</v>
      </c>
      <c r="C177">
        <v>0.85</v>
      </c>
      <c r="F177" t="s">
        <v>8</v>
      </c>
      <c r="G177" t="s">
        <v>14</v>
      </c>
    </row>
    <row r="178" spans="1:9" x14ac:dyDescent="0.25">
      <c r="A178" t="s">
        <v>295</v>
      </c>
      <c r="B178" t="s">
        <v>83</v>
      </c>
      <c r="C178" s="12">
        <v>153771</v>
      </c>
      <c r="D178">
        <f>C178*0.9</f>
        <v>138393.9</v>
      </c>
      <c r="E178">
        <f>C178*1.1</f>
        <v>169148.1</v>
      </c>
      <c r="F178" t="s">
        <v>6</v>
      </c>
      <c r="G178" t="s">
        <v>14</v>
      </c>
    </row>
    <row r="179" spans="1:9" x14ac:dyDescent="0.25">
      <c r="A179" t="s">
        <v>284</v>
      </c>
      <c r="B179" t="s">
        <v>126</v>
      </c>
      <c r="C179">
        <v>1640540</v>
      </c>
      <c r="D179">
        <f t="shared" ref="D179" si="70">(C179*0.9)</f>
        <v>1476486</v>
      </c>
      <c r="E179">
        <f t="shared" ref="E179" si="71">(C179*1.1)</f>
        <v>1804594.0000000002</v>
      </c>
      <c r="F179" t="s">
        <v>6</v>
      </c>
      <c r="G179" t="s">
        <v>14</v>
      </c>
      <c r="I179" t="s">
        <v>285</v>
      </c>
    </row>
    <row r="180" spans="1:9" x14ac:dyDescent="0.25">
      <c r="A180" t="s">
        <v>288</v>
      </c>
      <c r="B180" t="s">
        <v>126</v>
      </c>
      <c r="C180" s="13">
        <v>913142.5</v>
      </c>
      <c r="D180">
        <f t="shared" ref="D180" si="72">(C180*0.9)</f>
        <v>821828.25</v>
      </c>
      <c r="E180">
        <f t="shared" ref="E180" si="73">(C180*1.1)</f>
        <v>1004456.7500000001</v>
      </c>
      <c r="F180" t="s">
        <v>6</v>
      </c>
      <c r="G180" t="s">
        <v>14</v>
      </c>
    </row>
    <row r="181" spans="1:9" x14ac:dyDescent="0.25">
      <c r="A181" t="s">
        <v>290</v>
      </c>
      <c r="B181" t="s">
        <v>94</v>
      </c>
      <c r="C181">
        <v>17</v>
      </c>
      <c r="D181">
        <f t="shared" ref="D181" si="74">(C181*0.9)</f>
        <v>15.3</v>
      </c>
      <c r="E181">
        <f t="shared" ref="E181" si="75">(C181*1.1)</f>
        <v>18.700000000000003</v>
      </c>
      <c r="F181" t="s">
        <v>6</v>
      </c>
      <c r="G181" t="s">
        <v>14</v>
      </c>
    </row>
    <row r="182" spans="1:9" x14ac:dyDescent="0.25">
      <c r="A182" s="3"/>
    </row>
    <row r="184" spans="1:9" x14ac:dyDescent="0.25">
      <c r="A184" t="s">
        <v>300</v>
      </c>
      <c r="B184" s="16" t="s">
        <v>301</v>
      </c>
      <c r="C184" s="16">
        <v>1.95</v>
      </c>
      <c r="D184" s="16">
        <f t="shared" ref="D184:D186" si="76">C184*0.9</f>
        <v>1.7549999999999999</v>
      </c>
      <c r="E184" s="16">
        <f t="shared" ref="E184:E186" si="77">C184*1.1</f>
        <v>2.145</v>
      </c>
      <c r="F184" s="16" t="s">
        <v>6</v>
      </c>
      <c r="G184" s="16" t="s">
        <v>14</v>
      </c>
    </row>
    <row r="185" spans="1:9" x14ac:dyDescent="0.25">
      <c r="A185" t="s">
        <v>305</v>
      </c>
      <c r="B185" s="16" t="s">
        <v>302</v>
      </c>
      <c r="C185" s="16">
        <v>0.1</v>
      </c>
      <c r="D185" s="16">
        <f t="shared" si="76"/>
        <v>9.0000000000000011E-2</v>
      </c>
      <c r="E185" s="16">
        <f t="shared" si="77"/>
        <v>0.11000000000000001</v>
      </c>
      <c r="F185" s="16" t="s">
        <v>6</v>
      </c>
      <c r="G185" s="16"/>
    </row>
    <row r="186" spans="1:9" x14ac:dyDescent="0.25">
      <c r="A186" t="s">
        <v>303</v>
      </c>
      <c r="B186" s="16" t="s">
        <v>304</v>
      </c>
      <c r="C186" s="16">
        <v>2.54</v>
      </c>
      <c r="D186" s="16">
        <f t="shared" si="76"/>
        <v>2.286</v>
      </c>
      <c r="E186" s="16">
        <f t="shared" si="77"/>
        <v>2.7940000000000005</v>
      </c>
      <c r="F186" s="16" t="s">
        <v>6</v>
      </c>
      <c r="G186" s="16" t="s">
        <v>14</v>
      </c>
    </row>
  </sheetData>
  <phoneticPr fontId="5" type="noConversion"/>
  <pageMargins left="0.25" right="0.25" top="0.5" bottom="0.5" header="0.3" footer="0.3"/>
  <pageSetup scale="59" fitToWidth="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C0E83-D5DC-8040-BD13-9F46CC244942}">
  <sheetPr codeName="Sheet4"/>
  <dimension ref="A1:J7"/>
  <sheetViews>
    <sheetView zoomScale="93" workbookViewId="0">
      <selection activeCell="E46" sqref="E46"/>
    </sheetView>
  </sheetViews>
  <sheetFormatPr defaultColWidth="11" defaultRowHeight="15.75" x14ac:dyDescent="0.25"/>
  <cols>
    <col min="1" max="1" width="32" bestFit="1" customWidth="1"/>
    <col min="2" max="2" width="27.625" bestFit="1" customWidth="1"/>
    <col min="3" max="3" width="14.375" customWidth="1"/>
    <col min="4" max="4" width="10.125" customWidth="1"/>
    <col min="5" max="5" width="11.125" customWidth="1"/>
    <col min="6" max="7" width="20.875" customWidth="1"/>
    <col min="8" max="8" width="35.5" customWidth="1"/>
  </cols>
  <sheetData>
    <row r="1" spans="1:10" s="1" customFormat="1" x14ac:dyDescent="0.25">
      <c r="A1" s="1" t="s">
        <v>0</v>
      </c>
      <c r="B1" s="1" t="s">
        <v>1</v>
      </c>
      <c r="C1" s="1" t="s">
        <v>10</v>
      </c>
      <c r="D1" s="1" t="s">
        <v>11</v>
      </c>
      <c r="E1" s="1" t="s">
        <v>12</v>
      </c>
      <c r="F1" s="1" t="s">
        <v>9</v>
      </c>
      <c r="G1" s="1" t="s">
        <v>13</v>
      </c>
      <c r="H1" s="1" t="s">
        <v>2</v>
      </c>
      <c r="I1" s="1" t="s">
        <v>32</v>
      </c>
      <c r="J1" s="1" t="s">
        <v>33</v>
      </c>
    </row>
    <row r="2" spans="1:10" x14ac:dyDescent="0.25">
      <c r="A2" t="s">
        <v>16</v>
      </c>
      <c r="B2" t="s">
        <v>17</v>
      </c>
      <c r="C2">
        <v>0.06</v>
      </c>
      <c r="D2">
        <v>0.04</v>
      </c>
      <c r="E2">
        <v>0.1</v>
      </c>
      <c r="F2" t="s">
        <v>3</v>
      </c>
      <c r="G2" t="s">
        <v>14</v>
      </c>
      <c r="H2" t="s">
        <v>80</v>
      </c>
      <c r="J2" t="s">
        <v>14</v>
      </c>
    </row>
    <row r="3" spans="1:10" x14ac:dyDescent="0.25">
      <c r="A3" t="s">
        <v>76</v>
      </c>
      <c r="B3" t="s">
        <v>78</v>
      </c>
      <c r="D3" s="11">
        <v>3.81</v>
      </c>
      <c r="E3" s="11">
        <v>11.16</v>
      </c>
      <c r="F3" t="s">
        <v>6</v>
      </c>
      <c r="G3" t="s">
        <v>14</v>
      </c>
      <c r="H3" t="s">
        <v>75</v>
      </c>
    </row>
    <row r="4" spans="1:10" x14ac:dyDescent="0.25">
      <c r="A4" t="s">
        <v>77</v>
      </c>
      <c r="B4" t="s">
        <v>78</v>
      </c>
      <c r="D4" s="11">
        <v>5.08</v>
      </c>
      <c r="E4" s="11">
        <v>42.09</v>
      </c>
      <c r="F4" t="s">
        <v>6</v>
      </c>
      <c r="G4" t="s">
        <v>14</v>
      </c>
      <c r="H4" t="s">
        <v>75</v>
      </c>
    </row>
    <row r="7" spans="1:10" x14ac:dyDescent="0.25">
      <c r="C7" s="11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53361-D4BE-F24A-A8AA-0FAA3234B364}">
  <sheetPr codeName="Sheet5"/>
  <dimension ref="A1:M47"/>
  <sheetViews>
    <sheetView topLeftCell="A28" zoomScale="134" workbookViewId="0">
      <selection activeCell="A30" sqref="A30"/>
    </sheetView>
  </sheetViews>
  <sheetFormatPr defaultColWidth="11" defaultRowHeight="15.75" x14ac:dyDescent="0.25"/>
  <cols>
    <col min="1" max="1" width="35.125" customWidth="1"/>
    <col min="2" max="2" width="113.375" bestFit="1" customWidth="1"/>
    <col min="3" max="3" width="5" bestFit="1" customWidth="1"/>
    <col min="4" max="4" width="28.5" bestFit="1" customWidth="1"/>
    <col min="5" max="5" width="31" bestFit="1" customWidth="1"/>
    <col min="6" max="6" width="18.625" bestFit="1" customWidth="1"/>
    <col min="7" max="7" width="25.375" bestFit="1" customWidth="1"/>
    <col min="8" max="8" width="25" bestFit="1" customWidth="1"/>
    <col min="9" max="9" width="22.375" bestFit="1" customWidth="1"/>
    <col min="10" max="10" width="26" bestFit="1" customWidth="1"/>
    <col min="11" max="11" width="33" bestFit="1" customWidth="1"/>
    <col min="12" max="12" width="20" bestFit="1" customWidth="1"/>
    <col min="13" max="13" width="32.375" bestFit="1" customWidth="1"/>
  </cols>
  <sheetData>
    <row r="1" spans="1:13" s="1" customFormat="1" x14ac:dyDescent="0.25">
      <c r="A1" s="1" t="s">
        <v>0</v>
      </c>
      <c r="B1" s="1" t="s">
        <v>19</v>
      </c>
      <c r="C1" s="1" t="s">
        <v>1</v>
      </c>
      <c r="D1" s="1" t="s">
        <v>23</v>
      </c>
      <c r="E1" s="1" t="s">
        <v>22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</row>
    <row r="2" spans="1:13" x14ac:dyDescent="0.25">
      <c r="A2" t="s">
        <v>20</v>
      </c>
      <c r="B2" s="5" t="s">
        <v>64</v>
      </c>
      <c r="C2" t="s">
        <v>21</v>
      </c>
      <c r="D2" s="5">
        <v>0.69022664010643897</v>
      </c>
      <c r="E2" s="5">
        <v>3.3448130537409402E-8</v>
      </c>
      <c r="F2" s="5">
        <v>1.32424096155568E-2</v>
      </c>
      <c r="G2" s="5">
        <v>1.9670283530818801E-3</v>
      </c>
      <c r="H2" s="5">
        <v>1.04305007896813E-4</v>
      </c>
      <c r="I2" s="5">
        <v>3.0427250342679702E-9</v>
      </c>
      <c r="J2" s="5">
        <v>1.9767362478657498E-8</v>
      </c>
      <c r="K2" s="5">
        <v>1.2935055907417899E-4</v>
      </c>
      <c r="L2" s="5">
        <v>0.46266503600277697</v>
      </c>
      <c r="M2" s="5">
        <v>1.79747439616877</v>
      </c>
    </row>
    <row r="3" spans="1:13" x14ac:dyDescent="0.25">
      <c r="A3" t="s">
        <v>48</v>
      </c>
      <c r="B3" t="s">
        <v>49</v>
      </c>
      <c r="C3" t="s">
        <v>65</v>
      </c>
      <c r="D3">
        <v>1199.4088959861599</v>
      </c>
      <c r="E3">
        <v>9.4527734786841396E-5</v>
      </c>
      <c r="F3">
        <v>103.135801180914</v>
      </c>
      <c r="G3">
        <v>77.308078036189102</v>
      </c>
      <c r="H3">
        <v>16.795554286989201</v>
      </c>
      <c r="I3">
        <v>4.535960060145E-4</v>
      </c>
      <c r="J3">
        <v>3.5501591482985399E-3</v>
      </c>
      <c r="K3">
        <v>6.0979714382773604</v>
      </c>
      <c r="L3">
        <v>92715.769114430004</v>
      </c>
      <c r="M3">
        <v>813.615820281899</v>
      </c>
    </row>
    <row r="4" spans="1:13" x14ac:dyDescent="0.25">
      <c r="A4" t="s">
        <v>50</v>
      </c>
      <c r="B4" s="5" t="s">
        <v>51</v>
      </c>
      <c r="C4" t="s">
        <v>65</v>
      </c>
      <c r="D4" s="5">
        <v>13.937562</v>
      </c>
      <c r="E4" s="6">
        <v>1.0036952999999999E-6</v>
      </c>
      <c r="F4" s="5">
        <v>1.1062182</v>
      </c>
      <c r="G4" s="5">
        <v>0.13358217</v>
      </c>
      <c r="H4" s="5">
        <v>0.18584886</v>
      </c>
      <c r="I4" s="6">
        <v>2.2029499999999998E-6</v>
      </c>
      <c r="J4" s="6">
        <v>4.2987227000000001E-5</v>
      </c>
      <c r="K4" s="5">
        <v>1.7023764E-2</v>
      </c>
      <c r="L4" s="5">
        <v>950.80258000000003</v>
      </c>
      <c r="M4" s="5">
        <v>20.243172000000001</v>
      </c>
    </row>
    <row r="5" spans="1:13" x14ac:dyDescent="0.25">
      <c r="A5" t="s">
        <v>52</v>
      </c>
      <c r="B5" t="s">
        <v>53</v>
      </c>
      <c r="C5" t="s">
        <v>65</v>
      </c>
      <c r="D5">
        <v>8.5937041260028693</v>
      </c>
      <c r="E5">
        <v>1.40544963858275E-6</v>
      </c>
      <c r="F5">
        <v>0.70427936368072996</v>
      </c>
      <c r="G5">
        <v>0.11471366373265</v>
      </c>
      <c r="H5">
        <v>0.178960617569979</v>
      </c>
      <c r="I5">
        <v>8.5123801846189102E-6</v>
      </c>
      <c r="J5">
        <v>4.4216355398711902E-5</v>
      </c>
      <c r="K5">
        <v>2.4604917876422699E-2</v>
      </c>
      <c r="L5">
        <v>973.49050872107796</v>
      </c>
      <c r="M5">
        <v>7.4502495139918903</v>
      </c>
    </row>
    <row r="6" spans="1:13" x14ac:dyDescent="0.25">
      <c r="A6" t="s">
        <v>54</v>
      </c>
      <c r="B6" t="s">
        <v>55</v>
      </c>
      <c r="C6" t="s">
        <v>65</v>
      </c>
      <c r="D6">
        <v>114014.66383541599</v>
      </c>
      <c r="E6">
        <v>6.1303797348687796</v>
      </c>
      <c r="F6">
        <v>3600.4729731942998</v>
      </c>
      <c r="G6">
        <v>332.40314211485901</v>
      </c>
      <c r="H6">
        <v>447.586910144417</v>
      </c>
      <c r="I6">
        <v>4.87851249464221E-2</v>
      </c>
      <c r="J6">
        <v>7.81985063948651E-2</v>
      </c>
      <c r="K6">
        <v>93.367483152511099</v>
      </c>
      <c r="L6">
        <v>18299019.716968801</v>
      </c>
      <c r="M6">
        <v>48804.205325884999</v>
      </c>
    </row>
    <row r="7" spans="1:13" x14ac:dyDescent="0.25">
      <c r="A7" t="s">
        <v>56</v>
      </c>
      <c r="B7" t="s">
        <v>57</v>
      </c>
      <c r="C7" t="s">
        <v>65</v>
      </c>
      <c r="D7">
        <v>324.96867299992499</v>
      </c>
      <c r="E7">
        <v>2.6170180229163301E-5</v>
      </c>
      <c r="F7">
        <v>21.227507735965901</v>
      </c>
      <c r="G7">
        <v>3.5365626734911202</v>
      </c>
      <c r="H7">
        <v>1.81339492851823</v>
      </c>
      <c r="I7">
        <v>8.0720662734014395E-5</v>
      </c>
      <c r="J7">
        <v>3.7149316092932301E-4</v>
      </c>
      <c r="K7">
        <v>0.41249293445292101</v>
      </c>
      <c r="L7">
        <v>7579.5463531599098</v>
      </c>
      <c r="M7">
        <v>346.96806922970001</v>
      </c>
    </row>
    <row r="8" spans="1:13" x14ac:dyDescent="0.25">
      <c r="A8" t="s">
        <v>58</v>
      </c>
      <c r="B8" s="7" t="s">
        <v>59</v>
      </c>
      <c r="C8" t="s">
        <v>65</v>
      </c>
      <c r="D8" s="7">
        <v>9.9703471209999996</v>
      </c>
      <c r="E8" s="7">
        <v>2.1491100000000002E-6</v>
      </c>
      <c r="F8" s="7">
        <v>0.69145910300000002</v>
      </c>
      <c r="G8" s="7">
        <v>0.108207344</v>
      </c>
      <c r="H8" s="7">
        <v>0.16180508199999999</v>
      </c>
      <c r="I8" s="7">
        <v>2.9210500000000002E-6</v>
      </c>
      <c r="J8" s="7">
        <v>3.1115799999999998E-5</v>
      </c>
      <c r="K8" s="7">
        <v>1.5721195E-2</v>
      </c>
      <c r="L8" s="7">
        <v>713.73989340000003</v>
      </c>
      <c r="M8" s="7">
        <v>11.22983067</v>
      </c>
    </row>
    <row r="9" spans="1:13" x14ac:dyDescent="0.25">
      <c r="A9" t="s">
        <v>60</v>
      </c>
      <c r="B9" t="s">
        <v>61</v>
      </c>
      <c r="C9" t="s">
        <v>65</v>
      </c>
      <c r="D9">
        <v>76.737959113041995</v>
      </c>
      <c r="E9">
        <v>1.12179987877877E-5</v>
      </c>
      <c r="F9">
        <v>5.9896080049410898</v>
      </c>
      <c r="G9">
        <v>1.03878600752464</v>
      </c>
      <c r="H9">
        <v>1.43635129265965</v>
      </c>
      <c r="I9">
        <v>2.8502251966970901E-5</v>
      </c>
      <c r="J9">
        <v>3.2124582876331297E-4</v>
      </c>
      <c r="K9">
        <v>0.13957240373777899</v>
      </c>
      <c r="L9">
        <v>7148.6752200057699</v>
      </c>
      <c r="M9">
        <v>58.014468910570301</v>
      </c>
    </row>
    <row r="10" spans="1:13" x14ac:dyDescent="0.25">
      <c r="A10" t="s">
        <v>35</v>
      </c>
      <c r="B10" t="s">
        <v>62</v>
      </c>
      <c r="C10" t="s">
        <v>39</v>
      </c>
      <c r="D10" s="8">
        <v>2.7410217331153999</v>
      </c>
      <c r="E10" s="8">
        <v>1.0569046417759499E-7</v>
      </c>
      <c r="F10" s="8">
        <v>0.163187830893949</v>
      </c>
      <c r="G10" s="8">
        <v>1.2831359272351199E-2</v>
      </c>
      <c r="H10" s="8">
        <v>1.4324711380720801E-2</v>
      </c>
      <c r="I10" s="8">
        <v>1.3966956845150099E-6</v>
      </c>
      <c r="J10" s="8">
        <v>2.0487211811459002E-6</v>
      </c>
      <c r="K10" s="8">
        <v>4.83343808947846E-3</v>
      </c>
      <c r="L10" s="8">
        <v>65.093645167526603</v>
      </c>
      <c r="M10" s="8">
        <v>1.39096046784482</v>
      </c>
    </row>
    <row r="11" spans="1:13" x14ac:dyDescent="0.25">
      <c r="A11" t="s">
        <v>36</v>
      </c>
      <c r="B11" t="s">
        <v>63</v>
      </c>
      <c r="C11" t="s">
        <v>39</v>
      </c>
      <c r="D11">
        <v>4.6488816836215596</v>
      </c>
      <c r="E11">
        <v>3.1656955886009601E-7</v>
      </c>
      <c r="F11">
        <v>0.30582096890926302</v>
      </c>
      <c r="G11">
        <v>2.8347494325165899E-2</v>
      </c>
      <c r="H11">
        <v>1.6502720866531099E-2</v>
      </c>
      <c r="I11">
        <v>2.72507617040358E-6</v>
      </c>
      <c r="J11">
        <v>2.4993634878061801E-6</v>
      </c>
      <c r="K11">
        <v>1.3694461799307301E-2</v>
      </c>
      <c r="L11">
        <v>98.195506764368503</v>
      </c>
      <c r="M11">
        <v>3.45310106411296</v>
      </c>
    </row>
    <row r="12" spans="1:13" x14ac:dyDescent="0.25">
      <c r="A12" t="s">
        <v>67</v>
      </c>
      <c r="B12" t="s">
        <v>68</v>
      </c>
      <c r="C12" t="s">
        <v>39</v>
      </c>
      <c r="D12">
        <v>2.797495751</v>
      </c>
      <c r="E12">
        <v>2.2812500000000001E-7</v>
      </c>
      <c r="F12">
        <v>0.106566567</v>
      </c>
      <c r="G12">
        <v>1.5451929999999999E-2</v>
      </c>
      <c r="H12">
        <v>1.5203293E-2</v>
      </c>
      <c r="I12">
        <v>8.6488800000000004E-8</v>
      </c>
      <c r="J12">
        <v>4.5416300000000001E-7</v>
      </c>
      <c r="K12">
        <v>2.0352690000000001E-3</v>
      </c>
      <c r="L12">
        <v>16.305586430000002</v>
      </c>
      <c r="M12">
        <v>8.9135321540000003</v>
      </c>
    </row>
    <row r="13" spans="1:13" x14ac:dyDescent="0.25">
      <c r="A13" s="5" t="s">
        <v>73</v>
      </c>
      <c r="B13" s="5" t="s">
        <v>72</v>
      </c>
      <c r="C13" s="5" t="s">
        <v>39</v>
      </c>
      <c r="D13" s="5">
        <v>640.94971984618599</v>
      </c>
      <c r="E13" s="5">
        <v>6.0192031858735203E-5</v>
      </c>
      <c r="F13" s="5">
        <v>57.797589690906797</v>
      </c>
      <c r="G13" s="5">
        <v>4.9508978242657298</v>
      </c>
      <c r="H13" s="5">
        <v>25.9192166065395</v>
      </c>
      <c r="I13" s="5">
        <v>2.0726492901153201E-4</v>
      </c>
      <c r="J13" s="5">
        <v>5.4417472524453999E-3</v>
      </c>
      <c r="K13" s="5">
        <v>0.67974559074524299</v>
      </c>
      <c r="L13" s="5">
        <v>131002.757845261</v>
      </c>
      <c r="M13" s="5">
        <v>564.311089121333</v>
      </c>
    </row>
    <row r="14" spans="1:13" x14ac:dyDescent="0.25">
      <c r="A14" t="s">
        <v>79</v>
      </c>
      <c r="B14" t="s">
        <v>82</v>
      </c>
      <c r="C14" t="s">
        <v>83</v>
      </c>
      <c r="D14">
        <v>164.07188516087601</v>
      </c>
      <c r="E14">
        <v>1.3051010026474701E-5</v>
      </c>
      <c r="F14">
        <v>9.7687089730591605</v>
      </c>
      <c r="G14">
        <v>0.476546765764081</v>
      </c>
      <c r="H14">
        <v>0.18408690062796801</v>
      </c>
      <c r="I14">
        <v>3.8695477035941097E-6</v>
      </c>
      <c r="J14">
        <v>2.1320863180768401E-5</v>
      </c>
      <c r="K14">
        <v>6.3878686650488306E-2</v>
      </c>
      <c r="L14">
        <v>625.42620046409695</v>
      </c>
      <c r="M14">
        <v>101.556811787336</v>
      </c>
    </row>
    <row r="15" spans="1:13" x14ac:dyDescent="0.25">
      <c r="A15" s="5" t="s">
        <v>85</v>
      </c>
      <c r="B15" s="5" t="s">
        <v>84</v>
      </c>
      <c r="C15" s="5" t="s">
        <v>39</v>
      </c>
      <c r="D15" s="5">
        <v>8.8474600327818393</v>
      </c>
      <c r="E15" s="5">
        <v>1.0354022531162799E-6</v>
      </c>
      <c r="F15" s="5">
        <v>0.60691168270170504</v>
      </c>
      <c r="G15" s="5">
        <v>8.2351628990418702E-2</v>
      </c>
      <c r="H15" s="5">
        <v>0.109583345508406</v>
      </c>
      <c r="I15" s="5">
        <v>2.7169537475172398E-6</v>
      </c>
      <c r="J15" s="5">
        <v>2.0927159446023101E-5</v>
      </c>
      <c r="K15" s="5">
        <v>1.28734042150989E-2</v>
      </c>
      <c r="L15" s="5">
        <v>491.78196150463799</v>
      </c>
      <c r="M15" s="5">
        <v>9.1354259112667293</v>
      </c>
    </row>
    <row r="16" spans="1:13" x14ac:dyDescent="0.25">
      <c r="A16" s="5" t="s">
        <v>87</v>
      </c>
      <c r="B16" s="5" t="s">
        <v>86</v>
      </c>
      <c r="C16" t="s">
        <v>81</v>
      </c>
      <c r="D16" s="7">
        <v>4.3790218750000003</v>
      </c>
      <c r="E16" s="7">
        <v>1.8725300000000001E-6</v>
      </c>
      <c r="F16" s="7">
        <v>0.58135309700000004</v>
      </c>
      <c r="G16" s="7">
        <v>0.15616423600000001</v>
      </c>
      <c r="H16" s="7">
        <v>0.31872688300000002</v>
      </c>
      <c r="I16" s="7">
        <v>2.7122000000000001E-6</v>
      </c>
      <c r="J16" s="7">
        <v>7.6884099999999998E-5</v>
      </c>
      <c r="K16" s="7">
        <v>1.7797601999999999E-2</v>
      </c>
      <c r="L16" s="7">
        <v>1639.8527469999999</v>
      </c>
      <c r="M16" s="7">
        <v>9.8586909689999995</v>
      </c>
    </row>
    <row r="18" spans="1:13" x14ac:dyDescent="0.25">
      <c r="E18" s="4"/>
      <c r="I18" s="4"/>
      <c r="J18" s="4"/>
    </row>
    <row r="19" spans="1:13" x14ac:dyDescent="0.25">
      <c r="A19" t="s">
        <v>42</v>
      </c>
      <c r="B19" s="5" t="s">
        <v>66</v>
      </c>
      <c r="C19" t="s">
        <v>39</v>
      </c>
      <c r="D19">
        <v>0</v>
      </c>
      <c r="E19" s="4">
        <v>0</v>
      </c>
      <c r="F19">
        <v>0</v>
      </c>
      <c r="G19">
        <v>1</v>
      </c>
      <c r="H19">
        <v>0</v>
      </c>
      <c r="I19" s="4">
        <v>0</v>
      </c>
      <c r="J19">
        <v>0</v>
      </c>
      <c r="K19">
        <v>6.1111111000000003E-2</v>
      </c>
      <c r="L19">
        <v>0</v>
      </c>
      <c r="M19">
        <v>0</v>
      </c>
    </row>
    <row r="20" spans="1:13" x14ac:dyDescent="0.25">
      <c r="A20" t="s">
        <v>43</v>
      </c>
      <c r="B20" s="5" t="s">
        <v>66</v>
      </c>
      <c r="C20" t="s">
        <v>39</v>
      </c>
      <c r="D20">
        <v>0</v>
      </c>
      <c r="E20" s="4">
        <v>0</v>
      </c>
      <c r="F20">
        <v>24.79</v>
      </c>
      <c r="G20">
        <v>0.7</v>
      </c>
      <c r="H20">
        <v>4.4290000000000003E-2</v>
      </c>
      <c r="I20" s="4">
        <v>0</v>
      </c>
      <c r="J20" s="4">
        <v>0</v>
      </c>
      <c r="K20">
        <v>7.2222220000000004E-3</v>
      </c>
      <c r="L20">
        <v>0</v>
      </c>
      <c r="M20">
        <v>0</v>
      </c>
    </row>
    <row r="21" spans="1:13" x14ac:dyDescent="0.25">
      <c r="A21" t="s">
        <v>44</v>
      </c>
      <c r="B21" s="5" t="s">
        <v>66</v>
      </c>
      <c r="C21" t="s">
        <v>39</v>
      </c>
      <c r="D21">
        <v>0</v>
      </c>
      <c r="E21" s="4">
        <v>0</v>
      </c>
      <c r="F21">
        <v>5.5622308000000002E-2</v>
      </c>
      <c r="G21">
        <v>0</v>
      </c>
      <c r="H21">
        <v>0</v>
      </c>
      <c r="I21" s="4">
        <v>0</v>
      </c>
      <c r="J21" s="4">
        <v>0</v>
      </c>
      <c r="K21">
        <v>3.5555599999999998E-4</v>
      </c>
      <c r="L21">
        <v>0</v>
      </c>
      <c r="M21">
        <v>0</v>
      </c>
    </row>
    <row r="22" spans="1:13" x14ac:dyDescent="0.25">
      <c r="A22" t="s">
        <v>45</v>
      </c>
      <c r="B22" s="5" t="s">
        <v>66</v>
      </c>
      <c r="C22" t="s">
        <v>39</v>
      </c>
      <c r="D22">
        <v>0</v>
      </c>
      <c r="E22" s="4">
        <v>0</v>
      </c>
      <c r="F22">
        <v>0</v>
      </c>
      <c r="G22">
        <v>0</v>
      </c>
      <c r="H22">
        <v>0</v>
      </c>
      <c r="I22" s="4">
        <v>7.0600000000000003E-3</v>
      </c>
      <c r="J22" s="4">
        <v>0.83499999999999996</v>
      </c>
      <c r="K22">
        <v>0</v>
      </c>
      <c r="L22" s="4">
        <v>12200</v>
      </c>
      <c r="M22">
        <v>0</v>
      </c>
    </row>
    <row r="23" spans="1:13" x14ac:dyDescent="0.25">
      <c r="A23" t="s">
        <v>47</v>
      </c>
      <c r="B23" s="5" t="s">
        <v>66</v>
      </c>
      <c r="C23" t="s">
        <v>39</v>
      </c>
      <c r="D23">
        <v>0</v>
      </c>
      <c r="E23" s="4">
        <v>0</v>
      </c>
      <c r="F23">
        <v>0</v>
      </c>
      <c r="G23">
        <v>0</v>
      </c>
      <c r="H23">
        <v>0</v>
      </c>
      <c r="I23" s="4">
        <v>2.1699999999999999E-4</v>
      </c>
      <c r="J23" s="4">
        <v>4.5499999999999999E-2</v>
      </c>
      <c r="K23">
        <v>0</v>
      </c>
      <c r="L23" s="4">
        <v>3940</v>
      </c>
      <c r="M23" s="4">
        <v>0</v>
      </c>
    </row>
    <row r="24" spans="1:13" x14ac:dyDescent="0.25">
      <c r="A24" t="s">
        <v>46</v>
      </c>
      <c r="B24" s="5" t="s">
        <v>66</v>
      </c>
      <c r="C24" t="s">
        <v>39</v>
      </c>
      <c r="D24">
        <v>0</v>
      </c>
      <c r="E24" s="4">
        <v>0</v>
      </c>
      <c r="F24">
        <v>0</v>
      </c>
      <c r="G24">
        <v>0</v>
      </c>
      <c r="H24">
        <v>0</v>
      </c>
      <c r="I24" s="4">
        <v>3.3300000000000002E-4</v>
      </c>
      <c r="J24" s="4">
        <v>0</v>
      </c>
      <c r="K24">
        <v>0</v>
      </c>
      <c r="L24" s="4">
        <v>17000</v>
      </c>
      <c r="M24" s="4">
        <v>0</v>
      </c>
    </row>
    <row r="25" spans="1:13" x14ac:dyDescent="0.25">
      <c r="A25" t="s">
        <v>37</v>
      </c>
      <c r="B25" s="5" t="s">
        <v>66</v>
      </c>
      <c r="C25" t="s">
        <v>39</v>
      </c>
      <c r="D25">
        <v>0</v>
      </c>
      <c r="E25" s="4">
        <v>0</v>
      </c>
      <c r="F25">
        <v>0</v>
      </c>
      <c r="G25">
        <v>0</v>
      </c>
      <c r="H25">
        <v>0</v>
      </c>
      <c r="I25" s="4">
        <v>29.1</v>
      </c>
      <c r="J25" s="4">
        <v>0</v>
      </c>
      <c r="K25">
        <v>0</v>
      </c>
      <c r="L25" s="4">
        <v>143000</v>
      </c>
      <c r="M25" s="4">
        <v>0</v>
      </c>
    </row>
    <row r="26" spans="1:13" x14ac:dyDescent="0.25">
      <c r="A26" t="s">
        <v>71</v>
      </c>
      <c r="B26" s="5" t="s">
        <v>66</v>
      </c>
      <c r="C26" t="s">
        <v>39</v>
      </c>
      <c r="D26">
        <v>22.25</v>
      </c>
      <c r="E26" s="4">
        <v>0</v>
      </c>
      <c r="F26">
        <v>0</v>
      </c>
      <c r="G26">
        <v>0</v>
      </c>
      <c r="H26">
        <v>0</v>
      </c>
      <c r="I26" s="4">
        <v>0</v>
      </c>
      <c r="J26">
        <v>0</v>
      </c>
      <c r="K26">
        <v>0</v>
      </c>
      <c r="L26">
        <v>0</v>
      </c>
      <c r="M26">
        <v>0</v>
      </c>
    </row>
    <row r="27" spans="1:13" x14ac:dyDescent="0.25">
      <c r="A27" t="s">
        <v>70</v>
      </c>
      <c r="B27" s="5" t="s">
        <v>66</v>
      </c>
      <c r="C27" t="s">
        <v>39</v>
      </c>
      <c r="D27">
        <v>310</v>
      </c>
      <c r="E27" s="4">
        <v>0</v>
      </c>
      <c r="F27">
        <v>16.845333329999999</v>
      </c>
      <c r="G27">
        <v>0.7</v>
      </c>
      <c r="H27">
        <v>4.4290000000000003E-2</v>
      </c>
      <c r="I27" s="4">
        <v>0</v>
      </c>
      <c r="J27">
        <v>0</v>
      </c>
      <c r="K27">
        <v>7.2222220000000004E-3</v>
      </c>
      <c r="L27">
        <v>0</v>
      </c>
      <c r="M27">
        <v>0</v>
      </c>
    </row>
    <row r="28" spans="1:13" x14ac:dyDescent="0.25">
      <c r="A28" t="s">
        <v>74</v>
      </c>
      <c r="C28" t="s">
        <v>39</v>
      </c>
      <c r="D28">
        <v>1</v>
      </c>
      <c r="E28" s="4">
        <v>0</v>
      </c>
      <c r="F28">
        <v>0</v>
      </c>
      <c r="G28">
        <v>0</v>
      </c>
      <c r="H28">
        <v>0</v>
      </c>
      <c r="I28" s="4">
        <v>0</v>
      </c>
      <c r="J28">
        <v>0</v>
      </c>
      <c r="K28">
        <v>0</v>
      </c>
      <c r="L28">
        <v>0</v>
      </c>
      <c r="M28">
        <v>0</v>
      </c>
    </row>
    <row r="29" spans="1:13" x14ac:dyDescent="0.25">
      <c r="E29" s="4"/>
      <c r="I29" s="4"/>
      <c r="L29" s="4"/>
    </row>
    <row r="30" spans="1:13" x14ac:dyDescent="0.25">
      <c r="D30">
        <v>0</v>
      </c>
      <c r="E30" s="4">
        <v>0</v>
      </c>
      <c r="F30">
        <v>0</v>
      </c>
      <c r="G30">
        <v>0</v>
      </c>
      <c r="H30">
        <v>0</v>
      </c>
      <c r="I30" s="4">
        <v>0</v>
      </c>
      <c r="J30">
        <v>0</v>
      </c>
      <c r="K30">
        <v>0</v>
      </c>
      <c r="L30">
        <v>0</v>
      </c>
      <c r="M30">
        <v>0</v>
      </c>
    </row>
    <row r="31" spans="1:13" x14ac:dyDescent="0.25">
      <c r="E31" s="4"/>
      <c r="I31" s="4"/>
    </row>
    <row r="32" spans="1:13" x14ac:dyDescent="0.25">
      <c r="E32" s="4"/>
      <c r="I32" s="4"/>
    </row>
    <row r="33" spans="5:12" x14ac:dyDescent="0.25">
      <c r="E33" s="4"/>
      <c r="I33" s="4"/>
      <c r="J33" s="4"/>
      <c r="L33" s="4"/>
    </row>
    <row r="34" spans="5:12" x14ac:dyDescent="0.25">
      <c r="E34" s="4"/>
      <c r="I34" s="4"/>
      <c r="J34" s="4"/>
      <c r="L34" s="4"/>
    </row>
    <row r="35" spans="5:12" x14ac:dyDescent="0.25">
      <c r="E35" s="4"/>
      <c r="I35" s="4"/>
      <c r="J35" s="4"/>
      <c r="L35" s="4"/>
    </row>
    <row r="36" spans="5:12" x14ac:dyDescent="0.25">
      <c r="E36" s="4"/>
      <c r="I36" s="4"/>
      <c r="J36" s="4"/>
      <c r="L36" s="4"/>
    </row>
    <row r="37" spans="5:12" x14ac:dyDescent="0.25">
      <c r="E37" s="4"/>
      <c r="I37" s="4"/>
      <c r="J37" s="4"/>
      <c r="L37" s="4"/>
    </row>
    <row r="38" spans="5:12" x14ac:dyDescent="0.25">
      <c r="E38" s="4"/>
      <c r="I38" s="4"/>
      <c r="J38" s="4"/>
      <c r="L38" s="4"/>
    </row>
    <row r="39" spans="5:12" x14ac:dyDescent="0.25">
      <c r="E39" s="4"/>
      <c r="I39" s="4"/>
      <c r="J39" s="4"/>
      <c r="L39" s="4"/>
    </row>
    <row r="40" spans="5:12" x14ac:dyDescent="0.25">
      <c r="E40" s="4"/>
      <c r="I40" s="4"/>
      <c r="J40" s="4"/>
      <c r="L40" s="4"/>
    </row>
    <row r="41" spans="5:12" x14ac:dyDescent="0.25">
      <c r="E41" s="4"/>
      <c r="I41" s="4"/>
      <c r="J41" s="4"/>
      <c r="L41" s="4"/>
    </row>
    <row r="42" spans="5:12" x14ac:dyDescent="0.25">
      <c r="E42" s="4"/>
      <c r="I42" s="4"/>
      <c r="J42" s="4"/>
      <c r="L42" s="4"/>
    </row>
    <row r="43" spans="5:12" x14ac:dyDescent="0.25">
      <c r="E43" s="4"/>
      <c r="I43" s="4"/>
      <c r="J43" s="4"/>
      <c r="L43" s="4"/>
    </row>
    <row r="44" spans="5:12" x14ac:dyDescent="0.25">
      <c r="E44" s="4"/>
      <c r="I44" s="4"/>
      <c r="J44" s="4"/>
      <c r="L44" s="4"/>
    </row>
    <row r="45" spans="5:12" x14ac:dyDescent="0.25">
      <c r="E45" s="4"/>
      <c r="I45" s="4"/>
      <c r="J45" s="4"/>
      <c r="L45" s="4"/>
    </row>
    <row r="46" spans="5:12" x14ac:dyDescent="0.25">
      <c r="E46" s="4"/>
      <c r="I46" s="4"/>
      <c r="J46" s="4"/>
      <c r="L46" s="4"/>
    </row>
    <row r="47" spans="5:12" x14ac:dyDescent="0.25">
      <c r="E47" s="4"/>
      <c r="I47" s="4"/>
      <c r="J47" s="4"/>
      <c r="L4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</vt:lpstr>
      <vt:lpstr>Design</vt:lpstr>
      <vt:lpstr>Cost</vt:lpstr>
      <vt:lpstr>LCA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Trimmer</dc:creator>
  <cp:lastModifiedBy>Fatima Iqbal</cp:lastModifiedBy>
  <cp:lastPrinted>2023-08-10T19:24:20Z</cp:lastPrinted>
  <dcterms:created xsi:type="dcterms:W3CDTF">2020-06-05T19:15:08Z</dcterms:created>
  <dcterms:modified xsi:type="dcterms:W3CDTF">2024-08-26T15:41:45Z</dcterms:modified>
</cp:coreProperties>
</file>