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esktop\3610\"/>
    </mc:Choice>
  </mc:AlternateContent>
  <xr:revisionPtr revIDLastSave="0" documentId="13_ncr:1_{AA16599F-4E1A-43B5-B71A-E681F38B6CB1}" xr6:coauthVersionLast="36" xr6:coauthVersionMax="36" xr10:uidLastSave="{00000000-0000-0000-0000-000000000000}"/>
  <bookViews>
    <workbookView xWindow="0" yWindow="0" windowWidth="28800" windowHeight="12225" xr2:uid="{B81F04E7-FA8A-417B-A669-A2F79B878D74}"/>
  </bookViews>
  <sheets>
    <sheet name="Endothermic" sheetId="1" r:id="rId1"/>
    <sheet name="Exothermi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H9" i="2" s="1"/>
  <c r="G10" i="2"/>
  <c r="H10" i="2" s="1"/>
  <c r="G11" i="2"/>
  <c r="G12" i="2"/>
  <c r="G13" i="2"/>
  <c r="G14" i="2"/>
  <c r="G15" i="2"/>
  <c r="G16" i="2"/>
  <c r="H16" i="2" s="1"/>
  <c r="G17" i="2"/>
  <c r="G18" i="2"/>
  <c r="G19" i="2"/>
  <c r="G20" i="2"/>
  <c r="G21" i="2"/>
  <c r="H21" i="2" s="1"/>
  <c r="G22" i="2"/>
  <c r="H22" i="2" s="1"/>
  <c r="G23" i="2"/>
  <c r="G24" i="2"/>
  <c r="G25" i="2"/>
  <c r="G26" i="2"/>
  <c r="G27" i="2"/>
  <c r="G28" i="2"/>
  <c r="H28" i="2" s="1"/>
  <c r="G29" i="2"/>
  <c r="G30" i="2"/>
  <c r="G31" i="2"/>
  <c r="G32" i="2"/>
  <c r="H32" i="2" s="1"/>
  <c r="G33" i="2"/>
  <c r="H33" i="2" s="1"/>
  <c r="G34" i="2"/>
  <c r="H34" i="2" s="1"/>
  <c r="G35" i="2"/>
  <c r="G5" i="2"/>
  <c r="B6" i="2"/>
  <c r="C6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5" i="2"/>
  <c r="C5" i="2" s="1"/>
  <c r="C7" i="2"/>
  <c r="C9" i="2"/>
  <c r="H35" i="2"/>
  <c r="H31" i="2"/>
  <c r="H30" i="2"/>
  <c r="H29" i="2"/>
  <c r="H27" i="2"/>
  <c r="H26" i="2"/>
  <c r="H25" i="2"/>
  <c r="H24" i="2"/>
  <c r="H23" i="2"/>
  <c r="H20" i="2"/>
  <c r="H19" i="2"/>
  <c r="H18" i="2"/>
  <c r="H17" i="2"/>
  <c r="H15" i="2"/>
  <c r="H14" i="2"/>
  <c r="H13" i="2"/>
  <c r="H12" i="2"/>
  <c r="H11" i="2"/>
  <c r="H8" i="2"/>
  <c r="H7" i="2"/>
  <c r="H6" i="2"/>
  <c r="H5" i="2"/>
  <c r="G3" i="2"/>
  <c r="B3" i="2"/>
  <c r="C17" i="1"/>
  <c r="C27" i="1"/>
  <c r="C31" i="1"/>
  <c r="B21" i="1"/>
  <c r="C21" i="1" s="1"/>
  <c r="G21" i="1"/>
  <c r="H21" i="1" s="1"/>
  <c r="B22" i="1"/>
  <c r="C22" i="1" s="1"/>
  <c r="G22" i="1"/>
  <c r="H22" i="1" s="1"/>
  <c r="B23" i="1"/>
  <c r="C23" i="1" s="1"/>
  <c r="G23" i="1"/>
  <c r="H23" i="1" s="1"/>
  <c r="B24" i="1"/>
  <c r="C24" i="1" s="1"/>
  <c r="G24" i="1"/>
  <c r="H24" i="1" s="1"/>
  <c r="B25" i="1"/>
  <c r="C25" i="1" s="1"/>
  <c r="G25" i="1"/>
  <c r="H25" i="1" s="1"/>
  <c r="B26" i="1"/>
  <c r="C26" i="1" s="1"/>
  <c r="G26" i="1"/>
  <c r="H26" i="1" s="1"/>
  <c r="B27" i="1"/>
  <c r="G27" i="1"/>
  <c r="H27" i="1" s="1"/>
  <c r="B28" i="1"/>
  <c r="C28" i="1" s="1"/>
  <c r="G28" i="1"/>
  <c r="H28" i="1" s="1"/>
  <c r="B29" i="1"/>
  <c r="C29" i="1" s="1"/>
  <c r="G29" i="1"/>
  <c r="H29" i="1" s="1"/>
  <c r="B30" i="1"/>
  <c r="C30" i="1" s="1"/>
  <c r="G30" i="1"/>
  <c r="H30" i="1" s="1"/>
  <c r="B31" i="1"/>
  <c r="G31" i="1"/>
  <c r="H31" i="1" s="1"/>
  <c r="B32" i="1"/>
  <c r="C32" i="1" s="1"/>
  <c r="G32" i="1"/>
  <c r="H32" i="1" s="1"/>
  <c r="B33" i="1"/>
  <c r="C33" i="1" s="1"/>
  <c r="G33" i="1"/>
  <c r="H33" i="1" s="1"/>
  <c r="B34" i="1"/>
  <c r="C34" i="1" s="1"/>
  <c r="G34" i="1"/>
  <c r="H34" i="1" s="1"/>
  <c r="B35" i="1"/>
  <c r="C35" i="1" s="1"/>
  <c r="G35" i="1"/>
  <c r="H35" i="1" s="1"/>
  <c r="B16" i="1"/>
  <c r="C16" i="1" s="1"/>
  <c r="G16" i="1"/>
  <c r="H16" i="1" s="1"/>
  <c r="B17" i="1"/>
  <c r="G17" i="1"/>
  <c r="H17" i="1" s="1"/>
  <c r="B18" i="1"/>
  <c r="C18" i="1" s="1"/>
  <c r="G18" i="1"/>
  <c r="H18" i="1" s="1"/>
  <c r="B19" i="1"/>
  <c r="C19" i="1" s="1"/>
  <c r="G19" i="1"/>
  <c r="H19" i="1" s="1"/>
  <c r="B20" i="1"/>
  <c r="C20" i="1" s="1"/>
  <c r="G20" i="1"/>
  <c r="H20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5" i="1"/>
  <c r="H5" i="1" s="1"/>
  <c r="G3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5" i="1"/>
  <c r="C5" i="1" s="1"/>
  <c r="B3" i="1"/>
  <c r="C8" i="2" l="1"/>
  <c r="C11" i="2"/>
  <c r="G36" i="2"/>
  <c r="I7" i="2" s="1"/>
  <c r="J7" i="2" s="1"/>
  <c r="G36" i="1"/>
  <c r="I33" i="1" s="1"/>
  <c r="J33" i="1" s="1"/>
  <c r="C36" i="1"/>
  <c r="D18" i="1" s="1"/>
  <c r="E18" i="1" s="1"/>
  <c r="D27" i="1"/>
  <c r="E27" i="1" s="1"/>
  <c r="D35" i="1"/>
  <c r="E35" i="1" s="1"/>
  <c r="D22" i="1"/>
  <c r="E22" i="1" s="1"/>
  <c r="D21" i="1"/>
  <c r="E21" i="1" s="1"/>
  <c r="D9" i="1"/>
  <c r="E9" i="1" s="1"/>
  <c r="I18" i="1" l="1"/>
  <c r="J18" i="1" s="1"/>
  <c r="I7" i="1"/>
  <c r="J7" i="1" s="1"/>
  <c r="I26" i="1"/>
  <c r="J26" i="1" s="1"/>
  <c r="I12" i="1"/>
  <c r="J12" i="1" s="1"/>
  <c r="I5" i="1"/>
  <c r="J5" i="1" s="1"/>
  <c r="I21" i="1"/>
  <c r="J21" i="1" s="1"/>
  <c r="I25" i="1"/>
  <c r="J25" i="1" s="1"/>
  <c r="I14" i="1"/>
  <c r="J14" i="1" s="1"/>
  <c r="I17" i="1"/>
  <c r="J17" i="1" s="1"/>
  <c r="I32" i="1"/>
  <c r="J32" i="1" s="1"/>
  <c r="I29" i="1"/>
  <c r="J29" i="1" s="1"/>
  <c r="I16" i="1"/>
  <c r="J16" i="1" s="1"/>
  <c r="I9" i="1"/>
  <c r="J9" i="1" s="1"/>
  <c r="I28" i="1"/>
  <c r="J28" i="1" s="1"/>
  <c r="I24" i="1"/>
  <c r="J24" i="1" s="1"/>
  <c r="C14" i="2"/>
  <c r="C12" i="2"/>
  <c r="C10" i="2"/>
  <c r="I33" i="2"/>
  <c r="J33" i="2" s="1"/>
  <c r="I16" i="2"/>
  <c r="J16" i="2" s="1"/>
  <c r="I27" i="2"/>
  <c r="J27" i="2" s="1"/>
  <c r="I17" i="2"/>
  <c r="J17" i="2" s="1"/>
  <c r="I26" i="2"/>
  <c r="J26" i="2" s="1"/>
  <c r="I22" i="2"/>
  <c r="J22" i="2" s="1"/>
  <c r="I23" i="2"/>
  <c r="J23" i="2" s="1"/>
  <c r="I5" i="2"/>
  <c r="J5" i="2" s="1"/>
  <c r="I20" i="2"/>
  <c r="J20" i="2" s="1"/>
  <c r="I11" i="2"/>
  <c r="J11" i="2" s="1"/>
  <c r="I10" i="2"/>
  <c r="J10" i="2" s="1"/>
  <c r="I21" i="2"/>
  <c r="J21" i="2" s="1"/>
  <c r="I14" i="2"/>
  <c r="J14" i="2" s="1"/>
  <c r="I8" i="2"/>
  <c r="J8" i="2" s="1"/>
  <c r="I30" i="2"/>
  <c r="J30" i="2" s="1"/>
  <c r="I31" i="2"/>
  <c r="J31" i="2" s="1"/>
  <c r="I24" i="2"/>
  <c r="J24" i="2" s="1"/>
  <c r="I25" i="2"/>
  <c r="J25" i="2" s="1"/>
  <c r="I18" i="2"/>
  <c r="J18" i="2" s="1"/>
  <c r="I15" i="2"/>
  <c r="J15" i="2" s="1"/>
  <c r="I9" i="2"/>
  <c r="J9" i="2" s="1"/>
  <c r="I19" i="2"/>
  <c r="J19" i="2" s="1"/>
  <c r="I12" i="2"/>
  <c r="J12" i="2" s="1"/>
  <c r="I35" i="2"/>
  <c r="J35" i="2" s="1"/>
  <c r="I34" i="2"/>
  <c r="J34" i="2" s="1"/>
  <c r="I13" i="2"/>
  <c r="J13" i="2" s="1"/>
  <c r="I6" i="2"/>
  <c r="J6" i="2" s="1"/>
  <c r="I29" i="2"/>
  <c r="J29" i="2" s="1"/>
  <c r="I28" i="2"/>
  <c r="J28" i="2" s="1"/>
  <c r="I32" i="2"/>
  <c r="J32" i="2" s="1"/>
  <c r="D19" i="1"/>
  <c r="E19" i="1" s="1"/>
  <c r="D14" i="1"/>
  <c r="E14" i="1" s="1"/>
  <c r="D34" i="1"/>
  <c r="E34" i="1" s="1"/>
  <c r="D32" i="1"/>
  <c r="E32" i="1" s="1"/>
  <c r="I10" i="1"/>
  <c r="J10" i="1" s="1"/>
  <c r="D10" i="1"/>
  <c r="E10" i="1" s="1"/>
  <c r="D11" i="1"/>
  <c r="E11" i="1" s="1"/>
  <c r="D24" i="1"/>
  <c r="E24" i="1" s="1"/>
  <c r="D23" i="1"/>
  <c r="E23" i="1" s="1"/>
  <c r="I11" i="1"/>
  <c r="J11" i="1" s="1"/>
  <c r="I15" i="1"/>
  <c r="J15" i="1" s="1"/>
  <c r="D6" i="1"/>
  <c r="E6" i="1" s="1"/>
  <c r="I23" i="1"/>
  <c r="J23" i="1" s="1"/>
  <c r="I27" i="1"/>
  <c r="J27" i="1" s="1"/>
  <c r="I35" i="1"/>
  <c r="J35" i="1" s="1"/>
  <c r="D17" i="1"/>
  <c r="E17" i="1" s="1"/>
  <c r="I19" i="1"/>
  <c r="J19" i="1" s="1"/>
  <c r="I31" i="1"/>
  <c r="J31" i="1" s="1"/>
  <c r="D15" i="1"/>
  <c r="E15" i="1" s="1"/>
  <c r="D29" i="1"/>
  <c r="E29" i="1" s="1"/>
  <c r="D12" i="1"/>
  <c r="E12" i="1" s="1"/>
  <c r="D26" i="1"/>
  <c r="E26" i="1" s="1"/>
  <c r="D7" i="1"/>
  <c r="E7" i="1" s="1"/>
  <c r="D5" i="1"/>
  <c r="D31" i="1"/>
  <c r="E31" i="1" s="1"/>
  <c r="D33" i="1"/>
  <c r="E33" i="1" s="1"/>
  <c r="D13" i="1"/>
  <c r="E13" i="1" s="1"/>
  <c r="D8" i="1"/>
  <c r="E8" i="1" s="1"/>
  <c r="I8" i="1"/>
  <c r="J8" i="1" s="1"/>
  <c r="D16" i="1"/>
  <c r="E16" i="1" s="1"/>
  <c r="I6" i="1"/>
  <c r="J6" i="1" s="1"/>
  <c r="I34" i="1"/>
  <c r="J34" i="1" s="1"/>
  <c r="I22" i="1"/>
  <c r="J22" i="1" s="1"/>
  <c r="I30" i="1"/>
  <c r="J30" i="1" s="1"/>
  <c r="D25" i="1"/>
  <c r="E25" i="1" s="1"/>
  <c r="D20" i="1"/>
  <c r="E20" i="1" s="1"/>
  <c r="I20" i="1"/>
  <c r="J20" i="1" s="1"/>
  <c r="I13" i="1"/>
  <c r="J13" i="1" s="1"/>
  <c r="D28" i="1"/>
  <c r="E28" i="1" s="1"/>
  <c r="D30" i="1"/>
  <c r="E30" i="1" s="1"/>
  <c r="C15" i="2" l="1"/>
  <c r="C13" i="2"/>
  <c r="C17" i="2"/>
  <c r="H37" i="2"/>
  <c r="E5" i="1"/>
  <c r="L5" i="1" s="1"/>
  <c r="H37" i="1"/>
  <c r="D37" i="1"/>
  <c r="C20" i="2" l="1"/>
  <c r="C16" i="2"/>
  <c r="C18" i="2"/>
  <c r="C21" i="2" l="1"/>
  <c r="C19" i="2"/>
  <c r="C23" i="2"/>
  <c r="C26" i="2" l="1"/>
  <c r="C22" i="2"/>
  <c r="C24" i="2"/>
  <c r="C27" i="2" l="1"/>
  <c r="C25" i="2"/>
  <c r="C29" i="2"/>
  <c r="C32" i="2" l="1"/>
  <c r="C35" i="2"/>
  <c r="C28" i="2"/>
  <c r="C30" i="2"/>
  <c r="C33" i="2" l="1"/>
  <c r="C31" i="2"/>
  <c r="C34" i="2"/>
  <c r="C36" i="2" l="1"/>
  <c r="D6" i="2" l="1"/>
  <c r="E6" i="2" s="1"/>
  <c r="D11" i="2"/>
  <c r="E11" i="2" s="1"/>
  <c r="D5" i="2"/>
  <c r="D8" i="2"/>
  <c r="E8" i="2" s="1"/>
  <c r="D9" i="2"/>
  <c r="E9" i="2" s="1"/>
  <c r="D7" i="2"/>
  <c r="E7" i="2" s="1"/>
  <c r="D12" i="2"/>
  <c r="E12" i="2" s="1"/>
  <c r="D14" i="2"/>
  <c r="E14" i="2" s="1"/>
  <c r="D10" i="2"/>
  <c r="E10" i="2" s="1"/>
  <c r="D13" i="2"/>
  <c r="E13" i="2" s="1"/>
  <c r="D15" i="2"/>
  <c r="E15" i="2" s="1"/>
  <c r="D17" i="2"/>
  <c r="E17" i="2" s="1"/>
  <c r="D18" i="2"/>
  <c r="E18" i="2" s="1"/>
  <c r="D20" i="2"/>
  <c r="E20" i="2" s="1"/>
  <c r="D16" i="2"/>
  <c r="E16" i="2" s="1"/>
  <c r="D23" i="2"/>
  <c r="E23" i="2" s="1"/>
  <c r="D19" i="2"/>
  <c r="E19" i="2" s="1"/>
  <c r="D21" i="2"/>
  <c r="E21" i="2" s="1"/>
  <c r="D24" i="2"/>
  <c r="E24" i="2" s="1"/>
  <c r="D22" i="2"/>
  <c r="E22" i="2" s="1"/>
  <c r="D26" i="2"/>
  <c r="E26" i="2" s="1"/>
  <c r="D29" i="2"/>
  <c r="E29" i="2" s="1"/>
  <c r="D25" i="2"/>
  <c r="E25" i="2" s="1"/>
  <c r="D27" i="2"/>
  <c r="E27" i="2" s="1"/>
  <c r="D28" i="2"/>
  <c r="E28" i="2" s="1"/>
  <c r="D35" i="2"/>
  <c r="E35" i="2" s="1"/>
  <c r="D30" i="2"/>
  <c r="E30" i="2" s="1"/>
  <c r="D32" i="2"/>
  <c r="E32" i="2" s="1"/>
  <c r="D34" i="2"/>
  <c r="E34" i="2" s="1"/>
  <c r="D33" i="2"/>
  <c r="E33" i="2" s="1"/>
  <c r="D31" i="2"/>
  <c r="E31" i="2" s="1"/>
  <c r="E5" i="2" l="1"/>
  <c r="L5" i="2" s="1"/>
  <c r="D37" i="2"/>
</calcChain>
</file>

<file path=xl/sharedStrings.xml><?xml version="1.0" encoding="utf-8"?>
<sst xmlns="http://schemas.openxmlformats.org/spreadsheetml/2006/main" count="46" uniqueCount="16">
  <si>
    <t>ζ</t>
  </si>
  <si>
    <t>ΔS</t>
  </si>
  <si>
    <t>ΔH</t>
  </si>
  <si>
    <t>nA</t>
  </si>
  <si>
    <t>nB</t>
  </si>
  <si>
    <t>Energy levels</t>
  </si>
  <si>
    <t>Reaction: A &lt;===&gt; B (1 mole in total)</t>
  </si>
  <si>
    <t>Population</t>
  </si>
  <si>
    <t>Energy</t>
  </si>
  <si>
    <t>Total energy distribution:</t>
  </si>
  <si>
    <t>Total energy distribution</t>
  </si>
  <si>
    <t>Boltzmann</t>
  </si>
  <si>
    <t>Boltmann</t>
  </si>
  <si>
    <t>norm:</t>
  </si>
  <si>
    <t>total pop:</t>
  </si>
  <si>
    <t>sqrt(Pop)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</si>
</sst>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0" xfId="0" applyFill="1" applyBorder="1"/>
    <xf numFmtId="0" fontId="0" fillId="3" borderId="8" xfId="0" applyFill="1" applyBorder="1"/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populations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Endothermic!$B$5:$B$35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Endothermic!$D$5:$D$35</c:f>
              <c:numCache>
                <c:formatCode>General</c:formatCode>
                <c:ptCount val="31"/>
                <c:pt idx="0">
                  <c:v>0.56890850294572137</c:v>
                </c:pt>
                <c:pt idx="1">
                  <c:v>0.20928974214135385</c:v>
                </c:pt>
                <c:pt idx="2">
                  <c:v>7.699339338187651E-2</c:v>
                </c:pt>
                <c:pt idx="3">
                  <c:v>2.8324286531217758E-2</c:v>
                </c:pt>
                <c:pt idx="4">
                  <c:v>1.0419922700684198E-2</c:v>
                </c:pt>
                <c:pt idx="5">
                  <c:v>3.8332753401773287E-3</c:v>
                </c:pt>
                <c:pt idx="6">
                  <c:v>1.4101831900007063E-3</c:v>
                </c:pt>
                <c:pt idx="7">
                  <c:v>5.1877740388682166E-4</c:v>
                </c:pt>
                <c:pt idx="8">
                  <c:v>1.908475414342556E-4</c:v>
                </c:pt>
                <c:pt idx="9">
                  <c:v>7.0208886891777632E-5</c:v>
                </c:pt>
                <c:pt idx="10">
                  <c:v>2.582840607501616E-5</c:v>
                </c:pt>
                <c:pt idx="11">
                  <c:v>9.5017395932260307E-6</c:v>
                </c:pt>
                <c:pt idx="12">
                  <c:v>3.4954946517125597E-6</c:v>
                </c:pt>
                <c:pt idx="13">
                  <c:v>1.2859206190897819E-6</c:v>
                </c:pt>
                <c:pt idx="14">
                  <c:v>4.7306375874158407E-7</c:v>
                </c:pt>
                <c:pt idx="15">
                  <c:v>1.7403043120431597E-7</c:v>
                </c:pt>
                <c:pt idx="16">
                  <c:v>6.4022217778268902E-8</c:v>
                </c:pt>
                <c:pt idx="17">
                  <c:v>2.3552457698825943E-8</c:v>
                </c:pt>
                <c:pt idx="18">
                  <c:v>8.6644649764581222E-9</c:v>
                </c:pt>
                <c:pt idx="19">
                  <c:v>3.1874785335889482E-9</c:v>
                </c:pt>
                <c:pt idx="20">
                  <c:v>1.1726078216826708E-9</c:v>
                </c:pt>
                <c:pt idx="21">
                  <c:v>4.3137831015388318E-10</c:v>
                </c:pt>
                <c:pt idx="22">
                  <c:v>1.5869521167289164E-10</c:v>
                </c:pt>
                <c:pt idx="23">
                  <c:v>5.8380705786807138E-11</c:v>
                </c:pt>
                <c:pt idx="24">
                  <c:v>2.1477061420044996E-11</c:v>
                </c:pt>
                <c:pt idx="25">
                  <c:v>7.9009693532108975E-12</c:v>
                </c:pt>
                <c:pt idx="26">
                  <c:v>2.9066041903719171E-12</c:v>
                </c:pt>
                <c:pt idx="27">
                  <c:v>1.0692799252605932E-12</c:v>
                </c:pt>
                <c:pt idx="28">
                  <c:v>3.9336610136070866E-13</c:v>
                </c:pt>
                <c:pt idx="29">
                  <c:v>1.4471130154436644E-13</c:v>
                </c:pt>
                <c:pt idx="30">
                  <c:v>5.3236312743333613E-14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5-4742-93A5-62D76A0D98B4}"/>
            </c:ext>
          </c:extLst>
        </c:ser>
        <c:ser>
          <c:idx val="1"/>
          <c:order val="1"/>
          <c:tx>
            <c:v>B Populations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Endothermic!$G$5:$G$35</c:f>
              <c:numCache>
                <c:formatCode>General</c:formatCode>
                <c:ptCount val="31"/>
                <c:pt idx="0">
                  <c:v>2.5</c:v>
                </c:pt>
                <c:pt idx="1">
                  <c:v>3.3408964152537148</c:v>
                </c:pt>
                <c:pt idx="2">
                  <c:v>4.1817928305074297</c:v>
                </c:pt>
                <c:pt idx="3">
                  <c:v>5.0226892457611436</c:v>
                </c:pt>
                <c:pt idx="4">
                  <c:v>5.8635856610148585</c:v>
                </c:pt>
                <c:pt idx="5">
                  <c:v>6.7044820762685733</c:v>
                </c:pt>
                <c:pt idx="6">
                  <c:v>7.5453784915222872</c:v>
                </c:pt>
                <c:pt idx="7">
                  <c:v>8.3862749067760021</c:v>
                </c:pt>
                <c:pt idx="8">
                  <c:v>9.2271713220297169</c:v>
                </c:pt>
                <c:pt idx="9">
                  <c:v>10.068067737283432</c:v>
                </c:pt>
                <c:pt idx="10">
                  <c:v>10.908964152537147</c:v>
                </c:pt>
                <c:pt idx="11">
                  <c:v>11.749860567790861</c:v>
                </c:pt>
                <c:pt idx="12">
                  <c:v>12.590756983044574</c:v>
                </c:pt>
                <c:pt idx="13">
                  <c:v>13.431653398298289</c:v>
                </c:pt>
                <c:pt idx="14">
                  <c:v>14.272549813552004</c:v>
                </c:pt>
                <c:pt idx="15">
                  <c:v>15.113446228805719</c:v>
                </c:pt>
                <c:pt idx="16">
                  <c:v>15.954342644059434</c:v>
                </c:pt>
                <c:pt idx="17">
                  <c:v>16.795239059313147</c:v>
                </c:pt>
                <c:pt idx="18">
                  <c:v>17.636135474566863</c:v>
                </c:pt>
                <c:pt idx="19">
                  <c:v>18.47703188982058</c:v>
                </c:pt>
                <c:pt idx="20">
                  <c:v>19.317928305074293</c:v>
                </c:pt>
                <c:pt idx="21">
                  <c:v>20.158824720328006</c:v>
                </c:pt>
                <c:pt idx="22">
                  <c:v>20.999721135581723</c:v>
                </c:pt>
                <c:pt idx="23">
                  <c:v>21.840617550835436</c:v>
                </c:pt>
                <c:pt idx="24">
                  <c:v>22.681513966089149</c:v>
                </c:pt>
                <c:pt idx="25">
                  <c:v>23.522410381342866</c:v>
                </c:pt>
                <c:pt idx="26">
                  <c:v>24.363306796596579</c:v>
                </c:pt>
                <c:pt idx="27">
                  <c:v>25.204203211850295</c:v>
                </c:pt>
                <c:pt idx="28">
                  <c:v>26.045099627104008</c:v>
                </c:pt>
                <c:pt idx="29">
                  <c:v>26.885996042357725</c:v>
                </c:pt>
                <c:pt idx="30">
                  <c:v>27.726892457611438</c:v>
                </c:pt>
              </c:numCache>
            </c:numRef>
          </c:xVal>
          <c:yVal>
            <c:numRef>
              <c:f>Endothermic!$I$5:$I$35</c:f>
              <c:numCache>
                <c:formatCode>General</c:formatCode>
                <c:ptCount val="31"/>
                <c:pt idx="0">
                  <c:v>5.6867629507112306E-2</c:v>
                </c:pt>
                <c:pt idx="1">
                  <c:v>2.4528356649684807E-2</c:v>
                </c:pt>
                <c:pt idx="2">
                  <c:v>1.0579661666025504E-2</c:v>
                </c:pt>
                <c:pt idx="3">
                  <c:v>4.5632588667128644E-3</c:v>
                </c:pt>
                <c:pt idx="4">
                  <c:v>1.9682417209525311E-3</c:v>
                </c:pt>
                <c:pt idx="5">
                  <c:v>8.4894931128217841E-4</c:v>
                </c:pt>
                <c:pt idx="6">
                  <c:v>3.6617196224135305E-4</c:v>
                </c:pt>
                <c:pt idx="7">
                  <c:v>1.5793864739601144E-4</c:v>
                </c:pt>
                <c:pt idx="8">
                  <c:v>6.8122682546732007E-5</c:v>
                </c:pt>
                <c:pt idx="9">
                  <c:v>2.9382927825935152E-5</c:v>
                </c:pt>
                <c:pt idx="10">
                  <c:v>1.2673553291619922E-5</c:v>
                </c:pt>
                <c:pt idx="11">
                  <c:v>5.46640396038948E-6</c:v>
                </c:pt>
                <c:pt idx="12">
                  <c:v>2.3577896088479224E-6</c:v>
                </c:pt>
                <c:pt idx="13">
                  <c:v>1.0169705495374951E-6</c:v>
                </c:pt>
                <c:pt idx="14">
                  <c:v>4.3864350523282964E-7</c:v>
                </c:pt>
                <c:pt idx="15">
                  <c:v>1.8919734182120428E-7</c:v>
                </c:pt>
                <c:pt idx="16">
                  <c:v>8.1605298437530691E-8</c:v>
                </c:pt>
                <c:pt idx="17">
                  <c:v>3.5198299664124058E-8</c:v>
                </c:pt>
                <c:pt idx="18">
                  <c:v>1.5181861018422376E-8</c:v>
                </c:pt>
                <c:pt idx="19">
                  <c:v>6.5482965422224429E-9</c:v>
                </c:pt>
                <c:pt idx="20">
                  <c:v>2.8244355255821226E-9</c:v>
                </c:pt>
                <c:pt idx="21">
                  <c:v>1.2182459952344919E-9</c:v>
                </c:pt>
                <c:pt idx="22">
                  <c:v>5.2545837618261481E-10</c:v>
                </c:pt>
                <c:pt idx="23">
                  <c:v>2.2664265360242404E-10</c:v>
                </c:pt>
                <c:pt idx="24">
                  <c:v>9.7756349047325174E-11</c:v>
                </c:pt>
                <c:pt idx="25">
                  <c:v>4.2164630651678126E-11</c:v>
                </c:pt>
                <c:pt idx="26">
                  <c:v>1.8186604709754012E-11</c:v>
                </c:pt>
                <c:pt idx="27">
                  <c:v>7.8443137235374302E-12</c:v>
                </c:pt>
                <c:pt idx="28">
                  <c:v>3.3834384578819026E-12</c:v>
                </c:pt>
                <c:pt idx="29">
                  <c:v>1.4593572110616524E-12</c:v>
                </c:pt>
                <c:pt idx="30">
                  <c:v>6.2945535909374837E-13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5-4742-93A5-62D76A0D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46000"/>
        <c:axId val="1308054560"/>
      </c:scatterChart>
      <c:valAx>
        <c:axId val="1313446000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54560"/>
        <c:crosses val="autoZero"/>
        <c:crossBetween val="midCat"/>
      </c:valAx>
      <c:valAx>
        <c:axId val="13080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Endothermic!$M$7</c:f>
              <c:strCache>
                <c:ptCount val="1"/>
                <c:pt idx="0">
                  <c:v>Total energy 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Endothermic!$L$8:$L$18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Endothermic!$M$8:$M$18</c:f>
              <c:numCache>
                <c:formatCode>General</c:formatCode>
                <c:ptCount val="11"/>
                <c:pt idx="0">
                  <c:v>2.0206400000000002</c:v>
                </c:pt>
                <c:pt idx="1">
                  <c:v>2.6116904339460967</c:v>
                </c:pt>
                <c:pt idx="2">
                  <c:v>2.7898302819318666</c:v>
                </c:pt>
                <c:pt idx="3">
                  <c:v>2.8939187876642518</c:v>
                </c:pt>
                <c:pt idx="4">
                  <c:v>2.9546668649729275</c:v>
                </c:pt>
                <c:pt idx="5">
                  <c:v>2.9823006297249952</c:v>
                </c:pt>
                <c:pt idx="6">
                  <c:v>2.9797305663137612</c:v>
                </c:pt>
                <c:pt idx="7">
                  <c:v>2.9448670393257652</c:v>
                </c:pt>
                <c:pt idx="8">
                  <c:v>2.868687312439397</c:v>
                </c:pt>
                <c:pt idx="9">
                  <c:v>2.7232111159783159</c:v>
                </c:pt>
                <c:pt idx="10">
                  <c:v>2.1969698391747605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8-40D1-85B9-00522A9C7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60592"/>
        <c:axId val="1281867760"/>
      </c:scatterChart>
      <c:valAx>
        <c:axId val="15360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7760"/>
        <c:crosses val="autoZero"/>
        <c:crossBetween val="midCat"/>
      </c:valAx>
      <c:valAx>
        <c:axId val="12818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populations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Exothermic!$B$5:$B$35</c:f>
              <c:numCache>
                <c:formatCode>General</c:formatCode>
                <c:ptCount val="31"/>
                <c:pt idx="0">
                  <c:v>0.75</c:v>
                </c:pt>
                <c:pt idx="1">
                  <c:v>1.75</c:v>
                </c:pt>
                <c:pt idx="2">
                  <c:v>2.75</c:v>
                </c:pt>
                <c:pt idx="3">
                  <c:v>3.75</c:v>
                </c:pt>
                <c:pt idx="4">
                  <c:v>4.75</c:v>
                </c:pt>
                <c:pt idx="5">
                  <c:v>5.75</c:v>
                </c:pt>
                <c:pt idx="6">
                  <c:v>6.75</c:v>
                </c:pt>
                <c:pt idx="7">
                  <c:v>7.75</c:v>
                </c:pt>
                <c:pt idx="8">
                  <c:v>8.75</c:v>
                </c:pt>
                <c:pt idx="9">
                  <c:v>9.75</c:v>
                </c:pt>
                <c:pt idx="10">
                  <c:v>10.75</c:v>
                </c:pt>
                <c:pt idx="11">
                  <c:v>11.75</c:v>
                </c:pt>
                <c:pt idx="12">
                  <c:v>12.75</c:v>
                </c:pt>
                <c:pt idx="13">
                  <c:v>13.75</c:v>
                </c:pt>
                <c:pt idx="14">
                  <c:v>14.75</c:v>
                </c:pt>
                <c:pt idx="15">
                  <c:v>15.75</c:v>
                </c:pt>
                <c:pt idx="16">
                  <c:v>16.75</c:v>
                </c:pt>
                <c:pt idx="17">
                  <c:v>17.75</c:v>
                </c:pt>
                <c:pt idx="18">
                  <c:v>18.75</c:v>
                </c:pt>
                <c:pt idx="19">
                  <c:v>19.75</c:v>
                </c:pt>
                <c:pt idx="20">
                  <c:v>20.75</c:v>
                </c:pt>
                <c:pt idx="21">
                  <c:v>21.75</c:v>
                </c:pt>
                <c:pt idx="22">
                  <c:v>22.75</c:v>
                </c:pt>
                <c:pt idx="23">
                  <c:v>23.75</c:v>
                </c:pt>
                <c:pt idx="24">
                  <c:v>24.75</c:v>
                </c:pt>
                <c:pt idx="25">
                  <c:v>25.75</c:v>
                </c:pt>
                <c:pt idx="26">
                  <c:v>26.75</c:v>
                </c:pt>
                <c:pt idx="27">
                  <c:v>27.75</c:v>
                </c:pt>
                <c:pt idx="28">
                  <c:v>28.75</c:v>
                </c:pt>
                <c:pt idx="29">
                  <c:v>29.75</c:v>
                </c:pt>
                <c:pt idx="30">
                  <c:v>30.75</c:v>
                </c:pt>
              </c:numCache>
            </c:numRef>
          </c:xVal>
          <c:yVal>
            <c:numRef>
              <c:f>Exothermic!$D$5:$D$35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C-45BD-8FE5-BB7169EF8BB7}"/>
            </c:ext>
          </c:extLst>
        </c:ser>
        <c:ser>
          <c:idx val="1"/>
          <c:order val="1"/>
          <c:tx>
            <c:v>B Populations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Exothermic!$G$5:$G$35</c:f>
              <c:numCache>
                <c:formatCode>General</c:formatCode>
                <c:ptCount val="31"/>
                <c:pt idx="0">
                  <c:v>0</c:v>
                </c:pt>
                <c:pt idx="1">
                  <c:v>0.42044820762685731</c:v>
                </c:pt>
                <c:pt idx="2">
                  <c:v>0.84089641525371461</c:v>
                </c:pt>
                <c:pt idx="3">
                  <c:v>1.2613446228805718</c:v>
                </c:pt>
                <c:pt idx="4">
                  <c:v>1.6817928305074292</c:v>
                </c:pt>
                <c:pt idx="5">
                  <c:v>2.1022410381342866</c:v>
                </c:pt>
                <c:pt idx="6">
                  <c:v>2.5226892457611436</c:v>
                </c:pt>
                <c:pt idx="7">
                  <c:v>2.943137453388001</c:v>
                </c:pt>
                <c:pt idx="8">
                  <c:v>3.3635856610148585</c:v>
                </c:pt>
                <c:pt idx="9">
                  <c:v>3.7840338686417159</c:v>
                </c:pt>
                <c:pt idx="10">
                  <c:v>4.2044820762685733</c:v>
                </c:pt>
                <c:pt idx="11">
                  <c:v>4.6249302838954307</c:v>
                </c:pt>
                <c:pt idx="12">
                  <c:v>5.0453784915222872</c:v>
                </c:pt>
                <c:pt idx="13">
                  <c:v>5.4658266991491447</c:v>
                </c:pt>
                <c:pt idx="14">
                  <c:v>5.8862749067760021</c:v>
                </c:pt>
                <c:pt idx="15">
                  <c:v>6.3067231144028595</c:v>
                </c:pt>
                <c:pt idx="16">
                  <c:v>6.7271713220297169</c:v>
                </c:pt>
                <c:pt idx="17">
                  <c:v>7.1476195296565743</c:v>
                </c:pt>
                <c:pt idx="18">
                  <c:v>7.5680677372834317</c:v>
                </c:pt>
                <c:pt idx="19">
                  <c:v>7.9885159449102892</c:v>
                </c:pt>
                <c:pt idx="20">
                  <c:v>8.4089641525371466</c:v>
                </c:pt>
                <c:pt idx="21">
                  <c:v>8.8294123601640031</c:v>
                </c:pt>
                <c:pt idx="22">
                  <c:v>9.2498605677908614</c:v>
                </c:pt>
                <c:pt idx="23">
                  <c:v>9.6703087754177179</c:v>
                </c:pt>
                <c:pt idx="24">
                  <c:v>10.090756983044574</c:v>
                </c:pt>
                <c:pt idx="25">
                  <c:v>10.511205190671433</c:v>
                </c:pt>
                <c:pt idx="26">
                  <c:v>10.931653398298289</c:v>
                </c:pt>
                <c:pt idx="27">
                  <c:v>11.352101605925148</c:v>
                </c:pt>
                <c:pt idx="28">
                  <c:v>11.772549813552004</c:v>
                </c:pt>
                <c:pt idx="29">
                  <c:v>12.192998021178862</c:v>
                </c:pt>
                <c:pt idx="30">
                  <c:v>12.613446228805719</c:v>
                </c:pt>
              </c:numCache>
            </c:numRef>
          </c:xVal>
          <c:yVal>
            <c:numRef>
              <c:f>Exothermic!$I$5:$I$35</c:f>
              <c:numCache>
                <c:formatCode>General</c:formatCode>
                <c:ptCount val="31"/>
                <c:pt idx="0">
                  <c:v>0.34324835759143379</c:v>
                </c:pt>
                <c:pt idx="1">
                  <c:v>0.22542918003775789</c:v>
                </c:pt>
                <c:pt idx="2">
                  <c:v>0.14805115330802124</c:v>
                </c:pt>
                <c:pt idx="3">
                  <c:v>9.7232949133576663E-2</c:v>
                </c:pt>
                <c:pt idx="4">
                  <c:v>6.3857971964210877E-2</c:v>
                </c:pt>
                <c:pt idx="5">
                  <c:v>4.1938875861719321E-2</c:v>
                </c:pt>
                <c:pt idx="6">
                  <c:v>2.754345705702118E-2</c:v>
                </c:pt>
                <c:pt idx="7">
                  <c:v>1.8089231317342906E-2</c:v>
                </c:pt>
                <c:pt idx="8">
                  <c:v>1.1880145944458582E-2</c:v>
                </c:pt>
                <c:pt idx="9">
                  <c:v>7.8023142711609265E-3</c:v>
                </c:pt>
                <c:pt idx="10">
                  <c:v>5.1241885638919037E-3</c:v>
                </c:pt>
                <c:pt idx="11">
                  <c:v>3.3653230984777654E-3</c:v>
                </c:pt>
                <c:pt idx="12">
                  <c:v>2.2101839961459523E-3</c:v>
                </c:pt>
                <c:pt idx="13">
                  <c:v>1.4515436271272961E-3</c:v>
                </c:pt>
                <c:pt idx="14">
                  <c:v>9.5330474979818391E-4</c:v>
                </c:pt>
                <c:pt idx="15">
                  <c:v>6.2608517512238683E-4</c:v>
                </c:pt>
                <c:pt idx="16">
                  <c:v>4.1118293661183709E-4</c:v>
                </c:pt>
                <c:pt idx="17">
                  <c:v>2.7004537733653258E-4</c:v>
                </c:pt>
                <c:pt idx="18">
                  <c:v>1.7735294762406955E-4</c:v>
                </c:pt>
                <c:pt idx="19">
                  <c:v>1.1647697265244302E-4</c:v>
                </c:pt>
                <c:pt idx="20">
                  <c:v>7.6496530449752286E-5</c:v>
                </c:pt>
                <c:pt idx="21">
                  <c:v>5.0239279383667498E-5</c:v>
                </c:pt>
                <c:pt idx="22">
                  <c:v>3.2994766927999504E-5</c:v>
                </c:pt>
                <c:pt idx="23">
                  <c:v>2.1669392116856819E-5</c:v>
                </c:pt>
                <c:pt idx="24">
                  <c:v>1.4231425114739136E-5</c:v>
                </c:pt>
                <c:pt idx="25">
                  <c:v>9.3465224914581175E-6</c:v>
                </c:pt>
                <c:pt idx="26">
                  <c:v>6.1383510069457918E-6</c:v>
                </c:pt>
                <c:pt idx="27">
                  <c:v>4.0313767092421703E-6</c:v>
                </c:pt>
                <c:pt idx="28">
                  <c:v>2.6476162984864281E-6</c:v>
                </c:pt>
                <c:pt idx="29">
                  <c:v>1.7388283382052626E-6</c:v>
                </c:pt>
                <c:pt idx="30">
                  <c:v>1.1419796711004343E-6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C-45BD-8FE5-BB7169EF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46000"/>
        <c:axId val="1308054560"/>
      </c:scatterChart>
      <c:valAx>
        <c:axId val="1313446000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54560"/>
        <c:crosses val="autoZero"/>
        <c:crossBetween val="midCat"/>
      </c:valAx>
      <c:valAx>
        <c:axId val="13080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Exothermic!$M$7</c:f>
              <c:strCache>
                <c:ptCount val="1"/>
                <c:pt idx="0">
                  <c:v>Total energy 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Exothermic!$L$8:$L$18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Exothermic!$M$8:$M$18</c:f>
              <c:numCache>
                <c:formatCode>General</c:formatCode>
                <c:ptCount val="11"/>
                <c:pt idx="0">
                  <c:v>2.0206400000000002</c:v>
                </c:pt>
                <c:pt idx="1">
                  <c:v>2.8926769999999999</c:v>
                </c:pt>
                <c:pt idx="2">
                  <c:v>3.1872054208206664</c:v>
                </c:pt>
                <c:pt idx="3">
                  <c:v>3.3806019510368315</c:v>
                </c:pt>
                <c:pt idx="4">
                  <c:v>3.5166401757393624</c:v>
                </c:pt>
                <c:pt idx="5">
                  <c:v>3.610605891932174</c:v>
                </c:pt>
                <c:pt idx="6">
                  <c:v>3.6680044965339036</c:v>
                </c:pt>
                <c:pt idx="7">
                  <c:v>3.6882878511975661</c:v>
                </c:pt>
                <c:pt idx="8">
                  <c:v>3.6634375902170007</c:v>
                </c:pt>
                <c:pt idx="9">
                  <c:v>3.5661710821279673</c:v>
                </c:pt>
                <c:pt idx="10">
                  <c:v>3.0855276622985421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9D9-9C14-45254259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54192"/>
        <c:axId val="1285468592"/>
      </c:scatterChart>
      <c:valAx>
        <c:axId val="15360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68592"/>
        <c:crosses val="autoZero"/>
        <c:crossBetween val="midCat"/>
      </c:valAx>
      <c:valAx>
        <c:axId val="12854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42862</xdr:rowOff>
    </xdr:from>
    <xdr:to>
      <xdr:col>13</xdr:col>
      <xdr:colOff>19050</xdr:colOff>
      <xdr:row>33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31265-6134-473E-88CE-E8FB28A4A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7</xdr:row>
      <xdr:rowOff>109537</xdr:rowOff>
    </xdr:from>
    <xdr:to>
      <xdr:col>20</xdr:col>
      <xdr:colOff>485775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E32F7-55BC-4406-B4F9-A0C2FF80B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71437</xdr:rowOff>
    </xdr:from>
    <xdr:to>
      <xdr:col>13</xdr:col>
      <xdr:colOff>171450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CCC21-8657-48E1-9C8B-2357218C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7</xdr:row>
      <xdr:rowOff>4762</xdr:rowOff>
    </xdr:from>
    <xdr:to>
      <xdr:col>20</xdr:col>
      <xdr:colOff>390525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186C1-903D-4DB4-A14A-6D1CA9A25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B715-D236-4095-90AC-11F7A8E4CF39}">
  <dimension ref="A1:M37"/>
  <sheetViews>
    <sheetView tabSelected="1" workbookViewId="0">
      <selection activeCell="Q31" sqref="Q31"/>
    </sheetView>
  </sheetViews>
  <sheetFormatPr defaultRowHeight="15" x14ac:dyDescent="0.25"/>
  <cols>
    <col min="1" max="1" width="18.28515625" bestFit="1" customWidth="1"/>
    <col min="3" max="3" width="11.42578125" customWidth="1"/>
    <col min="4" max="4" width="12.7109375" bestFit="1" customWidth="1"/>
    <col min="6" max="6" width="12" bestFit="1" customWidth="1"/>
    <col min="7" max="7" width="9.5703125" bestFit="1" customWidth="1"/>
    <col min="9" max="9" width="10.5703125" customWidth="1"/>
  </cols>
  <sheetData>
    <row r="1" spans="1:13" x14ac:dyDescent="0.25">
      <c r="A1" t="s">
        <v>6</v>
      </c>
    </row>
    <row r="2" spans="1:13" x14ac:dyDescent="0.25">
      <c r="A2" t="s">
        <v>2</v>
      </c>
      <c r="B2" s="1">
        <v>2.5</v>
      </c>
      <c r="C2" t="s">
        <v>1</v>
      </c>
      <c r="D2" s="1">
        <v>0.25</v>
      </c>
      <c r="E2" t="s">
        <v>0</v>
      </c>
      <c r="F2" s="1">
        <v>0.1</v>
      </c>
    </row>
    <row r="3" spans="1:13" x14ac:dyDescent="0.25">
      <c r="A3" s="2" t="s">
        <v>3</v>
      </c>
      <c r="B3" s="11">
        <f>1-F2</f>
        <v>0.9</v>
      </c>
      <c r="C3" s="3"/>
      <c r="D3" s="3"/>
      <c r="E3" s="4"/>
      <c r="F3" s="2" t="s">
        <v>4</v>
      </c>
      <c r="G3" s="11">
        <f>F2</f>
        <v>0.1</v>
      </c>
      <c r="H3" s="3"/>
      <c r="I3" s="3"/>
      <c r="J3" s="4"/>
    </row>
    <row r="4" spans="1:13" x14ac:dyDescent="0.25">
      <c r="A4" s="8" t="s">
        <v>5</v>
      </c>
      <c r="B4" s="9" t="s">
        <v>8</v>
      </c>
      <c r="C4" s="9" t="s">
        <v>11</v>
      </c>
      <c r="D4" s="9" t="s">
        <v>7</v>
      </c>
      <c r="E4" s="10" t="s">
        <v>15</v>
      </c>
      <c r="F4" s="8" t="s">
        <v>5</v>
      </c>
      <c r="G4" s="9" t="s">
        <v>8</v>
      </c>
      <c r="H4" s="9" t="s">
        <v>12</v>
      </c>
      <c r="I4" s="9" t="s">
        <v>7</v>
      </c>
      <c r="J4" s="17" t="s">
        <v>15</v>
      </c>
      <c r="L4" t="s">
        <v>9</v>
      </c>
    </row>
    <row r="5" spans="1:13" x14ac:dyDescent="0.25">
      <c r="A5" s="5">
        <v>0</v>
      </c>
      <c r="B5" s="6">
        <f>A5</f>
        <v>0</v>
      </c>
      <c r="C5" s="6">
        <f>EXP(-B5)</f>
        <v>1</v>
      </c>
      <c r="D5" s="6">
        <f>C5/$C$36*$B$3</f>
        <v>0.56890850294572137</v>
      </c>
      <c r="E5" s="7">
        <f>SQRT(D5)</f>
        <v>0.75426023555913468</v>
      </c>
      <c r="F5" s="5">
        <v>0</v>
      </c>
      <c r="G5" s="6">
        <f>$B$2+F5*2^(-$D$2)</f>
        <v>2.5</v>
      </c>
      <c r="H5" s="6">
        <f>EXP(-G5)</f>
        <v>8.20849986238988E-2</v>
      </c>
      <c r="I5" s="6">
        <f t="shared" ref="I5:I35" si="0">H5/$G$36*$G$3</f>
        <v>5.6867629507112306E-2</v>
      </c>
      <c r="J5" s="7">
        <f>SQRT(I5)</f>
        <v>0.23846934710170259</v>
      </c>
      <c r="L5">
        <f>SUM(E5:E35,J5:J35)</f>
        <v>2.6116904339460967</v>
      </c>
    </row>
    <row r="6" spans="1:13" x14ac:dyDescent="0.25">
      <c r="A6" s="5">
        <v>1</v>
      </c>
      <c r="B6" s="6">
        <f t="shared" ref="B6:B35" si="1">A6</f>
        <v>1</v>
      </c>
      <c r="C6" s="6">
        <f t="shared" ref="C6:C35" si="2">EXP(-B6)</f>
        <v>0.36787944117144233</v>
      </c>
      <c r="D6" s="6">
        <f t="shared" ref="D6:D35" si="3">C6/$C$36*$B$3</f>
        <v>0.20928974214135385</v>
      </c>
      <c r="E6" s="7">
        <f t="shared" ref="E6:E35" si="4">SQRT(D6)</f>
        <v>0.45748195826868826</v>
      </c>
      <c r="F6" s="5">
        <v>1</v>
      </c>
      <c r="G6" s="6">
        <f t="shared" ref="G6:G35" si="5">$B$2+F6*2^(-$D$2)</f>
        <v>3.3408964152537148</v>
      </c>
      <c r="H6" s="6">
        <f t="shared" ref="H6:H35" si="6">EXP(-G6)</f>
        <v>3.5405205725764666E-2</v>
      </c>
      <c r="I6" s="6">
        <f t="shared" si="0"/>
        <v>2.4528356649684807E-2</v>
      </c>
      <c r="J6" s="7">
        <f t="shared" ref="J6:J35" si="7">SQRT(I6)</f>
        <v>0.15661531422464664</v>
      </c>
    </row>
    <row r="7" spans="1:13" x14ac:dyDescent="0.25">
      <c r="A7" s="5">
        <v>2</v>
      </c>
      <c r="B7" s="6">
        <f t="shared" si="1"/>
        <v>2</v>
      </c>
      <c r="C7" s="6">
        <f t="shared" si="2"/>
        <v>0.1353352832366127</v>
      </c>
      <c r="D7" s="6">
        <f t="shared" si="3"/>
        <v>7.699339338187651E-2</v>
      </c>
      <c r="E7" s="7">
        <f t="shared" si="4"/>
        <v>0.2774768339553349</v>
      </c>
      <c r="F7" s="5">
        <v>2</v>
      </c>
      <c r="G7" s="6">
        <f t="shared" si="5"/>
        <v>4.1817928305074297</v>
      </c>
      <c r="H7" s="6">
        <f t="shared" si="6"/>
        <v>1.5271104507502034E-2</v>
      </c>
      <c r="I7" s="6">
        <f t="shared" si="0"/>
        <v>1.0579661666025504E-2</v>
      </c>
      <c r="J7" s="7">
        <f t="shared" si="7"/>
        <v>0.10285748230452418</v>
      </c>
      <c r="L7" t="s">
        <v>0</v>
      </c>
      <c r="M7" t="s">
        <v>10</v>
      </c>
    </row>
    <row r="8" spans="1:13" x14ac:dyDescent="0.25">
      <c r="A8" s="5">
        <v>3</v>
      </c>
      <c r="B8" s="6">
        <f t="shared" si="1"/>
        <v>3</v>
      </c>
      <c r="C8" s="6">
        <f t="shared" si="2"/>
        <v>4.9787068367863944E-2</v>
      </c>
      <c r="D8" s="6">
        <f t="shared" si="3"/>
        <v>2.8324286531217758E-2</v>
      </c>
      <c r="E8" s="7">
        <f t="shared" si="4"/>
        <v>0.16829820715390215</v>
      </c>
      <c r="F8" s="5">
        <v>3</v>
      </c>
      <c r="G8" s="6">
        <f t="shared" si="5"/>
        <v>5.0226892457611436</v>
      </c>
      <c r="H8" s="6">
        <f t="shared" si="6"/>
        <v>6.5867893745733194E-3</v>
      </c>
      <c r="I8" s="6">
        <f t="shared" si="0"/>
        <v>4.5632588667128644E-3</v>
      </c>
      <c r="J8" s="7">
        <f t="shared" si="7"/>
        <v>6.7551897580400103E-2</v>
      </c>
      <c r="L8">
        <v>0</v>
      </c>
      <c r="M8">
        <v>2.0206400000000002</v>
      </c>
    </row>
    <row r="9" spans="1:13" x14ac:dyDescent="0.25">
      <c r="A9" s="5">
        <v>4</v>
      </c>
      <c r="B9" s="6">
        <f t="shared" si="1"/>
        <v>4</v>
      </c>
      <c r="C9" s="6">
        <f t="shared" si="2"/>
        <v>1.8315638888734179E-2</v>
      </c>
      <c r="D9" s="6">
        <f t="shared" si="3"/>
        <v>1.0419922700684198E-2</v>
      </c>
      <c r="E9" s="7">
        <f t="shared" si="4"/>
        <v>0.10207802261350971</v>
      </c>
      <c r="F9" s="5">
        <v>4</v>
      </c>
      <c r="G9" s="6">
        <f t="shared" si="5"/>
        <v>5.8635856610148585</v>
      </c>
      <c r="H9" s="6">
        <f t="shared" si="6"/>
        <v>2.8410383966450087E-3</v>
      </c>
      <c r="I9" s="6">
        <f t="shared" si="0"/>
        <v>1.9682417209525311E-3</v>
      </c>
      <c r="J9" s="7">
        <f t="shared" si="7"/>
        <v>4.436487034752306E-2</v>
      </c>
      <c r="L9">
        <v>0.1</v>
      </c>
      <c r="M9">
        <v>2.6116904339460967</v>
      </c>
    </row>
    <row r="10" spans="1:13" x14ac:dyDescent="0.25">
      <c r="A10" s="5">
        <v>5</v>
      </c>
      <c r="B10" s="6">
        <f t="shared" si="1"/>
        <v>5</v>
      </c>
      <c r="C10" s="6">
        <f t="shared" si="2"/>
        <v>6.737946999085467E-3</v>
      </c>
      <c r="D10" s="6">
        <f t="shared" si="3"/>
        <v>3.8332753401773287E-3</v>
      </c>
      <c r="E10" s="7">
        <f t="shared" si="4"/>
        <v>6.1913450397933154E-2</v>
      </c>
      <c r="F10" s="5">
        <v>5</v>
      </c>
      <c r="G10" s="6">
        <f t="shared" si="5"/>
        <v>6.7044820762685733</v>
      </c>
      <c r="H10" s="6">
        <f t="shared" si="6"/>
        <v>1.2254072070938351E-3</v>
      </c>
      <c r="I10" s="6">
        <f t="shared" si="0"/>
        <v>8.4894931128217841E-4</v>
      </c>
      <c r="J10" s="7">
        <f t="shared" si="7"/>
        <v>2.913673473953762E-2</v>
      </c>
      <c r="L10">
        <v>0.2</v>
      </c>
      <c r="M10">
        <v>2.7898302819318666</v>
      </c>
    </row>
    <row r="11" spans="1:13" x14ac:dyDescent="0.25">
      <c r="A11" s="5">
        <v>6</v>
      </c>
      <c r="B11" s="6">
        <f t="shared" si="1"/>
        <v>6</v>
      </c>
      <c r="C11" s="6">
        <f t="shared" si="2"/>
        <v>2.4787521766663585E-3</v>
      </c>
      <c r="D11" s="6">
        <f t="shared" si="3"/>
        <v>1.4101831900007063E-3</v>
      </c>
      <c r="E11" s="7">
        <f t="shared" si="4"/>
        <v>3.7552405914943805E-2</v>
      </c>
      <c r="F11" s="5">
        <v>6</v>
      </c>
      <c r="G11" s="6">
        <f t="shared" si="5"/>
        <v>7.5453784915222872</v>
      </c>
      <c r="H11" s="6">
        <f t="shared" si="6"/>
        <v>5.2854717661358821E-4</v>
      </c>
      <c r="I11" s="6">
        <f t="shared" si="0"/>
        <v>3.6617196224135305E-4</v>
      </c>
      <c r="J11" s="7">
        <f t="shared" si="7"/>
        <v>1.9135620247103385E-2</v>
      </c>
      <c r="L11">
        <v>0.3</v>
      </c>
      <c r="M11">
        <v>2.8939187876642518</v>
      </c>
    </row>
    <row r="12" spans="1:13" x14ac:dyDescent="0.25">
      <c r="A12" s="5">
        <v>7</v>
      </c>
      <c r="B12" s="6">
        <f t="shared" si="1"/>
        <v>7</v>
      </c>
      <c r="C12" s="6">
        <f t="shared" si="2"/>
        <v>9.1188196555451624E-4</v>
      </c>
      <c r="D12" s="6">
        <f t="shared" si="3"/>
        <v>5.1877740388682166E-4</v>
      </c>
      <c r="E12" s="7">
        <f t="shared" si="4"/>
        <v>2.2776685533387461E-2</v>
      </c>
      <c r="F12" s="5">
        <v>7</v>
      </c>
      <c r="G12" s="6">
        <f t="shared" si="5"/>
        <v>8.3862749067760021</v>
      </c>
      <c r="H12" s="6">
        <f t="shared" si="6"/>
        <v>2.2797492644810542E-4</v>
      </c>
      <c r="I12" s="6">
        <f t="shared" si="0"/>
        <v>1.5793864739601144E-4</v>
      </c>
      <c r="J12" s="7">
        <f t="shared" si="7"/>
        <v>1.2567364377466399E-2</v>
      </c>
      <c r="L12">
        <v>0.4</v>
      </c>
      <c r="M12">
        <v>2.9546668649729275</v>
      </c>
    </row>
    <row r="13" spans="1:13" x14ac:dyDescent="0.25">
      <c r="A13" s="5">
        <v>8</v>
      </c>
      <c r="B13" s="6">
        <f t="shared" si="1"/>
        <v>8</v>
      </c>
      <c r="C13" s="6">
        <f t="shared" si="2"/>
        <v>3.3546262790251185E-4</v>
      </c>
      <c r="D13" s="6">
        <f t="shared" si="3"/>
        <v>1.908475414342556E-4</v>
      </c>
      <c r="E13" s="7">
        <f t="shared" si="4"/>
        <v>1.381475810263269E-2</v>
      </c>
      <c r="F13" s="5">
        <v>8</v>
      </c>
      <c r="G13" s="6">
        <f t="shared" si="5"/>
        <v>9.2271713220297169</v>
      </c>
      <c r="H13" s="6">
        <f t="shared" si="6"/>
        <v>9.833098990710403E-5</v>
      </c>
      <c r="I13" s="6">
        <f t="shared" si="0"/>
        <v>6.8122682546732007E-5</v>
      </c>
      <c r="J13" s="7">
        <f t="shared" si="7"/>
        <v>8.25364662114462E-3</v>
      </c>
      <c r="L13">
        <v>0.5</v>
      </c>
      <c r="M13">
        <v>2.9823006297249952</v>
      </c>
    </row>
    <row r="14" spans="1:13" x14ac:dyDescent="0.25">
      <c r="A14" s="5">
        <v>9</v>
      </c>
      <c r="B14" s="6">
        <f t="shared" si="1"/>
        <v>9</v>
      </c>
      <c r="C14" s="6">
        <f t="shared" si="2"/>
        <v>1.2340980408667956E-4</v>
      </c>
      <c r="D14" s="6">
        <f t="shared" si="3"/>
        <v>7.0208886891777632E-5</v>
      </c>
      <c r="E14" s="7">
        <f t="shared" si="4"/>
        <v>8.379074345760254E-3</v>
      </c>
      <c r="F14" s="5">
        <v>9</v>
      </c>
      <c r="G14" s="6">
        <f t="shared" si="5"/>
        <v>10.068067737283432</v>
      </c>
      <c r="H14" s="6">
        <f t="shared" si="6"/>
        <v>4.2412486876323099E-5</v>
      </c>
      <c r="I14" s="6">
        <f t="shared" si="0"/>
        <v>2.9382927825935152E-5</v>
      </c>
      <c r="J14" s="7">
        <f t="shared" si="7"/>
        <v>5.4206021645141194E-3</v>
      </c>
      <c r="L14">
        <v>0.6</v>
      </c>
      <c r="M14">
        <v>2.9797305663137612</v>
      </c>
    </row>
    <row r="15" spans="1:13" x14ac:dyDescent="0.25">
      <c r="A15" s="5">
        <v>10</v>
      </c>
      <c r="B15" s="6">
        <f t="shared" si="1"/>
        <v>10</v>
      </c>
      <c r="C15" s="6">
        <f t="shared" si="2"/>
        <v>4.5399929762484854E-5</v>
      </c>
      <c r="D15" s="6">
        <f t="shared" si="3"/>
        <v>2.582840607501616E-5</v>
      </c>
      <c r="E15" s="7">
        <f t="shared" si="4"/>
        <v>5.0821654907151695E-3</v>
      </c>
      <c r="F15" s="5">
        <v>10</v>
      </c>
      <c r="G15" s="6">
        <f t="shared" si="5"/>
        <v>10.908964152537147</v>
      </c>
      <c r="H15" s="6">
        <f t="shared" si="6"/>
        <v>1.8293510974858206E-5</v>
      </c>
      <c r="I15" s="6">
        <f t="shared" si="0"/>
        <v>1.2673553291619922E-5</v>
      </c>
      <c r="J15" s="7">
        <f t="shared" si="7"/>
        <v>3.5599934398282142E-3</v>
      </c>
      <c r="L15">
        <v>0.7</v>
      </c>
      <c r="M15">
        <v>2.9448670393257652</v>
      </c>
    </row>
    <row r="16" spans="1:13" x14ac:dyDescent="0.25">
      <c r="A16" s="5">
        <v>11</v>
      </c>
      <c r="B16" s="6">
        <f t="shared" si="1"/>
        <v>11</v>
      </c>
      <c r="C16" s="6">
        <f t="shared" si="2"/>
        <v>1.6701700790245659E-5</v>
      </c>
      <c r="D16" s="6">
        <f t="shared" si="3"/>
        <v>9.5017395932260307E-6</v>
      </c>
      <c r="E16" s="7">
        <f t="shared" si="4"/>
        <v>3.082489187852251E-3</v>
      </c>
      <c r="F16" s="5">
        <v>11</v>
      </c>
      <c r="G16" s="6">
        <f t="shared" si="5"/>
        <v>11.749860567790861</v>
      </c>
      <c r="H16" s="6">
        <f t="shared" si="6"/>
        <v>7.8904249298825838E-6</v>
      </c>
      <c r="I16" s="6">
        <f t="shared" si="0"/>
        <v>5.46640396038948E-6</v>
      </c>
      <c r="J16" s="7">
        <f t="shared" si="7"/>
        <v>2.3380342085584376E-3</v>
      </c>
      <c r="L16">
        <v>0.8</v>
      </c>
      <c r="M16">
        <v>2.868687312439397</v>
      </c>
    </row>
    <row r="17" spans="1:13" x14ac:dyDescent="0.25">
      <c r="A17" s="5">
        <v>12</v>
      </c>
      <c r="B17" s="6">
        <f t="shared" si="1"/>
        <v>12</v>
      </c>
      <c r="C17" s="6">
        <f t="shared" si="2"/>
        <v>6.1442123533282098E-6</v>
      </c>
      <c r="D17" s="6">
        <f t="shared" si="3"/>
        <v>3.4954946517125597E-6</v>
      </c>
      <c r="E17" s="7">
        <f t="shared" si="4"/>
        <v>1.8696242006650855E-3</v>
      </c>
      <c r="F17" s="5">
        <v>12</v>
      </c>
      <c r="G17" s="6">
        <f t="shared" si="5"/>
        <v>12.590756983044574</v>
      </c>
      <c r="H17" s="6">
        <f t="shared" si="6"/>
        <v>3.4033273142415597E-6</v>
      </c>
      <c r="I17" s="6">
        <f t="shared" si="0"/>
        <v>2.3577896088479224E-6</v>
      </c>
      <c r="J17" s="7">
        <f t="shared" si="7"/>
        <v>1.5355095599988698E-3</v>
      </c>
      <c r="L17">
        <v>0.9</v>
      </c>
      <c r="M17">
        <v>2.7232111159783159</v>
      </c>
    </row>
    <row r="18" spans="1:13" x14ac:dyDescent="0.25">
      <c r="A18" s="5">
        <v>13</v>
      </c>
      <c r="B18" s="6">
        <f t="shared" si="1"/>
        <v>13</v>
      </c>
      <c r="C18" s="6">
        <f t="shared" si="2"/>
        <v>2.2603294069810542E-6</v>
      </c>
      <c r="D18" s="6">
        <f t="shared" si="3"/>
        <v>1.2859206190897819E-6</v>
      </c>
      <c r="E18" s="7">
        <f t="shared" si="4"/>
        <v>1.1339843998440992E-3</v>
      </c>
      <c r="F18" s="5">
        <v>13</v>
      </c>
      <c r="G18" s="6">
        <f t="shared" si="5"/>
        <v>13.431653398298289</v>
      </c>
      <c r="H18" s="6">
        <f t="shared" si="6"/>
        <v>1.4679357462735542E-6</v>
      </c>
      <c r="I18" s="6">
        <f t="shared" si="0"/>
        <v>1.0169705495374951E-6</v>
      </c>
      <c r="J18" s="7">
        <f t="shared" si="7"/>
        <v>1.0084495770922288E-3</v>
      </c>
      <c r="L18">
        <v>1</v>
      </c>
      <c r="M18">
        <v>2.1969698391747605</v>
      </c>
    </row>
    <row r="19" spans="1:13" x14ac:dyDescent="0.25">
      <c r="A19" s="5">
        <v>14</v>
      </c>
      <c r="B19" s="6">
        <f t="shared" si="1"/>
        <v>14</v>
      </c>
      <c r="C19" s="6">
        <f t="shared" si="2"/>
        <v>8.3152871910356788E-7</v>
      </c>
      <c r="D19" s="6">
        <f t="shared" si="3"/>
        <v>4.7306375874158407E-7</v>
      </c>
      <c r="E19" s="7">
        <f t="shared" si="4"/>
        <v>6.8779630614127613E-4</v>
      </c>
      <c r="F19" s="5">
        <v>14</v>
      </c>
      <c r="G19" s="6">
        <f t="shared" si="5"/>
        <v>14.272549813552004</v>
      </c>
      <c r="H19" s="6">
        <f t="shared" si="6"/>
        <v>6.3315548468423101E-7</v>
      </c>
      <c r="I19" s="6">
        <f t="shared" si="0"/>
        <v>4.3864350523282964E-7</v>
      </c>
      <c r="J19" s="7">
        <f t="shared" si="7"/>
        <v>6.6230167237659127E-4</v>
      </c>
    </row>
    <row r="20" spans="1:13" x14ac:dyDescent="0.25">
      <c r="A20" s="5">
        <v>15</v>
      </c>
      <c r="B20" s="6">
        <f t="shared" si="1"/>
        <v>15</v>
      </c>
      <c r="C20" s="6">
        <f t="shared" si="2"/>
        <v>3.0590232050182579E-7</v>
      </c>
      <c r="D20" s="6">
        <f t="shared" si="3"/>
        <v>1.7403043120431597E-7</v>
      </c>
      <c r="E20" s="7">
        <f t="shared" si="4"/>
        <v>4.1716954731178064E-4</v>
      </c>
      <c r="F20" s="5">
        <v>15</v>
      </c>
      <c r="G20" s="6">
        <f t="shared" si="5"/>
        <v>15.113446228805719</v>
      </c>
      <c r="H20" s="6">
        <f t="shared" si="6"/>
        <v>2.7309496945176041E-7</v>
      </c>
      <c r="I20" s="6">
        <f t="shared" si="0"/>
        <v>1.8919734182120428E-7</v>
      </c>
      <c r="J20" s="7">
        <f t="shared" si="7"/>
        <v>4.3496820782811733E-4</v>
      </c>
    </row>
    <row r="21" spans="1:13" x14ac:dyDescent="0.25">
      <c r="A21" s="5">
        <v>16</v>
      </c>
      <c r="B21" s="6">
        <f t="shared" si="1"/>
        <v>16</v>
      </c>
      <c r="C21" s="6">
        <f t="shared" si="2"/>
        <v>1.1253517471925912E-7</v>
      </c>
      <c r="D21" s="6">
        <f t="shared" si="3"/>
        <v>6.4022217778268902E-8</v>
      </c>
      <c r="E21" s="7">
        <f t="shared" si="4"/>
        <v>2.5302612074303493E-4</v>
      </c>
      <c r="F21" s="5">
        <v>16</v>
      </c>
      <c r="G21" s="6">
        <f t="shared" si="5"/>
        <v>15.954342644059434</v>
      </c>
      <c r="H21" s="6">
        <f t="shared" si="6"/>
        <v>1.1779233402211327E-7</v>
      </c>
      <c r="I21" s="6">
        <f t="shared" si="0"/>
        <v>8.1605298437530691E-8</v>
      </c>
      <c r="J21" s="7">
        <f t="shared" si="7"/>
        <v>2.8566641111186082E-4</v>
      </c>
    </row>
    <row r="22" spans="1:13" x14ac:dyDescent="0.25">
      <c r="A22" s="5">
        <v>17</v>
      </c>
      <c r="B22" s="6">
        <f t="shared" si="1"/>
        <v>17</v>
      </c>
      <c r="C22" s="6">
        <f t="shared" si="2"/>
        <v>4.1399377187851668E-8</v>
      </c>
      <c r="D22" s="6">
        <f t="shared" si="3"/>
        <v>2.3552457698825943E-8</v>
      </c>
      <c r="E22" s="7">
        <f t="shared" si="4"/>
        <v>1.5346809993880143E-4</v>
      </c>
      <c r="F22" s="5">
        <v>17</v>
      </c>
      <c r="G22" s="6">
        <f t="shared" si="5"/>
        <v>16.795239059313147</v>
      </c>
      <c r="H22" s="6">
        <f t="shared" si="6"/>
        <v>5.0806625922957608E-8</v>
      </c>
      <c r="I22" s="6">
        <f t="shared" si="0"/>
        <v>3.5198299664124058E-8</v>
      </c>
      <c r="J22" s="7">
        <f t="shared" si="7"/>
        <v>1.8761209892787848E-4</v>
      </c>
    </row>
    <row r="23" spans="1:13" x14ac:dyDescent="0.25">
      <c r="A23" s="5">
        <v>18</v>
      </c>
      <c r="B23" s="6">
        <f t="shared" si="1"/>
        <v>18</v>
      </c>
      <c r="C23" s="6">
        <f t="shared" si="2"/>
        <v>1.5229979744712629E-8</v>
      </c>
      <c r="D23" s="6">
        <f t="shared" si="3"/>
        <v>8.6644649764581222E-9</v>
      </c>
      <c r="E23" s="7">
        <f t="shared" si="4"/>
        <v>9.3083107900725589E-5</v>
      </c>
      <c r="F23" s="5">
        <v>18</v>
      </c>
      <c r="G23" s="6">
        <f t="shared" si="5"/>
        <v>17.636135474566863</v>
      </c>
      <c r="H23" s="6">
        <f t="shared" si="6"/>
        <v>2.1914102128163509E-8</v>
      </c>
      <c r="I23" s="6">
        <f t="shared" si="0"/>
        <v>1.5181861018422376E-8</v>
      </c>
      <c r="J23" s="7">
        <f t="shared" si="7"/>
        <v>1.2321469481527914E-4</v>
      </c>
    </row>
    <row r="24" spans="1:13" x14ac:dyDescent="0.25">
      <c r="A24" s="5">
        <v>19</v>
      </c>
      <c r="B24" s="6">
        <f t="shared" si="1"/>
        <v>19</v>
      </c>
      <c r="C24" s="6">
        <f t="shared" si="2"/>
        <v>5.6027964375372678E-9</v>
      </c>
      <c r="D24" s="6">
        <f t="shared" si="3"/>
        <v>3.1874785335889482E-9</v>
      </c>
      <c r="E24" s="7">
        <f t="shared" si="4"/>
        <v>5.645775884312933E-5</v>
      </c>
      <c r="F24" s="5">
        <v>19</v>
      </c>
      <c r="G24" s="6">
        <f t="shared" si="5"/>
        <v>18.47703188982058</v>
      </c>
      <c r="H24" s="6">
        <f t="shared" si="6"/>
        <v>9.452071720168755E-9</v>
      </c>
      <c r="I24" s="6">
        <f t="shared" si="0"/>
        <v>6.5482965422224429E-9</v>
      </c>
      <c r="J24" s="7">
        <f t="shared" si="7"/>
        <v>8.0921545599564788E-5</v>
      </c>
    </row>
    <row r="25" spans="1:13" x14ac:dyDescent="0.25">
      <c r="A25" s="5">
        <v>20</v>
      </c>
      <c r="B25" s="6">
        <f t="shared" si="1"/>
        <v>20</v>
      </c>
      <c r="C25" s="6">
        <f t="shared" si="2"/>
        <v>2.0611536224385579E-9</v>
      </c>
      <c r="D25" s="6">
        <f t="shared" si="3"/>
        <v>1.1726078216826708E-9</v>
      </c>
      <c r="E25" s="7">
        <f t="shared" si="4"/>
        <v>3.4243361717020002E-5</v>
      </c>
      <c r="F25" s="5">
        <v>20</v>
      </c>
      <c r="G25" s="6">
        <f t="shared" si="5"/>
        <v>19.317928305074293</v>
      </c>
      <c r="H25" s="6">
        <f t="shared" si="6"/>
        <v>4.0769025936223211E-9</v>
      </c>
      <c r="I25" s="6">
        <f t="shared" si="0"/>
        <v>2.8244355255821226E-9</v>
      </c>
      <c r="J25" s="7">
        <f t="shared" si="7"/>
        <v>5.3145418669741637E-5</v>
      </c>
    </row>
    <row r="26" spans="1:13" x14ac:dyDescent="0.25">
      <c r="A26" s="5">
        <v>21</v>
      </c>
      <c r="B26" s="6">
        <f t="shared" si="1"/>
        <v>21</v>
      </c>
      <c r="C26" s="6">
        <f t="shared" si="2"/>
        <v>7.5825604279119066E-10</v>
      </c>
      <c r="D26" s="6">
        <f t="shared" si="3"/>
        <v>4.3137831015388318E-10</v>
      </c>
      <c r="E26" s="7">
        <f t="shared" si="4"/>
        <v>2.0769648773002474E-5</v>
      </c>
      <c r="F26" s="5">
        <v>21</v>
      </c>
      <c r="G26" s="6">
        <f t="shared" si="5"/>
        <v>20.158824720328006</v>
      </c>
      <c r="H26" s="6">
        <f t="shared" si="6"/>
        <v>1.7584647313263997E-9</v>
      </c>
      <c r="I26" s="6">
        <f t="shared" si="0"/>
        <v>1.2182459952344919E-9</v>
      </c>
      <c r="J26" s="7">
        <f t="shared" si="7"/>
        <v>3.4903380856795118E-5</v>
      </c>
    </row>
    <row r="27" spans="1:13" x14ac:dyDescent="0.25">
      <c r="A27" s="5">
        <v>22</v>
      </c>
      <c r="B27" s="6">
        <f t="shared" si="1"/>
        <v>22</v>
      </c>
      <c r="C27" s="6">
        <f t="shared" si="2"/>
        <v>2.7894680928689246E-10</v>
      </c>
      <c r="D27" s="6">
        <f t="shared" si="3"/>
        <v>1.5869521167289164E-10</v>
      </c>
      <c r="E27" s="7">
        <f t="shared" si="4"/>
        <v>1.2597428772288877E-5</v>
      </c>
      <c r="F27" s="5">
        <v>22</v>
      </c>
      <c r="G27" s="6">
        <f t="shared" si="5"/>
        <v>20.999721135581723</v>
      </c>
      <c r="H27" s="6">
        <f t="shared" si="6"/>
        <v>7.5846752290723812E-10</v>
      </c>
      <c r="I27" s="6">
        <f t="shared" si="0"/>
        <v>5.2545837618261481E-10</v>
      </c>
      <c r="J27" s="7">
        <f t="shared" si="7"/>
        <v>2.2922878880773566E-5</v>
      </c>
    </row>
    <row r="28" spans="1:13" x14ac:dyDescent="0.25">
      <c r="A28" s="5">
        <v>23</v>
      </c>
      <c r="B28" s="6">
        <f t="shared" si="1"/>
        <v>23</v>
      </c>
      <c r="C28" s="6">
        <f t="shared" si="2"/>
        <v>1.026187963170189E-10</v>
      </c>
      <c r="D28" s="6">
        <f t="shared" si="3"/>
        <v>5.8380705786807138E-11</v>
      </c>
      <c r="E28" s="7">
        <f t="shared" si="4"/>
        <v>7.6407267839392831E-6</v>
      </c>
      <c r="F28" s="5">
        <v>23</v>
      </c>
      <c r="G28" s="6">
        <f t="shared" si="5"/>
        <v>21.840617550835436</v>
      </c>
      <c r="H28" s="6">
        <f t="shared" si="6"/>
        <v>3.2714502205063771E-10</v>
      </c>
      <c r="I28" s="6">
        <f t="shared" si="0"/>
        <v>2.2664265360242404E-10</v>
      </c>
      <c r="J28" s="7">
        <f t="shared" si="7"/>
        <v>1.5054655545791277E-5</v>
      </c>
    </row>
    <row r="29" spans="1:13" x14ac:dyDescent="0.25">
      <c r="A29" s="5">
        <v>24</v>
      </c>
      <c r="B29" s="6">
        <f t="shared" si="1"/>
        <v>24</v>
      </c>
      <c r="C29" s="6">
        <f t="shared" si="2"/>
        <v>3.7751345442790977E-11</v>
      </c>
      <c r="D29" s="6">
        <f t="shared" si="3"/>
        <v>2.1477061420044996E-11</v>
      </c>
      <c r="E29" s="7">
        <f t="shared" si="4"/>
        <v>4.6343350569466812E-6</v>
      </c>
      <c r="F29" s="5">
        <v>24</v>
      </c>
      <c r="G29" s="6">
        <f t="shared" si="5"/>
        <v>22.681513966089149</v>
      </c>
      <c r="H29" s="6">
        <f t="shared" si="6"/>
        <v>1.4110540296080871E-10</v>
      </c>
      <c r="I29" s="6">
        <f t="shared" si="0"/>
        <v>9.7756349047325174E-11</v>
      </c>
      <c r="J29" s="7">
        <f t="shared" si="7"/>
        <v>9.8871810465534192E-6</v>
      </c>
    </row>
    <row r="30" spans="1:13" x14ac:dyDescent="0.25">
      <c r="A30" s="5">
        <v>25</v>
      </c>
      <c r="B30" s="6">
        <f t="shared" si="1"/>
        <v>25</v>
      </c>
      <c r="C30" s="6">
        <f t="shared" si="2"/>
        <v>1.3887943864964021E-11</v>
      </c>
      <c r="D30" s="6">
        <f t="shared" si="3"/>
        <v>7.9009693532108975E-12</v>
      </c>
      <c r="E30" s="7">
        <f t="shared" si="4"/>
        <v>2.8108662994192549E-6</v>
      </c>
      <c r="F30" s="5">
        <v>25</v>
      </c>
      <c r="G30" s="6">
        <f t="shared" si="5"/>
        <v>23.522410381342866</v>
      </c>
      <c r="H30" s="6">
        <f t="shared" si="6"/>
        <v>6.0862105190921147E-11</v>
      </c>
      <c r="I30" s="6">
        <f t="shared" si="0"/>
        <v>4.2164630651678126E-11</v>
      </c>
      <c r="J30" s="7">
        <f t="shared" si="7"/>
        <v>6.4934298064796327E-6</v>
      </c>
    </row>
    <row r="31" spans="1:13" x14ac:dyDescent="0.25">
      <c r="A31" s="5">
        <v>26</v>
      </c>
      <c r="B31" s="6">
        <f t="shared" si="1"/>
        <v>26</v>
      </c>
      <c r="C31" s="6">
        <f t="shared" si="2"/>
        <v>5.1090890280633251E-12</v>
      </c>
      <c r="D31" s="6">
        <f t="shared" si="3"/>
        <v>2.9066041903719171E-12</v>
      </c>
      <c r="E31" s="7">
        <f t="shared" si="4"/>
        <v>1.7048765909507695E-6</v>
      </c>
      <c r="F31" s="5">
        <v>26</v>
      </c>
      <c r="G31" s="6">
        <f t="shared" si="5"/>
        <v>24.363306796596579</v>
      </c>
      <c r="H31" s="6">
        <f t="shared" si="6"/>
        <v>2.6251268700884439E-11</v>
      </c>
      <c r="I31" s="6">
        <f t="shared" si="0"/>
        <v>1.8186604709754012E-11</v>
      </c>
      <c r="J31" s="7">
        <f t="shared" si="7"/>
        <v>4.2645755603288369E-6</v>
      </c>
    </row>
    <row r="32" spans="1:13" x14ac:dyDescent="0.25">
      <c r="A32" s="5">
        <v>27</v>
      </c>
      <c r="B32" s="6">
        <f t="shared" si="1"/>
        <v>27</v>
      </c>
      <c r="C32" s="6">
        <f t="shared" si="2"/>
        <v>1.8795288165390832E-12</v>
      </c>
      <c r="D32" s="6">
        <f t="shared" si="3"/>
        <v>1.0692799252605932E-12</v>
      </c>
      <c r="E32" s="7">
        <f t="shared" si="4"/>
        <v>1.0340599234379956E-6</v>
      </c>
      <c r="F32" s="5">
        <v>27</v>
      </c>
      <c r="G32" s="6">
        <f t="shared" si="5"/>
        <v>25.204203211850295</v>
      </c>
      <c r="H32" s="6">
        <f t="shared" si="6"/>
        <v>1.1322794475220199E-11</v>
      </c>
      <c r="I32" s="6">
        <f t="shared" si="0"/>
        <v>7.8443137235374302E-12</v>
      </c>
      <c r="J32" s="7">
        <f t="shared" si="7"/>
        <v>2.8007702018440266E-6</v>
      </c>
    </row>
    <row r="33" spans="1:10" x14ac:dyDescent="0.25">
      <c r="A33" s="5">
        <v>28</v>
      </c>
      <c r="B33" s="6">
        <f t="shared" si="1"/>
        <v>28</v>
      </c>
      <c r="C33" s="6">
        <f t="shared" si="2"/>
        <v>6.914400106940203E-13</v>
      </c>
      <c r="D33" s="6">
        <f t="shared" si="3"/>
        <v>3.9336610136070866E-13</v>
      </c>
      <c r="E33" s="7">
        <f t="shared" si="4"/>
        <v>6.2718904754524271E-7</v>
      </c>
      <c r="F33" s="5">
        <v>28</v>
      </c>
      <c r="G33" s="6">
        <f t="shared" si="5"/>
        <v>26.045099627104008</v>
      </c>
      <c r="H33" s="6">
        <f t="shared" si="6"/>
        <v>4.8837896632309465E-12</v>
      </c>
      <c r="I33" s="6">
        <f t="shared" si="0"/>
        <v>3.3834384578819026E-12</v>
      </c>
      <c r="J33" s="7">
        <f t="shared" si="7"/>
        <v>1.8394125306417544E-6</v>
      </c>
    </row>
    <row r="34" spans="1:10" x14ac:dyDescent="0.25">
      <c r="A34" s="5">
        <v>29</v>
      </c>
      <c r="B34" s="6">
        <f t="shared" si="1"/>
        <v>29</v>
      </c>
      <c r="C34" s="6">
        <f t="shared" si="2"/>
        <v>2.5436656473769228E-13</v>
      </c>
      <c r="D34" s="6">
        <f t="shared" si="3"/>
        <v>1.4471130154436644E-13</v>
      </c>
      <c r="E34" s="7">
        <f t="shared" si="4"/>
        <v>3.8040938677215423E-7</v>
      </c>
      <c r="F34" s="5">
        <v>29</v>
      </c>
      <c r="G34" s="6">
        <f t="shared" si="5"/>
        <v>26.885996042357725</v>
      </c>
      <c r="H34" s="6">
        <f t="shared" si="6"/>
        <v>2.1064942516513807E-12</v>
      </c>
      <c r="I34" s="6">
        <f t="shared" si="0"/>
        <v>1.4593572110616524E-12</v>
      </c>
      <c r="J34" s="7">
        <f t="shared" si="7"/>
        <v>1.2080385801213687E-6</v>
      </c>
    </row>
    <row r="35" spans="1:10" x14ac:dyDescent="0.25">
      <c r="A35" s="8">
        <v>30</v>
      </c>
      <c r="B35" s="9">
        <f t="shared" si="1"/>
        <v>30</v>
      </c>
      <c r="C35" s="9">
        <f t="shared" si="2"/>
        <v>9.3576229688401748E-14</v>
      </c>
      <c r="D35" s="9">
        <f t="shared" si="3"/>
        <v>5.3236312743333613E-14</v>
      </c>
      <c r="E35" s="10">
        <f t="shared" si="4"/>
        <v>2.3072995631979306E-7</v>
      </c>
      <c r="F35" s="8">
        <v>30</v>
      </c>
      <c r="G35" s="9">
        <f t="shared" si="5"/>
        <v>27.726892457611438</v>
      </c>
      <c r="H35" s="9">
        <f t="shared" si="6"/>
        <v>9.0858090503937671E-13</v>
      </c>
      <c r="I35" s="9">
        <f t="shared" si="0"/>
        <v>6.2945535909374837E-13</v>
      </c>
      <c r="J35" s="10">
        <f t="shared" si="7"/>
        <v>7.9338222761399714E-7</v>
      </c>
    </row>
    <row r="36" spans="1:10" x14ac:dyDescent="0.25">
      <c r="B36" s="15" t="s">
        <v>13</v>
      </c>
      <c r="C36" s="11">
        <f>SUM(C5:C35)</f>
        <v>1.5819767068692723</v>
      </c>
      <c r="D36" s="4"/>
      <c r="E36" s="6"/>
      <c r="F36" s="16" t="s">
        <v>13</v>
      </c>
      <c r="G36" s="12">
        <f>SUM(H5:H35)</f>
        <v>0.14434397799829624</v>
      </c>
      <c r="H36" s="7"/>
    </row>
    <row r="37" spans="1:10" x14ac:dyDescent="0.25">
      <c r="B37" s="8"/>
      <c r="C37" s="14" t="s">
        <v>14</v>
      </c>
      <c r="D37" s="13">
        <f>SUM(D5:D35)</f>
        <v>0.89999999999999958</v>
      </c>
      <c r="F37" s="8"/>
      <c r="G37" s="14" t="s">
        <v>14</v>
      </c>
      <c r="H37" s="13">
        <f>SUM(I5:I35)</f>
        <v>9.9999999999999992E-2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CE8A-20A8-4885-B718-62641BC936B7}">
  <dimension ref="A1:M37"/>
  <sheetViews>
    <sheetView workbookViewId="0">
      <selection activeCell="P28" sqref="P28"/>
    </sheetView>
  </sheetViews>
  <sheetFormatPr defaultRowHeight="15" x14ac:dyDescent="0.25"/>
  <cols>
    <col min="1" max="1" width="18.28515625" bestFit="1" customWidth="1"/>
    <col min="3" max="3" width="11.42578125" customWidth="1"/>
    <col min="4" max="4" width="12.7109375" bestFit="1" customWidth="1"/>
    <col min="6" max="6" width="12" bestFit="1" customWidth="1"/>
    <col min="7" max="7" width="9.5703125" bestFit="1" customWidth="1"/>
    <col min="9" max="9" width="10.5703125" customWidth="1"/>
  </cols>
  <sheetData>
    <row r="1" spans="1:13" x14ac:dyDescent="0.25">
      <c r="A1" t="s">
        <v>6</v>
      </c>
    </row>
    <row r="2" spans="1:13" x14ac:dyDescent="0.25">
      <c r="A2" t="s">
        <v>2</v>
      </c>
      <c r="B2" s="1">
        <v>-0.75</v>
      </c>
      <c r="C2" t="s">
        <v>1</v>
      </c>
      <c r="D2" s="1">
        <v>1.25</v>
      </c>
      <c r="E2" t="s">
        <v>0</v>
      </c>
      <c r="F2" s="1">
        <v>1</v>
      </c>
    </row>
    <row r="3" spans="1:13" x14ac:dyDescent="0.25">
      <c r="A3" s="2" t="s">
        <v>3</v>
      </c>
      <c r="B3" s="11">
        <f>1-F2</f>
        <v>0</v>
      </c>
      <c r="C3" s="3"/>
      <c r="D3" s="3"/>
      <c r="E3" s="4"/>
      <c r="F3" s="2" t="s">
        <v>4</v>
      </c>
      <c r="G3" s="11">
        <f>F2</f>
        <v>1</v>
      </c>
      <c r="H3" s="3"/>
      <c r="I3" s="3"/>
      <c r="J3" s="4"/>
    </row>
    <row r="4" spans="1:13" x14ac:dyDescent="0.25">
      <c r="A4" s="8" t="s">
        <v>5</v>
      </c>
      <c r="B4" s="9" t="s">
        <v>8</v>
      </c>
      <c r="C4" s="9" t="s">
        <v>11</v>
      </c>
      <c r="D4" s="9" t="s">
        <v>7</v>
      </c>
      <c r="E4" s="10" t="s">
        <v>15</v>
      </c>
      <c r="F4" s="8" t="s">
        <v>5</v>
      </c>
      <c r="G4" s="9" t="s">
        <v>8</v>
      </c>
      <c r="H4" s="9" t="s">
        <v>12</v>
      </c>
      <c r="I4" s="9" t="s">
        <v>7</v>
      </c>
      <c r="J4" s="17" t="s">
        <v>15</v>
      </c>
      <c r="L4" t="s">
        <v>9</v>
      </c>
    </row>
    <row r="5" spans="1:13" x14ac:dyDescent="0.25">
      <c r="A5" s="5">
        <v>0</v>
      </c>
      <c r="B5" s="6">
        <f>A5-$B$2</f>
        <v>0.75</v>
      </c>
      <c r="C5" s="6">
        <f>EXP(-B5)</f>
        <v>0.47236655274101469</v>
      </c>
      <c r="D5" s="6">
        <f>C5/$C$36*$B$3</f>
        <v>0</v>
      </c>
      <c r="E5" s="7">
        <f>SQRT(D5)</f>
        <v>0</v>
      </c>
      <c r="F5" s="5">
        <v>0</v>
      </c>
      <c r="G5" s="6">
        <f>F5*2^(-$D$2)</f>
        <v>0</v>
      </c>
      <c r="H5" s="6">
        <f>EXP(-G5)</f>
        <v>1</v>
      </c>
      <c r="I5" s="6">
        <f t="shared" ref="I5:I35" si="0">H5/$G$36*$G$3</f>
        <v>0.34324835759143379</v>
      </c>
      <c r="J5" s="7">
        <f>SQRT(I5)</f>
        <v>0.58587401170510522</v>
      </c>
      <c r="L5">
        <f>SUM(E5:E35,J5:J35)</f>
        <v>3.0855276622985421</v>
      </c>
    </row>
    <row r="6" spans="1:13" x14ac:dyDescent="0.25">
      <c r="A6" s="5">
        <v>1</v>
      </c>
      <c r="B6" s="6">
        <f t="shared" ref="B6:B35" si="1">A6-$B$2</f>
        <v>1.75</v>
      </c>
      <c r="C6" s="6">
        <f t="shared" ref="C6:C35" si="2">EXP(-B6)</f>
        <v>0.17377394345044514</v>
      </c>
      <c r="D6" s="6">
        <f t="shared" ref="D6:D35" si="3">C6/$C$36*$B$3</f>
        <v>0</v>
      </c>
      <c r="E6" s="7">
        <f t="shared" ref="E6:E35" si="4">SQRT(D6)</f>
        <v>0</v>
      </c>
      <c r="F6" s="5">
        <v>1</v>
      </c>
      <c r="G6" s="6">
        <f t="shared" ref="G6:G35" si="5">F6*2^(-$D$2)</f>
        <v>0.42044820762685731</v>
      </c>
      <c r="H6" s="6">
        <f t="shared" ref="H6:H35" si="6">EXP(-G6)</f>
        <v>0.65675239240644734</v>
      </c>
      <c r="I6" s="6">
        <f t="shared" si="0"/>
        <v>0.22542918003775789</v>
      </c>
      <c r="J6" s="7">
        <f t="shared" ref="J6:J35" si="7">SQRT(I6)</f>
        <v>0.47479382898028266</v>
      </c>
    </row>
    <row r="7" spans="1:13" x14ac:dyDescent="0.25">
      <c r="A7" s="5">
        <v>2</v>
      </c>
      <c r="B7" s="6">
        <f t="shared" si="1"/>
        <v>2.75</v>
      </c>
      <c r="C7" s="6">
        <f t="shared" si="2"/>
        <v>6.392786120670757E-2</v>
      </c>
      <c r="D7" s="6">
        <f t="shared" si="3"/>
        <v>0</v>
      </c>
      <c r="E7" s="7">
        <f t="shared" si="4"/>
        <v>0</v>
      </c>
      <c r="F7" s="5">
        <v>2</v>
      </c>
      <c r="G7" s="6">
        <f t="shared" si="5"/>
        <v>0.84089641525371461</v>
      </c>
      <c r="H7" s="6">
        <f t="shared" si="6"/>
        <v>0.43132370493159222</v>
      </c>
      <c r="I7" s="6">
        <f t="shared" si="0"/>
        <v>0.14805115330802124</v>
      </c>
      <c r="J7" s="7">
        <f t="shared" si="7"/>
        <v>0.38477415883609078</v>
      </c>
      <c r="L7" t="s">
        <v>0</v>
      </c>
      <c r="M7" t="s">
        <v>10</v>
      </c>
    </row>
    <row r="8" spans="1:13" x14ac:dyDescent="0.25">
      <c r="A8" s="5">
        <v>3</v>
      </c>
      <c r="B8" s="6">
        <f t="shared" si="1"/>
        <v>3.75</v>
      </c>
      <c r="C8" s="6">
        <f t="shared" si="2"/>
        <v>2.3517745856009107E-2</v>
      </c>
      <c r="D8" s="6">
        <f t="shared" si="3"/>
        <v>0</v>
      </c>
      <c r="E8" s="7">
        <f t="shared" si="4"/>
        <v>0</v>
      </c>
      <c r="F8" s="5">
        <v>3</v>
      </c>
      <c r="G8" s="6">
        <f t="shared" si="5"/>
        <v>1.2613446228805718</v>
      </c>
      <c r="H8" s="6">
        <f t="shared" si="6"/>
        <v>0.28327287511543575</v>
      </c>
      <c r="I8" s="6">
        <f t="shared" si="0"/>
        <v>9.7232949133576663E-2</v>
      </c>
      <c r="J8" s="7">
        <f t="shared" si="7"/>
        <v>0.31182198308261827</v>
      </c>
      <c r="L8">
        <v>0</v>
      </c>
      <c r="M8">
        <v>2.0206400000000002</v>
      </c>
    </row>
    <row r="9" spans="1:13" x14ac:dyDescent="0.25">
      <c r="A9" s="5">
        <v>4</v>
      </c>
      <c r="B9" s="6">
        <f t="shared" si="1"/>
        <v>4.75</v>
      </c>
      <c r="C9" s="6">
        <f t="shared" si="2"/>
        <v>8.6516952031206341E-3</v>
      </c>
      <c r="D9" s="6">
        <f t="shared" si="3"/>
        <v>0</v>
      </c>
      <c r="E9" s="7">
        <f t="shared" si="4"/>
        <v>0</v>
      </c>
      <c r="F9" s="5">
        <v>4</v>
      </c>
      <c r="G9" s="6">
        <f t="shared" si="5"/>
        <v>1.6817928305074292</v>
      </c>
      <c r="H9" s="6">
        <f t="shared" si="6"/>
        <v>0.18604013843591521</v>
      </c>
      <c r="I9" s="6">
        <f t="shared" si="0"/>
        <v>6.3857971964210877E-2</v>
      </c>
      <c r="J9" s="7">
        <f t="shared" si="7"/>
        <v>0.25270134935178101</v>
      </c>
      <c r="L9">
        <v>0.1</v>
      </c>
      <c r="M9">
        <v>2.8926769999999999</v>
      </c>
    </row>
    <row r="10" spans="1:13" x14ac:dyDescent="0.25">
      <c r="A10" s="5">
        <v>5</v>
      </c>
      <c r="B10" s="6">
        <f t="shared" si="1"/>
        <v>5.75</v>
      </c>
      <c r="C10" s="6">
        <f t="shared" si="2"/>
        <v>3.1827807965096669E-3</v>
      </c>
      <c r="D10" s="6">
        <f t="shared" si="3"/>
        <v>0</v>
      </c>
      <c r="E10" s="7">
        <f t="shared" si="4"/>
        <v>0</v>
      </c>
      <c r="F10" s="5">
        <v>5</v>
      </c>
      <c r="G10" s="6">
        <f t="shared" si="5"/>
        <v>2.1022410381342866</v>
      </c>
      <c r="H10" s="6">
        <f t="shared" si="6"/>
        <v>0.12218230600141396</v>
      </c>
      <c r="I10" s="6">
        <f t="shared" si="0"/>
        <v>4.1938875861719321E-2</v>
      </c>
      <c r="J10" s="7">
        <f t="shared" si="7"/>
        <v>0.20478983339443227</v>
      </c>
      <c r="L10">
        <v>0.2</v>
      </c>
      <c r="M10">
        <v>3.1872054208206664</v>
      </c>
    </row>
    <row r="11" spans="1:13" x14ac:dyDescent="0.25">
      <c r="A11" s="5">
        <v>6</v>
      </c>
      <c r="B11" s="6">
        <f t="shared" si="1"/>
        <v>6.75</v>
      </c>
      <c r="C11" s="6">
        <f t="shared" si="2"/>
        <v>1.1708796207911744E-3</v>
      </c>
      <c r="D11" s="6">
        <f t="shared" si="3"/>
        <v>0</v>
      </c>
      <c r="E11" s="7">
        <f t="shared" si="4"/>
        <v>0</v>
      </c>
      <c r="F11" s="5">
        <v>6</v>
      </c>
      <c r="G11" s="6">
        <f t="shared" si="5"/>
        <v>2.5226892457611436</v>
      </c>
      <c r="H11" s="6">
        <f t="shared" si="6"/>
        <v>8.0243521776165269E-2</v>
      </c>
      <c r="I11" s="6">
        <f t="shared" si="0"/>
        <v>2.754345705702118E-2</v>
      </c>
      <c r="J11" s="7">
        <f t="shared" si="7"/>
        <v>0.16596221575111963</v>
      </c>
      <c r="L11">
        <v>0.3</v>
      </c>
      <c r="M11">
        <v>3.3806019510368315</v>
      </c>
    </row>
    <row r="12" spans="1:13" x14ac:dyDescent="0.25">
      <c r="A12" s="5">
        <v>7</v>
      </c>
      <c r="B12" s="6">
        <f t="shared" si="1"/>
        <v>7.75</v>
      </c>
      <c r="C12" s="6">
        <f t="shared" si="2"/>
        <v>4.3074254057568753E-4</v>
      </c>
      <c r="D12" s="6">
        <f t="shared" si="3"/>
        <v>0</v>
      </c>
      <c r="E12" s="7">
        <f t="shared" si="4"/>
        <v>0</v>
      </c>
      <c r="F12" s="5">
        <v>7</v>
      </c>
      <c r="G12" s="6">
        <f t="shared" si="5"/>
        <v>2.943137453388001</v>
      </c>
      <c r="H12" s="6">
        <f t="shared" si="6"/>
        <v>5.2700124901615394E-2</v>
      </c>
      <c r="I12" s="6">
        <f t="shared" si="0"/>
        <v>1.8089231317342906E-2</v>
      </c>
      <c r="J12" s="7">
        <f t="shared" si="7"/>
        <v>0.13449621302231118</v>
      </c>
      <c r="L12">
        <v>0.4</v>
      </c>
      <c r="M12">
        <v>3.5166401757393624</v>
      </c>
    </row>
    <row r="13" spans="1:13" x14ac:dyDescent="0.25">
      <c r="A13" s="5">
        <v>8</v>
      </c>
      <c r="B13" s="6">
        <f t="shared" si="1"/>
        <v>8.75</v>
      </c>
      <c r="C13" s="6">
        <f t="shared" si="2"/>
        <v>1.5846132511575126E-4</v>
      </c>
      <c r="D13" s="6">
        <f t="shared" si="3"/>
        <v>0</v>
      </c>
      <c r="E13" s="7">
        <f t="shared" si="4"/>
        <v>0</v>
      </c>
      <c r="F13" s="5">
        <v>8</v>
      </c>
      <c r="G13" s="6">
        <f t="shared" si="5"/>
        <v>3.3635856610148585</v>
      </c>
      <c r="H13" s="6">
        <f t="shared" si="6"/>
        <v>3.4610933109254498E-2</v>
      </c>
      <c r="I13" s="6">
        <f t="shared" si="0"/>
        <v>1.1880145944458582E-2</v>
      </c>
      <c r="J13" s="7">
        <f t="shared" si="7"/>
        <v>0.10899608224362278</v>
      </c>
      <c r="L13">
        <v>0.5</v>
      </c>
      <c r="M13">
        <v>3.610605891932174</v>
      </c>
    </row>
    <row r="14" spans="1:13" x14ac:dyDescent="0.25">
      <c r="A14" s="5">
        <v>9</v>
      </c>
      <c r="B14" s="6">
        <f t="shared" si="1"/>
        <v>9.75</v>
      </c>
      <c r="C14" s="6">
        <f t="shared" si="2"/>
        <v>5.8294663730868811E-5</v>
      </c>
      <c r="D14" s="6">
        <f t="shared" si="3"/>
        <v>0</v>
      </c>
      <c r="E14" s="7">
        <f t="shared" si="4"/>
        <v>0</v>
      </c>
      <c r="F14" s="5">
        <v>9</v>
      </c>
      <c r="G14" s="6">
        <f t="shared" si="5"/>
        <v>3.7840338686417159</v>
      </c>
      <c r="H14" s="6">
        <f t="shared" si="6"/>
        <v>2.2730813122922407E-2</v>
      </c>
      <c r="I14" s="6">
        <f t="shared" si="0"/>
        <v>7.8023142711609265E-3</v>
      </c>
      <c r="J14" s="7">
        <f t="shared" si="7"/>
        <v>8.8330709672010024E-2</v>
      </c>
      <c r="L14">
        <v>0.6</v>
      </c>
      <c r="M14">
        <v>3.6680044965339036</v>
      </c>
    </row>
    <row r="15" spans="1:13" x14ac:dyDescent="0.25">
      <c r="A15" s="5">
        <v>10</v>
      </c>
      <c r="B15" s="6">
        <f t="shared" si="1"/>
        <v>10.75</v>
      </c>
      <c r="C15" s="6">
        <f t="shared" si="2"/>
        <v>2.1445408316589164E-5</v>
      </c>
      <c r="D15" s="6">
        <f t="shared" si="3"/>
        <v>0</v>
      </c>
      <c r="E15" s="7">
        <f t="shared" si="4"/>
        <v>0</v>
      </c>
      <c r="F15" s="5">
        <v>10</v>
      </c>
      <c r="G15" s="6">
        <f t="shared" si="5"/>
        <v>4.2044820762685733</v>
      </c>
      <c r="H15" s="6">
        <f t="shared" si="6"/>
        <v>1.4928515899823157E-2</v>
      </c>
      <c r="I15" s="6">
        <f t="shared" si="0"/>
        <v>5.1241885638919037E-3</v>
      </c>
      <c r="J15" s="7">
        <f t="shared" si="7"/>
        <v>7.1583437776429143E-2</v>
      </c>
      <c r="L15">
        <v>0.7</v>
      </c>
      <c r="M15">
        <v>3.6882878511975661</v>
      </c>
    </row>
    <row r="16" spans="1:13" x14ac:dyDescent="0.25">
      <c r="A16" s="5">
        <v>11</v>
      </c>
      <c r="B16" s="6">
        <f t="shared" si="1"/>
        <v>11.75</v>
      </c>
      <c r="C16" s="6">
        <f t="shared" si="2"/>
        <v>7.8893248272002229E-6</v>
      </c>
      <c r="D16" s="6">
        <f t="shared" si="3"/>
        <v>0</v>
      </c>
      <c r="E16" s="7">
        <f t="shared" si="4"/>
        <v>0</v>
      </c>
      <c r="F16" s="5">
        <v>11</v>
      </c>
      <c r="G16" s="6">
        <f t="shared" si="5"/>
        <v>4.6249302838954307</v>
      </c>
      <c r="H16" s="6">
        <f t="shared" si="6"/>
        <v>9.8043385322865457E-3</v>
      </c>
      <c r="I16" s="6">
        <f t="shared" si="0"/>
        <v>3.3653230984777654E-3</v>
      </c>
      <c r="J16" s="7">
        <f t="shared" si="7"/>
        <v>5.8011404900051897E-2</v>
      </c>
      <c r="L16">
        <v>0.8</v>
      </c>
      <c r="M16">
        <v>3.6634375902170007</v>
      </c>
    </row>
    <row r="17" spans="1:13" x14ac:dyDescent="0.25">
      <c r="A17" s="5">
        <v>12</v>
      </c>
      <c r="B17" s="6">
        <f t="shared" si="1"/>
        <v>12.75</v>
      </c>
      <c r="C17" s="6">
        <f t="shared" si="2"/>
        <v>2.9023204086504041E-6</v>
      </c>
      <c r="D17" s="6">
        <f t="shared" si="3"/>
        <v>0</v>
      </c>
      <c r="E17" s="7">
        <f t="shared" si="4"/>
        <v>0</v>
      </c>
      <c r="F17" s="5">
        <v>12</v>
      </c>
      <c r="G17" s="6">
        <f t="shared" si="5"/>
        <v>5.0453784915222872</v>
      </c>
      <c r="H17" s="6">
        <f t="shared" si="6"/>
        <v>6.4390227870419108E-3</v>
      </c>
      <c r="I17" s="6">
        <f t="shared" si="0"/>
        <v>2.2101839961459523E-3</v>
      </c>
      <c r="J17" s="7">
        <f t="shared" si="7"/>
        <v>4.7012594016347921E-2</v>
      </c>
      <c r="L17">
        <v>0.9</v>
      </c>
      <c r="M17">
        <v>3.5661710821279673</v>
      </c>
    </row>
    <row r="18" spans="1:13" x14ac:dyDescent="0.25">
      <c r="A18" s="5">
        <v>13</v>
      </c>
      <c r="B18" s="6">
        <f t="shared" si="1"/>
        <v>13.75</v>
      </c>
      <c r="C18" s="6">
        <f t="shared" si="2"/>
        <v>1.0677040100347827E-6</v>
      </c>
      <c r="D18" s="6">
        <f t="shared" si="3"/>
        <v>0</v>
      </c>
      <c r="E18" s="7">
        <f t="shared" si="4"/>
        <v>0</v>
      </c>
      <c r="F18" s="5">
        <v>13</v>
      </c>
      <c r="G18" s="6">
        <f t="shared" si="5"/>
        <v>5.4658266991491447</v>
      </c>
      <c r="H18" s="6">
        <f t="shared" si="6"/>
        <v>4.2288436201494044E-3</v>
      </c>
      <c r="I18" s="6">
        <f t="shared" si="0"/>
        <v>1.4515436271272961E-3</v>
      </c>
      <c r="J18" s="7">
        <f t="shared" si="7"/>
        <v>3.8099128954968198E-2</v>
      </c>
      <c r="L18">
        <v>1</v>
      </c>
      <c r="M18">
        <v>3.0855276622985421</v>
      </c>
    </row>
    <row r="19" spans="1:13" x14ac:dyDescent="0.25">
      <c r="A19" s="5">
        <v>14</v>
      </c>
      <c r="B19" s="6">
        <f t="shared" si="1"/>
        <v>14.75</v>
      </c>
      <c r="C19" s="6">
        <f t="shared" si="2"/>
        <v>3.9278635454810392E-7</v>
      </c>
      <c r="D19" s="6">
        <f t="shared" si="3"/>
        <v>0</v>
      </c>
      <c r="E19" s="7">
        <f t="shared" si="4"/>
        <v>0</v>
      </c>
      <c r="F19" s="5">
        <v>14</v>
      </c>
      <c r="G19" s="6">
        <f t="shared" si="5"/>
        <v>5.8862749067760021</v>
      </c>
      <c r="H19" s="6">
        <f t="shared" si="6"/>
        <v>2.777303164645863E-3</v>
      </c>
      <c r="I19" s="6">
        <f t="shared" si="0"/>
        <v>9.5330474979818391E-4</v>
      </c>
      <c r="J19" s="7">
        <f t="shared" si="7"/>
        <v>3.0875633593469527E-2</v>
      </c>
    </row>
    <row r="20" spans="1:13" x14ac:dyDescent="0.25">
      <c r="A20" s="5">
        <v>15</v>
      </c>
      <c r="B20" s="6">
        <f t="shared" si="1"/>
        <v>15.75</v>
      </c>
      <c r="C20" s="6">
        <f t="shared" si="2"/>
        <v>1.4449802461092448E-7</v>
      </c>
      <c r="D20" s="6">
        <f t="shared" si="3"/>
        <v>0</v>
      </c>
      <c r="E20" s="7">
        <f t="shared" si="4"/>
        <v>0</v>
      </c>
      <c r="F20" s="5">
        <v>15</v>
      </c>
      <c r="G20" s="6">
        <f t="shared" si="5"/>
        <v>6.3067231144028595</v>
      </c>
      <c r="H20" s="6">
        <f t="shared" si="6"/>
        <v>1.8240004978191675E-3</v>
      </c>
      <c r="I20" s="6">
        <f t="shared" si="0"/>
        <v>6.2608517512238683E-4</v>
      </c>
      <c r="J20" s="7">
        <f t="shared" si="7"/>
        <v>2.502169408977711E-2</v>
      </c>
    </row>
    <row r="21" spans="1:13" x14ac:dyDescent="0.25">
      <c r="A21" s="5">
        <v>16</v>
      </c>
      <c r="B21" s="6">
        <f t="shared" si="1"/>
        <v>16.75</v>
      </c>
      <c r="C21" s="6">
        <f t="shared" si="2"/>
        <v>5.3157852544244216E-8</v>
      </c>
      <c r="D21" s="6">
        <f t="shared" si="3"/>
        <v>0</v>
      </c>
      <c r="E21" s="7">
        <f t="shared" si="4"/>
        <v>0</v>
      </c>
      <c r="F21" s="5">
        <v>16</v>
      </c>
      <c r="G21" s="6">
        <f t="shared" si="5"/>
        <v>6.7271713220297169</v>
      </c>
      <c r="H21" s="6">
        <f t="shared" si="6"/>
        <v>1.1979166906932891E-3</v>
      </c>
      <c r="I21" s="6">
        <f t="shared" si="0"/>
        <v>4.1118293661183709E-4</v>
      </c>
      <c r="J21" s="7">
        <f t="shared" si="7"/>
        <v>2.0277646229575983E-2</v>
      </c>
    </row>
    <row r="22" spans="1:13" x14ac:dyDescent="0.25">
      <c r="A22" s="5">
        <v>17</v>
      </c>
      <c r="B22" s="6">
        <f t="shared" si="1"/>
        <v>17.75</v>
      </c>
      <c r="C22" s="6">
        <f t="shared" si="2"/>
        <v>1.9555681087850496E-8</v>
      </c>
      <c r="D22" s="6">
        <f t="shared" si="3"/>
        <v>0</v>
      </c>
      <c r="E22" s="7">
        <f t="shared" si="4"/>
        <v>0</v>
      </c>
      <c r="F22" s="5">
        <v>17</v>
      </c>
      <c r="G22" s="6">
        <f t="shared" si="5"/>
        <v>7.1476195296565743</v>
      </c>
      <c r="H22" s="6">
        <f t="shared" si="6"/>
        <v>7.8673465251643171E-4</v>
      </c>
      <c r="I22" s="6">
        <f t="shared" si="0"/>
        <v>2.7004537733653258E-4</v>
      </c>
      <c r="J22" s="7">
        <f t="shared" si="7"/>
        <v>1.643305745552338E-2</v>
      </c>
    </row>
    <row r="23" spans="1:13" x14ac:dyDescent="0.25">
      <c r="A23" s="5">
        <v>18</v>
      </c>
      <c r="B23" s="6">
        <f t="shared" si="1"/>
        <v>18.75</v>
      </c>
      <c r="C23" s="6">
        <f t="shared" si="2"/>
        <v>7.1941330303253834E-9</v>
      </c>
      <c r="D23" s="6">
        <f t="shared" si="3"/>
        <v>0</v>
      </c>
      <c r="E23" s="7">
        <f t="shared" si="4"/>
        <v>0</v>
      </c>
      <c r="F23" s="5">
        <v>18</v>
      </c>
      <c r="G23" s="6">
        <f t="shared" si="5"/>
        <v>7.5680677372834317</v>
      </c>
      <c r="H23" s="6">
        <f t="shared" si="6"/>
        <v>5.1668986522922147E-4</v>
      </c>
      <c r="I23" s="6">
        <f t="shared" si="0"/>
        <v>1.7735294762406955E-4</v>
      </c>
      <c r="J23" s="7">
        <f t="shared" si="7"/>
        <v>1.3317392673645602E-2</v>
      </c>
    </row>
    <row r="24" spans="1:13" x14ac:dyDescent="0.25">
      <c r="A24" s="5">
        <v>19</v>
      </c>
      <c r="B24" s="6">
        <f t="shared" si="1"/>
        <v>19.75</v>
      </c>
      <c r="C24" s="6">
        <f t="shared" si="2"/>
        <v>2.6465736389091171E-9</v>
      </c>
      <c r="D24" s="6">
        <f t="shared" si="3"/>
        <v>0</v>
      </c>
      <c r="E24" s="7">
        <f t="shared" si="4"/>
        <v>0</v>
      </c>
      <c r="F24" s="5">
        <v>19</v>
      </c>
      <c r="G24" s="6">
        <f t="shared" si="5"/>
        <v>7.9885159449102892</v>
      </c>
      <c r="H24" s="6">
        <f t="shared" si="6"/>
        <v>3.3933730512145604E-4</v>
      </c>
      <c r="I24" s="6">
        <f t="shared" si="0"/>
        <v>1.1647697265244302E-4</v>
      </c>
      <c r="J24" s="7">
        <f t="shared" si="7"/>
        <v>1.0792449798467585E-2</v>
      </c>
    </row>
    <row r="25" spans="1:13" x14ac:dyDescent="0.25">
      <c r="A25" s="5">
        <v>20</v>
      </c>
      <c r="B25" s="6">
        <f t="shared" si="1"/>
        <v>20.75</v>
      </c>
      <c r="C25" s="6">
        <f t="shared" si="2"/>
        <v>9.736200313009565E-10</v>
      </c>
      <c r="D25" s="6">
        <f t="shared" si="3"/>
        <v>0</v>
      </c>
      <c r="E25" s="7">
        <f t="shared" si="4"/>
        <v>0</v>
      </c>
      <c r="F25" s="5">
        <v>20</v>
      </c>
      <c r="G25" s="6">
        <f t="shared" si="5"/>
        <v>8.4089641525371466</v>
      </c>
      <c r="H25" s="6">
        <f t="shared" si="6"/>
        <v>2.2286058697127282E-4</v>
      </c>
      <c r="I25" s="6">
        <f t="shared" si="0"/>
        <v>7.6496530449752286E-5</v>
      </c>
      <c r="J25" s="7">
        <f t="shared" si="7"/>
        <v>8.7462294990328423E-3</v>
      </c>
    </row>
    <row r="26" spans="1:13" x14ac:dyDescent="0.25">
      <c r="A26" s="5">
        <v>21</v>
      </c>
      <c r="B26" s="6">
        <f t="shared" si="1"/>
        <v>21.75</v>
      </c>
      <c r="C26" s="6">
        <f t="shared" si="2"/>
        <v>3.581747930283181E-10</v>
      </c>
      <c r="D26" s="6">
        <f t="shared" si="3"/>
        <v>0</v>
      </c>
      <c r="E26" s="7">
        <f t="shared" si="4"/>
        <v>0</v>
      </c>
      <c r="F26" s="5">
        <v>21</v>
      </c>
      <c r="G26" s="6">
        <f t="shared" si="5"/>
        <v>8.8294123601640031</v>
      </c>
      <c r="H26" s="6">
        <f t="shared" si="6"/>
        <v>1.4636422366648866E-4</v>
      </c>
      <c r="I26" s="6">
        <f t="shared" si="0"/>
        <v>5.0239279383667498E-5</v>
      </c>
      <c r="J26" s="7">
        <f t="shared" si="7"/>
        <v>7.0879672250700691E-3</v>
      </c>
    </row>
    <row r="27" spans="1:13" x14ac:dyDescent="0.25">
      <c r="A27" s="5">
        <v>22</v>
      </c>
      <c r="B27" s="6">
        <f t="shared" si="1"/>
        <v>22.75</v>
      </c>
      <c r="C27" s="6">
        <f t="shared" si="2"/>
        <v>1.3176514270095466E-10</v>
      </c>
      <c r="D27" s="6">
        <f t="shared" si="3"/>
        <v>0</v>
      </c>
      <c r="E27" s="7">
        <f t="shared" si="4"/>
        <v>0</v>
      </c>
      <c r="F27" s="5">
        <v>22</v>
      </c>
      <c r="G27" s="6">
        <f t="shared" si="5"/>
        <v>9.2498605677908614</v>
      </c>
      <c r="H27" s="6">
        <f t="shared" si="6"/>
        <v>9.6125054055678694E-5</v>
      </c>
      <c r="I27" s="6">
        <f t="shared" si="0"/>
        <v>3.2994766927999504E-5</v>
      </c>
      <c r="J27" s="7">
        <f t="shared" si="7"/>
        <v>5.7441071480256621E-3</v>
      </c>
    </row>
    <row r="28" spans="1:13" x14ac:dyDescent="0.25">
      <c r="A28" s="5">
        <v>23</v>
      </c>
      <c r="B28" s="6">
        <f t="shared" si="1"/>
        <v>23.75</v>
      </c>
      <c r="C28" s="6">
        <f t="shared" si="2"/>
        <v>4.8473687062702556E-11</v>
      </c>
      <c r="D28" s="6">
        <f t="shared" si="3"/>
        <v>0</v>
      </c>
      <c r="E28" s="7">
        <f t="shared" si="4"/>
        <v>0</v>
      </c>
      <c r="F28" s="5">
        <v>23</v>
      </c>
      <c r="G28" s="6">
        <f t="shared" si="5"/>
        <v>9.6703087754177179</v>
      </c>
      <c r="H28" s="6">
        <f t="shared" si="6"/>
        <v>6.313035922126611E-5</v>
      </c>
      <c r="I28" s="6">
        <f t="shared" si="0"/>
        <v>2.1669392116856819E-5</v>
      </c>
      <c r="J28" s="7">
        <f t="shared" si="7"/>
        <v>4.6550394323632551E-3</v>
      </c>
    </row>
    <row r="29" spans="1:13" x14ac:dyDescent="0.25">
      <c r="A29" s="5">
        <v>24</v>
      </c>
      <c r="B29" s="6">
        <f t="shared" si="1"/>
        <v>24.75</v>
      </c>
      <c r="C29" s="6">
        <f t="shared" si="2"/>
        <v>1.7832472908146389E-11</v>
      </c>
      <c r="D29" s="6">
        <f t="shared" si="3"/>
        <v>0</v>
      </c>
      <c r="E29" s="7">
        <f t="shared" si="4"/>
        <v>0</v>
      </c>
      <c r="F29" s="5">
        <v>24</v>
      </c>
      <c r="G29" s="6">
        <f t="shared" si="5"/>
        <v>10.090756983044574</v>
      </c>
      <c r="H29" s="6">
        <f t="shared" si="6"/>
        <v>4.146101445204497E-5</v>
      </c>
      <c r="I29" s="6">
        <f t="shared" si="0"/>
        <v>1.4231425114739136E-5</v>
      </c>
      <c r="J29" s="7">
        <f t="shared" si="7"/>
        <v>3.7724561117048316E-3</v>
      </c>
    </row>
    <row r="30" spans="1:13" x14ac:dyDescent="0.25">
      <c r="A30" s="5">
        <v>25</v>
      </c>
      <c r="B30" s="6">
        <f t="shared" si="1"/>
        <v>25.75</v>
      </c>
      <c r="C30" s="6">
        <f t="shared" si="2"/>
        <v>6.5602001681537786E-12</v>
      </c>
      <c r="D30" s="6">
        <f t="shared" si="3"/>
        <v>0</v>
      </c>
      <c r="E30" s="7">
        <f t="shared" si="4"/>
        <v>0</v>
      </c>
      <c r="F30" s="5">
        <v>25</v>
      </c>
      <c r="G30" s="6">
        <f t="shared" si="5"/>
        <v>10.511205190671433</v>
      </c>
      <c r="H30" s="6">
        <f t="shared" si="6"/>
        <v>2.7229620432978796E-5</v>
      </c>
      <c r="I30" s="6">
        <f t="shared" si="0"/>
        <v>9.3465224914581175E-6</v>
      </c>
      <c r="J30" s="7">
        <f t="shared" si="7"/>
        <v>3.057208283950918E-3</v>
      </c>
    </row>
    <row r="31" spans="1:13" x14ac:dyDescent="0.25">
      <c r="A31" s="5">
        <v>26</v>
      </c>
      <c r="B31" s="6">
        <f t="shared" si="1"/>
        <v>26.75</v>
      </c>
      <c r="C31" s="6">
        <f t="shared" si="2"/>
        <v>2.4133627718332139E-12</v>
      </c>
      <c r="D31" s="6">
        <f t="shared" si="3"/>
        <v>0</v>
      </c>
      <c r="E31" s="7">
        <f t="shared" si="4"/>
        <v>0</v>
      </c>
      <c r="F31" s="5">
        <v>26</v>
      </c>
      <c r="G31" s="6">
        <f t="shared" si="5"/>
        <v>10.931653398298289</v>
      </c>
      <c r="H31" s="6">
        <f t="shared" si="6"/>
        <v>1.788311836367832E-5</v>
      </c>
      <c r="I31" s="6">
        <f t="shared" si="0"/>
        <v>6.1383510069457918E-6</v>
      </c>
      <c r="J31" s="7">
        <f t="shared" si="7"/>
        <v>2.4775695766104718E-3</v>
      </c>
    </row>
    <row r="32" spans="1:13" x14ac:dyDescent="0.25">
      <c r="A32" s="5">
        <v>27</v>
      </c>
      <c r="B32" s="6">
        <f t="shared" si="1"/>
        <v>27.75</v>
      </c>
      <c r="C32" s="6">
        <f t="shared" si="2"/>
        <v>8.8782654784596584E-13</v>
      </c>
      <c r="D32" s="6">
        <f t="shared" si="3"/>
        <v>0</v>
      </c>
      <c r="E32" s="7">
        <f t="shared" si="4"/>
        <v>0</v>
      </c>
      <c r="F32" s="5">
        <v>27</v>
      </c>
      <c r="G32" s="6">
        <f t="shared" si="5"/>
        <v>11.352101605925148</v>
      </c>
      <c r="H32" s="6">
        <f t="shared" si="6"/>
        <v>1.1744780769033398E-5</v>
      </c>
      <c r="I32" s="6">
        <f t="shared" si="0"/>
        <v>4.0313767092421703E-6</v>
      </c>
      <c r="J32" s="7">
        <f t="shared" si="7"/>
        <v>2.0078288545695745E-3</v>
      </c>
    </row>
    <row r="33" spans="1:10" x14ac:dyDescent="0.25">
      <c r="A33" s="5">
        <v>28</v>
      </c>
      <c r="B33" s="6">
        <f t="shared" si="1"/>
        <v>28.75</v>
      </c>
      <c r="C33" s="6">
        <f t="shared" si="2"/>
        <v>3.2661313427874473E-13</v>
      </c>
      <c r="D33" s="6">
        <f t="shared" si="3"/>
        <v>0</v>
      </c>
      <c r="E33" s="7">
        <f t="shared" si="4"/>
        <v>0</v>
      </c>
      <c r="F33" s="5">
        <v>28</v>
      </c>
      <c r="G33" s="6">
        <f t="shared" si="5"/>
        <v>11.772549813552004</v>
      </c>
      <c r="H33" s="6">
        <f t="shared" si="6"/>
        <v>7.7134128683519238E-6</v>
      </c>
      <c r="I33" s="6">
        <f t="shared" si="0"/>
        <v>2.6476162984864281E-6</v>
      </c>
      <c r="J33" s="7">
        <f t="shared" si="7"/>
        <v>1.6271497467923559E-3</v>
      </c>
    </row>
    <row r="34" spans="1:10" x14ac:dyDescent="0.25">
      <c r="A34" s="5">
        <v>29</v>
      </c>
      <c r="B34" s="6">
        <f t="shared" si="1"/>
        <v>29.75</v>
      </c>
      <c r="C34" s="6">
        <f t="shared" si="2"/>
        <v>1.2015425731771786E-13</v>
      </c>
      <c r="D34" s="6">
        <f t="shared" si="3"/>
        <v>0</v>
      </c>
      <c r="E34" s="7">
        <f t="shared" si="4"/>
        <v>0</v>
      </c>
      <c r="F34" s="5">
        <v>29</v>
      </c>
      <c r="G34" s="6">
        <f t="shared" si="5"/>
        <v>12.192998021178862</v>
      </c>
      <c r="H34" s="6">
        <f t="shared" si="6"/>
        <v>5.0658023549087983E-6</v>
      </c>
      <c r="I34" s="6">
        <f t="shared" si="0"/>
        <v>1.7388283382052626E-6</v>
      </c>
      <c r="J34" s="7">
        <f t="shared" si="7"/>
        <v>1.3186464037812649E-3</v>
      </c>
    </row>
    <row r="35" spans="1:10" x14ac:dyDescent="0.25">
      <c r="A35" s="8">
        <v>30</v>
      </c>
      <c r="B35" s="9">
        <f t="shared" si="1"/>
        <v>30.75</v>
      </c>
      <c r="C35" s="9">
        <f t="shared" si="2"/>
        <v>4.4202281036411727E-14</v>
      </c>
      <c r="D35" s="9">
        <f t="shared" si="3"/>
        <v>0</v>
      </c>
      <c r="E35" s="10">
        <f t="shared" si="4"/>
        <v>0</v>
      </c>
      <c r="F35" s="8">
        <v>30</v>
      </c>
      <c r="G35" s="9">
        <f t="shared" si="5"/>
        <v>12.613446228805719</v>
      </c>
      <c r="H35" s="9">
        <f t="shared" si="6"/>
        <v>3.3269778160445709E-6</v>
      </c>
      <c r="I35" s="9">
        <f t="shared" si="0"/>
        <v>1.1419796711004343E-6</v>
      </c>
      <c r="J35" s="10">
        <f t="shared" si="7"/>
        <v>1.0686344890094247E-3</v>
      </c>
    </row>
    <row r="36" spans="1:10" x14ac:dyDescent="0.25">
      <c r="B36" s="15" t="s">
        <v>13</v>
      </c>
      <c r="C36" s="11">
        <f>SUM(C5:C35)</f>
        <v>0.74727288354042098</v>
      </c>
      <c r="D36" s="4"/>
      <c r="E36" s="6"/>
      <c r="F36" s="16" t="s">
        <v>13</v>
      </c>
      <c r="G36" s="12">
        <f>SUM(H5:H35)</f>
        <v>2.9133424177670597</v>
      </c>
      <c r="H36" s="7"/>
    </row>
    <row r="37" spans="1:10" x14ac:dyDescent="0.25">
      <c r="B37" s="8"/>
      <c r="C37" s="14" t="s">
        <v>14</v>
      </c>
      <c r="D37" s="13">
        <f>SUM(D5:D35)</f>
        <v>0</v>
      </c>
      <c r="F37" s="8"/>
      <c r="G37" s="14" t="s">
        <v>14</v>
      </c>
      <c r="H37" s="13">
        <f>SUM(I5:I35)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Endothermic</vt:lpstr>
      <vt:lpstr>Exothermic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2022-10-28T15:25:04Z</dcterms:created>
  <dcterms:modified xsi:type="dcterms:W3CDTF">2022-10-28T19:32:53Z</dcterms:modified>
</cp:coreProperties>
</file>