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Roxym\Desktop\"/>
    </mc:Choice>
  </mc:AlternateContent>
  <xr:revisionPtr revIDLastSave="0" documentId="13_ncr:1_{A0916A6B-3B20-464F-BA55-01CF6B320141}" xr6:coauthVersionLast="45" xr6:coauthVersionMax="45" xr10:uidLastSave="{00000000-0000-0000-0000-000000000000}"/>
  <bookViews>
    <workbookView xWindow="3540" yWindow="3540" windowWidth="21600" windowHeight="11835" xr2:uid="{00000000-000D-0000-FFFF-FFFF00000000}"/>
  </bookViews>
  <sheets>
    <sheet name="Sheet1" sheetId="1" r:id="rId1"/>
    <sheet name="Carrier" sheetId="2" r:id="rId2"/>
    <sheet name="Result" sheetId="3" r:id="rId3"/>
  </sheets>
  <definedNames>
    <definedName name="AvailablePulls">Sheet1!$C$42:$H$42</definedName>
    <definedName name="Carrier">Sheet1!$C$28:$H$39</definedName>
    <definedName name="Commitment">Sheet1!$J$42:$O$42</definedName>
    <definedName name="OpenSolver_ChosenSolver" localSheetId="0" hidden="1">Gurobi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Sheet1!$C$28:$H$39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Sheet1!$I$28:$I$39</definedName>
    <definedName name="solver_lhs2" localSheetId="0" hidden="1">Sheet1!$C$40:$H$40</definedName>
    <definedName name="solver_lhs3" localSheetId="0" hidden="1">Sheet1!$C$40:$H$40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Sheet1!$C$45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Trips</definedName>
    <definedName name="solver_rhs2" localSheetId="0" hidden="1">AvailablePulls</definedName>
    <definedName name="solver_rhs3" localSheetId="0" hidden="1">Commitment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">Sheet1!$I$28:$I$39</definedName>
    <definedName name="TotalAssigned">Sheet1!$C$40:$H$40</definedName>
    <definedName name="TotalCost">Sheet1!$C$45</definedName>
    <definedName name="Trips">Sheet1!$K$28:$K$39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" i="2"/>
  <c r="B1" i="2"/>
  <c r="C1" i="2"/>
  <c r="D1" i="2"/>
  <c r="E1" i="2"/>
  <c r="F1" i="2"/>
  <c r="P7" i="1" l="1"/>
  <c r="A3" i="2" s="1"/>
  <c r="Q7" i="1"/>
  <c r="B3" i="2" s="1"/>
  <c r="R7" i="1"/>
  <c r="C3" i="2" s="1"/>
  <c r="S7" i="1"/>
  <c r="D3" i="2" s="1"/>
  <c r="T7" i="1"/>
  <c r="E3" i="2" s="1"/>
  <c r="U7" i="1"/>
  <c r="F3" i="2" s="1"/>
  <c r="P8" i="1"/>
  <c r="A4" i="2" s="1"/>
  <c r="Q8" i="1"/>
  <c r="B4" i="2" s="1"/>
  <c r="R8" i="1"/>
  <c r="C4" i="2" s="1"/>
  <c r="S8" i="1"/>
  <c r="D4" i="2" s="1"/>
  <c r="T8" i="1"/>
  <c r="E4" i="2" s="1"/>
  <c r="U8" i="1"/>
  <c r="F4" i="2" s="1"/>
  <c r="P9" i="1"/>
  <c r="A5" i="2" s="1"/>
  <c r="Q9" i="1"/>
  <c r="B5" i="2" s="1"/>
  <c r="R9" i="1"/>
  <c r="C5" i="2" s="1"/>
  <c r="S9" i="1"/>
  <c r="D5" i="2" s="1"/>
  <c r="T9" i="1"/>
  <c r="E5" i="2" s="1"/>
  <c r="U9" i="1"/>
  <c r="F5" i="2" s="1"/>
  <c r="P10" i="1"/>
  <c r="A6" i="2" s="1"/>
  <c r="Q10" i="1"/>
  <c r="B6" i="2" s="1"/>
  <c r="R10" i="1"/>
  <c r="C6" i="2" s="1"/>
  <c r="S10" i="1"/>
  <c r="D6" i="2" s="1"/>
  <c r="T10" i="1"/>
  <c r="E6" i="2" s="1"/>
  <c r="U10" i="1"/>
  <c r="F6" i="2" s="1"/>
  <c r="P11" i="1"/>
  <c r="A7" i="2" s="1"/>
  <c r="Q11" i="1"/>
  <c r="B7" i="2" s="1"/>
  <c r="R11" i="1"/>
  <c r="C7" i="2" s="1"/>
  <c r="S11" i="1"/>
  <c r="D7" i="2" s="1"/>
  <c r="T11" i="1"/>
  <c r="E7" i="2" s="1"/>
  <c r="U11" i="1"/>
  <c r="F7" i="2" s="1"/>
  <c r="P12" i="1"/>
  <c r="A8" i="2" s="1"/>
  <c r="Q12" i="1"/>
  <c r="B8" i="2" s="1"/>
  <c r="R12" i="1"/>
  <c r="C8" i="2" s="1"/>
  <c r="S12" i="1"/>
  <c r="D8" i="2" s="1"/>
  <c r="T12" i="1"/>
  <c r="E8" i="2" s="1"/>
  <c r="U12" i="1"/>
  <c r="F8" i="2" s="1"/>
  <c r="P13" i="1"/>
  <c r="A9" i="2" s="1"/>
  <c r="Q13" i="1"/>
  <c r="B9" i="2" s="1"/>
  <c r="R13" i="1"/>
  <c r="C9" i="2" s="1"/>
  <c r="S13" i="1"/>
  <c r="D9" i="2" s="1"/>
  <c r="T13" i="1"/>
  <c r="E9" i="2" s="1"/>
  <c r="U13" i="1"/>
  <c r="F9" i="2" s="1"/>
  <c r="P14" i="1"/>
  <c r="A10" i="2" s="1"/>
  <c r="Q14" i="1"/>
  <c r="B10" i="2" s="1"/>
  <c r="R14" i="1"/>
  <c r="C10" i="2" s="1"/>
  <c r="S14" i="1"/>
  <c r="D10" i="2" s="1"/>
  <c r="T14" i="1"/>
  <c r="E10" i="2" s="1"/>
  <c r="U14" i="1"/>
  <c r="F10" i="2" s="1"/>
  <c r="P15" i="1"/>
  <c r="A11" i="2" s="1"/>
  <c r="Q15" i="1"/>
  <c r="B11" i="2" s="1"/>
  <c r="R15" i="1"/>
  <c r="C11" i="2" s="1"/>
  <c r="S15" i="1"/>
  <c r="D11" i="2" s="1"/>
  <c r="T15" i="1"/>
  <c r="E11" i="2" s="1"/>
  <c r="U15" i="1"/>
  <c r="F11" i="2" s="1"/>
  <c r="P16" i="1"/>
  <c r="A12" i="2" s="1"/>
  <c r="Q16" i="1"/>
  <c r="B12" i="2" s="1"/>
  <c r="R16" i="1"/>
  <c r="C12" i="2" s="1"/>
  <c r="S16" i="1"/>
  <c r="D12" i="2" s="1"/>
  <c r="T16" i="1"/>
  <c r="E12" i="2" s="1"/>
  <c r="U16" i="1"/>
  <c r="F12" i="2" s="1"/>
  <c r="P17" i="1"/>
  <c r="A13" i="2" s="1"/>
  <c r="Q17" i="1"/>
  <c r="B13" i="2" s="1"/>
  <c r="R17" i="1"/>
  <c r="C13" i="2" s="1"/>
  <c r="S17" i="1"/>
  <c r="D13" i="2" s="1"/>
  <c r="T17" i="1"/>
  <c r="E13" i="2" s="1"/>
  <c r="U17" i="1"/>
  <c r="F13" i="2" s="1"/>
  <c r="Q6" i="1"/>
  <c r="B2" i="2" s="1"/>
  <c r="R6" i="1"/>
  <c r="C2" i="2" s="1"/>
  <c r="S6" i="1"/>
  <c r="D2" i="2" s="1"/>
  <c r="T6" i="1"/>
  <c r="E2" i="2" s="1"/>
  <c r="U6" i="1"/>
  <c r="F2" i="2" s="1"/>
  <c r="P6" i="1"/>
  <c r="A2" i="2" s="1"/>
  <c r="K42" i="1"/>
  <c r="L42" i="1"/>
  <c r="M42" i="1"/>
  <c r="N42" i="1"/>
  <c r="O42" i="1"/>
  <c r="J42" i="1"/>
  <c r="D42" i="1"/>
  <c r="E42" i="1"/>
  <c r="F42" i="1"/>
  <c r="G42" i="1"/>
  <c r="H42" i="1"/>
  <c r="C42" i="1"/>
  <c r="D40" i="1"/>
  <c r="E40" i="1"/>
  <c r="F40" i="1"/>
  <c r="G40" i="1"/>
  <c r="H40" i="1"/>
  <c r="C40" i="1"/>
  <c r="K29" i="1"/>
  <c r="K30" i="1"/>
  <c r="K31" i="1"/>
  <c r="K32" i="1"/>
  <c r="K33" i="1"/>
  <c r="K34" i="1"/>
  <c r="K35" i="1"/>
  <c r="K36" i="1"/>
  <c r="K37" i="1"/>
  <c r="K38" i="1"/>
  <c r="K39" i="1"/>
  <c r="K28" i="1"/>
  <c r="I29" i="1"/>
  <c r="I30" i="1"/>
  <c r="I31" i="1"/>
  <c r="I32" i="1"/>
  <c r="I33" i="1"/>
  <c r="I34" i="1"/>
  <c r="I35" i="1"/>
  <c r="I36" i="1"/>
  <c r="I37" i="1"/>
  <c r="I38" i="1"/>
  <c r="I39" i="1"/>
  <c r="I28" i="1"/>
  <c r="C45" i="1" l="1"/>
</calcChain>
</file>

<file path=xl/sharedStrings.xml><?xml version="1.0" encoding="utf-8"?>
<sst xmlns="http://schemas.openxmlformats.org/spreadsheetml/2006/main" count="125" uniqueCount="46">
  <si>
    <t>Optimized Motor Carrier Selection at WestVaco</t>
  </si>
  <si>
    <t>Destination</t>
  </si>
  <si>
    <t>Trips</t>
  </si>
  <si>
    <t>Stops</t>
  </si>
  <si>
    <t>Miles</t>
  </si>
  <si>
    <t>ABCT</t>
  </si>
  <si>
    <t>IRST</t>
  </si>
  <si>
    <t>LAST</t>
  </si>
  <si>
    <t>MRST</t>
  </si>
  <si>
    <t>NEST</t>
  </si>
  <si>
    <t>PSST</t>
  </si>
  <si>
    <t>ATLANTA</t>
  </si>
  <si>
    <t>GA</t>
  </si>
  <si>
    <t>*</t>
  </si>
  <si>
    <t>EVERETT</t>
  </si>
  <si>
    <t>MA</t>
  </si>
  <si>
    <t>EPHRATA</t>
  </si>
  <si>
    <t>PA</t>
  </si>
  <si>
    <t>RIVERVIEW</t>
  </si>
  <si>
    <t>MI</t>
  </si>
  <si>
    <t>CARSON</t>
  </si>
  <si>
    <t>CA</t>
  </si>
  <si>
    <t>CHAMBLEE</t>
  </si>
  <si>
    <t>ROSEVILLE</t>
  </si>
  <si>
    <t>MN</t>
  </si>
  <si>
    <t>HANOVER</t>
  </si>
  <si>
    <t>SPARKS</t>
  </si>
  <si>
    <t>NV</t>
  </si>
  <si>
    <t>PARSIPPANY</t>
  </si>
  <si>
    <t>NJ</t>
  </si>
  <si>
    <t>EFFINGHAM</t>
  </si>
  <si>
    <t>IL</t>
  </si>
  <si>
    <t>KEARNY</t>
  </si>
  <si>
    <t>Carrier</t>
  </si>
  <si>
    <t>Min charge per truckload</t>
  </si>
  <si>
    <t>Stop-off charge</t>
  </si>
  <si>
    <t>Available pulls</t>
  </si>
  <si>
    <t>Commitment</t>
  </si>
  <si>
    <t>State</t>
  </si>
  <si>
    <t>Total</t>
  </si>
  <si>
    <t>=</t>
  </si>
  <si>
    <t>Total Assigned</t>
  </si>
  <si>
    <t>&lt;=</t>
  </si>
  <si>
    <t>Available Pulls</t>
  </si>
  <si>
    <t>&gt;=</t>
  </si>
  <si>
    <t>Total Cost of Distribution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</si>
</sst>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53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164" fontId="6" fillId="0" borderId="2" xfId="0" applyNumberFormat="1" applyFont="1" applyBorder="1" applyAlignment="1">
      <alignment horizontal="left"/>
    </xf>
    <xf numFmtId="164" fontId="6" fillId="0" borderId="2" xfId="0" applyNumberFormat="1" applyFont="1" applyBorder="1" applyAlignment="1">
      <alignment horizontal="right"/>
    </xf>
    <xf numFmtId="164" fontId="3" fillId="4" borderId="3" xfId="3" applyNumberFormat="1" applyBorder="1"/>
    <xf numFmtId="164" fontId="3" fillId="4" borderId="4" xfId="3" applyNumberFormat="1" applyBorder="1"/>
    <xf numFmtId="0" fontId="3" fillId="4" borderId="1" xfId="3" applyBorder="1"/>
    <xf numFmtId="0" fontId="3" fillId="4" borderId="3" xfId="3" applyBorder="1"/>
    <xf numFmtId="164" fontId="6" fillId="0" borderId="5" xfId="0" applyNumberFormat="1" applyFont="1" applyBorder="1" applyAlignment="1">
      <alignment horizontal="left"/>
    </xf>
    <xf numFmtId="0" fontId="7" fillId="0" borderId="6" xfId="0" applyFont="1" applyBorder="1"/>
    <xf numFmtId="164" fontId="6" fillId="0" borderId="9" xfId="0" applyNumberFormat="1" applyFont="1" applyBorder="1" applyAlignment="1">
      <alignment horizontal="left"/>
    </xf>
    <xf numFmtId="164" fontId="6" fillId="0" borderId="10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left"/>
    </xf>
    <xf numFmtId="164" fontId="3" fillId="4" borderId="1" xfId="3" applyNumberFormat="1" applyBorder="1" applyAlignment="1">
      <alignment horizontal="left"/>
    </xf>
    <xf numFmtId="164" fontId="3" fillId="4" borderId="1" xfId="3" applyNumberFormat="1" applyBorder="1"/>
    <xf numFmtId="165" fontId="3" fillId="4" borderId="1" xfId="3" applyNumberFormat="1" applyBorder="1" applyAlignment="1">
      <alignment horizontal="right"/>
    </xf>
    <xf numFmtId="165" fontId="3" fillId="4" borderId="1" xfId="3" applyNumberFormat="1" applyBorder="1"/>
    <xf numFmtId="165" fontId="3" fillId="4" borderId="12" xfId="3" applyNumberFormat="1" applyBorder="1"/>
    <xf numFmtId="165" fontId="3" fillId="4" borderId="12" xfId="3" applyNumberFormat="1" applyBorder="1" applyAlignment="1">
      <alignment horizontal="right"/>
    </xf>
    <xf numFmtId="0" fontId="3" fillId="4" borderId="12" xfId="3" applyBorder="1"/>
    <xf numFmtId="0" fontId="3" fillId="4" borderId="13" xfId="3" applyBorder="1"/>
    <xf numFmtId="164" fontId="3" fillId="4" borderId="14" xfId="3" applyNumberFormat="1" applyBorder="1"/>
    <xf numFmtId="164" fontId="3" fillId="4" borderId="13" xfId="3" applyNumberFormat="1" applyBorder="1"/>
    <xf numFmtId="164" fontId="6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165" fontId="2" fillId="3" borderId="0" xfId="2" applyNumberFormat="1" applyBorder="1" applyAlignment="1">
      <alignment horizontal="right"/>
    </xf>
    <xf numFmtId="165" fontId="2" fillId="3" borderId="0" xfId="2" applyNumberFormat="1" applyBorder="1"/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2" borderId="0" xfId="1"/>
    <xf numFmtId="164" fontId="3" fillId="4" borderId="1" xfId="3" applyNumberFormat="1" applyAlignment="1">
      <alignment horizontal="center"/>
    </xf>
    <xf numFmtId="165" fontId="4" fillId="5" borderId="15" xfId="4" applyNumberFormat="1" applyBorder="1" applyAlignment="1">
      <alignment horizontal="center"/>
    </xf>
    <xf numFmtId="165" fontId="4" fillId="5" borderId="4" xfId="4" applyNumberForma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5" fontId="2" fillId="3" borderId="17" xfId="2" applyNumberFormat="1" applyBorder="1"/>
    <xf numFmtId="165" fontId="2" fillId="3" borderId="17" xfId="2" applyNumberFormat="1" applyBorder="1" applyAlignment="1">
      <alignment horizontal="right"/>
    </xf>
    <xf numFmtId="164" fontId="7" fillId="0" borderId="9" xfId="0" applyNumberFormat="1" applyFont="1" applyBorder="1" applyAlignment="1">
      <alignment horizontal="left"/>
    </xf>
    <xf numFmtId="165" fontId="2" fillId="3" borderId="2" xfId="2" applyNumberFormat="1" applyBorder="1" applyAlignment="1">
      <alignment horizontal="right"/>
    </xf>
    <xf numFmtId="165" fontId="2" fillId="3" borderId="2" xfId="2" applyNumberFormat="1" applyBorder="1"/>
    <xf numFmtId="165" fontId="2" fillId="3" borderId="10" xfId="2" applyNumberFormat="1" applyBorder="1"/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 wrapText="1"/>
    </xf>
    <xf numFmtId="164" fontId="6" fillId="0" borderId="8" xfId="0" applyNumberFormat="1" applyFont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ill="1"/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5"/>
  <sheetViews>
    <sheetView tabSelected="1" zoomScale="85" zoomScaleNormal="85" workbookViewId="0">
      <selection activeCell="N34" sqref="N34"/>
    </sheetView>
  </sheetViews>
  <sheetFormatPr defaultRowHeight="15" x14ac:dyDescent="0.25"/>
  <cols>
    <col min="2" max="2" width="14.7109375" customWidth="1"/>
    <col min="9" max="9" width="12.7109375" bestFit="1" customWidth="1"/>
    <col min="15" max="15" width="12.140625" bestFit="1" customWidth="1"/>
    <col min="16" max="16" width="10.28515625" bestFit="1" customWidth="1"/>
    <col min="17" max="17" width="9.28515625" bestFit="1" customWidth="1"/>
    <col min="18" max="18" width="15" bestFit="1" customWidth="1"/>
    <col min="19" max="21" width="10.28515625" bestFit="1" customWidth="1"/>
  </cols>
  <sheetData>
    <row r="1" spans="2:21" x14ac:dyDescent="0.25">
      <c r="B1" s="1" t="s">
        <v>0</v>
      </c>
    </row>
    <row r="3" spans="2:21" ht="15.75" thickBot="1" x14ac:dyDescent="0.3"/>
    <row r="4" spans="2:21" ht="15.75" thickBot="1" x14ac:dyDescent="0.3">
      <c r="B4" s="9"/>
      <c r="C4" s="10"/>
      <c r="D4" s="10"/>
      <c r="E4" s="10"/>
      <c r="F4" s="10"/>
      <c r="G4" s="48" t="s">
        <v>33</v>
      </c>
      <c r="H4" s="48"/>
      <c r="I4" s="48"/>
      <c r="J4" s="48"/>
      <c r="K4" s="48"/>
      <c r="L4" s="49"/>
      <c r="O4" s="24"/>
      <c r="P4" s="45" t="s">
        <v>33</v>
      </c>
      <c r="Q4" s="45"/>
      <c r="R4" s="45"/>
      <c r="S4" s="45"/>
      <c r="T4" s="45"/>
      <c r="U4" s="45"/>
    </row>
    <row r="5" spans="2:21" ht="15.75" thickBot="1" x14ac:dyDescent="0.3">
      <c r="B5" s="11" t="s">
        <v>1</v>
      </c>
      <c r="C5" s="3" t="s">
        <v>38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12" t="s">
        <v>10</v>
      </c>
      <c r="O5" s="24" t="s">
        <v>1</v>
      </c>
      <c r="P5" s="28" t="s">
        <v>5</v>
      </c>
      <c r="Q5" s="28" t="s">
        <v>6</v>
      </c>
      <c r="R5" s="28" t="s">
        <v>7</v>
      </c>
      <c r="S5" s="28" t="s">
        <v>8</v>
      </c>
      <c r="T5" s="28" t="s">
        <v>9</v>
      </c>
      <c r="U5" s="28" t="s">
        <v>10</v>
      </c>
    </row>
    <row r="6" spans="2:21" x14ac:dyDescent="0.25">
      <c r="B6" s="13" t="s">
        <v>11</v>
      </c>
      <c r="C6" s="14" t="s">
        <v>12</v>
      </c>
      <c r="D6" s="15">
        <v>4</v>
      </c>
      <c r="E6" s="15">
        <v>0</v>
      </c>
      <c r="F6" s="15">
        <v>612</v>
      </c>
      <c r="G6" s="16" t="s">
        <v>13</v>
      </c>
      <c r="H6" s="17">
        <v>0.88</v>
      </c>
      <c r="I6" s="17">
        <v>1.1499999999999999</v>
      </c>
      <c r="J6" s="17">
        <v>0.87</v>
      </c>
      <c r="K6" s="17">
        <v>0.95</v>
      </c>
      <c r="L6" s="18">
        <v>1.05</v>
      </c>
      <c r="O6" s="25" t="s">
        <v>11</v>
      </c>
      <c r="P6" s="26">
        <f>IF(G6="*",99999, MAX($F6*G6+$E6*G$19,G$18))</f>
        <v>99999</v>
      </c>
      <c r="Q6" s="26">
        <f t="shared" ref="Q6:U6" si="0">IF(H6="*",99999, MAX($F6*H6+$E6*H$19,H$18))</f>
        <v>538.56000000000006</v>
      </c>
      <c r="R6" s="26">
        <f t="shared" si="0"/>
        <v>703.8</v>
      </c>
      <c r="S6" s="26">
        <f t="shared" si="0"/>
        <v>532.43999999999994</v>
      </c>
      <c r="T6" s="26">
        <f t="shared" si="0"/>
        <v>581.4</v>
      </c>
      <c r="U6" s="26">
        <f t="shared" si="0"/>
        <v>642.6</v>
      </c>
    </row>
    <row r="7" spans="2:21" x14ac:dyDescent="0.25">
      <c r="B7" s="13" t="s">
        <v>14</v>
      </c>
      <c r="C7" s="14" t="s">
        <v>15</v>
      </c>
      <c r="D7" s="15">
        <v>1</v>
      </c>
      <c r="E7" s="15">
        <v>3</v>
      </c>
      <c r="F7" s="15">
        <v>612</v>
      </c>
      <c r="G7" s="16" t="s">
        <v>13</v>
      </c>
      <c r="H7" s="17">
        <v>1.18</v>
      </c>
      <c r="I7" s="17">
        <v>1.27</v>
      </c>
      <c r="J7" s="17">
        <v>1.39</v>
      </c>
      <c r="K7" s="17">
        <v>1.35</v>
      </c>
      <c r="L7" s="18">
        <v>1.28</v>
      </c>
      <c r="O7" s="25" t="s">
        <v>14</v>
      </c>
      <c r="P7" s="26">
        <f t="shared" ref="P7:P17" si="1">IF(G7="*",99999, MAX($F7*G7+$E7*G$19,G$18))</f>
        <v>99999</v>
      </c>
      <c r="Q7" s="26">
        <f t="shared" ref="Q7:Q17" si="2">IF(H7="*",99999, MAX($F7*H7+$E7*H$19,H$18))</f>
        <v>947.16</v>
      </c>
      <c r="R7" s="26">
        <f t="shared" ref="R7:R17" si="3">IF(I7="*",99999, MAX($F7*I7+$E7*I$19,I$18))</f>
        <v>927.24</v>
      </c>
      <c r="S7" s="26">
        <f t="shared" ref="S7:S17" si="4">IF(J7="*",99999, MAX($F7*J7+$E7*J$19,J$18))</f>
        <v>955.68</v>
      </c>
      <c r="T7" s="26">
        <f t="shared" ref="T7:T17" si="5">IF(K7="*",99999, MAX($F7*K7+$E7*K$19,K$18))</f>
        <v>976.2</v>
      </c>
      <c r="U7" s="26">
        <f t="shared" ref="U7:U17" si="6">IF(L7="*",99999, MAX($F7*L7+$E7*L$19,L$18))</f>
        <v>933.36</v>
      </c>
    </row>
    <row r="8" spans="2:21" x14ac:dyDescent="0.25">
      <c r="B8" s="13" t="s">
        <v>16</v>
      </c>
      <c r="C8" s="14" t="s">
        <v>17</v>
      </c>
      <c r="D8" s="15">
        <v>3</v>
      </c>
      <c r="E8" s="15">
        <v>0</v>
      </c>
      <c r="F8" s="15">
        <v>190</v>
      </c>
      <c r="G8" s="16" t="s">
        <v>13</v>
      </c>
      <c r="H8" s="17">
        <v>3.42</v>
      </c>
      <c r="I8" s="17">
        <v>1.73</v>
      </c>
      <c r="J8" s="17">
        <v>1.71</v>
      </c>
      <c r="K8" s="17">
        <v>1.82</v>
      </c>
      <c r="L8" s="18">
        <v>2</v>
      </c>
      <c r="O8" s="25" t="s">
        <v>16</v>
      </c>
      <c r="P8" s="26">
        <f t="shared" si="1"/>
        <v>99999</v>
      </c>
      <c r="Q8" s="26">
        <f t="shared" si="2"/>
        <v>649.79999999999995</v>
      </c>
      <c r="R8" s="26">
        <f t="shared" si="3"/>
        <v>350</v>
      </c>
      <c r="S8" s="26">
        <f t="shared" si="4"/>
        <v>324.89999999999998</v>
      </c>
      <c r="T8" s="26">
        <f t="shared" si="5"/>
        <v>350</v>
      </c>
      <c r="U8" s="26">
        <f t="shared" si="6"/>
        <v>380</v>
      </c>
    </row>
    <row r="9" spans="2:21" x14ac:dyDescent="0.25">
      <c r="B9" s="13" t="s">
        <v>18</v>
      </c>
      <c r="C9" s="14" t="s">
        <v>19</v>
      </c>
      <c r="D9" s="15">
        <v>5</v>
      </c>
      <c r="E9" s="15">
        <v>0</v>
      </c>
      <c r="F9" s="15">
        <v>383</v>
      </c>
      <c r="G9" s="17">
        <v>0.79</v>
      </c>
      <c r="H9" s="17">
        <v>1.01</v>
      </c>
      <c r="I9" s="17">
        <v>1.25</v>
      </c>
      <c r="J9" s="17">
        <v>0.96</v>
      </c>
      <c r="K9" s="17">
        <v>0.95</v>
      </c>
      <c r="L9" s="18">
        <v>1.1100000000000001</v>
      </c>
      <c r="O9" s="25" t="s">
        <v>18</v>
      </c>
      <c r="P9" s="26">
        <f t="shared" si="1"/>
        <v>350</v>
      </c>
      <c r="Q9" s="26">
        <f t="shared" si="2"/>
        <v>400</v>
      </c>
      <c r="R9" s="26">
        <f t="shared" si="3"/>
        <v>478.75</v>
      </c>
      <c r="S9" s="26">
        <f t="shared" si="4"/>
        <v>367.68</v>
      </c>
      <c r="T9" s="26">
        <f t="shared" si="5"/>
        <v>363.84999999999997</v>
      </c>
      <c r="U9" s="26">
        <f t="shared" si="6"/>
        <v>425.13000000000005</v>
      </c>
    </row>
    <row r="10" spans="2:21" x14ac:dyDescent="0.25">
      <c r="B10" s="13" t="s">
        <v>20</v>
      </c>
      <c r="C10" s="14" t="s">
        <v>21</v>
      </c>
      <c r="D10" s="15">
        <v>1</v>
      </c>
      <c r="E10" s="15">
        <v>2</v>
      </c>
      <c r="F10" s="15">
        <v>3063</v>
      </c>
      <c r="G10" s="16" t="s">
        <v>13</v>
      </c>
      <c r="H10" s="17">
        <v>0.8</v>
      </c>
      <c r="I10" s="17">
        <v>0.87</v>
      </c>
      <c r="J10" s="16" t="s">
        <v>13</v>
      </c>
      <c r="K10" s="17">
        <v>1</v>
      </c>
      <c r="L10" s="19" t="s">
        <v>13</v>
      </c>
      <c r="O10" s="25" t="s">
        <v>20</v>
      </c>
      <c r="P10" s="26">
        <f t="shared" si="1"/>
        <v>99999</v>
      </c>
      <c r="Q10" s="26">
        <f t="shared" si="2"/>
        <v>2600.4</v>
      </c>
      <c r="R10" s="26">
        <f t="shared" si="3"/>
        <v>2764.81</v>
      </c>
      <c r="S10" s="26">
        <f t="shared" si="4"/>
        <v>99999</v>
      </c>
      <c r="T10" s="26">
        <f t="shared" si="5"/>
        <v>3163</v>
      </c>
      <c r="U10" s="26">
        <f t="shared" si="6"/>
        <v>99999</v>
      </c>
    </row>
    <row r="11" spans="2:21" x14ac:dyDescent="0.25">
      <c r="B11" s="13" t="s">
        <v>22</v>
      </c>
      <c r="C11" s="14" t="s">
        <v>12</v>
      </c>
      <c r="D11" s="15">
        <v>1</v>
      </c>
      <c r="E11" s="15">
        <v>0</v>
      </c>
      <c r="F11" s="15">
        <v>429</v>
      </c>
      <c r="G11" s="16" t="s">
        <v>13</v>
      </c>
      <c r="H11" s="17">
        <v>1.23</v>
      </c>
      <c r="I11" s="17">
        <v>1.61</v>
      </c>
      <c r="J11" s="17">
        <v>1.22</v>
      </c>
      <c r="K11" s="17">
        <v>1.33</v>
      </c>
      <c r="L11" s="18">
        <v>1.47</v>
      </c>
      <c r="O11" s="25" t="s">
        <v>22</v>
      </c>
      <c r="P11" s="26">
        <f t="shared" si="1"/>
        <v>99999</v>
      </c>
      <c r="Q11" s="26">
        <f t="shared" si="2"/>
        <v>527.66999999999996</v>
      </c>
      <c r="R11" s="26">
        <f t="shared" si="3"/>
        <v>690.69</v>
      </c>
      <c r="S11" s="26">
        <f t="shared" si="4"/>
        <v>523.38</v>
      </c>
      <c r="T11" s="26">
        <f t="shared" si="5"/>
        <v>570.57000000000005</v>
      </c>
      <c r="U11" s="26">
        <f t="shared" si="6"/>
        <v>630.63</v>
      </c>
    </row>
    <row r="12" spans="2:21" x14ac:dyDescent="0.25">
      <c r="B12" s="13" t="s">
        <v>23</v>
      </c>
      <c r="C12" s="14" t="s">
        <v>24</v>
      </c>
      <c r="D12" s="15">
        <v>1</v>
      </c>
      <c r="E12" s="15">
        <v>3</v>
      </c>
      <c r="F12" s="15">
        <v>600</v>
      </c>
      <c r="G12" s="17">
        <v>1.24</v>
      </c>
      <c r="H12" s="17">
        <v>1.1299999999999999</v>
      </c>
      <c r="I12" s="17">
        <v>1.89</v>
      </c>
      <c r="J12" s="17">
        <v>1.32</v>
      </c>
      <c r="K12" s="17">
        <v>1.41</v>
      </c>
      <c r="L12" s="18">
        <v>1.41</v>
      </c>
      <c r="O12" s="25" t="s">
        <v>23</v>
      </c>
      <c r="P12" s="26">
        <f t="shared" si="1"/>
        <v>894</v>
      </c>
      <c r="Q12" s="26">
        <f t="shared" si="2"/>
        <v>902.99999999999989</v>
      </c>
      <c r="R12" s="26">
        <f t="shared" si="3"/>
        <v>1284</v>
      </c>
      <c r="S12" s="26">
        <f t="shared" si="4"/>
        <v>897</v>
      </c>
      <c r="T12" s="26">
        <f t="shared" si="5"/>
        <v>996</v>
      </c>
      <c r="U12" s="26">
        <f t="shared" si="6"/>
        <v>996</v>
      </c>
    </row>
    <row r="13" spans="2:21" x14ac:dyDescent="0.25">
      <c r="B13" s="13" t="s">
        <v>25</v>
      </c>
      <c r="C13" s="14" t="s">
        <v>17</v>
      </c>
      <c r="D13" s="15">
        <v>1</v>
      </c>
      <c r="E13" s="15">
        <v>0</v>
      </c>
      <c r="F13" s="15">
        <v>136</v>
      </c>
      <c r="G13" s="16" t="s">
        <v>13</v>
      </c>
      <c r="H13" s="17">
        <v>4.78</v>
      </c>
      <c r="I13" s="17">
        <v>2.23</v>
      </c>
      <c r="J13" s="17">
        <v>2.39</v>
      </c>
      <c r="K13" s="17">
        <v>2.2599999999999998</v>
      </c>
      <c r="L13" s="18">
        <v>2.57</v>
      </c>
      <c r="O13" s="25" t="s">
        <v>25</v>
      </c>
      <c r="P13" s="26">
        <f t="shared" si="1"/>
        <v>99999</v>
      </c>
      <c r="Q13" s="26">
        <f t="shared" si="2"/>
        <v>650.08000000000004</v>
      </c>
      <c r="R13" s="26">
        <f t="shared" si="3"/>
        <v>350</v>
      </c>
      <c r="S13" s="26">
        <f t="shared" si="4"/>
        <v>325.04000000000002</v>
      </c>
      <c r="T13" s="26">
        <f t="shared" si="5"/>
        <v>350</v>
      </c>
      <c r="U13" s="26">
        <f t="shared" si="6"/>
        <v>349.52</v>
      </c>
    </row>
    <row r="14" spans="2:21" x14ac:dyDescent="0.25">
      <c r="B14" s="13" t="s">
        <v>26</v>
      </c>
      <c r="C14" s="14" t="s">
        <v>27</v>
      </c>
      <c r="D14" s="15">
        <v>2</v>
      </c>
      <c r="E14" s="15">
        <v>0</v>
      </c>
      <c r="F14" s="15">
        <v>2439</v>
      </c>
      <c r="G14" s="16" t="s">
        <v>13</v>
      </c>
      <c r="H14" s="17">
        <v>1.45</v>
      </c>
      <c r="I14" s="16" t="s">
        <v>13</v>
      </c>
      <c r="J14" s="17">
        <v>1.2</v>
      </c>
      <c r="K14" s="16" t="s">
        <v>13</v>
      </c>
      <c r="L14" s="19" t="s">
        <v>13</v>
      </c>
      <c r="O14" s="25" t="s">
        <v>26</v>
      </c>
      <c r="P14" s="26">
        <f t="shared" si="1"/>
        <v>99999</v>
      </c>
      <c r="Q14" s="26">
        <f t="shared" si="2"/>
        <v>3536.5499999999997</v>
      </c>
      <c r="R14" s="26">
        <f t="shared" si="3"/>
        <v>99999</v>
      </c>
      <c r="S14" s="26">
        <f t="shared" si="4"/>
        <v>2926.7999999999997</v>
      </c>
      <c r="T14" s="26">
        <f t="shared" si="5"/>
        <v>99999</v>
      </c>
      <c r="U14" s="26">
        <f t="shared" si="6"/>
        <v>99999</v>
      </c>
    </row>
    <row r="15" spans="2:21" x14ac:dyDescent="0.25">
      <c r="B15" s="13" t="s">
        <v>28</v>
      </c>
      <c r="C15" s="14" t="s">
        <v>29</v>
      </c>
      <c r="D15" s="15">
        <v>1</v>
      </c>
      <c r="E15" s="15">
        <v>1</v>
      </c>
      <c r="F15" s="15">
        <v>355</v>
      </c>
      <c r="G15" s="16" t="s">
        <v>13</v>
      </c>
      <c r="H15" s="17">
        <v>1.62</v>
      </c>
      <c r="I15" s="17">
        <v>1.36</v>
      </c>
      <c r="J15" s="17">
        <v>1.39</v>
      </c>
      <c r="K15" s="17">
        <v>1.03</v>
      </c>
      <c r="L15" s="18">
        <v>1.76</v>
      </c>
      <c r="O15" s="25" t="s">
        <v>28</v>
      </c>
      <c r="P15" s="26">
        <f t="shared" si="1"/>
        <v>99999</v>
      </c>
      <c r="Q15" s="26">
        <f t="shared" si="2"/>
        <v>650.1</v>
      </c>
      <c r="R15" s="26">
        <f t="shared" si="3"/>
        <v>532.79999999999995</v>
      </c>
      <c r="S15" s="26">
        <f t="shared" si="4"/>
        <v>528.45000000000005</v>
      </c>
      <c r="T15" s="26">
        <f t="shared" si="5"/>
        <v>415.65000000000003</v>
      </c>
      <c r="U15" s="26">
        <f t="shared" si="6"/>
        <v>674.8</v>
      </c>
    </row>
    <row r="16" spans="2:21" x14ac:dyDescent="0.25">
      <c r="B16" s="13" t="s">
        <v>30</v>
      </c>
      <c r="C16" s="14" t="s">
        <v>31</v>
      </c>
      <c r="D16" s="15">
        <v>5</v>
      </c>
      <c r="E16" s="15">
        <v>0</v>
      </c>
      <c r="F16" s="15">
        <v>570</v>
      </c>
      <c r="G16" s="17">
        <v>0.87</v>
      </c>
      <c r="H16" s="17">
        <v>0.87</v>
      </c>
      <c r="I16" s="17">
        <v>1.25</v>
      </c>
      <c r="J16" s="17">
        <v>0.87</v>
      </c>
      <c r="K16" s="17">
        <v>0.9</v>
      </c>
      <c r="L16" s="18">
        <v>1.31</v>
      </c>
      <c r="O16" s="25" t="s">
        <v>30</v>
      </c>
      <c r="P16" s="26">
        <f t="shared" si="1"/>
        <v>495.9</v>
      </c>
      <c r="Q16" s="26">
        <f t="shared" si="2"/>
        <v>495.9</v>
      </c>
      <c r="R16" s="26">
        <f t="shared" si="3"/>
        <v>712.5</v>
      </c>
      <c r="S16" s="26">
        <f t="shared" si="4"/>
        <v>495.9</v>
      </c>
      <c r="T16" s="26">
        <f t="shared" si="5"/>
        <v>513</v>
      </c>
      <c r="U16" s="26">
        <f t="shared" si="6"/>
        <v>746.7</v>
      </c>
    </row>
    <row r="17" spans="2:21" x14ac:dyDescent="0.25">
      <c r="B17" s="13" t="s">
        <v>32</v>
      </c>
      <c r="C17" s="14" t="s">
        <v>29</v>
      </c>
      <c r="D17" s="15">
        <v>7</v>
      </c>
      <c r="E17" s="15">
        <v>0</v>
      </c>
      <c r="F17" s="15">
        <v>324</v>
      </c>
      <c r="G17" s="16" t="s">
        <v>13</v>
      </c>
      <c r="H17" s="17">
        <v>2.0099999999999998</v>
      </c>
      <c r="I17" s="17">
        <v>1.54</v>
      </c>
      <c r="J17" s="17">
        <v>1.53</v>
      </c>
      <c r="K17" s="17">
        <v>1.28</v>
      </c>
      <c r="L17" s="18">
        <v>1.95</v>
      </c>
      <c r="O17" s="25" t="s">
        <v>32</v>
      </c>
      <c r="P17" s="26">
        <f t="shared" si="1"/>
        <v>99999</v>
      </c>
      <c r="Q17" s="26">
        <f t="shared" si="2"/>
        <v>651.2399999999999</v>
      </c>
      <c r="R17" s="26">
        <f t="shared" si="3"/>
        <v>498.96000000000004</v>
      </c>
      <c r="S17" s="26">
        <f t="shared" si="4"/>
        <v>495.72</v>
      </c>
      <c r="T17" s="26">
        <f t="shared" si="5"/>
        <v>414.72</v>
      </c>
      <c r="U17" s="26">
        <f t="shared" si="6"/>
        <v>631.79999999999995</v>
      </c>
    </row>
    <row r="18" spans="2:21" x14ac:dyDescent="0.25">
      <c r="B18" s="50" t="s">
        <v>34</v>
      </c>
      <c r="C18" s="51"/>
      <c r="D18" s="51"/>
      <c r="E18" s="51"/>
      <c r="F18" s="51"/>
      <c r="G18" s="7">
        <v>350</v>
      </c>
      <c r="H18" s="7">
        <v>400</v>
      </c>
      <c r="I18" s="7">
        <v>350</v>
      </c>
      <c r="J18" s="7">
        <v>300</v>
      </c>
      <c r="K18" s="7">
        <v>350</v>
      </c>
      <c r="L18" s="20">
        <v>300</v>
      </c>
    </row>
    <row r="19" spans="2:21" ht="15.75" thickBot="1" x14ac:dyDescent="0.3">
      <c r="B19" s="46" t="s">
        <v>35</v>
      </c>
      <c r="C19" s="47"/>
      <c r="D19" s="47"/>
      <c r="E19" s="47"/>
      <c r="F19" s="47"/>
      <c r="G19" s="8">
        <v>50</v>
      </c>
      <c r="H19" s="8">
        <v>75</v>
      </c>
      <c r="I19" s="8">
        <v>50</v>
      </c>
      <c r="J19" s="8">
        <v>35</v>
      </c>
      <c r="K19" s="8">
        <v>50</v>
      </c>
      <c r="L19" s="21">
        <v>50</v>
      </c>
    </row>
    <row r="20" spans="2:21" x14ac:dyDescent="0.25">
      <c r="B20" s="50" t="s">
        <v>36</v>
      </c>
      <c r="C20" s="51"/>
      <c r="D20" s="51"/>
      <c r="E20" s="51"/>
      <c r="F20" s="51"/>
      <c r="G20" s="6">
        <v>4</v>
      </c>
      <c r="H20" s="6">
        <v>8</v>
      </c>
      <c r="I20" s="6">
        <v>7</v>
      </c>
      <c r="J20" s="6">
        <v>7</v>
      </c>
      <c r="K20" s="6">
        <v>3</v>
      </c>
      <c r="L20" s="22">
        <v>4</v>
      </c>
    </row>
    <row r="21" spans="2:21" ht="15.75" thickBot="1" x14ac:dyDescent="0.3">
      <c r="B21" s="46" t="s">
        <v>37</v>
      </c>
      <c r="C21" s="47"/>
      <c r="D21" s="47"/>
      <c r="E21" s="47"/>
      <c r="F21" s="47"/>
      <c r="G21" s="5">
        <v>1</v>
      </c>
      <c r="H21" s="5">
        <v>7</v>
      </c>
      <c r="I21" s="5">
        <v>6</v>
      </c>
      <c r="J21" s="5">
        <v>0</v>
      </c>
      <c r="K21" s="5">
        <v>0</v>
      </c>
      <c r="L21" s="23">
        <v>4</v>
      </c>
    </row>
    <row r="26" spans="2:21" ht="15.75" thickBot="1" x14ac:dyDescent="0.3">
      <c r="B26" s="24"/>
      <c r="C26" s="45" t="s">
        <v>33</v>
      </c>
      <c r="D26" s="45"/>
      <c r="E26" s="45"/>
      <c r="F26" s="45"/>
      <c r="G26" s="45"/>
      <c r="H26" s="45"/>
    </row>
    <row r="27" spans="2:21" x14ac:dyDescent="0.25">
      <c r="B27" s="9" t="s">
        <v>1</v>
      </c>
      <c r="C27" s="37" t="s">
        <v>5</v>
      </c>
      <c r="D27" s="37" t="s">
        <v>6</v>
      </c>
      <c r="E27" s="37" t="s">
        <v>7</v>
      </c>
      <c r="F27" s="37" t="s">
        <v>8</v>
      </c>
      <c r="G27" s="37" t="s">
        <v>9</v>
      </c>
      <c r="H27" s="38" t="s">
        <v>10</v>
      </c>
      <c r="I27" s="29" t="s">
        <v>39</v>
      </c>
      <c r="J27" s="2"/>
      <c r="K27" s="29" t="s">
        <v>2</v>
      </c>
    </row>
    <row r="28" spans="2:21" x14ac:dyDescent="0.25">
      <c r="B28" s="13" t="s">
        <v>11</v>
      </c>
      <c r="C28" s="26">
        <v>0</v>
      </c>
      <c r="D28" s="27">
        <v>0</v>
      </c>
      <c r="E28" s="27">
        <v>0</v>
      </c>
      <c r="F28" s="27">
        <v>4</v>
      </c>
      <c r="G28" s="27">
        <v>0</v>
      </c>
      <c r="H28" s="39">
        <v>0</v>
      </c>
      <c r="I28" s="35">
        <f>SUM(C28:H28)</f>
        <v>4</v>
      </c>
      <c r="J28" s="2" t="s">
        <v>40</v>
      </c>
      <c r="K28" s="30">
        <f>D6</f>
        <v>4</v>
      </c>
    </row>
    <row r="29" spans="2:21" x14ac:dyDescent="0.25">
      <c r="B29" s="13" t="s">
        <v>14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39">
        <v>1</v>
      </c>
      <c r="I29" s="35">
        <f t="shared" ref="I29:I39" si="7">SUM(C29:H29)</f>
        <v>1</v>
      </c>
      <c r="J29" s="2" t="s">
        <v>40</v>
      </c>
      <c r="K29" s="30">
        <f t="shared" ref="K29:K39" si="8">D7</f>
        <v>1</v>
      </c>
    </row>
    <row r="30" spans="2:21" x14ac:dyDescent="0.25">
      <c r="B30" s="13" t="s">
        <v>16</v>
      </c>
      <c r="C30" s="26">
        <v>0</v>
      </c>
      <c r="D30" s="27">
        <v>0</v>
      </c>
      <c r="E30" s="27">
        <v>1</v>
      </c>
      <c r="F30" s="27">
        <v>0</v>
      </c>
      <c r="G30" s="27">
        <v>0</v>
      </c>
      <c r="H30" s="39">
        <v>2</v>
      </c>
      <c r="I30" s="35">
        <f t="shared" si="7"/>
        <v>3</v>
      </c>
      <c r="J30" s="2" t="s">
        <v>40</v>
      </c>
      <c r="K30" s="30">
        <f t="shared" si="8"/>
        <v>3</v>
      </c>
    </row>
    <row r="31" spans="2:21" x14ac:dyDescent="0.25">
      <c r="B31" s="13" t="s">
        <v>18</v>
      </c>
      <c r="C31" s="27">
        <v>4</v>
      </c>
      <c r="D31" s="27">
        <v>0</v>
      </c>
      <c r="E31" s="27">
        <v>0</v>
      </c>
      <c r="F31" s="27">
        <v>1</v>
      </c>
      <c r="G31" s="27">
        <v>0</v>
      </c>
      <c r="H31" s="39">
        <v>0</v>
      </c>
      <c r="I31" s="35">
        <f t="shared" si="7"/>
        <v>5</v>
      </c>
      <c r="J31" s="2" t="s">
        <v>40</v>
      </c>
      <c r="K31" s="30">
        <f t="shared" si="8"/>
        <v>5</v>
      </c>
    </row>
    <row r="32" spans="2:21" x14ac:dyDescent="0.25">
      <c r="B32" s="13" t="s">
        <v>20</v>
      </c>
      <c r="C32" s="26">
        <v>0</v>
      </c>
      <c r="D32" s="27">
        <v>1</v>
      </c>
      <c r="E32" s="27">
        <v>0</v>
      </c>
      <c r="F32" s="26">
        <v>0</v>
      </c>
      <c r="G32" s="27">
        <v>0</v>
      </c>
      <c r="H32" s="40">
        <v>0</v>
      </c>
      <c r="I32" s="35">
        <f t="shared" si="7"/>
        <v>1</v>
      </c>
      <c r="J32" s="2" t="s">
        <v>40</v>
      </c>
      <c r="K32" s="30">
        <f t="shared" si="8"/>
        <v>1</v>
      </c>
    </row>
    <row r="33" spans="2:15" x14ac:dyDescent="0.25">
      <c r="B33" s="13" t="s">
        <v>22</v>
      </c>
      <c r="C33" s="26">
        <v>0</v>
      </c>
      <c r="D33" s="27">
        <v>1</v>
      </c>
      <c r="E33" s="27">
        <v>0</v>
      </c>
      <c r="F33" s="27">
        <v>0</v>
      </c>
      <c r="G33" s="27">
        <v>0</v>
      </c>
      <c r="H33" s="39">
        <v>0</v>
      </c>
      <c r="I33" s="35">
        <f t="shared" si="7"/>
        <v>1</v>
      </c>
      <c r="J33" s="2" t="s">
        <v>40</v>
      </c>
      <c r="K33" s="30">
        <f t="shared" si="8"/>
        <v>1</v>
      </c>
    </row>
    <row r="34" spans="2:15" x14ac:dyDescent="0.25">
      <c r="B34" s="13" t="s">
        <v>23</v>
      </c>
      <c r="C34" s="27">
        <v>0</v>
      </c>
      <c r="D34" s="27">
        <v>1</v>
      </c>
      <c r="E34" s="27">
        <v>0</v>
      </c>
      <c r="F34" s="27">
        <v>0</v>
      </c>
      <c r="G34" s="27">
        <v>0</v>
      </c>
      <c r="H34" s="39">
        <v>0</v>
      </c>
      <c r="I34" s="35">
        <f t="shared" si="7"/>
        <v>1</v>
      </c>
      <c r="J34" s="2" t="s">
        <v>40</v>
      </c>
      <c r="K34" s="30">
        <f t="shared" si="8"/>
        <v>1</v>
      </c>
    </row>
    <row r="35" spans="2:15" x14ac:dyDescent="0.25">
      <c r="B35" s="13" t="s">
        <v>25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39">
        <v>1</v>
      </c>
      <c r="I35" s="35">
        <f t="shared" si="7"/>
        <v>1</v>
      </c>
      <c r="J35" s="2" t="s">
        <v>40</v>
      </c>
      <c r="K35" s="30">
        <f t="shared" si="8"/>
        <v>1</v>
      </c>
    </row>
    <row r="36" spans="2:15" x14ac:dyDescent="0.25">
      <c r="B36" s="13" t="s">
        <v>26</v>
      </c>
      <c r="C36" s="26">
        <v>0</v>
      </c>
      <c r="D36" s="27">
        <v>0</v>
      </c>
      <c r="E36" s="26">
        <v>0</v>
      </c>
      <c r="F36" s="27">
        <v>2</v>
      </c>
      <c r="G36" s="26">
        <v>0</v>
      </c>
      <c r="H36" s="40">
        <v>0</v>
      </c>
      <c r="I36" s="35">
        <f t="shared" si="7"/>
        <v>2</v>
      </c>
      <c r="J36" s="2" t="s">
        <v>40</v>
      </c>
      <c r="K36" s="30">
        <f t="shared" si="8"/>
        <v>2</v>
      </c>
    </row>
    <row r="37" spans="2:15" x14ac:dyDescent="0.25">
      <c r="B37" s="13" t="s">
        <v>28</v>
      </c>
      <c r="C37" s="26">
        <v>0</v>
      </c>
      <c r="D37" s="27">
        <v>0</v>
      </c>
      <c r="E37" s="27">
        <v>0</v>
      </c>
      <c r="F37" s="27">
        <v>0</v>
      </c>
      <c r="G37" s="27">
        <v>1</v>
      </c>
      <c r="H37" s="39">
        <v>0</v>
      </c>
      <c r="I37" s="35">
        <f t="shared" si="7"/>
        <v>1</v>
      </c>
      <c r="J37" s="2" t="s">
        <v>40</v>
      </c>
      <c r="K37" s="30">
        <f t="shared" si="8"/>
        <v>1</v>
      </c>
    </row>
    <row r="38" spans="2:15" x14ac:dyDescent="0.25">
      <c r="B38" s="13" t="s">
        <v>30</v>
      </c>
      <c r="C38" s="27">
        <v>0</v>
      </c>
      <c r="D38" s="27">
        <v>5</v>
      </c>
      <c r="E38" s="27">
        <v>0</v>
      </c>
      <c r="F38" s="27">
        <v>0</v>
      </c>
      <c r="G38" s="27">
        <v>0</v>
      </c>
      <c r="H38" s="39">
        <v>0</v>
      </c>
      <c r="I38" s="35">
        <f t="shared" si="7"/>
        <v>5</v>
      </c>
      <c r="J38" s="2" t="s">
        <v>40</v>
      </c>
      <c r="K38" s="30">
        <f t="shared" si="8"/>
        <v>5</v>
      </c>
    </row>
    <row r="39" spans="2:15" ht="15.75" thickBot="1" x14ac:dyDescent="0.3">
      <c r="B39" s="41" t="s">
        <v>32</v>
      </c>
      <c r="C39" s="42">
        <v>0</v>
      </c>
      <c r="D39" s="43">
        <v>0</v>
      </c>
      <c r="E39" s="43">
        <v>5</v>
      </c>
      <c r="F39" s="43">
        <v>0</v>
      </c>
      <c r="G39" s="43">
        <v>2</v>
      </c>
      <c r="H39" s="44">
        <v>0</v>
      </c>
      <c r="I39" s="35">
        <f t="shared" si="7"/>
        <v>7</v>
      </c>
      <c r="J39" s="2" t="s">
        <v>40</v>
      </c>
      <c r="K39" s="30">
        <f t="shared" si="8"/>
        <v>7</v>
      </c>
    </row>
    <row r="40" spans="2:15" x14ac:dyDescent="0.25">
      <c r="B40" s="31" t="s">
        <v>41</v>
      </c>
      <c r="C40" s="36">
        <f>SUM(C28:C39)</f>
        <v>4</v>
      </c>
      <c r="D40" s="36">
        <f t="shared" ref="D40:H40" si="9">SUM(D28:D39)</f>
        <v>8</v>
      </c>
      <c r="E40" s="36">
        <f t="shared" si="9"/>
        <v>6</v>
      </c>
      <c r="F40" s="36">
        <f t="shared" si="9"/>
        <v>7</v>
      </c>
      <c r="G40" s="36">
        <f t="shared" si="9"/>
        <v>3</v>
      </c>
      <c r="H40" s="36">
        <f t="shared" si="9"/>
        <v>4</v>
      </c>
    </row>
    <row r="41" spans="2:15" x14ac:dyDescent="0.25">
      <c r="C41" s="2" t="s">
        <v>42</v>
      </c>
      <c r="D41" s="2" t="s">
        <v>42</v>
      </c>
      <c r="E41" s="2" t="s">
        <v>42</v>
      </c>
      <c r="F41" s="2" t="s">
        <v>42</v>
      </c>
      <c r="G41" s="2" t="s">
        <v>42</v>
      </c>
      <c r="H41" s="2" t="s">
        <v>42</v>
      </c>
      <c r="J41" s="2" t="s">
        <v>44</v>
      </c>
      <c r="K41" s="2" t="s">
        <v>44</v>
      </c>
      <c r="L41" s="2" t="s">
        <v>44</v>
      </c>
      <c r="M41" s="2" t="s">
        <v>44</v>
      </c>
      <c r="N41" s="2" t="s">
        <v>44</v>
      </c>
      <c r="O41" s="2" t="s">
        <v>44</v>
      </c>
    </row>
    <row r="42" spans="2:15" x14ac:dyDescent="0.25">
      <c r="B42" s="31" t="s">
        <v>43</v>
      </c>
      <c r="C42" s="34">
        <f>G20</f>
        <v>4</v>
      </c>
      <c r="D42" s="34">
        <f t="shared" ref="D42:H42" si="10">H20</f>
        <v>8</v>
      </c>
      <c r="E42" s="34">
        <f t="shared" si="10"/>
        <v>7</v>
      </c>
      <c r="F42" s="34">
        <f t="shared" si="10"/>
        <v>7</v>
      </c>
      <c r="G42" s="34">
        <f t="shared" si="10"/>
        <v>3</v>
      </c>
      <c r="H42" s="34">
        <f t="shared" si="10"/>
        <v>4</v>
      </c>
      <c r="I42" t="s">
        <v>37</v>
      </c>
      <c r="J42" s="34">
        <f>G21</f>
        <v>1</v>
      </c>
      <c r="K42" s="34">
        <f t="shared" ref="K42:O42" si="11">H21</f>
        <v>7</v>
      </c>
      <c r="L42" s="34">
        <f t="shared" si="11"/>
        <v>6</v>
      </c>
      <c r="M42" s="34">
        <f t="shared" si="11"/>
        <v>0</v>
      </c>
      <c r="N42" s="34">
        <f t="shared" si="11"/>
        <v>0</v>
      </c>
      <c r="O42" s="34">
        <f t="shared" si="11"/>
        <v>4</v>
      </c>
    </row>
    <row r="45" spans="2:15" ht="45" x14ac:dyDescent="0.25">
      <c r="B45" s="32" t="s">
        <v>45</v>
      </c>
      <c r="C45" s="33">
        <f>SUMPRODUCT(C28:H39,P6:U17)</f>
        <v>22394.38</v>
      </c>
    </row>
  </sheetData>
  <mergeCells count="7">
    <mergeCell ref="P4:U4"/>
    <mergeCell ref="B21:F21"/>
    <mergeCell ref="C26:H26"/>
    <mergeCell ref="G4:L4"/>
    <mergeCell ref="B18:F18"/>
    <mergeCell ref="B19:F19"/>
    <mergeCell ref="B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A76C-1BFE-4D76-A2B6-D2AA07341644}">
  <dimension ref="A1:H17"/>
  <sheetViews>
    <sheetView workbookViewId="0">
      <selection activeCell="E23" sqref="E23"/>
    </sheetView>
  </sheetViews>
  <sheetFormatPr defaultRowHeight="15" x14ac:dyDescent="0.25"/>
  <cols>
    <col min="6" max="6" width="5.85546875" bestFit="1" customWidth="1"/>
  </cols>
  <sheetData>
    <row r="1" spans="1:6" x14ac:dyDescent="0.25">
      <c r="A1" t="str">
        <f>Sheet1!P5</f>
        <v>ABCT</v>
      </c>
      <c r="B1" t="str">
        <f>Sheet1!Q5</f>
        <v>IRST</v>
      </c>
      <c r="C1" t="str">
        <f>Sheet1!R5</f>
        <v>LAST</v>
      </c>
      <c r="D1" t="str">
        <f>Sheet1!S5</f>
        <v>MRST</v>
      </c>
      <c r="E1" t="str">
        <f>Sheet1!T5</f>
        <v>NEST</v>
      </c>
      <c r="F1" t="str">
        <f>Sheet1!U5</f>
        <v>PSST</v>
      </c>
    </row>
    <row r="2" spans="1:6" x14ac:dyDescent="0.25">
      <c r="A2">
        <f>Sheet1!P6</f>
        <v>99999</v>
      </c>
      <c r="B2">
        <f>Sheet1!Q6</f>
        <v>538.56000000000006</v>
      </c>
      <c r="C2">
        <f>Sheet1!R6</f>
        <v>703.8</v>
      </c>
      <c r="D2">
        <f>Sheet1!S6</f>
        <v>532.43999999999994</v>
      </c>
      <c r="E2">
        <f>Sheet1!T6</f>
        <v>581.4</v>
      </c>
      <c r="F2">
        <f>Sheet1!U6</f>
        <v>642.6</v>
      </c>
    </row>
    <row r="3" spans="1:6" x14ac:dyDescent="0.25">
      <c r="A3">
        <f>Sheet1!P7</f>
        <v>99999</v>
      </c>
      <c r="B3">
        <f>Sheet1!Q7</f>
        <v>947.16</v>
      </c>
      <c r="C3">
        <f>Sheet1!R7</f>
        <v>927.24</v>
      </c>
      <c r="D3">
        <f>Sheet1!S7</f>
        <v>955.68</v>
      </c>
      <c r="E3">
        <f>Sheet1!T7</f>
        <v>976.2</v>
      </c>
      <c r="F3">
        <f>Sheet1!U7</f>
        <v>933.36</v>
      </c>
    </row>
    <row r="4" spans="1:6" x14ac:dyDescent="0.25">
      <c r="A4">
        <f>Sheet1!P8</f>
        <v>99999</v>
      </c>
      <c r="B4">
        <f>Sheet1!Q8</f>
        <v>649.79999999999995</v>
      </c>
      <c r="C4">
        <f>Sheet1!R8</f>
        <v>350</v>
      </c>
      <c r="D4">
        <f>Sheet1!S8</f>
        <v>324.89999999999998</v>
      </c>
      <c r="E4">
        <f>Sheet1!T8</f>
        <v>350</v>
      </c>
      <c r="F4">
        <f>Sheet1!U8</f>
        <v>380</v>
      </c>
    </row>
    <row r="5" spans="1:6" x14ac:dyDescent="0.25">
      <c r="A5">
        <f>Sheet1!P9</f>
        <v>350</v>
      </c>
      <c r="B5">
        <f>Sheet1!Q9</f>
        <v>400</v>
      </c>
      <c r="C5">
        <f>Sheet1!R9</f>
        <v>478.75</v>
      </c>
      <c r="D5">
        <f>Sheet1!S9</f>
        <v>367.68</v>
      </c>
      <c r="E5">
        <f>Sheet1!T9</f>
        <v>363.84999999999997</v>
      </c>
      <c r="F5">
        <f>Sheet1!U9</f>
        <v>425.13000000000005</v>
      </c>
    </row>
    <row r="6" spans="1:6" x14ac:dyDescent="0.25">
      <c r="A6">
        <f>Sheet1!P10</f>
        <v>99999</v>
      </c>
      <c r="B6">
        <f>Sheet1!Q10</f>
        <v>2600.4</v>
      </c>
      <c r="C6">
        <f>Sheet1!R10</f>
        <v>2764.81</v>
      </c>
      <c r="D6">
        <f>Sheet1!S10</f>
        <v>99999</v>
      </c>
      <c r="E6">
        <f>Sheet1!T10</f>
        <v>3163</v>
      </c>
      <c r="F6">
        <f>Sheet1!U10</f>
        <v>99999</v>
      </c>
    </row>
    <row r="7" spans="1:6" x14ac:dyDescent="0.25">
      <c r="A7">
        <f>Sheet1!P11</f>
        <v>99999</v>
      </c>
      <c r="B7">
        <f>Sheet1!Q11</f>
        <v>527.66999999999996</v>
      </c>
      <c r="C7">
        <f>Sheet1!R11</f>
        <v>690.69</v>
      </c>
      <c r="D7">
        <f>Sheet1!S11</f>
        <v>523.38</v>
      </c>
      <c r="E7">
        <f>Sheet1!T11</f>
        <v>570.57000000000005</v>
      </c>
      <c r="F7">
        <f>Sheet1!U11</f>
        <v>630.63</v>
      </c>
    </row>
    <row r="8" spans="1:6" x14ac:dyDescent="0.25">
      <c r="A8">
        <f>Sheet1!P12</f>
        <v>894</v>
      </c>
      <c r="B8">
        <f>Sheet1!Q12</f>
        <v>902.99999999999989</v>
      </c>
      <c r="C8">
        <f>Sheet1!R12</f>
        <v>1284</v>
      </c>
      <c r="D8">
        <f>Sheet1!S12</f>
        <v>897</v>
      </c>
      <c r="E8">
        <f>Sheet1!T12</f>
        <v>996</v>
      </c>
      <c r="F8">
        <f>Sheet1!U12</f>
        <v>996</v>
      </c>
    </row>
    <row r="9" spans="1:6" x14ac:dyDescent="0.25">
      <c r="A9">
        <f>Sheet1!P13</f>
        <v>99999</v>
      </c>
      <c r="B9">
        <f>Sheet1!Q13</f>
        <v>650.08000000000004</v>
      </c>
      <c r="C9">
        <f>Sheet1!R13</f>
        <v>350</v>
      </c>
      <c r="D9">
        <f>Sheet1!S13</f>
        <v>325.04000000000002</v>
      </c>
      <c r="E9">
        <f>Sheet1!T13</f>
        <v>350</v>
      </c>
      <c r="F9">
        <f>Sheet1!U13</f>
        <v>349.52</v>
      </c>
    </row>
    <row r="10" spans="1:6" x14ac:dyDescent="0.25">
      <c r="A10">
        <f>Sheet1!P14</f>
        <v>99999</v>
      </c>
      <c r="B10">
        <f>Sheet1!Q14</f>
        <v>3536.5499999999997</v>
      </c>
      <c r="C10">
        <f>Sheet1!R14</f>
        <v>99999</v>
      </c>
      <c r="D10">
        <f>Sheet1!S14</f>
        <v>2926.7999999999997</v>
      </c>
      <c r="E10">
        <f>Sheet1!T14</f>
        <v>99999</v>
      </c>
      <c r="F10">
        <f>Sheet1!U14</f>
        <v>99999</v>
      </c>
    </row>
    <row r="11" spans="1:6" x14ac:dyDescent="0.25">
      <c r="A11">
        <f>Sheet1!P15</f>
        <v>99999</v>
      </c>
      <c r="B11">
        <f>Sheet1!Q15</f>
        <v>650.1</v>
      </c>
      <c r="C11">
        <f>Sheet1!R15</f>
        <v>532.79999999999995</v>
      </c>
      <c r="D11">
        <f>Sheet1!S15</f>
        <v>528.45000000000005</v>
      </c>
      <c r="E11">
        <f>Sheet1!T15</f>
        <v>415.65000000000003</v>
      </c>
      <c r="F11">
        <f>Sheet1!U15</f>
        <v>674.8</v>
      </c>
    </row>
    <row r="12" spans="1:6" x14ac:dyDescent="0.25">
      <c r="A12">
        <f>Sheet1!P16</f>
        <v>495.9</v>
      </c>
      <c r="B12">
        <f>Sheet1!Q16</f>
        <v>495.9</v>
      </c>
      <c r="C12">
        <f>Sheet1!R16</f>
        <v>712.5</v>
      </c>
      <c r="D12">
        <f>Sheet1!S16</f>
        <v>495.9</v>
      </c>
      <c r="E12">
        <f>Sheet1!T16</f>
        <v>513</v>
      </c>
      <c r="F12">
        <f>Sheet1!U16</f>
        <v>746.7</v>
      </c>
    </row>
    <row r="13" spans="1:6" x14ac:dyDescent="0.25">
      <c r="A13">
        <f>Sheet1!P17</f>
        <v>99999</v>
      </c>
      <c r="B13">
        <f>Sheet1!Q17</f>
        <v>651.2399999999999</v>
      </c>
      <c r="C13">
        <f>Sheet1!R17</f>
        <v>498.96000000000004</v>
      </c>
      <c r="D13">
        <f>Sheet1!S17</f>
        <v>495.72</v>
      </c>
      <c r="E13">
        <f>Sheet1!T17</f>
        <v>414.72</v>
      </c>
      <c r="F13">
        <f>Sheet1!U17</f>
        <v>631.79999999999995</v>
      </c>
    </row>
    <row r="17" spans="1:8" x14ac:dyDescent="0.25">
      <c r="A17" s="52"/>
      <c r="B17" s="52"/>
      <c r="C17" s="52"/>
      <c r="D17" s="52"/>
      <c r="E17" s="52"/>
      <c r="F17" s="52"/>
      <c r="G17" s="52"/>
      <c r="H1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46C2-C94B-48D8-8EC8-7D576A5082D5}">
  <dimension ref="A1:G13"/>
  <sheetViews>
    <sheetView workbookViewId="0">
      <selection activeCell="I12" sqref="I12"/>
    </sheetView>
  </sheetViews>
  <sheetFormatPr defaultRowHeight="15" x14ac:dyDescent="0.25"/>
  <cols>
    <col min="1" max="1" width="12.140625" bestFit="1" customWidth="1"/>
  </cols>
  <sheetData>
    <row r="1" spans="1:7" x14ac:dyDescent="0.25">
      <c r="A1" t="str">
        <f>Sheet1!B27</f>
        <v>Destination</v>
      </c>
      <c r="B1" t="str">
        <f>Sheet1!C27</f>
        <v>ABCT</v>
      </c>
      <c r="C1" t="str">
        <f>Sheet1!D27</f>
        <v>IRST</v>
      </c>
      <c r="D1" t="str">
        <f>Sheet1!E27</f>
        <v>LAST</v>
      </c>
      <c r="E1" t="str">
        <f>Sheet1!F27</f>
        <v>MRST</v>
      </c>
      <c r="F1" t="str">
        <f>Sheet1!G27</f>
        <v>NEST</v>
      </c>
      <c r="G1" t="str">
        <f>Sheet1!H27</f>
        <v>PSST</v>
      </c>
    </row>
    <row r="2" spans="1:7" x14ac:dyDescent="0.25">
      <c r="A2" t="str">
        <f>Sheet1!B28</f>
        <v>ATLANTA</v>
      </c>
      <c r="B2">
        <f>Sheet1!C28</f>
        <v>0</v>
      </c>
      <c r="C2">
        <f>Sheet1!D28</f>
        <v>0</v>
      </c>
      <c r="D2">
        <f>Sheet1!E28</f>
        <v>0</v>
      </c>
      <c r="E2">
        <f>Sheet1!F28</f>
        <v>4</v>
      </c>
      <c r="F2">
        <f>Sheet1!G28</f>
        <v>0</v>
      </c>
      <c r="G2">
        <f>Sheet1!H28</f>
        <v>0</v>
      </c>
    </row>
    <row r="3" spans="1:7" x14ac:dyDescent="0.25">
      <c r="A3" t="str">
        <f>Sheet1!B29</f>
        <v>EVERETT</v>
      </c>
      <c r="B3">
        <f>Sheet1!C29</f>
        <v>0</v>
      </c>
      <c r="C3">
        <f>Sheet1!D29</f>
        <v>0</v>
      </c>
      <c r="D3">
        <f>Sheet1!E29</f>
        <v>0</v>
      </c>
      <c r="E3">
        <f>Sheet1!F29</f>
        <v>0</v>
      </c>
      <c r="F3">
        <f>Sheet1!G29</f>
        <v>0</v>
      </c>
      <c r="G3">
        <f>Sheet1!H29</f>
        <v>1</v>
      </c>
    </row>
    <row r="4" spans="1:7" x14ac:dyDescent="0.25">
      <c r="A4" t="str">
        <f>Sheet1!B30</f>
        <v>EPHRATA</v>
      </c>
      <c r="B4">
        <f>Sheet1!C30</f>
        <v>0</v>
      </c>
      <c r="C4">
        <f>Sheet1!D30</f>
        <v>0</v>
      </c>
      <c r="D4">
        <f>Sheet1!E30</f>
        <v>1</v>
      </c>
      <c r="E4">
        <f>Sheet1!F30</f>
        <v>0</v>
      </c>
      <c r="F4">
        <f>Sheet1!G30</f>
        <v>0</v>
      </c>
      <c r="G4">
        <f>Sheet1!H30</f>
        <v>2</v>
      </c>
    </row>
    <row r="5" spans="1:7" x14ac:dyDescent="0.25">
      <c r="A5" t="str">
        <f>Sheet1!B31</f>
        <v>RIVERVIEW</v>
      </c>
      <c r="B5">
        <f>Sheet1!C31</f>
        <v>4</v>
      </c>
      <c r="C5">
        <f>Sheet1!D31</f>
        <v>0</v>
      </c>
      <c r="D5">
        <f>Sheet1!E31</f>
        <v>0</v>
      </c>
      <c r="E5">
        <f>Sheet1!F31</f>
        <v>1</v>
      </c>
      <c r="F5">
        <f>Sheet1!G31</f>
        <v>0</v>
      </c>
      <c r="G5">
        <f>Sheet1!H31</f>
        <v>0</v>
      </c>
    </row>
    <row r="6" spans="1:7" x14ac:dyDescent="0.25">
      <c r="A6" t="str">
        <f>Sheet1!B32</f>
        <v>CARSON</v>
      </c>
      <c r="B6">
        <f>Sheet1!C32</f>
        <v>0</v>
      </c>
      <c r="C6">
        <f>Sheet1!D32</f>
        <v>1</v>
      </c>
      <c r="D6">
        <f>Sheet1!E32</f>
        <v>0</v>
      </c>
      <c r="E6">
        <f>Sheet1!F32</f>
        <v>0</v>
      </c>
      <c r="F6">
        <f>Sheet1!G32</f>
        <v>0</v>
      </c>
      <c r="G6">
        <f>Sheet1!H32</f>
        <v>0</v>
      </c>
    </row>
    <row r="7" spans="1:7" x14ac:dyDescent="0.25">
      <c r="A7" t="str">
        <f>Sheet1!B33</f>
        <v>CHAMBLEE</v>
      </c>
      <c r="B7">
        <f>Sheet1!C33</f>
        <v>0</v>
      </c>
      <c r="C7">
        <f>Sheet1!D33</f>
        <v>1</v>
      </c>
      <c r="D7">
        <f>Sheet1!E33</f>
        <v>0</v>
      </c>
      <c r="E7">
        <f>Sheet1!F33</f>
        <v>0</v>
      </c>
      <c r="F7">
        <f>Sheet1!G33</f>
        <v>0</v>
      </c>
      <c r="G7">
        <f>Sheet1!H33</f>
        <v>0</v>
      </c>
    </row>
    <row r="8" spans="1:7" x14ac:dyDescent="0.25">
      <c r="A8" t="str">
        <f>Sheet1!B34</f>
        <v>ROSEVILLE</v>
      </c>
      <c r="B8">
        <f>Sheet1!C34</f>
        <v>0</v>
      </c>
      <c r="C8">
        <f>Sheet1!D34</f>
        <v>1</v>
      </c>
      <c r="D8">
        <f>Sheet1!E34</f>
        <v>0</v>
      </c>
      <c r="E8">
        <f>Sheet1!F34</f>
        <v>0</v>
      </c>
      <c r="F8">
        <f>Sheet1!G34</f>
        <v>0</v>
      </c>
      <c r="G8">
        <f>Sheet1!H34</f>
        <v>0</v>
      </c>
    </row>
    <row r="9" spans="1:7" x14ac:dyDescent="0.25">
      <c r="A9" t="str">
        <f>Sheet1!B35</f>
        <v>HANOVER</v>
      </c>
      <c r="B9">
        <f>Sheet1!C35</f>
        <v>0</v>
      </c>
      <c r="C9">
        <f>Sheet1!D35</f>
        <v>0</v>
      </c>
      <c r="D9">
        <f>Sheet1!E35</f>
        <v>0</v>
      </c>
      <c r="E9">
        <f>Sheet1!F35</f>
        <v>0</v>
      </c>
      <c r="F9">
        <f>Sheet1!G35</f>
        <v>0</v>
      </c>
      <c r="G9">
        <f>Sheet1!H35</f>
        <v>1</v>
      </c>
    </row>
    <row r="10" spans="1:7" x14ac:dyDescent="0.25">
      <c r="A10" t="str">
        <f>Sheet1!B36</f>
        <v>SPARKS</v>
      </c>
      <c r="B10">
        <f>Sheet1!C36</f>
        <v>0</v>
      </c>
      <c r="C10">
        <f>Sheet1!D36</f>
        <v>0</v>
      </c>
      <c r="D10">
        <f>Sheet1!E36</f>
        <v>0</v>
      </c>
      <c r="E10">
        <f>Sheet1!F36</f>
        <v>2</v>
      </c>
      <c r="F10">
        <f>Sheet1!G36</f>
        <v>0</v>
      </c>
      <c r="G10">
        <f>Sheet1!H36</f>
        <v>0</v>
      </c>
    </row>
    <row r="11" spans="1:7" x14ac:dyDescent="0.25">
      <c r="A11" t="str">
        <f>Sheet1!B37</f>
        <v>PARSIPPANY</v>
      </c>
      <c r="B11">
        <f>Sheet1!C37</f>
        <v>0</v>
      </c>
      <c r="C11">
        <f>Sheet1!D37</f>
        <v>0</v>
      </c>
      <c r="D11">
        <f>Sheet1!E37</f>
        <v>0</v>
      </c>
      <c r="E11">
        <f>Sheet1!F37</f>
        <v>0</v>
      </c>
      <c r="F11">
        <f>Sheet1!G37</f>
        <v>1</v>
      </c>
      <c r="G11">
        <f>Sheet1!H37</f>
        <v>0</v>
      </c>
    </row>
    <row r="12" spans="1:7" x14ac:dyDescent="0.25">
      <c r="A12" t="str">
        <f>Sheet1!B38</f>
        <v>EFFINGHAM</v>
      </c>
      <c r="B12">
        <f>Sheet1!C38</f>
        <v>0</v>
      </c>
      <c r="C12">
        <f>Sheet1!D38</f>
        <v>5</v>
      </c>
      <c r="D12">
        <f>Sheet1!E38</f>
        <v>0</v>
      </c>
      <c r="E12">
        <f>Sheet1!F38</f>
        <v>0</v>
      </c>
      <c r="F12">
        <f>Sheet1!G38</f>
        <v>0</v>
      </c>
      <c r="G12">
        <f>Sheet1!H38</f>
        <v>0</v>
      </c>
    </row>
    <row r="13" spans="1:7" x14ac:dyDescent="0.25">
      <c r="A13" t="str">
        <f>Sheet1!B39</f>
        <v>KEARNY</v>
      </c>
      <c r="B13">
        <f>Sheet1!C39</f>
        <v>0</v>
      </c>
      <c r="C13">
        <f>Sheet1!D39</f>
        <v>0</v>
      </c>
      <c r="D13">
        <f>Sheet1!E39</f>
        <v>5</v>
      </c>
      <c r="E13">
        <f>Sheet1!F39</f>
        <v>0</v>
      </c>
      <c r="F13">
        <f>Sheet1!G39</f>
        <v>2</v>
      </c>
      <c r="G13">
        <f>Sheet1!H39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Carrier</vt:lpstr>
      <vt:lpstr>Result</vt:lpstr>
      <vt:lpstr>AvailablePulls</vt:lpstr>
      <vt:lpstr>Carrier</vt:lpstr>
      <vt:lpstr>Commitment</vt:lpstr>
      <vt:lpstr>Total</vt:lpstr>
      <vt:lpstr>TotalAssigned</vt:lpstr>
      <vt:lpstr>TotalCost</vt:lpstr>
      <vt:lpstr>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Roxy Mao</dc:creator>
  <cp:lastModifiedBy>Roxy Mao</cp:lastModifiedBy>
  <dcterms:created xsi:type="dcterms:W3CDTF">2015-06-05T18:17:20Z</dcterms:created>
  <dcterms:modified xsi:type="dcterms:W3CDTF">2020-10-21T03:50:11Z</dcterms:modified>
</cp:coreProperties>
</file>