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BOXSVR\ar\Documents\merlin_tfa_dropbox\glbio2019\sup\"/>
    </mc:Choice>
  </mc:AlternateContent>
  <bookViews>
    <workbookView xWindow="0" yWindow="0" windowWidth="16380" windowHeight="8190" tabRatio="997"/>
  </bookViews>
  <sheets>
    <sheet name="mESC Array GSEs" sheetId="1" r:id="rId1"/>
    <sheet name="mESC Array GSMs" sheetId="2" r:id="rId2"/>
    <sheet name="Filtered mESC Array GSMs" sheetId="3" r:id="rId3"/>
    <sheet name="mESC RNASeq GSEs" sheetId="4" r:id="rId4"/>
    <sheet name="mESC RNASeq GSMs" sheetId="5" r:id="rId5"/>
    <sheet name="Filtered mESC RNASeq GSMs" sheetId="6" r:id="rId6"/>
  </sheets>
  <definedNames>
    <definedName name="_xlnm._FilterDatabase" localSheetId="2">'Filtered mESC Array GSMs'!$A$1:$F$1193</definedName>
    <definedName name="_xlnm._FilterDatabase" localSheetId="5" hidden="1">'Filtered mESC RNASeq GSMs'!$A$1:$I$780</definedName>
    <definedName name="_xlnm._FilterDatabase" localSheetId="0">'mESC Array GSEs'!$A$1:$G$195</definedName>
    <definedName name="_xlnm._FilterDatabase" localSheetId="1">'mESC Array GSMs'!$A$1:$F$3837</definedName>
    <definedName name="_xlnm._FilterDatabase" localSheetId="3" hidden="1">'mESC RNASeq GSEs'!$A$1:$F$288</definedName>
    <definedName name="_xlnm._FilterDatabase" localSheetId="4" hidden="1">'mESC RNASeq GSMs'!$A$1:$I$1197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0" i="6" l="1"/>
  <c r="D780" i="6"/>
  <c r="C780" i="6"/>
  <c r="A780" i="6"/>
  <c r="E779" i="6"/>
  <c r="D779" i="6"/>
  <c r="C779" i="6"/>
  <c r="A779" i="6"/>
  <c r="E778" i="6"/>
  <c r="D778" i="6"/>
  <c r="C778" i="6"/>
  <c r="A778" i="6"/>
  <c r="E777" i="6"/>
  <c r="D777" i="6"/>
  <c r="C777" i="6"/>
  <c r="A777" i="6"/>
  <c r="E776" i="6"/>
  <c r="D776" i="6"/>
  <c r="C776" i="6"/>
  <c r="A776" i="6"/>
  <c r="E775" i="6"/>
  <c r="D775" i="6"/>
  <c r="C775" i="6"/>
  <c r="A775" i="6"/>
  <c r="E774" i="6"/>
  <c r="D774" i="6"/>
  <c r="C774" i="6"/>
  <c r="A774" i="6"/>
  <c r="E773" i="6"/>
  <c r="D773" i="6"/>
  <c r="C773" i="6"/>
  <c r="A773" i="6"/>
  <c r="E772" i="6"/>
  <c r="D772" i="6"/>
  <c r="C772" i="6"/>
  <c r="A772" i="6"/>
  <c r="E771" i="6"/>
  <c r="D771" i="6"/>
  <c r="C771" i="6"/>
  <c r="A771" i="6"/>
  <c r="E770" i="6"/>
  <c r="D770" i="6"/>
  <c r="C770" i="6"/>
  <c r="A770" i="6"/>
  <c r="E769" i="6"/>
  <c r="D769" i="6"/>
  <c r="C769" i="6"/>
  <c r="A769" i="6"/>
  <c r="E768" i="6"/>
  <c r="D768" i="6"/>
  <c r="C768" i="6"/>
  <c r="A768" i="6"/>
  <c r="E767" i="6"/>
  <c r="D767" i="6"/>
  <c r="C767" i="6"/>
  <c r="A767" i="6"/>
  <c r="E766" i="6"/>
  <c r="D766" i="6"/>
  <c r="C766" i="6"/>
  <c r="A766" i="6"/>
  <c r="E765" i="6"/>
  <c r="D765" i="6"/>
  <c r="C765" i="6"/>
  <c r="A765" i="6"/>
  <c r="E764" i="6"/>
  <c r="D764" i="6"/>
  <c r="C764" i="6"/>
  <c r="A764" i="6"/>
  <c r="E763" i="6"/>
  <c r="D763" i="6"/>
  <c r="C763" i="6"/>
  <c r="A763" i="6"/>
  <c r="E762" i="6"/>
  <c r="D762" i="6"/>
  <c r="C762" i="6"/>
  <c r="A762" i="6"/>
  <c r="E761" i="6"/>
  <c r="D761" i="6"/>
  <c r="C761" i="6"/>
  <c r="A761" i="6"/>
  <c r="E760" i="6"/>
  <c r="D760" i="6"/>
  <c r="C760" i="6"/>
  <c r="A760" i="6"/>
  <c r="E759" i="6"/>
  <c r="D759" i="6"/>
  <c r="C759" i="6"/>
  <c r="A759" i="6"/>
  <c r="E758" i="6"/>
  <c r="D758" i="6"/>
  <c r="C758" i="6"/>
  <c r="A758" i="6"/>
  <c r="E757" i="6"/>
  <c r="D757" i="6"/>
  <c r="C757" i="6"/>
  <c r="A757" i="6"/>
  <c r="E756" i="6"/>
  <c r="D756" i="6"/>
  <c r="C756" i="6"/>
  <c r="A756" i="6"/>
  <c r="E755" i="6"/>
  <c r="D755" i="6"/>
  <c r="C755" i="6"/>
  <c r="A755" i="6"/>
  <c r="E754" i="6"/>
  <c r="D754" i="6"/>
  <c r="C754" i="6"/>
  <c r="A754" i="6"/>
  <c r="E753" i="6"/>
  <c r="D753" i="6"/>
  <c r="C753" i="6"/>
  <c r="A753" i="6"/>
  <c r="E752" i="6"/>
  <c r="D752" i="6"/>
  <c r="C752" i="6"/>
  <c r="A752" i="6"/>
  <c r="E751" i="6"/>
  <c r="D751" i="6"/>
  <c r="C751" i="6"/>
  <c r="A751" i="6"/>
  <c r="E750" i="6"/>
  <c r="D750" i="6"/>
  <c r="C750" i="6"/>
  <c r="A750" i="6"/>
  <c r="E749" i="6"/>
  <c r="D749" i="6"/>
  <c r="C749" i="6"/>
  <c r="A749" i="6"/>
  <c r="E748" i="6"/>
  <c r="D748" i="6"/>
  <c r="C748" i="6"/>
  <c r="A748" i="6"/>
  <c r="E747" i="6"/>
  <c r="D747" i="6"/>
  <c r="C747" i="6"/>
  <c r="A747" i="6"/>
  <c r="E746" i="6"/>
  <c r="D746" i="6"/>
  <c r="C746" i="6"/>
  <c r="A746" i="6"/>
  <c r="E745" i="6"/>
  <c r="D745" i="6"/>
  <c r="C745" i="6"/>
  <c r="A745" i="6"/>
  <c r="E744" i="6"/>
  <c r="D744" i="6"/>
  <c r="C744" i="6"/>
  <c r="A744" i="6"/>
  <c r="E743" i="6"/>
  <c r="D743" i="6"/>
  <c r="C743" i="6"/>
  <c r="A743" i="6"/>
  <c r="E742" i="6"/>
  <c r="D742" i="6"/>
  <c r="C742" i="6"/>
  <c r="A742" i="6"/>
  <c r="E741" i="6"/>
  <c r="D741" i="6"/>
  <c r="C741" i="6"/>
  <c r="A741" i="6"/>
  <c r="E740" i="6"/>
  <c r="D740" i="6"/>
  <c r="C740" i="6"/>
  <c r="A740" i="6"/>
  <c r="E739" i="6"/>
  <c r="D739" i="6"/>
  <c r="C739" i="6"/>
  <c r="A739" i="6"/>
  <c r="E738" i="6"/>
  <c r="D738" i="6"/>
  <c r="C738" i="6"/>
  <c r="A738" i="6"/>
  <c r="E737" i="6"/>
  <c r="D737" i="6"/>
  <c r="C737" i="6"/>
  <c r="A737" i="6"/>
  <c r="E736" i="6"/>
  <c r="D736" i="6"/>
  <c r="C736" i="6"/>
  <c r="A736" i="6"/>
  <c r="E735" i="6"/>
  <c r="D735" i="6"/>
  <c r="C735" i="6"/>
  <c r="A735" i="6"/>
  <c r="E734" i="6"/>
  <c r="D734" i="6"/>
  <c r="C734" i="6"/>
  <c r="A734" i="6"/>
  <c r="E733" i="6"/>
  <c r="D733" i="6"/>
  <c r="C733" i="6"/>
  <c r="A733" i="6"/>
  <c r="E732" i="6"/>
  <c r="D732" i="6"/>
  <c r="C732" i="6"/>
  <c r="A732" i="6"/>
  <c r="E731" i="6"/>
  <c r="D731" i="6"/>
  <c r="C731" i="6"/>
  <c r="A731" i="6"/>
  <c r="E730" i="6"/>
  <c r="D730" i="6"/>
  <c r="C730" i="6"/>
  <c r="A730" i="6"/>
  <c r="E729" i="6"/>
  <c r="D729" i="6"/>
  <c r="C729" i="6"/>
  <c r="A729" i="6"/>
  <c r="E728" i="6"/>
  <c r="D728" i="6"/>
  <c r="C728" i="6"/>
  <c r="A728" i="6"/>
  <c r="E727" i="6"/>
  <c r="D727" i="6"/>
  <c r="C727" i="6"/>
  <c r="A727" i="6"/>
  <c r="E726" i="6"/>
  <c r="D726" i="6"/>
  <c r="C726" i="6"/>
  <c r="A726" i="6"/>
  <c r="E725" i="6"/>
  <c r="D725" i="6"/>
  <c r="C725" i="6"/>
  <c r="A725" i="6"/>
  <c r="E724" i="6"/>
  <c r="D724" i="6"/>
  <c r="C724" i="6"/>
  <c r="A724" i="6"/>
  <c r="E723" i="6"/>
  <c r="D723" i="6"/>
  <c r="C723" i="6"/>
  <c r="A723" i="6"/>
  <c r="E722" i="6"/>
  <c r="D722" i="6"/>
  <c r="C722" i="6"/>
  <c r="A722" i="6"/>
  <c r="E721" i="6"/>
  <c r="D721" i="6"/>
  <c r="C721" i="6"/>
  <c r="A721" i="6"/>
  <c r="E720" i="6"/>
  <c r="D720" i="6"/>
  <c r="C720" i="6"/>
  <c r="A720" i="6"/>
  <c r="E719" i="6"/>
  <c r="D719" i="6"/>
  <c r="C719" i="6"/>
  <c r="A719" i="6"/>
  <c r="E718" i="6"/>
  <c r="D718" i="6"/>
  <c r="C718" i="6"/>
  <c r="A718" i="6"/>
  <c r="E717" i="6"/>
  <c r="D717" i="6"/>
  <c r="C717" i="6"/>
  <c r="A717" i="6"/>
  <c r="E716" i="6"/>
  <c r="D716" i="6"/>
  <c r="C716" i="6"/>
  <c r="A716" i="6"/>
  <c r="E715" i="6"/>
  <c r="D715" i="6"/>
  <c r="C715" i="6"/>
  <c r="A715" i="6"/>
  <c r="E714" i="6"/>
  <c r="D714" i="6"/>
  <c r="C714" i="6"/>
  <c r="A714" i="6"/>
  <c r="E713" i="6"/>
  <c r="D713" i="6"/>
  <c r="C713" i="6"/>
  <c r="A713" i="6"/>
  <c r="E712" i="6"/>
  <c r="D712" i="6"/>
  <c r="C712" i="6"/>
  <c r="A712" i="6"/>
  <c r="E711" i="6"/>
  <c r="D711" i="6"/>
  <c r="C711" i="6"/>
  <c r="A711" i="6"/>
  <c r="E710" i="6"/>
  <c r="D710" i="6"/>
  <c r="C710" i="6"/>
  <c r="A710" i="6"/>
  <c r="E709" i="6"/>
  <c r="D709" i="6"/>
  <c r="C709" i="6"/>
  <c r="A709" i="6"/>
  <c r="E708" i="6"/>
  <c r="D708" i="6"/>
  <c r="C708" i="6"/>
  <c r="A708" i="6"/>
  <c r="E707" i="6"/>
  <c r="D707" i="6"/>
  <c r="C707" i="6"/>
  <c r="A707" i="6"/>
  <c r="E706" i="6"/>
  <c r="D706" i="6"/>
  <c r="C706" i="6"/>
  <c r="A706" i="6"/>
  <c r="E705" i="6"/>
  <c r="D705" i="6"/>
  <c r="C705" i="6"/>
  <c r="A705" i="6"/>
  <c r="E704" i="6"/>
  <c r="D704" i="6"/>
  <c r="C704" i="6"/>
  <c r="A704" i="6"/>
  <c r="E703" i="6"/>
  <c r="D703" i="6"/>
  <c r="C703" i="6"/>
  <c r="A703" i="6"/>
  <c r="E702" i="6"/>
  <c r="D702" i="6"/>
  <c r="C702" i="6"/>
  <c r="A702" i="6"/>
  <c r="E701" i="6"/>
  <c r="D701" i="6"/>
  <c r="C701" i="6"/>
  <c r="A701" i="6"/>
  <c r="E700" i="6"/>
  <c r="D700" i="6"/>
  <c r="C700" i="6"/>
  <c r="A700" i="6"/>
  <c r="E699" i="6"/>
  <c r="D699" i="6"/>
  <c r="C699" i="6"/>
  <c r="A699" i="6"/>
  <c r="E698" i="6"/>
  <c r="D698" i="6"/>
  <c r="C698" i="6"/>
  <c r="A698" i="6"/>
  <c r="E697" i="6"/>
  <c r="D697" i="6"/>
  <c r="C697" i="6"/>
  <c r="A697" i="6"/>
  <c r="E696" i="6"/>
  <c r="D696" i="6"/>
  <c r="C696" i="6"/>
  <c r="A696" i="6"/>
  <c r="E695" i="6"/>
  <c r="D695" i="6"/>
  <c r="C695" i="6"/>
  <c r="A695" i="6"/>
  <c r="E694" i="6"/>
  <c r="D694" i="6"/>
  <c r="C694" i="6"/>
  <c r="A694" i="6"/>
  <c r="E693" i="6"/>
  <c r="D693" i="6"/>
  <c r="C693" i="6"/>
  <c r="A693" i="6"/>
  <c r="E692" i="6"/>
  <c r="D692" i="6"/>
  <c r="C692" i="6"/>
  <c r="A692" i="6"/>
  <c r="E691" i="6"/>
  <c r="D691" i="6"/>
  <c r="C691" i="6"/>
  <c r="A691" i="6"/>
  <c r="E690" i="6"/>
  <c r="D690" i="6"/>
  <c r="C690" i="6"/>
  <c r="A690" i="6"/>
  <c r="E689" i="6"/>
  <c r="D689" i="6"/>
  <c r="C689" i="6"/>
  <c r="A689" i="6"/>
  <c r="E688" i="6"/>
  <c r="D688" i="6"/>
  <c r="C688" i="6"/>
  <c r="A688" i="6"/>
  <c r="E687" i="6"/>
  <c r="D687" i="6"/>
  <c r="C687" i="6"/>
  <c r="A687" i="6"/>
  <c r="E686" i="6"/>
  <c r="D686" i="6"/>
  <c r="C686" i="6"/>
  <c r="A686" i="6"/>
  <c r="E685" i="6"/>
  <c r="D685" i="6"/>
  <c r="C685" i="6"/>
  <c r="A685" i="6"/>
  <c r="E684" i="6"/>
  <c r="D684" i="6"/>
  <c r="C684" i="6"/>
  <c r="A684" i="6"/>
  <c r="E683" i="6"/>
  <c r="D683" i="6"/>
  <c r="C683" i="6"/>
  <c r="A683" i="6"/>
  <c r="E682" i="6"/>
  <c r="D682" i="6"/>
  <c r="C682" i="6"/>
  <c r="A682" i="6"/>
  <c r="E681" i="6"/>
  <c r="D681" i="6"/>
  <c r="C681" i="6"/>
  <c r="A681" i="6"/>
  <c r="E680" i="6"/>
  <c r="D680" i="6"/>
  <c r="C680" i="6"/>
  <c r="A680" i="6"/>
  <c r="E679" i="6"/>
  <c r="D679" i="6"/>
  <c r="C679" i="6"/>
  <c r="A679" i="6"/>
  <c r="E678" i="6"/>
  <c r="D678" i="6"/>
  <c r="C678" i="6"/>
  <c r="A678" i="6"/>
  <c r="E677" i="6"/>
  <c r="D677" i="6"/>
  <c r="C677" i="6"/>
  <c r="A677" i="6"/>
  <c r="E676" i="6"/>
  <c r="D676" i="6"/>
  <c r="C676" i="6"/>
  <c r="A676" i="6"/>
  <c r="E675" i="6"/>
  <c r="D675" i="6"/>
  <c r="C675" i="6"/>
  <c r="A675" i="6"/>
  <c r="E674" i="6"/>
  <c r="D674" i="6"/>
  <c r="C674" i="6"/>
  <c r="A674" i="6"/>
  <c r="E673" i="6"/>
  <c r="D673" i="6"/>
  <c r="C673" i="6"/>
  <c r="A673" i="6"/>
  <c r="E672" i="6"/>
  <c r="D672" i="6"/>
  <c r="C672" i="6"/>
  <c r="A672" i="6"/>
  <c r="E671" i="6"/>
  <c r="D671" i="6"/>
  <c r="C671" i="6"/>
  <c r="A671" i="6"/>
  <c r="E670" i="6"/>
  <c r="D670" i="6"/>
  <c r="C670" i="6"/>
  <c r="A670" i="6"/>
  <c r="E669" i="6"/>
  <c r="D669" i="6"/>
  <c r="C669" i="6"/>
  <c r="A669" i="6"/>
  <c r="E668" i="6"/>
  <c r="D668" i="6"/>
  <c r="C668" i="6"/>
  <c r="A668" i="6"/>
  <c r="E667" i="6"/>
  <c r="D667" i="6"/>
  <c r="C667" i="6"/>
  <c r="A667" i="6"/>
  <c r="E666" i="6"/>
  <c r="D666" i="6"/>
  <c r="C666" i="6"/>
  <c r="A666" i="6"/>
  <c r="E665" i="6"/>
  <c r="D665" i="6"/>
  <c r="C665" i="6"/>
  <c r="A665" i="6"/>
  <c r="E664" i="6"/>
  <c r="D664" i="6"/>
  <c r="C664" i="6"/>
  <c r="A664" i="6"/>
  <c r="E663" i="6"/>
  <c r="D663" i="6"/>
  <c r="C663" i="6"/>
  <c r="A663" i="6"/>
  <c r="E662" i="6"/>
  <c r="D662" i="6"/>
  <c r="C662" i="6"/>
  <c r="A662" i="6"/>
  <c r="E661" i="6"/>
  <c r="D661" i="6"/>
  <c r="C661" i="6"/>
  <c r="A661" i="6"/>
  <c r="E660" i="6"/>
  <c r="D660" i="6"/>
  <c r="C660" i="6"/>
  <c r="A660" i="6"/>
  <c r="E659" i="6"/>
  <c r="D659" i="6"/>
  <c r="C659" i="6"/>
  <c r="A659" i="6"/>
  <c r="E658" i="6"/>
  <c r="D658" i="6"/>
  <c r="C658" i="6"/>
  <c r="A658" i="6"/>
  <c r="E657" i="6"/>
  <c r="D657" i="6"/>
  <c r="C657" i="6"/>
  <c r="A657" i="6"/>
  <c r="E656" i="6"/>
  <c r="D656" i="6"/>
  <c r="C656" i="6"/>
  <c r="A656" i="6"/>
  <c r="E655" i="6"/>
  <c r="D655" i="6"/>
  <c r="C655" i="6"/>
  <c r="A655" i="6"/>
  <c r="E654" i="6"/>
  <c r="D654" i="6"/>
  <c r="C654" i="6"/>
  <c r="A654" i="6"/>
  <c r="E653" i="6"/>
  <c r="D653" i="6"/>
  <c r="C653" i="6"/>
  <c r="A653" i="6"/>
  <c r="E652" i="6"/>
  <c r="D652" i="6"/>
  <c r="C652" i="6"/>
  <c r="A652" i="6"/>
  <c r="E651" i="6"/>
  <c r="D651" i="6"/>
  <c r="C651" i="6"/>
  <c r="A651" i="6"/>
  <c r="E650" i="6"/>
  <c r="D650" i="6"/>
  <c r="C650" i="6"/>
  <c r="A650" i="6"/>
  <c r="E649" i="6"/>
  <c r="D649" i="6"/>
  <c r="C649" i="6"/>
  <c r="A649" i="6"/>
  <c r="E648" i="6"/>
  <c r="D648" i="6"/>
  <c r="C648" i="6"/>
  <c r="A648" i="6"/>
  <c r="E647" i="6"/>
  <c r="D647" i="6"/>
  <c r="C647" i="6"/>
  <c r="A647" i="6"/>
  <c r="E646" i="6"/>
  <c r="D646" i="6"/>
  <c r="C646" i="6"/>
  <c r="A646" i="6"/>
  <c r="E645" i="6"/>
  <c r="D645" i="6"/>
  <c r="C645" i="6"/>
  <c r="A645" i="6"/>
  <c r="E644" i="6"/>
  <c r="D644" i="6"/>
  <c r="C644" i="6"/>
  <c r="A644" i="6"/>
  <c r="E643" i="6"/>
  <c r="D643" i="6"/>
  <c r="C643" i="6"/>
  <c r="A643" i="6"/>
  <c r="E642" i="6"/>
  <c r="D642" i="6"/>
  <c r="C642" i="6"/>
  <c r="A642" i="6"/>
  <c r="E641" i="6"/>
  <c r="D641" i="6"/>
  <c r="C641" i="6"/>
  <c r="A641" i="6"/>
  <c r="E640" i="6"/>
  <c r="D640" i="6"/>
  <c r="C640" i="6"/>
  <c r="A640" i="6"/>
  <c r="E639" i="6"/>
  <c r="D639" i="6"/>
  <c r="C639" i="6"/>
  <c r="A639" i="6"/>
  <c r="E638" i="6"/>
  <c r="D638" i="6"/>
  <c r="C638" i="6"/>
  <c r="A638" i="6"/>
  <c r="E637" i="6"/>
  <c r="D637" i="6"/>
  <c r="C637" i="6"/>
  <c r="A637" i="6"/>
  <c r="E636" i="6"/>
  <c r="D636" i="6"/>
  <c r="C636" i="6"/>
  <c r="A636" i="6"/>
  <c r="E635" i="6"/>
  <c r="D635" i="6"/>
  <c r="C635" i="6"/>
  <c r="A635" i="6"/>
  <c r="E634" i="6"/>
  <c r="D634" i="6"/>
  <c r="C634" i="6"/>
  <c r="A634" i="6"/>
  <c r="E633" i="6"/>
  <c r="D633" i="6"/>
  <c r="C633" i="6"/>
  <c r="A633" i="6"/>
  <c r="E632" i="6"/>
  <c r="D632" i="6"/>
  <c r="C632" i="6"/>
  <c r="A632" i="6"/>
  <c r="E631" i="6"/>
  <c r="D631" i="6"/>
  <c r="C631" i="6"/>
  <c r="A631" i="6"/>
  <c r="E630" i="6"/>
  <c r="D630" i="6"/>
  <c r="C630" i="6"/>
  <c r="A630" i="6"/>
  <c r="E629" i="6"/>
  <c r="D629" i="6"/>
  <c r="C629" i="6"/>
  <c r="A629" i="6"/>
  <c r="E628" i="6"/>
  <c r="D628" i="6"/>
  <c r="C628" i="6"/>
  <c r="A628" i="6"/>
  <c r="E627" i="6"/>
  <c r="D627" i="6"/>
  <c r="C627" i="6"/>
  <c r="A627" i="6"/>
  <c r="E626" i="6"/>
  <c r="D626" i="6"/>
  <c r="C626" i="6"/>
  <c r="A626" i="6"/>
  <c r="E625" i="6"/>
  <c r="D625" i="6"/>
  <c r="C625" i="6"/>
  <c r="A625" i="6"/>
  <c r="E624" i="6"/>
  <c r="D624" i="6"/>
  <c r="C624" i="6"/>
  <c r="A624" i="6"/>
  <c r="E623" i="6"/>
  <c r="D623" i="6"/>
  <c r="C623" i="6"/>
  <c r="A623" i="6"/>
  <c r="E622" i="6"/>
  <c r="D622" i="6"/>
  <c r="C622" i="6"/>
  <c r="A622" i="6"/>
  <c r="E621" i="6"/>
  <c r="D621" i="6"/>
  <c r="C621" i="6"/>
  <c r="A621" i="6"/>
  <c r="E620" i="6"/>
  <c r="D620" i="6"/>
  <c r="C620" i="6"/>
  <c r="A620" i="6"/>
  <c r="E619" i="6"/>
  <c r="D619" i="6"/>
  <c r="C619" i="6"/>
  <c r="A619" i="6"/>
  <c r="E618" i="6"/>
  <c r="D618" i="6"/>
  <c r="C618" i="6"/>
  <c r="A618" i="6"/>
  <c r="E617" i="6"/>
  <c r="D617" i="6"/>
  <c r="C617" i="6"/>
  <c r="A617" i="6"/>
  <c r="E616" i="6"/>
  <c r="D616" i="6"/>
  <c r="C616" i="6"/>
  <c r="A616" i="6"/>
  <c r="E615" i="6"/>
  <c r="D615" i="6"/>
  <c r="C615" i="6"/>
  <c r="A615" i="6"/>
  <c r="E614" i="6"/>
  <c r="D614" i="6"/>
  <c r="C614" i="6"/>
  <c r="A614" i="6"/>
  <c r="E613" i="6"/>
  <c r="D613" i="6"/>
  <c r="C613" i="6"/>
  <c r="A613" i="6"/>
  <c r="E612" i="6"/>
  <c r="D612" i="6"/>
  <c r="C612" i="6"/>
  <c r="A612" i="6"/>
  <c r="E611" i="6"/>
  <c r="D611" i="6"/>
  <c r="C611" i="6"/>
  <c r="A611" i="6"/>
  <c r="E610" i="6"/>
  <c r="D610" i="6"/>
  <c r="C610" i="6"/>
  <c r="A610" i="6"/>
  <c r="E609" i="6"/>
  <c r="D609" i="6"/>
  <c r="C609" i="6"/>
  <c r="A609" i="6"/>
  <c r="E608" i="6"/>
  <c r="D608" i="6"/>
  <c r="C608" i="6"/>
  <c r="A608" i="6"/>
  <c r="E607" i="6"/>
  <c r="D607" i="6"/>
  <c r="C607" i="6"/>
  <c r="A607" i="6"/>
  <c r="E606" i="6"/>
  <c r="D606" i="6"/>
  <c r="C606" i="6"/>
  <c r="A606" i="6"/>
  <c r="E605" i="6"/>
  <c r="D605" i="6"/>
  <c r="C605" i="6"/>
  <c r="A605" i="6"/>
  <c r="E604" i="6"/>
  <c r="D604" i="6"/>
  <c r="C604" i="6"/>
  <c r="A604" i="6"/>
  <c r="E603" i="6"/>
  <c r="D603" i="6"/>
  <c r="C603" i="6"/>
  <c r="A603" i="6"/>
  <c r="E602" i="6"/>
  <c r="D602" i="6"/>
  <c r="C602" i="6"/>
  <c r="A602" i="6"/>
  <c r="E601" i="6"/>
  <c r="D601" i="6"/>
  <c r="C601" i="6"/>
  <c r="A601" i="6"/>
  <c r="E600" i="6"/>
  <c r="D600" i="6"/>
  <c r="C600" i="6"/>
  <c r="A600" i="6"/>
  <c r="E599" i="6"/>
  <c r="D599" i="6"/>
  <c r="C599" i="6"/>
  <c r="A599" i="6"/>
  <c r="E598" i="6"/>
  <c r="D598" i="6"/>
  <c r="C598" i="6"/>
  <c r="A598" i="6"/>
  <c r="E597" i="6"/>
  <c r="D597" i="6"/>
  <c r="C597" i="6"/>
  <c r="A597" i="6"/>
  <c r="E596" i="6"/>
  <c r="D596" i="6"/>
  <c r="C596" i="6"/>
  <c r="A596" i="6"/>
  <c r="E595" i="6"/>
  <c r="D595" i="6"/>
  <c r="C595" i="6"/>
  <c r="A595" i="6"/>
  <c r="E594" i="6"/>
  <c r="D594" i="6"/>
  <c r="C594" i="6"/>
  <c r="A594" i="6"/>
  <c r="E593" i="6"/>
  <c r="D593" i="6"/>
  <c r="C593" i="6"/>
  <c r="A593" i="6"/>
  <c r="E592" i="6"/>
  <c r="D592" i="6"/>
  <c r="C592" i="6"/>
  <c r="A592" i="6"/>
  <c r="E591" i="6"/>
  <c r="D591" i="6"/>
  <c r="C591" i="6"/>
  <c r="A591" i="6"/>
  <c r="E590" i="6"/>
  <c r="D590" i="6"/>
  <c r="C590" i="6"/>
  <c r="A590" i="6"/>
  <c r="E589" i="6"/>
  <c r="D589" i="6"/>
  <c r="C589" i="6"/>
  <c r="A589" i="6"/>
  <c r="E588" i="6"/>
  <c r="D588" i="6"/>
  <c r="C588" i="6"/>
  <c r="A588" i="6"/>
  <c r="E587" i="6"/>
  <c r="D587" i="6"/>
  <c r="C587" i="6"/>
  <c r="A587" i="6"/>
  <c r="E586" i="6"/>
  <c r="D586" i="6"/>
  <c r="C586" i="6"/>
  <c r="A586" i="6"/>
  <c r="E585" i="6"/>
  <c r="D585" i="6"/>
  <c r="C585" i="6"/>
  <c r="A585" i="6"/>
  <c r="E584" i="6"/>
  <c r="D584" i="6"/>
  <c r="C584" i="6"/>
  <c r="A584" i="6"/>
  <c r="E583" i="6"/>
  <c r="D583" i="6"/>
  <c r="C583" i="6"/>
  <c r="A583" i="6"/>
  <c r="E582" i="6"/>
  <c r="D582" i="6"/>
  <c r="C582" i="6"/>
  <c r="A582" i="6"/>
  <c r="E581" i="6"/>
  <c r="D581" i="6"/>
  <c r="C581" i="6"/>
  <c r="A581" i="6"/>
  <c r="E580" i="6"/>
  <c r="D580" i="6"/>
  <c r="C580" i="6"/>
  <c r="A580" i="6"/>
  <c r="E579" i="6"/>
  <c r="D579" i="6"/>
  <c r="C579" i="6"/>
  <c r="A579" i="6"/>
  <c r="E578" i="6"/>
  <c r="D578" i="6"/>
  <c r="C578" i="6"/>
  <c r="A578" i="6"/>
  <c r="E577" i="6"/>
  <c r="D577" i="6"/>
  <c r="C577" i="6"/>
  <c r="A577" i="6"/>
  <c r="E576" i="6"/>
  <c r="D576" i="6"/>
  <c r="C576" i="6"/>
  <c r="A576" i="6"/>
  <c r="E575" i="6"/>
  <c r="D575" i="6"/>
  <c r="C575" i="6"/>
  <c r="A575" i="6"/>
  <c r="E574" i="6"/>
  <c r="D574" i="6"/>
  <c r="C574" i="6"/>
  <c r="A574" i="6"/>
  <c r="E573" i="6"/>
  <c r="D573" i="6"/>
  <c r="C573" i="6"/>
  <c r="A573" i="6"/>
  <c r="E572" i="6"/>
  <c r="D572" i="6"/>
  <c r="C572" i="6"/>
  <c r="A572" i="6"/>
  <c r="E571" i="6"/>
  <c r="D571" i="6"/>
  <c r="C571" i="6"/>
  <c r="A571" i="6"/>
  <c r="E570" i="6"/>
  <c r="D570" i="6"/>
  <c r="C570" i="6"/>
  <c r="A570" i="6"/>
  <c r="E569" i="6"/>
  <c r="D569" i="6"/>
  <c r="C569" i="6"/>
  <c r="A569" i="6"/>
  <c r="E568" i="6"/>
  <c r="D568" i="6"/>
  <c r="C568" i="6"/>
  <c r="A568" i="6"/>
  <c r="E567" i="6"/>
  <c r="D567" i="6"/>
  <c r="C567" i="6"/>
  <c r="A567" i="6"/>
  <c r="E566" i="6"/>
  <c r="D566" i="6"/>
  <c r="C566" i="6"/>
  <c r="A566" i="6"/>
  <c r="E565" i="6"/>
  <c r="D565" i="6"/>
  <c r="C565" i="6"/>
  <c r="A565" i="6"/>
  <c r="E564" i="6"/>
  <c r="D564" i="6"/>
  <c r="C564" i="6"/>
  <c r="A564" i="6"/>
  <c r="E563" i="6"/>
  <c r="D563" i="6"/>
  <c r="C563" i="6"/>
  <c r="A563" i="6"/>
  <c r="E562" i="6"/>
  <c r="D562" i="6"/>
  <c r="C562" i="6"/>
  <c r="A562" i="6"/>
  <c r="E561" i="6"/>
  <c r="D561" i="6"/>
  <c r="C561" i="6"/>
  <c r="A561" i="6"/>
  <c r="E560" i="6"/>
  <c r="D560" i="6"/>
  <c r="C560" i="6"/>
  <c r="A560" i="6"/>
  <c r="E559" i="6"/>
  <c r="D559" i="6"/>
  <c r="C559" i="6"/>
  <c r="A559" i="6"/>
  <c r="E558" i="6"/>
  <c r="D558" i="6"/>
  <c r="C558" i="6"/>
  <c r="A558" i="6"/>
  <c r="E557" i="6"/>
  <c r="D557" i="6"/>
  <c r="C557" i="6"/>
  <c r="A557" i="6"/>
  <c r="E556" i="6"/>
  <c r="D556" i="6"/>
  <c r="C556" i="6"/>
  <c r="A556" i="6"/>
  <c r="E555" i="6"/>
  <c r="D555" i="6"/>
  <c r="C555" i="6"/>
  <c r="A555" i="6"/>
  <c r="E554" i="6"/>
  <c r="D554" i="6"/>
  <c r="C554" i="6"/>
  <c r="A554" i="6"/>
  <c r="E553" i="6"/>
  <c r="D553" i="6"/>
  <c r="C553" i="6"/>
  <c r="A553" i="6"/>
  <c r="E552" i="6"/>
  <c r="D552" i="6"/>
  <c r="C552" i="6"/>
  <c r="A552" i="6"/>
  <c r="E551" i="6"/>
  <c r="D551" i="6"/>
  <c r="C551" i="6"/>
  <c r="A551" i="6"/>
  <c r="E550" i="6"/>
  <c r="D550" i="6"/>
  <c r="C550" i="6"/>
  <c r="A550" i="6"/>
  <c r="E549" i="6"/>
  <c r="D549" i="6"/>
  <c r="C549" i="6"/>
  <c r="A549" i="6"/>
  <c r="E548" i="6"/>
  <c r="D548" i="6"/>
  <c r="C548" i="6"/>
  <c r="A548" i="6"/>
  <c r="E547" i="6"/>
  <c r="D547" i="6"/>
  <c r="C547" i="6"/>
  <c r="A547" i="6"/>
  <c r="E546" i="6"/>
  <c r="D546" i="6"/>
  <c r="C546" i="6"/>
  <c r="A546" i="6"/>
  <c r="E545" i="6"/>
  <c r="D545" i="6"/>
  <c r="C545" i="6"/>
  <c r="A545" i="6"/>
  <c r="E544" i="6"/>
  <c r="D544" i="6"/>
  <c r="C544" i="6"/>
  <c r="A544" i="6"/>
  <c r="E543" i="6"/>
  <c r="D543" i="6"/>
  <c r="C543" i="6"/>
  <c r="A543" i="6"/>
  <c r="E542" i="6"/>
  <c r="D542" i="6"/>
  <c r="C542" i="6"/>
  <c r="A542" i="6"/>
  <c r="E541" i="6"/>
  <c r="D541" i="6"/>
  <c r="C541" i="6"/>
  <c r="A541" i="6"/>
  <c r="E540" i="6"/>
  <c r="D540" i="6"/>
  <c r="C540" i="6"/>
  <c r="A540" i="6"/>
  <c r="E539" i="6"/>
  <c r="D539" i="6"/>
  <c r="C539" i="6"/>
  <c r="A539" i="6"/>
  <c r="E538" i="6"/>
  <c r="D538" i="6"/>
  <c r="C538" i="6"/>
  <c r="A538" i="6"/>
  <c r="E537" i="6"/>
  <c r="D537" i="6"/>
  <c r="C537" i="6"/>
  <c r="A537" i="6"/>
  <c r="E536" i="6"/>
  <c r="D536" i="6"/>
  <c r="C536" i="6"/>
  <c r="A536" i="6"/>
  <c r="E535" i="6"/>
  <c r="D535" i="6"/>
  <c r="C535" i="6"/>
  <c r="A535" i="6"/>
  <c r="E534" i="6"/>
  <c r="D534" i="6"/>
  <c r="C534" i="6"/>
  <c r="A534" i="6"/>
  <c r="E533" i="6"/>
  <c r="D533" i="6"/>
  <c r="C533" i="6"/>
  <c r="A533" i="6"/>
  <c r="E532" i="6"/>
  <c r="D532" i="6"/>
  <c r="C532" i="6"/>
  <c r="A532" i="6"/>
  <c r="E531" i="6"/>
  <c r="D531" i="6"/>
  <c r="C531" i="6"/>
  <c r="A531" i="6"/>
  <c r="E530" i="6"/>
  <c r="D530" i="6"/>
  <c r="C530" i="6"/>
  <c r="A530" i="6"/>
  <c r="E529" i="6"/>
  <c r="D529" i="6"/>
  <c r="C529" i="6"/>
  <c r="A529" i="6"/>
  <c r="E528" i="6"/>
  <c r="D528" i="6"/>
  <c r="C528" i="6"/>
  <c r="A528" i="6"/>
  <c r="E527" i="6"/>
  <c r="D527" i="6"/>
  <c r="C527" i="6"/>
  <c r="A527" i="6"/>
  <c r="E526" i="6"/>
  <c r="D526" i="6"/>
  <c r="C526" i="6"/>
  <c r="A526" i="6"/>
  <c r="E525" i="6"/>
  <c r="D525" i="6"/>
  <c r="C525" i="6"/>
  <c r="A525" i="6"/>
  <c r="E524" i="6"/>
  <c r="D524" i="6"/>
  <c r="C524" i="6"/>
  <c r="A524" i="6"/>
  <c r="E523" i="6"/>
  <c r="D523" i="6"/>
  <c r="C523" i="6"/>
  <c r="A523" i="6"/>
  <c r="E522" i="6"/>
  <c r="D522" i="6"/>
  <c r="C522" i="6"/>
  <c r="A522" i="6"/>
  <c r="E521" i="6"/>
  <c r="D521" i="6"/>
  <c r="C521" i="6"/>
  <c r="A521" i="6"/>
  <c r="E520" i="6"/>
  <c r="D520" i="6"/>
  <c r="C520" i="6"/>
  <c r="A520" i="6"/>
  <c r="E519" i="6"/>
  <c r="D519" i="6"/>
  <c r="C519" i="6"/>
  <c r="A519" i="6"/>
  <c r="E518" i="6"/>
  <c r="D518" i="6"/>
  <c r="C518" i="6"/>
  <c r="A518" i="6"/>
  <c r="E517" i="6"/>
  <c r="D517" i="6"/>
  <c r="C517" i="6"/>
  <c r="A517" i="6"/>
  <c r="E516" i="6"/>
  <c r="D516" i="6"/>
  <c r="C516" i="6"/>
  <c r="A516" i="6"/>
  <c r="E515" i="6"/>
  <c r="D515" i="6"/>
  <c r="C515" i="6"/>
  <c r="A515" i="6"/>
  <c r="E514" i="6"/>
  <c r="D514" i="6"/>
  <c r="C514" i="6"/>
  <c r="A514" i="6"/>
  <c r="E513" i="6"/>
  <c r="D513" i="6"/>
  <c r="C513" i="6"/>
  <c r="A513" i="6"/>
  <c r="E512" i="6"/>
  <c r="D512" i="6"/>
  <c r="C512" i="6"/>
  <c r="A512" i="6"/>
  <c r="E511" i="6"/>
  <c r="D511" i="6"/>
  <c r="C511" i="6"/>
  <c r="A511" i="6"/>
  <c r="E510" i="6"/>
  <c r="D510" i="6"/>
  <c r="C510" i="6"/>
  <c r="A510" i="6"/>
  <c r="E509" i="6"/>
  <c r="D509" i="6"/>
  <c r="C509" i="6"/>
  <c r="A509" i="6"/>
  <c r="E508" i="6"/>
  <c r="D508" i="6"/>
  <c r="C508" i="6"/>
  <c r="A508" i="6"/>
  <c r="E507" i="6"/>
  <c r="D507" i="6"/>
  <c r="C507" i="6"/>
  <c r="A507" i="6"/>
  <c r="E506" i="6"/>
  <c r="D506" i="6"/>
  <c r="C506" i="6"/>
  <c r="A506" i="6"/>
  <c r="E505" i="6"/>
  <c r="D505" i="6"/>
  <c r="C505" i="6"/>
  <c r="A505" i="6"/>
  <c r="E504" i="6"/>
  <c r="D504" i="6"/>
  <c r="C504" i="6"/>
  <c r="A504" i="6"/>
  <c r="E503" i="6"/>
  <c r="D503" i="6"/>
  <c r="C503" i="6"/>
  <c r="A503" i="6"/>
  <c r="E502" i="6"/>
  <c r="D502" i="6"/>
  <c r="C502" i="6"/>
  <c r="A502" i="6"/>
  <c r="E501" i="6"/>
  <c r="D501" i="6"/>
  <c r="C501" i="6"/>
  <c r="A501" i="6"/>
  <c r="E500" i="6"/>
  <c r="D500" i="6"/>
  <c r="C500" i="6"/>
  <c r="A500" i="6"/>
  <c r="E499" i="6"/>
  <c r="D499" i="6"/>
  <c r="C499" i="6"/>
  <c r="A499" i="6"/>
  <c r="E498" i="6"/>
  <c r="D498" i="6"/>
  <c r="C498" i="6"/>
  <c r="A498" i="6"/>
  <c r="E497" i="6"/>
  <c r="D497" i="6"/>
  <c r="C497" i="6"/>
  <c r="A497" i="6"/>
  <c r="E496" i="6"/>
  <c r="D496" i="6"/>
  <c r="C496" i="6"/>
  <c r="A496" i="6"/>
  <c r="E495" i="6"/>
  <c r="D495" i="6"/>
  <c r="C495" i="6"/>
  <c r="A495" i="6"/>
  <c r="E494" i="6"/>
  <c r="D494" i="6"/>
  <c r="C494" i="6"/>
  <c r="A494" i="6"/>
  <c r="E493" i="6"/>
  <c r="D493" i="6"/>
  <c r="C493" i="6"/>
  <c r="A493" i="6"/>
  <c r="E492" i="6"/>
  <c r="D492" i="6"/>
  <c r="C492" i="6"/>
  <c r="A492" i="6"/>
  <c r="E491" i="6"/>
  <c r="D491" i="6"/>
  <c r="C491" i="6"/>
  <c r="A491" i="6"/>
  <c r="E490" i="6"/>
  <c r="D490" i="6"/>
  <c r="C490" i="6"/>
  <c r="A490" i="6"/>
  <c r="E489" i="6"/>
  <c r="D489" i="6"/>
  <c r="C489" i="6"/>
  <c r="A489" i="6"/>
  <c r="E488" i="6"/>
  <c r="D488" i="6"/>
  <c r="C488" i="6"/>
  <c r="A488" i="6"/>
  <c r="E487" i="6"/>
  <c r="D487" i="6"/>
  <c r="C487" i="6"/>
  <c r="A487" i="6"/>
  <c r="E486" i="6"/>
  <c r="D486" i="6"/>
  <c r="C486" i="6"/>
  <c r="A486" i="6"/>
  <c r="E485" i="6"/>
  <c r="D485" i="6"/>
  <c r="C485" i="6"/>
  <c r="A485" i="6"/>
  <c r="E484" i="6"/>
  <c r="D484" i="6"/>
  <c r="C484" i="6"/>
  <c r="A484" i="6"/>
  <c r="E483" i="6"/>
  <c r="D483" i="6"/>
  <c r="C483" i="6"/>
  <c r="A483" i="6"/>
  <c r="E482" i="6"/>
  <c r="D482" i="6"/>
  <c r="C482" i="6"/>
  <c r="A482" i="6"/>
  <c r="E481" i="6"/>
  <c r="D481" i="6"/>
  <c r="C481" i="6"/>
  <c r="A481" i="6"/>
  <c r="E480" i="6"/>
  <c r="D480" i="6"/>
  <c r="C480" i="6"/>
  <c r="A480" i="6"/>
  <c r="E479" i="6"/>
  <c r="D479" i="6"/>
  <c r="C479" i="6"/>
  <c r="A479" i="6"/>
  <c r="E478" i="6"/>
  <c r="D478" i="6"/>
  <c r="C478" i="6"/>
  <c r="A478" i="6"/>
  <c r="E477" i="6"/>
  <c r="D477" i="6"/>
  <c r="C477" i="6"/>
  <c r="A477" i="6"/>
  <c r="E476" i="6"/>
  <c r="D476" i="6"/>
  <c r="C476" i="6"/>
  <c r="A476" i="6"/>
  <c r="E475" i="6"/>
  <c r="D475" i="6"/>
  <c r="C475" i="6"/>
  <c r="A475" i="6"/>
  <c r="E474" i="6"/>
  <c r="D474" i="6"/>
  <c r="C474" i="6"/>
  <c r="A474" i="6"/>
  <c r="E473" i="6"/>
  <c r="D473" i="6"/>
  <c r="C473" i="6"/>
  <c r="A473" i="6"/>
  <c r="E472" i="6"/>
  <c r="D472" i="6"/>
  <c r="C472" i="6"/>
  <c r="A472" i="6"/>
  <c r="E471" i="6"/>
  <c r="D471" i="6"/>
  <c r="C471" i="6"/>
  <c r="A471" i="6"/>
  <c r="E470" i="6"/>
  <c r="D470" i="6"/>
  <c r="C470" i="6"/>
  <c r="A470" i="6"/>
  <c r="E469" i="6"/>
  <c r="D469" i="6"/>
  <c r="C469" i="6"/>
  <c r="A469" i="6"/>
  <c r="E468" i="6"/>
  <c r="D468" i="6"/>
  <c r="C468" i="6"/>
  <c r="A468" i="6"/>
  <c r="E467" i="6"/>
  <c r="D467" i="6"/>
  <c r="C467" i="6"/>
  <c r="A467" i="6"/>
  <c r="E466" i="6"/>
  <c r="D466" i="6"/>
  <c r="C466" i="6"/>
  <c r="A466" i="6"/>
  <c r="E465" i="6"/>
  <c r="D465" i="6"/>
  <c r="C465" i="6"/>
  <c r="A465" i="6"/>
  <c r="E464" i="6"/>
  <c r="D464" i="6"/>
  <c r="C464" i="6"/>
  <c r="A464" i="6"/>
  <c r="E463" i="6"/>
  <c r="D463" i="6"/>
  <c r="C463" i="6"/>
  <c r="A463" i="6"/>
  <c r="E462" i="6"/>
  <c r="D462" i="6"/>
  <c r="C462" i="6"/>
  <c r="A462" i="6"/>
  <c r="E461" i="6"/>
  <c r="D461" i="6"/>
  <c r="C461" i="6"/>
  <c r="A461" i="6"/>
  <c r="E460" i="6"/>
  <c r="D460" i="6"/>
  <c r="C460" i="6"/>
  <c r="A460" i="6"/>
  <c r="E459" i="6"/>
  <c r="D459" i="6"/>
  <c r="C459" i="6"/>
  <c r="A459" i="6"/>
  <c r="E458" i="6"/>
  <c r="D458" i="6"/>
  <c r="C458" i="6"/>
  <c r="A458" i="6"/>
  <c r="E457" i="6"/>
  <c r="D457" i="6"/>
  <c r="C457" i="6"/>
  <c r="A457" i="6"/>
  <c r="E456" i="6"/>
  <c r="D456" i="6"/>
  <c r="C456" i="6"/>
  <c r="A456" i="6"/>
  <c r="E455" i="6"/>
  <c r="D455" i="6"/>
  <c r="C455" i="6"/>
  <c r="A455" i="6"/>
  <c r="E454" i="6"/>
  <c r="D454" i="6"/>
  <c r="C454" i="6"/>
  <c r="A454" i="6"/>
  <c r="E453" i="6"/>
  <c r="D453" i="6"/>
  <c r="C453" i="6"/>
  <c r="A453" i="6"/>
  <c r="E452" i="6"/>
  <c r="D452" i="6"/>
  <c r="C452" i="6"/>
  <c r="A452" i="6"/>
  <c r="E451" i="6"/>
  <c r="D451" i="6"/>
  <c r="C451" i="6"/>
  <c r="A451" i="6"/>
  <c r="E450" i="6"/>
  <c r="D450" i="6"/>
  <c r="C450" i="6"/>
  <c r="A450" i="6"/>
  <c r="E449" i="6"/>
  <c r="D449" i="6"/>
  <c r="C449" i="6"/>
  <c r="A449" i="6"/>
  <c r="E448" i="6"/>
  <c r="D448" i="6"/>
  <c r="C448" i="6"/>
  <c r="A448" i="6"/>
  <c r="E447" i="6"/>
  <c r="D447" i="6"/>
  <c r="C447" i="6"/>
  <c r="A447" i="6"/>
  <c r="E446" i="6"/>
  <c r="D446" i="6"/>
  <c r="C446" i="6"/>
  <c r="A446" i="6"/>
  <c r="E445" i="6"/>
  <c r="D445" i="6"/>
  <c r="C445" i="6"/>
  <c r="A445" i="6"/>
  <c r="E444" i="6"/>
  <c r="D444" i="6"/>
  <c r="C444" i="6"/>
  <c r="A444" i="6"/>
  <c r="E443" i="6"/>
  <c r="D443" i="6"/>
  <c r="C443" i="6"/>
  <c r="A443" i="6"/>
  <c r="E442" i="6"/>
  <c r="D442" i="6"/>
  <c r="C442" i="6"/>
  <c r="A442" i="6"/>
  <c r="E441" i="6"/>
  <c r="D441" i="6"/>
  <c r="C441" i="6"/>
  <c r="A441" i="6"/>
  <c r="E440" i="6"/>
  <c r="D440" i="6"/>
  <c r="C440" i="6"/>
  <c r="A440" i="6"/>
  <c r="E439" i="6"/>
  <c r="D439" i="6"/>
  <c r="C439" i="6"/>
  <c r="A439" i="6"/>
  <c r="E438" i="6"/>
  <c r="D438" i="6"/>
  <c r="C438" i="6"/>
  <c r="A438" i="6"/>
  <c r="E437" i="6"/>
  <c r="D437" i="6"/>
  <c r="C437" i="6"/>
  <c r="A437" i="6"/>
  <c r="E436" i="6"/>
  <c r="D436" i="6"/>
  <c r="C436" i="6"/>
  <c r="A436" i="6"/>
  <c r="E435" i="6"/>
  <c r="D435" i="6"/>
  <c r="C435" i="6"/>
  <c r="A435" i="6"/>
  <c r="E434" i="6"/>
  <c r="D434" i="6"/>
  <c r="C434" i="6"/>
  <c r="A434" i="6"/>
  <c r="E433" i="6"/>
  <c r="D433" i="6"/>
  <c r="C433" i="6"/>
  <c r="A433" i="6"/>
  <c r="E432" i="6"/>
  <c r="D432" i="6"/>
  <c r="C432" i="6"/>
  <c r="A432" i="6"/>
  <c r="E431" i="6"/>
  <c r="D431" i="6"/>
  <c r="C431" i="6"/>
  <c r="A431" i="6"/>
  <c r="E430" i="6"/>
  <c r="D430" i="6"/>
  <c r="C430" i="6"/>
  <c r="A430" i="6"/>
  <c r="E429" i="6"/>
  <c r="D429" i="6"/>
  <c r="C429" i="6"/>
  <c r="A429" i="6"/>
  <c r="E428" i="6"/>
  <c r="D428" i="6"/>
  <c r="C428" i="6"/>
  <c r="A428" i="6"/>
  <c r="E427" i="6"/>
  <c r="D427" i="6"/>
  <c r="C427" i="6"/>
  <c r="A427" i="6"/>
  <c r="E426" i="6"/>
  <c r="D426" i="6"/>
  <c r="C426" i="6"/>
  <c r="A426" i="6"/>
  <c r="E425" i="6"/>
  <c r="D425" i="6"/>
  <c r="C425" i="6"/>
  <c r="A425" i="6"/>
  <c r="E424" i="6"/>
  <c r="D424" i="6"/>
  <c r="C424" i="6"/>
  <c r="A424" i="6"/>
  <c r="E423" i="6"/>
  <c r="D423" i="6"/>
  <c r="C423" i="6"/>
  <c r="A423" i="6"/>
  <c r="E422" i="6"/>
  <c r="D422" i="6"/>
  <c r="C422" i="6"/>
  <c r="A422" i="6"/>
  <c r="E421" i="6"/>
  <c r="D421" i="6"/>
  <c r="C421" i="6"/>
  <c r="A421" i="6"/>
  <c r="E420" i="6"/>
  <c r="D420" i="6"/>
  <c r="C420" i="6"/>
  <c r="A420" i="6"/>
  <c r="E419" i="6"/>
  <c r="D419" i="6"/>
  <c r="C419" i="6"/>
  <c r="A419" i="6"/>
  <c r="E418" i="6"/>
  <c r="D418" i="6"/>
  <c r="C418" i="6"/>
  <c r="A418" i="6"/>
  <c r="E417" i="6"/>
  <c r="D417" i="6"/>
  <c r="C417" i="6"/>
  <c r="A417" i="6"/>
  <c r="E416" i="6"/>
  <c r="D416" i="6"/>
  <c r="C416" i="6"/>
  <c r="A416" i="6"/>
  <c r="E415" i="6"/>
  <c r="D415" i="6"/>
  <c r="C415" i="6"/>
  <c r="A415" i="6"/>
  <c r="E414" i="6"/>
  <c r="D414" i="6"/>
  <c r="C414" i="6"/>
  <c r="A414" i="6"/>
  <c r="E413" i="6"/>
  <c r="D413" i="6"/>
  <c r="C413" i="6"/>
  <c r="A413" i="6"/>
  <c r="E412" i="6"/>
  <c r="D412" i="6"/>
  <c r="C412" i="6"/>
  <c r="A412" i="6"/>
  <c r="E411" i="6"/>
  <c r="D411" i="6"/>
  <c r="C411" i="6"/>
  <c r="A411" i="6"/>
  <c r="E410" i="6"/>
  <c r="D410" i="6"/>
  <c r="C410" i="6"/>
  <c r="A410" i="6"/>
  <c r="E409" i="6"/>
  <c r="D409" i="6"/>
  <c r="C409" i="6"/>
  <c r="A409" i="6"/>
  <c r="E408" i="6"/>
  <c r="D408" i="6"/>
  <c r="C408" i="6"/>
  <c r="A408" i="6"/>
  <c r="E407" i="6"/>
  <c r="D407" i="6"/>
  <c r="C407" i="6"/>
  <c r="A407" i="6"/>
  <c r="E406" i="6"/>
  <c r="D406" i="6"/>
  <c r="C406" i="6"/>
  <c r="A406" i="6"/>
  <c r="E405" i="6"/>
  <c r="D405" i="6"/>
  <c r="C405" i="6"/>
  <c r="A405" i="6"/>
  <c r="E404" i="6"/>
  <c r="D404" i="6"/>
  <c r="C404" i="6"/>
  <c r="A404" i="6"/>
  <c r="E403" i="6"/>
  <c r="D403" i="6"/>
  <c r="C403" i="6"/>
  <c r="A403" i="6"/>
  <c r="E402" i="6"/>
  <c r="D402" i="6"/>
  <c r="C402" i="6"/>
  <c r="A402" i="6"/>
  <c r="E401" i="6"/>
  <c r="D401" i="6"/>
  <c r="C401" i="6"/>
  <c r="A401" i="6"/>
  <c r="E400" i="6"/>
  <c r="D400" i="6"/>
  <c r="C400" i="6"/>
  <c r="A400" i="6"/>
  <c r="E399" i="6"/>
  <c r="D399" i="6"/>
  <c r="C399" i="6"/>
  <c r="A399" i="6"/>
  <c r="E398" i="6"/>
  <c r="D398" i="6"/>
  <c r="C398" i="6"/>
  <c r="A398" i="6"/>
  <c r="E397" i="6"/>
  <c r="D397" i="6"/>
  <c r="C397" i="6"/>
  <c r="A397" i="6"/>
  <c r="E396" i="6"/>
  <c r="D396" i="6"/>
  <c r="C396" i="6"/>
  <c r="A396" i="6"/>
  <c r="E395" i="6"/>
  <c r="D395" i="6"/>
  <c r="C395" i="6"/>
  <c r="A395" i="6"/>
  <c r="E394" i="6"/>
  <c r="D394" i="6"/>
  <c r="C394" i="6"/>
  <c r="A394" i="6"/>
  <c r="E393" i="6"/>
  <c r="D393" i="6"/>
  <c r="C393" i="6"/>
  <c r="A393" i="6"/>
  <c r="E392" i="6"/>
  <c r="D392" i="6"/>
  <c r="C392" i="6"/>
  <c r="A392" i="6"/>
  <c r="E391" i="6"/>
  <c r="D391" i="6"/>
  <c r="C391" i="6"/>
  <c r="A391" i="6"/>
  <c r="E390" i="6"/>
  <c r="D390" i="6"/>
  <c r="C390" i="6"/>
  <c r="A390" i="6"/>
  <c r="E389" i="6"/>
  <c r="D389" i="6"/>
  <c r="C389" i="6"/>
  <c r="A389" i="6"/>
  <c r="E388" i="6"/>
  <c r="D388" i="6"/>
  <c r="C388" i="6"/>
  <c r="A388" i="6"/>
  <c r="E387" i="6"/>
  <c r="D387" i="6"/>
  <c r="C387" i="6"/>
  <c r="A387" i="6"/>
  <c r="E386" i="6"/>
  <c r="D386" i="6"/>
  <c r="C386" i="6"/>
  <c r="A386" i="6"/>
  <c r="E385" i="6"/>
  <c r="D385" i="6"/>
  <c r="C385" i="6"/>
  <c r="A385" i="6"/>
  <c r="E384" i="6"/>
  <c r="D384" i="6"/>
  <c r="C384" i="6"/>
  <c r="A384" i="6"/>
  <c r="E383" i="6"/>
  <c r="D383" i="6"/>
  <c r="C383" i="6"/>
  <c r="A383" i="6"/>
  <c r="E382" i="6"/>
  <c r="D382" i="6"/>
  <c r="C382" i="6"/>
  <c r="A382" i="6"/>
  <c r="E381" i="6"/>
  <c r="D381" i="6"/>
  <c r="C381" i="6"/>
  <c r="A381" i="6"/>
  <c r="E380" i="6"/>
  <c r="D380" i="6"/>
  <c r="C380" i="6"/>
  <c r="A380" i="6"/>
  <c r="E379" i="6"/>
  <c r="D379" i="6"/>
  <c r="C379" i="6"/>
  <c r="A379" i="6"/>
  <c r="E378" i="6"/>
  <c r="D378" i="6"/>
  <c r="C378" i="6"/>
  <c r="A378" i="6"/>
  <c r="E377" i="6"/>
  <c r="D377" i="6"/>
  <c r="C377" i="6"/>
  <c r="A377" i="6"/>
  <c r="E376" i="6"/>
  <c r="D376" i="6"/>
  <c r="C376" i="6"/>
  <c r="A376" i="6"/>
  <c r="E375" i="6"/>
  <c r="D375" i="6"/>
  <c r="C375" i="6"/>
  <c r="A375" i="6"/>
  <c r="E374" i="6"/>
  <c r="D374" i="6"/>
  <c r="C374" i="6"/>
  <c r="A374" i="6"/>
  <c r="E373" i="6"/>
  <c r="D373" i="6"/>
  <c r="C373" i="6"/>
  <c r="A373" i="6"/>
  <c r="E372" i="6"/>
  <c r="D372" i="6"/>
  <c r="C372" i="6"/>
  <c r="A372" i="6"/>
  <c r="E371" i="6"/>
  <c r="D371" i="6"/>
  <c r="C371" i="6"/>
  <c r="A371" i="6"/>
  <c r="E370" i="6"/>
  <c r="D370" i="6"/>
  <c r="C370" i="6"/>
  <c r="A370" i="6"/>
  <c r="E369" i="6"/>
  <c r="D369" i="6"/>
  <c r="C369" i="6"/>
  <c r="A369" i="6"/>
  <c r="E368" i="6"/>
  <c r="D368" i="6"/>
  <c r="C368" i="6"/>
  <c r="A368" i="6"/>
  <c r="E367" i="6"/>
  <c r="D367" i="6"/>
  <c r="C367" i="6"/>
  <c r="A367" i="6"/>
  <c r="E366" i="6"/>
  <c r="D366" i="6"/>
  <c r="C366" i="6"/>
  <c r="A366" i="6"/>
  <c r="E365" i="6"/>
  <c r="D365" i="6"/>
  <c r="C365" i="6"/>
  <c r="A365" i="6"/>
  <c r="E364" i="6"/>
  <c r="D364" i="6"/>
  <c r="C364" i="6"/>
  <c r="A364" i="6"/>
  <c r="E363" i="6"/>
  <c r="D363" i="6"/>
  <c r="C363" i="6"/>
  <c r="A363" i="6"/>
  <c r="E362" i="6"/>
  <c r="D362" i="6"/>
  <c r="C362" i="6"/>
  <c r="A362" i="6"/>
  <c r="E361" i="6"/>
  <c r="D361" i="6"/>
  <c r="C361" i="6"/>
  <c r="A361" i="6"/>
  <c r="E360" i="6"/>
  <c r="D360" i="6"/>
  <c r="C360" i="6"/>
  <c r="A360" i="6"/>
  <c r="E359" i="6"/>
  <c r="D359" i="6"/>
  <c r="C359" i="6"/>
  <c r="A359" i="6"/>
  <c r="E358" i="6"/>
  <c r="D358" i="6"/>
  <c r="C358" i="6"/>
  <c r="A358" i="6"/>
  <c r="E357" i="6"/>
  <c r="D357" i="6"/>
  <c r="C357" i="6"/>
  <c r="A357" i="6"/>
  <c r="E356" i="6"/>
  <c r="D356" i="6"/>
  <c r="C356" i="6"/>
  <c r="A356" i="6"/>
  <c r="E355" i="6"/>
  <c r="D355" i="6"/>
  <c r="C355" i="6"/>
  <c r="A355" i="6"/>
  <c r="E354" i="6"/>
  <c r="D354" i="6"/>
  <c r="C354" i="6"/>
  <c r="A354" i="6"/>
  <c r="E353" i="6"/>
  <c r="D353" i="6"/>
  <c r="C353" i="6"/>
  <c r="A353" i="6"/>
  <c r="E352" i="6"/>
  <c r="D352" i="6"/>
  <c r="C352" i="6"/>
  <c r="A352" i="6"/>
  <c r="E351" i="6"/>
  <c r="D351" i="6"/>
  <c r="C351" i="6"/>
  <c r="A351" i="6"/>
  <c r="E350" i="6"/>
  <c r="D350" i="6"/>
  <c r="C350" i="6"/>
  <c r="A350" i="6"/>
  <c r="E349" i="6"/>
  <c r="D349" i="6"/>
  <c r="C349" i="6"/>
  <c r="A349" i="6"/>
  <c r="E348" i="6"/>
  <c r="D348" i="6"/>
  <c r="C348" i="6"/>
  <c r="A348" i="6"/>
  <c r="E347" i="6"/>
  <c r="D347" i="6"/>
  <c r="C347" i="6"/>
  <c r="A347" i="6"/>
  <c r="E346" i="6"/>
  <c r="D346" i="6"/>
  <c r="C346" i="6"/>
  <c r="A346" i="6"/>
  <c r="E345" i="6"/>
  <c r="D345" i="6"/>
  <c r="C345" i="6"/>
  <c r="A345" i="6"/>
  <c r="E344" i="6"/>
  <c r="D344" i="6"/>
  <c r="C344" i="6"/>
  <c r="A344" i="6"/>
  <c r="E343" i="6"/>
  <c r="D343" i="6"/>
  <c r="C343" i="6"/>
  <c r="A343" i="6"/>
  <c r="E342" i="6"/>
  <c r="D342" i="6"/>
  <c r="C342" i="6"/>
  <c r="A342" i="6"/>
  <c r="E341" i="6"/>
  <c r="D341" i="6"/>
  <c r="C341" i="6"/>
  <c r="A341" i="6"/>
  <c r="E340" i="6"/>
  <c r="D340" i="6"/>
  <c r="C340" i="6"/>
  <c r="A340" i="6"/>
  <c r="E339" i="6"/>
  <c r="D339" i="6"/>
  <c r="C339" i="6"/>
  <c r="A339" i="6"/>
  <c r="E338" i="6"/>
  <c r="D338" i="6"/>
  <c r="C338" i="6"/>
  <c r="A338" i="6"/>
  <c r="E337" i="6"/>
  <c r="D337" i="6"/>
  <c r="C337" i="6"/>
  <c r="A337" i="6"/>
  <c r="E336" i="6"/>
  <c r="D336" i="6"/>
  <c r="C336" i="6"/>
  <c r="A336" i="6"/>
  <c r="E335" i="6"/>
  <c r="D335" i="6"/>
  <c r="C335" i="6"/>
  <c r="A335" i="6"/>
  <c r="E334" i="6"/>
  <c r="D334" i="6"/>
  <c r="C334" i="6"/>
  <c r="A334" i="6"/>
  <c r="E333" i="6"/>
  <c r="D333" i="6"/>
  <c r="C333" i="6"/>
  <c r="A333" i="6"/>
  <c r="E332" i="6"/>
  <c r="D332" i="6"/>
  <c r="C332" i="6"/>
  <c r="A332" i="6"/>
  <c r="E331" i="6"/>
  <c r="D331" i="6"/>
  <c r="C331" i="6"/>
  <c r="A331" i="6"/>
  <c r="E330" i="6"/>
  <c r="D330" i="6"/>
  <c r="C330" i="6"/>
  <c r="A330" i="6"/>
  <c r="E329" i="6"/>
  <c r="D329" i="6"/>
  <c r="C329" i="6"/>
  <c r="A329" i="6"/>
  <c r="E328" i="6"/>
  <c r="D328" i="6"/>
  <c r="C328" i="6"/>
  <c r="A328" i="6"/>
  <c r="E327" i="6"/>
  <c r="D327" i="6"/>
  <c r="C327" i="6"/>
  <c r="A327" i="6"/>
  <c r="E326" i="6"/>
  <c r="D326" i="6"/>
  <c r="C326" i="6"/>
  <c r="A326" i="6"/>
  <c r="E325" i="6"/>
  <c r="D325" i="6"/>
  <c r="C325" i="6"/>
  <c r="A325" i="6"/>
  <c r="E324" i="6"/>
  <c r="D324" i="6"/>
  <c r="C324" i="6"/>
  <c r="A324" i="6"/>
  <c r="E323" i="6"/>
  <c r="D323" i="6"/>
  <c r="C323" i="6"/>
  <c r="A323" i="6"/>
  <c r="E322" i="6"/>
  <c r="D322" i="6"/>
  <c r="C322" i="6"/>
  <c r="A322" i="6"/>
  <c r="E321" i="6"/>
  <c r="D321" i="6"/>
  <c r="C321" i="6"/>
  <c r="A321" i="6"/>
  <c r="E320" i="6"/>
  <c r="D320" i="6"/>
  <c r="C320" i="6"/>
  <c r="A320" i="6"/>
  <c r="E319" i="6"/>
  <c r="D319" i="6"/>
  <c r="C319" i="6"/>
  <c r="A319" i="6"/>
  <c r="E318" i="6"/>
  <c r="D318" i="6"/>
  <c r="C318" i="6"/>
  <c r="A318" i="6"/>
  <c r="E317" i="6"/>
  <c r="D317" i="6"/>
  <c r="C317" i="6"/>
  <c r="A317" i="6"/>
  <c r="E316" i="6"/>
  <c r="D316" i="6"/>
  <c r="C316" i="6"/>
  <c r="A316" i="6"/>
  <c r="E315" i="6"/>
  <c r="D315" i="6"/>
  <c r="C315" i="6"/>
  <c r="A315" i="6"/>
  <c r="E314" i="6"/>
  <c r="D314" i="6"/>
  <c r="C314" i="6"/>
  <c r="A314" i="6"/>
  <c r="E313" i="6"/>
  <c r="D313" i="6"/>
  <c r="C313" i="6"/>
  <c r="A313" i="6"/>
  <c r="E312" i="6"/>
  <c r="D312" i="6"/>
  <c r="C312" i="6"/>
  <c r="A312" i="6"/>
  <c r="E311" i="6"/>
  <c r="D311" i="6"/>
  <c r="C311" i="6"/>
  <c r="A311" i="6"/>
  <c r="E310" i="6"/>
  <c r="D310" i="6"/>
  <c r="C310" i="6"/>
  <c r="A310" i="6"/>
  <c r="E309" i="6"/>
  <c r="D309" i="6"/>
  <c r="C309" i="6"/>
  <c r="A309" i="6"/>
  <c r="E308" i="6"/>
  <c r="D308" i="6"/>
  <c r="C308" i="6"/>
  <c r="A308" i="6"/>
  <c r="E307" i="6"/>
  <c r="D307" i="6"/>
  <c r="C307" i="6"/>
  <c r="A307" i="6"/>
  <c r="E306" i="6"/>
  <c r="D306" i="6"/>
  <c r="C306" i="6"/>
  <c r="A306" i="6"/>
  <c r="E305" i="6"/>
  <c r="D305" i="6"/>
  <c r="C305" i="6"/>
  <c r="A305" i="6"/>
  <c r="E304" i="6"/>
  <c r="D304" i="6"/>
  <c r="C304" i="6"/>
  <c r="A304" i="6"/>
  <c r="E303" i="6"/>
  <c r="D303" i="6"/>
  <c r="C303" i="6"/>
  <c r="A303" i="6"/>
  <c r="E302" i="6"/>
  <c r="D302" i="6"/>
  <c r="C302" i="6"/>
  <c r="A302" i="6"/>
  <c r="E301" i="6"/>
  <c r="D301" i="6"/>
  <c r="C301" i="6"/>
  <c r="A301" i="6"/>
  <c r="E300" i="6"/>
  <c r="D300" i="6"/>
  <c r="C300" i="6"/>
  <c r="A300" i="6"/>
  <c r="E299" i="6"/>
  <c r="D299" i="6"/>
  <c r="C299" i="6"/>
  <c r="A299" i="6"/>
  <c r="E298" i="6"/>
  <c r="D298" i="6"/>
  <c r="C298" i="6"/>
  <c r="A298" i="6"/>
  <c r="E297" i="6"/>
  <c r="D297" i="6"/>
  <c r="C297" i="6"/>
  <c r="A297" i="6"/>
  <c r="E296" i="6"/>
  <c r="D296" i="6"/>
  <c r="C296" i="6"/>
  <c r="A296" i="6"/>
  <c r="E295" i="6"/>
  <c r="D295" i="6"/>
  <c r="C295" i="6"/>
  <c r="A295" i="6"/>
  <c r="E294" i="6"/>
  <c r="D294" i="6"/>
  <c r="C294" i="6"/>
  <c r="A294" i="6"/>
  <c r="E293" i="6"/>
  <c r="D293" i="6"/>
  <c r="C293" i="6"/>
  <c r="A293" i="6"/>
  <c r="E292" i="6"/>
  <c r="D292" i="6"/>
  <c r="C292" i="6"/>
  <c r="A292" i="6"/>
  <c r="E291" i="6"/>
  <c r="D291" i="6"/>
  <c r="C291" i="6"/>
  <c r="A291" i="6"/>
  <c r="E290" i="6"/>
  <c r="D290" i="6"/>
  <c r="C290" i="6"/>
  <c r="A290" i="6"/>
  <c r="E289" i="6"/>
  <c r="D289" i="6"/>
  <c r="C289" i="6"/>
  <c r="A289" i="6"/>
  <c r="E288" i="6"/>
  <c r="D288" i="6"/>
  <c r="C288" i="6"/>
  <c r="A288" i="6"/>
  <c r="E287" i="6"/>
  <c r="D287" i="6"/>
  <c r="C287" i="6"/>
  <c r="A287" i="6"/>
  <c r="E286" i="6"/>
  <c r="D286" i="6"/>
  <c r="C286" i="6"/>
  <c r="A286" i="6"/>
  <c r="E285" i="6"/>
  <c r="D285" i="6"/>
  <c r="C285" i="6"/>
  <c r="A285" i="6"/>
  <c r="E284" i="6"/>
  <c r="D284" i="6"/>
  <c r="C284" i="6"/>
  <c r="A284" i="6"/>
  <c r="E283" i="6"/>
  <c r="D283" i="6"/>
  <c r="C283" i="6"/>
  <c r="A283" i="6"/>
  <c r="E282" i="6"/>
  <c r="D282" i="6"/>
  <c r="C282" i="6"/>
  <c r="A282" i="6"/>
  <c r="E281" i="6"/>
  <c r="D281" i="6"/>
  <c r="C281" i="6"/>
  <c r="A281" i="6"/>
  <c r="E280" i="6"/>
  <c r="D280" i="6"/>
  <c r="C280" i="6"/>
  <c r="A280" i="6"/>
  <c r="E279" i="6"/>
  <c r="D279" i="6"/>
  <c r="C279" i="6"/>
  <c r="A279" i="6"/>
  <c r="E278" i="6"/>
  <c r="D278" i="6"/>
  <c r="C278" i="6"/>
  <c r="A278" i="6"/>
  <c r="E277" i="6"/>
  <c r="D277" i="6"/>
  <c r="C277" i="6"/>
  <c r="A277" i="6"/>
  <c r="E276" i="6"/>
  <c r="D276" i="6"/>
  <c r="C276" i="6"/>
  <c r="A276" i="6"/>
  <c r="E275" i="6"/>
  <c r="D275" i="6"/>
  <c r="C275" i="6"/>
  <c r="A275" i="6"/>
  <c r="E274" i="6"/>
  <c r="D274" i="6"/>
  <c r="C274" i="6"/>
  <c r="A274" i="6"/>
  <c r="E273" i="6"/>
  <c r="D273" i="6"/>
  <c r="C273" i="6"/>
  <c r="A273" i="6"/>
  <c r="E272" i="6"/>
  <c r="D272" i="6"/>
  <c r="C272" i="6"/>
  <c r="A272" i="6"/>
  <c r="E271" i="6"/>
  <c r="D271" i="6"/>
  <c r="C271" i="6"/>
  <c r="A271" i="6"/>
  <c r="E270" i="6"/>
  <c r="D270" i="6"/>
  <c r="C270" i="6"/>
  <c r="A270" i="6"/>
  <c r="E269" i="6"/>
  <c r="D269" i="6"/>
  <c r="C269" i="6"/>
  <c r="A269" i="6"/>
  <c r="E268" i="6"/>
  <c r="D268" i="6"/>
  <c r="C268" i="6"/>
  <c r="A268" i="6"/>
  <c r="E267" i="6"/>
  <c r="D267" i="6"/>
  <c r="C267" i="6"/>
  <c r="A267" i="6"/>
  <c r="E266" i="6"/>
  <c r="D266" i="6"/>
  <c r="C266" i="6"/>
  <c r="A266" i="6"/>
  <c r="E265" i="6"/>
  <c r="D265" i="6"/>
  <c r="C265" i="6"/>
  <c r="A265" i="6"/>
  <c r="E264" i="6"/>
  <c r="D264" i="6"/>
  <c r="C264" i="6"/>
  <c r="A264" i="6"/>
  <c r="E263" i="6"/>
  <c r="D263" i="6"/>
  <c r="C263" i="6"/>
  <c r="A263" i="6"/>
  <c r="E262" i="6"/>
  <c r="D262" i="6"/>
  <c r="C262" i="6"/>
  <c r="A262" i="6"/>
  <c r="E261" i="6"/>
  <c r="D261" i="6"/>
  <c r="C261" i="6"/>
  <c r="A261" i="6"/>
  <c r="E260" i="6"/>
  <c r="D260" i="6"/>
  <c r="C260" i="6"/>
  <c r="A260" i="6"/>
  <c r="E259" i="6"/>
  <c r="D259" i="6"/>
  <c r="C259" i="6"/>
  <c r="A259" i="6"/>
  <c r="E258" i="6"/>
  <c r="D258" i="6"/>
  <c r="C258" i="6"/>
  <c r="A258" i="6"/>
  <c r="E257" i="6"/>
  <c r="D257" i="6"/>
  <c r="C257" i="6"/>
  <c r="A257" i="6"/>
  <c r="E256" i="6"/>
  <c r="D256" i="6"/>
  <c r="C256" i="6"/>
  <c r="A256" i="6"/>
  <c r="E255" i="6"/>
  <c r="D255" i="6"/>
  <c r="C255" i="6"/>
  <c r="A255" i="6"/>
  <c r="E254" i="6"/>
  <c r="D254" i="6"/>
  <c r="C254" i="6"/>
  <c r="A254" i="6"/>
  <c r="E253" i="6"/>
  <c r="D253" i="6"/>
  <c r="C253" i="6"/>
  <c r="A253" i="6"/>
  <c r="E252" i="6"/>
  <c r="D252" i="6"/>
  <c r="C252" i="6"/>
  <c r="A252" i="6"/>
  <c r="E251" i="6"/>
  <c r="D251" i="6"/>
  <c r="C251" i="6"/>
  <c r="A251" i="6"/>
  <c r="E250" i="6"/>
  <c r="D250" i="6"/>
  <c r="C250" i="6"/>
  <c r="A250" i="6"/>
  <c r="E249" i="6"/>
  <c r="D249" i="6"/>
  <c r="C249" i="6"/>
  <c r="A249" i="6"/>
  <c r="E248" i="6"/>
  <c r="D248" i="6"/>
  <c r="C248" i="6"/>
  <c r="A248" i="6"/>
  <c r="E247" i="6"/>
  <c r="D247" i="6"/>
  <c r="C247" i="6"/>
  <c r="A247" i="6"/>
  <c r="E246" i="6"/>
  <c r="D246" i="6"/>
  <c r="C246" i="6"/>
  <c r="A246" i="6"/>
  <c r="E245" i="6"/>
  <c r="D245" i="6"/>
  <c r="C245" i="6"/>
  <c r="A245" i="6"/>
  <c r="E244" i="6"/>
  <c r="D244" i="6"/>
  <c r="C244" i="6"/>
  <c r="A244" i="6"/>
  <c r="E243" i="6"/>
  <c r="D243" i="6"/>
  <c r="C243" i="6"/>
  <c r="A243" i="6"/>
  <c r="E242" i="6"/>
  <c r="D242" i="6"/>
  <c r="C242" i="6"/>
  <c r="A242" i="6"/>
  <c r="E241" i="6"/>
  <c r="D241" i="6"/>
  <c r="C241" i="6"/>
  <c r="A241" i="6"/>
  <c r="E240" i="6"/>
  <c r="D240" i="6"/>
  <c r="C240" i="6"/>
  <c r="A240" i="6"/>
  <c r="E239" i="6"/>
  <c r="D239" i="6"/>
  <c r="C239" i="6"/>
  <c r="A239" i="6"/>
  <c r="E238" i="6"/>
  <c r="D238" i="6"/>
  <c r="C238" i="6"/>
  <c r="A238" i="6"/>
  <c r="E237" i="6"/>
  <c r="D237" i="6"/>
  <c r="C237" i="6"/>
  <c r="A237" i="6"/>
  <c r="E236" i="6"/>
  <c r="D236" i="6"/>
  <c r="C236" i="6"/>
  <c r="A236" i="6"/>
  <c r="E235" i="6"/>
  <c r="D235" i="6"/>
  <c r="C235" i="6"/>
  <c r="A235" i="6"/>
  <c r="E234" i="6"/>
  <c r="D234" i="6"/>
  <c r="C234" i="6"/>
  <c r="A234" i="6"/>
  <c r="E233" i="6"/>
  <c r="D233" i="6"/>
  <c r="C233" i="6"/>
  <c r="A233" i="6"/>
  <c r="E232" i="6"/>
  <c r="D232" i="6"/>
  <c r="C232" i="6"/>
  <c r="A232" i="6"/>
  <c r="E231" i="6"/>
  <c r="D231" i="6"/>
  <c r="C231" i="6"/>
  <c r="A231" i="6"/>
  <c r="E230" i="6"/>
  <c r="D230" i="6"/>
  <c r="C230" i="6"/>
  <c r="A230" i="6"/>
  <c r="E229" i="6"/>
  <c r="D229" i="6"/>
  <c r="C229" i="6"/>
  <c r="A229" i="6"/>
  <c r="E228" i="6"/>
  <c r="D228" i="6"/>
  <c r="C228" i="6"/>
  <c r="A228" i="6"/>
  <c r="E227" i="6"/>
  <c r="D227" i="6"/>
  <c r="C227" i="6"/>
  <c r="A227" i="6"/>
  <c r="E226" i="6"/>
  <c r="D226" i="6"/>
  <c r="C226" i="6"/>
  <c r="A226" i="6"/>
  <c r="E225" i="6"/>
  <c r="D225" i="6"/>
  <c r="C225" i="6"/>
  <c r="A225" i="6"/>
  <c r="E224" i="6"/>
  <c r="D224" i="6"/>
  <c r="C224" i="6"/>
  <c r="A224" i="6"/>
  <c r="E223" i="6"/>
  <c r="D223" i="6"/>
  <c r="C223" i="6"/>
  <c r="A223" i="6"/>
  <c r="E222" i="6"/>
  <c r="D222" i="6"/>
  <c r="C222" i="6"/>
  <c r="A222" i="6"/>
  <c r="E221" i="6"/>
  <c r="D221" i="6"/>
  <c r="C221" i="6"/>
  <c r="A221" i="6"/>
  <c r="E220" i="6"/>
  <c r="D220" i="6"/>
  <c r="C220" i="6"/>
  <c r="A220" i="6"/>
  <c r="E219" i="6"/>
  <c r="D219" i="6"/>
  <c r="C219" i="6"/>
  <c r="A219" i="6"/>
  <c r="E218" i="6"/>
  <c r="D218" i="6"/>
  <c r="C218" i="6"/>
  <c r="A218" i="6"/>
  <c r="E217" i="6"/>
  <c r="D217" i="6"/>
  <c r="C217" i="6"/>
  <c r="A217" i="6"/>
  <c r="E216" i="6"/>
  <c r="D216" i="6"/>
  <c r="C216" i="6"/>
  <c r="A216" i="6"/>
  <c r="E215" i="6"/>
  <c r="D215" i="6"/>
  <c r="C215" i="6"/>
  <c r="A215" i="6"/>
  <c r="E214" i="6"/>
  <c r="D214" i="6"/>
  <c r="C214" i="6"/>
  <c r="A214" i="6"/>
  <c r="E213" i="6"/>
  <c r="D213" i="6"/>
  <c r="C213" i="6"/>
  <c r="A213" i="6"/>
  <c r="E212" i="6"/>
  <c r="D212" i="6"/>
  <c r="C212" i="6"/>
  <c r="A212" i="6"/>
  <c r="E211" i="6"/>
  <c r="D211" i="6"/>
  <c r="C211" i="6"/>
  <c r="A211" i="6"/>
  <c r="E210" i="6"/>
  <c r="D210" i="6"/>
  <c r="C210" i="6"/>
  <c r="A210" i="6"/>
  <c r="E209" i="6"/>
  <c r="D209" i="6"/>
  <c r="C209" i="6"/>
  <c r="A209" i="6"/>
  <c r="E208" i="6"/>
  <c r="D208" i="6"/>
  <c r="C208" i="6"/>
  <c r="A208" i="6"/>
  <c r="E207" i="6"/>
  <c r="D207" i="6"/>
  <c r="C207" i="6"/>
  <c r="A207" i="6"/>
  <c r="E206" i="6"/>
  <c r="D206" i="6"/>
  <c r="C206" i="6"/>
  <c r="A206" i="6"/>
  <c r="E205" i="6"/>
  <c r="D205" i="6"/>
  <c r="C205" i="6"/>
  <c r="A205" i="6"/>
  <c r="E204" i="6"/>
  <c r="D204" i="6"/>
  <c r="C204" i="6"/>
  <c r="A204" i="6"/>
  <c r="E203" i="6"/>
  <c r="D203" i="6"/>
  <c r="C203" i="6"/>
  <c r="A203" i="6"/>
  <c r="E202" i="6"/>
  <c r="D202" i="6"/>
  <c r="C202" i="6"/>
  <c r="A202" i="6"/>
  <c r="E201" i="6"/>
  <c r="D201" i="6"/>
  <c r="C201" i="6"/>
  <c r="A201" i="6"/>
  <c r="E200" i="6"/>
  <c r="D200" i="6"/>
  <c r="C200" i="6"/>
  <c r="A200" i="6"/>
  <c r="E199" i="6"/>
  <c r="D199" i="6"/>
  <c r="C199" i="6"/>
  <c r="A199" i="6"/>
  <c r="E198" i="6"/>
  <c r="D198" i="6"/>
  <c r="C198" i="6"/>
  <c r="A198" i="6"/>
  <c r="E197" i="6"/>
  <c r="D197" i="6"/>
  <c r="C197" i="6"/>
  <c r="A197" i="6"/>
  <c r="E196" i="6"/>
  <c r="D196" i="6"/>
  <c r="C196" i="6"/>
  <c r="A196" i="6"/>
  <c r="E195" i="6"/>
  <c r="D195" i="6"/>
  <c r="C195" i="6"/>
  <c r="A195" i="6"/>
  <c r="E194" i="6"/>
  <c r="D194" i="6"/>
  <c r="C194" i="6"/>
  <c r="A194" i="6"/>
  <c r="E193" i="6"/>
  <c r="D193" i="6"/>
  <c r="C193" i="6"/>
  <c r="A193" i="6"/>
  <c r="E192" i="6"/>
  <c r="D192" i="6"/>
  <c r="C192" i="6"/>
  <c r="A192" i="6"/>
  <c r="E191" i="6"/>
  <c r="D191" i="6"/>
  <c r="C191" i="6"/>
  <c r="A191" i="6"/>
  <c r="E190" i="6"/>
  <c r="D190" i="6"/>
  <c r="C190" i="6"/>
  <c r="A190" i="6"/>
  <c r="E189" i="6"/>
  <c r="D189" i="6"/>
  <c r="C189" i="6"/>
  <c r="A189" i="6"/>
  <c r="E188" i="6"/>
  <c r="D188" i="6"/>
  <c r="C188" i="6"/>
  <c r="A188" i="6"/>
  <c r="E187" i="6"/>
  <c r="D187" i="6"/>
  <c r="C187" i="6"/>
  <c r="A187" i="6"/>
  <c r="E186" i="6"/>
  <c r="D186" i="6"/>
  <c r="C186" i="6"/>
  <c r="A186" i="6"/>
  <c r="E185" i="6"/>
  <c r="D185" i="6"/>
  <c r="C185" i="6"/>
  <c r="A185" i="6"/>
  <c r="E184" i="6"/>
  <c r="D184" i="6"/>
  <c r="C184" i="6"/>
  <c r="A184" i="6"/>
  <c r="E183" i="6"/>
  <c r="D183" i="6"/>
  <c r="C183" i="6"/>
  <c r="A183" i="6"/>
  <c r="E182" i="6"/>
  <c r="D182" i="6"/>
  <c r="C182" i="6"/>
  <c r="A182" i="6"/>
  <c r="E181" i="6"/>
  <c r="D181" i="6"/>
  <c r="C181" i="6"/>
  <c r="A181" i="6"/>
  <c r="E180" i="6"/>
  <c r="D180" i="6"/>
  <c r="C180" i="6"/>
  <c r="A180" i="6"/>
  <c r="E179" i="6"/>
  <c r="D179" i="6"/>
  <c r="C179" i="6"/>
  <c r="A179" i="6"/>
  <c r="E178" i="6"/>
  <c r="D178" i="6"/>
  <c r="C178" i="6"/>
  <c r="A178" i="6"/>
  <c r="E177" i="6"/>
  <c r="D177" i="6"/>
  <c r="C177" i="6"/>
  <c r="A177" i="6"/>
  <c r="E176" i="6"/>
  <c r="D176" i="6"/>
  <c r="C176" i="6"/>
  <c r="A176" i="6"/>
  <c r="E175" i="6"/>
  <c r="D175" i="6"/>
  <c r="C175" i="6"/>
  <c r="A175" i="6"/>
  <c r="E174" i="6"/>
  <c r="D174" i="6"/>
  <c r="C174" i="6"/>
  <c r="A174" i="6"/>
  <c r="E173" i="6"/>
  <c r="D173" i="6"/>
  <c r="C173" i="6"/>
  <c r="A173" i="6"/>
  <c r="E172" i="6"/>
  <c r="D172" i="6"/>
  <c r="C172" i="6"/>
  <c r="A172" i="6"/>
  <c r="E171" i="6"/>
  <c r="D171" i="6"/>
  <c r="C171" i="6"/>
  <c r="A171" i="6"/>
  <c r="E170" i="6"/>
  <c r="D170" i="6"/>
  <c r="C170" i="6"/>
  <c r="A170" i="6"/>
  <c r="E169" i="6"/>
  <c r="D169" i="6"/>
  <c r="C169" i="6"/>
  <c r="A169" i="6"/>
  <c r="E168" i="6"/>
  <c r="D168" i="6"/>
  <c r="C168" i="6"/>
  <c r="A168" i="6"/>
  <c r="E167" i="6"/>
  <c r="D167" i="6"/>
  <c r="C167" i="6"/>
  <c r="A167" i="6"/>
  <c r="E166" i="6"/>
  <c r="D166" i="6"/>
  <c r="C166" i="6"/>
  <c r="A166" i="6"/>
  <c r="E165" i="6"/>
  <c r="D165" i="6"/>
  <c r="C165" i="6"/>
  <c r="A165" i="6"/>
  <c r="E164" i="6"/>
  <c r="D164" i="6"/>
  <c r="C164" i="6"/>
  <c r="A164" i="6"/>
  <c r="E163" i="6"/>
  <c r="D163" i="6"/>
  <c r="C163" i="6"/>
  <c r="A163" i="6"/>
  <c r="E162" i="6"/>
  <c r="D162" i="6"/>
  <c r="C162" i="6"/>
  <c r="A162" i="6"/>
  <c r="E161" i="6"/>
  <c r="D161" i="6"/>
  <c r="C161" i="6"/>
  <c r="A161" i="6"/>
  <c r="E160" i="6"/>
  <c r="D160" i="6"/>
  <c r="C160" i="6"/>
  <c r="A160" i="6"/>
  <c r="E159" i="6"/>
  <c r="D159" i="6"/>
  <c r="C159" i="6"/>
  <c r="A159" i="6"/>
  <c r="E158" i="6"/>
  <c r="D158" i="6"/>
  <c r="C158" i="6"/>
  <c r="A158" i="6"/>
  <c r="E157" i="6"/>
  <c r="D157" i="6"/>
  <c r="C157" i="6"/>
  <c r="A157" i="6"/>
  <c r="E156" i="6"/>
  <c r="D156" i="6"/>
  <c r="C156" i="6"/>
  <c r="A156" i="6"/>
  <c r="E155" i="6"/>
  <c r="D155" i="6"/>
  <c r="C155" i="6"/>
  <c r="A155" i="6"/>
  <c r="E154" i="6"/>
  <c r="D154" i="6"/>
  <c r="C154" i="6"/>
  <c r="A154" i="6"/>
  <c r="E153" i="6"/>
  <c r="D153" i="6"/>
  <c r="C153" i="6"/>
  <c r="A153" i="6"/>
  <c r="E152" i="6"/>
  <c r="D152" i="6"/>
  <c r="C152" i="6"/>
  <c r="A152" i="6"/>
  <c r="E151" i="6"/>
  <c r="D151" i="6"/>
  <c r="C151" i="6"/>
  <c r="A151" i="6"/>
  <c r="E150" i="6"/>
  <c r="D150" i="6"/>
  <c r="C150" i="6"/>
  <c r="A150" i="6"/>
  <c r="E149" i="6"/>
  <c r="D149" i="6"/>
  <c r="C149" i="6"/>
  <c r="A149" i="6"/>
  <c r="E148" i="6"/>
  <c r="D148" i="6"/>
  <c r="C148" i="6"/>
  <c r="A148" i="6"/>
  <c r="E147" i="6"/>
  <c r="D147" i="6"/>
  <c r="C147" i="6"/>
  <c r="A147" i="6"/>
  <c r="E146" i="6"/>
  <c r="D146" i="6"/>
  <c r="C146" i="6"/>
  <c r="A146" i="6"/>
  <c r="E145" i="6"/>
  <c r="D145" i="6"/>
  <c r="C145" i="6"/>
  <c r="A145" i="6"/>
  <c r="E144" i="6"/>
  <c r="D144" i="6"/>
  <c r="C144" i="6"/>
  <c r="A144" i="6"/>
  <c r="E143" i="6"/>
  <c r="D143" i="6"/>
  <c r="C143" i="6"/>
  <c r="A143" i="6"/>
  <c r="E142" i="6"/>
  <c r="D142" i="6"/>
  <c r="C142" i="6"/>
  <c r="A142" i="6"/>
  <c r="E141" i="6"/>
  <c r="D141" i="6"/>
  <c r="C141" i="6"/>
  <c r="A141" i="6"/>
  <c r="E140" i="6"/>
  <c r="D140" i="6"/>
  <c r="C140" i="6"/>
  <c r="A140" i="6"/>
  <c r="E139" i="6"/>
  <c r="D139" i="6"/>
  <c r="C139" i="6"/>
  <c r="A139" i="6"/>
  <c r="E138" i="6"/>
  <c r="D138" i="6"/>
  <c r="C138" i="6"/>
  <c r="A138" i="6"/>
  <c r="E137" i="6"/>
  <c r="D137" i="6"/>
  <c r="C137" i="6"/>
  <c r="A137" i="6"/>
  <c r="E136" i="6"/>
  <c r="D136" i="6"/>
  <c r="C136" i="6"/>
  <c r="A136" i="6"/>
  <c r="E135" i="6"/>
  <c r="D135" i="6"/>
  <c r="C135" i="6"/>
  <c r="A135" i="6"/>
  <c r="E134" i="6"/>
  <c r="D134" i="6"/>
  <c r="C134" i="6"/>
  <c r="A134" i="6"/>
  <c r="E133" i="6"/>
  <c r="D133" i="6"/>
  <c r="C133" i="6"/>
  <c r="A133" i="6"/>
  <c r="E132" i="6"/>
  <c r="D132" i="6"/>
  <c r="C132" i="6"/>
  <c r="A132" i="6"/>
  <c r="E131" i="6"/>
  <c r="D131" i="6"/>
  <c r="C131" i="6"/>
  <c r="A131" i="6"/>
  <c r="E130" i="6"/>
  <c r="D130" i="6"/>
  <c r="C130" i="6"/>
  <c r="A130" i="6"/>
  <c r="E129" i="6"/>
  <c r="D129" i="6"/>
  <c r="C129" i="6"/>
  <c r="A129" i="6"/>
  <c r="E128" i="6"/>
  <c r="D128" i="6"/>
  <c r="C128" i="6"/>
  <c r="A128" i="6"/>
  <c r="E127" i="6"/>
  <c r="D127" i="6"/>
  <c r="C127" i="6"/>
  <c r="A127" i="6"/>
  <c r="E126" i="6"/>
  <c r="D126" i="6"/>
  <c r="C126" i="6"/>
  <c r="A126" i="6"/>
  <c r="E125" i="6"/>
  <c r="D125" i="6"/>
  <c r="C125" i="6"/>
  <c r="A125" i="6"/>
  <c r="E124" i="6"/>
  <c r="D124" i="6"/>
  <c r="C124" i="6"/>
  <c r="A124" i="6"/>
  <c r="E123" i="6"/>
  <c r="D123" i="6"/>
  <c r="C123" i="6"/>
  <c r="A123" i="6"/>
  <c r="E122" i="6"/>
  <c r="D122" i="6"/>
  <c r="C122" i="6"/>
  <c r="A122" i="6"/>
  <c r="E121" i="6"/>
  <c r="D121" i="6"/>
  <c r="C121" i="6"/>
  <c r="A121" i="6"/>
  <c r="E120" i="6"/>
  <c r="D120" i="6"/>
  <c r="C120" i="6"/>
  <c r="A120" i="6"/>
  <c r="E119" i="6"/>
  <c r="D119" i="6"/>
  <c r="C119" i="6"/>
  <c r="A119" i="6"/>
  <c r="E118" i="6"/>
  <c r="D118" i="6"/>
  <c r="C118" i="6"/>
  <c r="A118" i="6"/>
  <c r="E117" i="6"/>
  <c r="D117" i="6"/>
  <c r="C117" i="6"/>
  <c r="A117" i="6"/>
  <c r="E116" i="6"/>
  <c r="D116" i="6"/>
  <c r="C116" i="6"/>
  <c r="A116" i="6"/>
  <c r="E115" i="6"/>
  <c r="D115" i="6"/>
  <c r="C115" i="6"/>
  <c r="A115" i="6"/>
  <c r="E114" i="6"/>
  <c r="D114" i="6"/>
  <c r="C114" i="6"/>
  <c r="A114" i="6"/>
  <c r="E113" i="6"/>
  <c r="D113" i="6"/>
  <c r="C113" i="6"/>
  <c r="A113" i="6"/>
  <c r="E112" i="6"/>
  <c r="D112" i="6"/>
  <c r="C112" i="6"/>
  <c r="A112" i="6"/>
  <c r="E111" i="6"/>
  <c r="D111" i="6"/>
  <c r="C111" i="6"/>
  <c r="A111" i="6"/>
  <c r="E110" i="6"/>
  <c r="D110" i="6"/>
  <c r="C110" i="6"/>
  <c r="A110" i="6"/>
  <c r="E109" i="6"/>
  <c r="D109" i="6"/>
  <c r="C109" i="6"/>
  <c r="A109" i="6"/>
  <c r="E108" i="6"/>
  <c r="D108" i="6"/>
  <c r="C108" i="6"/>
  <c r="A108" i="6"/>
  <c r="E107" i="6"/>
  <c r="D107" i="6"/>
  <c r="C107" i="6"/>
  <c r="A107" i="6"/>
  <c r="E106" i="6"/>
  <c r="D106" i="6"/>
  <c r="C106" i="6"/>
  <c r="A106" i="6"/>
  <c r="E105" i="6"/>
  <c r="D105" i="6"/>
  <c r="C105" i="6"/>
  <c r="A105" i="6"/>
  <c r="E104" i="6"/>
  <c r="D104" i="6"/>
  <c r="C104" i="6"/>
  <c r="A104" i="6"/>
  <c r="E103" i="6"/>
  <c r="D103" i="6"/>
  <c r="C103" i="6"/>
  <c r="A103" i="6"/>
  <c r="E102" i="6"/>
  <c r="D102" i="6"/>
  <c r="C102" i="6"/>
  <c r="A102" i="6"/>
  <c r="E101" i="6"/>
  <c r="D101" i="6"/>
  <c r="C101" i="6"/>
  <c r="A101" i="6"/>
  <c r="E100" i="6"/>
  <c r="D100" i="6"/>
  <c r="C100" i="6"/>
  <c r="A100" i="6"/>
  <c r="E99" i="6"/>
  <c r="D99" i="6"/>
  <c r="C99" i="6"/>
  <c r="A99" i="6"/>
  <c r="E98" i="6"/>
  <c r="D98" i="6"/>
  <c r="C98" i="6"/>
  <c r="A98" i="6"/>
  <c r="E97" i="6"/>
  <c r="D97" i="6"/>
  <c r="C97" i="6"/>
  <c r="A97" i="6"/>
  <c r="E96" i="6"/>
  <c r="D96" i="6"/>
  <c r="C96" i="6"/>
  <c r="A96" i="6"/>
  <c r="E95" i="6"/>
  <c r="D95" i="6"/>
  <c r="C95" i="6"/>
  <c r="A95" i="6"/>
  <c r="E94" i="6"/>
  <c r="D94" i="6"/>
  <c r="C94" i="6"/>
  <c r="A94" i="6"/>
  <c r="E93" i="6"/>
  <c r="D93" i="6"/>
  <c r="C93" i="6"/>
  <c r="A93" i="6"/>
  <c r="E92" i="6"/>
  <c r="D92" i="6"/>
  <c r="C92" i="6"/>
  <c r="A92" i="6"/>
  <c r="E91" i="6"/>
  <c r="D91" i="6"/>
  <c r="C91" i="6"/>
  <c r="A91" i="6"/>
  <c r="E90" i="6"/>
  <c r="D90" i="6"/>
  <c r="C90" i="6"/>
  <c r="A90" i="6"/>
  <c r="E89" i="6"/>
  <c r="D89" i="6"/>
  <c r="C89" i="6"/>
  <c r="A89" i="6"/>
  <c r="E88" i="6"/>
  <c r="D88" i="6"/>
  <c r="C88" i="6"/>
  <c r="A88" i="6"/>
  <c r="E87" i="6"/>
  <c r="D87" i="6"/>
  <c r="C87" i="6"/>
  <c r="A87" i="6"/>
  <c r="E86" i="6"/>
  <c r="D86" i="6"/>
  <c r="C86" i="6"/>
  <c r="A86" i="6"/>
  <c r="E85" i="6"/>
  <c r="D85" i="6"/>
  <c r="C85" i="6"/>
  <c r="A85" i="6"/>
  <c r="E84" i="6"/>
  <c r="D84" i="6"/>
  <c r="C84" i="6"/>
  <c r="A84" i="6"/>
  <c r="E83" i="6"/>
  <c r="D83" i="6"/>
  <c r="C83" i="6"/>
  <c r="A83" i="6"/>
  <c r="E82" i="6"/>
  <c r="D82" i="6"/>
  <c r="C82" i="6"/>
  <c r="A82" i="6"/>
  <c r="E81" i="6"/>
  <c r="D81" i="6"/>
  <c r="C81" i="6"/>
  <c r="A81" i="6"/>
  <c r="E80" i="6"/>
  <c r="D80" i="6"/>
  <c r="C80" i="6"/>
  <c r="A80" i="6"/>
  <c r="E79" i="6"/>
  <c r="D79" i="6"/>
  <c r="C79" i="6"/>
  <c r="A79" i="6"/>
  <c r="E78" i="6"/>
  <c r="D78" i="6"/>
  <c r="C78" i="6"/>
  <c r="A78" i="6"/>
  <c r="E77" i="6"/>
  <c r="D77" i="6"/>
  <c r="C77" i="6"/>
  <c r="A77" i="6"/>
  <c r="E76" i="6"/>
  <c r="D76" i="6"/>
  <c r="C76" i="6"/>
  <c r="A76" i="6"/>
  <c r="E75" i="6"/>
  <c r="D75" i="6"/>
  <c r="C75" i="6"/>
  <c r="A75" i="6"/>
  <c r="E74" i="6"/>
  <c r="D74" i="6"/>
  <c r="C74" i="6"/>
  <c r="A74" i="6"/>
  <c r="E73" i="6"/>
  <c r="D73" i="6"/>
  <c r="C73" i="6"/>
  <c r="A73" i="6"/>
  <c r="E72" i="6"/>
  <c r="D72" i="6"/>
  <c r="C72" i="6"/>
  <c r="A72" i="6"/>
  <c r="E71" i="6"/>
  <c r="D71" i="6"/>
  <c r="C71" i="6"/>
  <c r="A71" i="6"/>
  <c r="E70" i="6"/>
  <c r="D70" i="6"/>
  <c r="C70" i="6"/>
  <c r="A70" i="6"/>
  <c r="E69" i="6"/>
  <c r="D69" i="6"/>
  <c r="C69" i="6"/>
  <c r="A69" i="6"/>
  <c r="E68" i="6"/>
  <c r="D68" i="6"/>
  <c r="C68" i="6"/>
  <c r="A68" i="6"/>
  <c r="E67" i="6"/>
  <c r="D67" i="6"/>
  <c r="C67" i="6"/>
  <c r="A67" i="6"/>
  <c r="E66" i="6"/>
  <c r="D66" i="6"/>
  <c r="C66" i="6"/>
  <c r="A66" i="6"/>
  <c r="E65" i="6"/>
  <c r="D65" i="6"/>
  <c r="C65" i="6"/>
  <c r="A65" i="6"/>
  <c r="E64" i="6"/>
  <c r="D64" i="6"/>
  <c r="C64" i="6"/>
  <c r="A64" i="6"/>
  <c r="E63" i="6"/>
  <c r="D63" i="6"/>
  <c r="C63" i="6"/>
  <c r="A63" i="6"/>
  <c r="E62" i="6"/>
  <c r="D62" i="6"/>
  <c r="C62" i="6"/>
  <c r="A62" i="6"/>
  <c r="E61" i="6"/>
  <c r="D61" i="6"/>
  <c r="C61" i="6"/>
  <c r="A61" i="6"/>
  <c r="E60" i="6"/>
  <c r="D60" i="6"/>
  <c r="C60" i="6"/>
  <c r="A60" i="6"/>
  <c r="E59" i="6"/>
  <c r="D59" i="6"/>
  <c r="C59" i="6"/>
  <c r="A59" i="6"/>
  <c r="E58" i="6"/>
  <c r="D58" i="6"/>
  <c r="C58" i="6"/>
  <c r="A58" i="6"/>
  <c r="E57" i="6"/>
  <c r="D57" i="6"/>
  <c r="C57" i="6"/>
  <c r="A57" i="6"/>
  <c r="E56" i="6"/>
  <c r="D56" i="6"/>
  <c r="C56" i="6"/>
  <c r="A56" i="6"/>
  <c r="E55" i="6"/>
  <c r="D55" i="6"/>
  <c r="C55" i="6"/>
  <c r="A55" i="6"/>
  <c r="E54" i="6"/>
  <c r="D54" i="6"/>
  <c r="C54" i="6"/>
  <c r="A54" i="6"/>
  <c r="E53" i="6"/>
  <c r="D53" i="6"/>
  <c r="C53" i="6"/>
  <c r="A53" i="6"/>
  <c r="E52" i="6"/>
  <c r="D52" i="6"/>
  <c r="C52" i="6"/>
  <c r="A52" i="6"/>
  <c r="E51" i="6"/>
  <c r="D51" i="6"/>
  <c r="C51" i="6"/>
  <c r="A51" i="6"/>
  <c r="E50" i="6"/>
  <c r="D50" i="6"/>
  <c r="C50" i="6"/>
  <c r="A50" i="6"/>
  <c r="E49" i="6"/>
  <c r="D49" i="6"/>
  <c r="C49" i="6"/>
  <c r="A49" i="6"/>
  <c r="E48" i="6"/>
  <c r="D48" i="6"/>
  <c r="C48" i="6"/>
  <c r="A48" i="6"/>
  <c r="E47" i="6"/>
  <c r="D47" i="6"/>
  <c r="C47" i="6"/>
  <c r="A47" i="6"/>
  <c r="E46" i="6"/>
  <c r="D46" i="6"/>
  <c r="C46" i="6"/>
  <c r="A46" i="6"/>
  <c r="E45" i="6"/>
  <c r="D45" i="6"/>
  <c r="C45" i="6"/>
  <c r="A45" i="6"/>
  <c r="E44" i="6"/>
  <c r="D44" i="6"/>
  <c r="C44" i="6"/>
  <c r="A44" i="6"/>
  <c r="E43" i="6"/>
  <c r="D43" i="6"/>
  <c r="C43" i="6"/>
  <c r="A43" i="6"/>
  <c r="E42" i="6"/>
  <c r="D42" i="6"/>
  <c r="C42" i="6"/>
  <c r="A42" i="6"/>
  <c r="E41" i="6"/>
  <c r="D41" i="6"/>
  <c r="C41" i="6"/>
  <c r="A41" i="6"/>
  <c r="E40" i="6"/>
  <c r="D40" i="6"/>
  <c r="C40" i="6"/>
  <c r="A40" i="6"/>
  <c r="E39" i="6"/>
  <c r="D39" i="6"/>
  <c r="C39" i="6"/>
  <c r="A39" i="6"/>
  <c r="E38" i="6"/>
  <c r="D38" i="6"/>
  <c r="C38" i="6"/>
  <c r="A38" i="6"/>
  <c r="E37" i="6"/>
  <c r="D37" i="6"/>
  <c r="C37" i="6"/>
  <c r="A37" i="6"/>
  <c r="E36" i="6"/>
  <c r="D36" i="6"/>
  <c r="C36" i="6"/>
  <c r="A36" i="6"/>
  <c r="E35" i="6"/>
  <c r="D35" i="6"/>
  <c r="C35" i="6"/>
  <c r="A35" i="6"/>
  <c r="E34" i="6"/>
  <c r="D34" i="6"/>
  <c r="C34" i="6"/>
  <c r="A34" i="6"/>
  <c r="E33" i="6"/>
  <c r="D33" i="6"/>
  <c r="C33" i="6"/>
  <c r="A33" i="6"/>
  <c r="E32" i="6"/>
  <c r="D32" i="6"/>
  <c r="C32" i="6"/>
  <c r="A32" i="6"/>
  <c r="E31" i="6"/>
  <c r="D31" i="6"/>
  <c r="C31" i="6"/>
  <c r="A31" i="6"/>
  <c r="E30" i="6"/>
  <c r="D30" i="6"/>
  <c r="C30" i="6"/>
  <c r="A30" i="6"/>
  <c r="E29" i="6"/>
  <c r="D29" i="6"/>
  <c r="C29" i="6"/>
  <c r="A29" i="6"/>
  <c r="E28" i="6"/>
  <c r="D28" i="6"/>
  <c r="C28" i="6"/>
  <c r="A28" i="6"/>
  <c r="E27" i="6"/>
  <c r="D27" i="6"/>
  <c r="C27" i="6"/>
  <c r="A27" i="6"/>
  <c r="E26" i="6"/>
  <c r="D26" i="6"/>
  <c r="C26" i="6"/>
  <c r="A26" i="6"/>
  <c r="E25" i="6"/>
  <c r="D25" i="6"/>
  <c r="C25" i="6"/>
  <c r="A25" i="6"/>
  <c r="E24" i="6"/>
  <c r="D24" i="6"/>
  <c r="C24" i="6"/>
  <c r="A24" i="6"/>
  <c r="E23" i="6"/>
  <c r="D23" i="6"/>
  <c r="C23" i="6"/>
  <c r="A23" i="6"/>
  <c r="E22" i="6"/>
  <c r="D22" i="6"/>
  <c r="C22" i="6"/>
  <c r="A22" i="6"/>
  <c r="E21" i="6"/>
  <c r="D21" i="6"/>
  <c r="C21" i="6"/>
  <c r="A21" i="6"/>
  <c r="E20" i="6"/>
  <c r="D20" i="6"/>
  <c r="C20" i="6"/>
  <c r="A20" i="6"/>
  <c r="E19" i="6"/>
  <c r="D19" i="6"/>
  <c r="C19" i="6"/>
  <c r="A19" i="6"/>
  <c r="E18" i="6"/>
  <c r="D18" i="6"/>
  <c r="C18" i="6"/>
  <c r="A18" i="6"/>
  <c r="E17" i="6"/>
  <c r="D17" i="6"/>
  <c r="C17" i="6"/>
  <c r="A17" i="6"/>
  <c r="E16" i="6"/>
  <c r="D16" i="6"/>
  <c r="C16" i="6"/>
  <c r="A16" i="6"/>
  <c r="E15" i="6"/>
  <c r="D15" i="6"/>
  <c r="C15" i="6"/>
  <c r="A15" i="6"/>
  <c r="E14" i="6"/>
  <c r="D14" i="6"/>
  <c r="C14" i="6"/>
  <c r="A14" i="6"/>
  <c r="E13" i="6"/>
  <c r="D13" i="6"/>
  <c r="C13" i="6"/>
  <c r="A13" i="6"/>
  <c r="E12" i="6"/>
  <c r="D12" i="6"/>
  <c r="C12" i="6"/>
  <c r="A12" i="6"/>
  <c r="E11" i="6"/>
  <c r="D11" i="6"/>
  <c r="C11" i="6"/>
  <c r="A11" i="6"/>
  <c r="E10" i="6"/>
  <c r="D10" i="6"/>
  <c r="C10" i="6"/>
  <c r="A10" i="6"/>
  <c r="E9" i="6"/>
  <c r="D9" i="6"/>
  <c r="C9" i="6"/>
  <c r="A9" i="6"/>
  <c r="E8" i="6"/>
  <c r="D8" i="6"/>
  <c r="C8" i="6"/>
  <c r="A8" i="6"/>
  <c r="E7" i="6"/>
  <c r="D7" i="6"/>
  <c r="C7" i="6"/>
  <c r="A7" i="6"/>
  <c r="E6" i="6"/>
  <c r="D6" i="6"/>
  <c r="C6" i="6"/>
  <c r="A6" i="6"/>
  <c r="E5" i="6"/>
  <c r="D5" i="6"/>
  <c r="C5" i="6"/>
  <c r="A5" i="6"/>
  <c r="E4" i="6"/>
  <c r="D4" i="6"/>
  <c r="C4" i="6"/>
  <c r="A4" i="6"/>
  <c r="E3" i="6"/>
  <c r="D3" i="6"/>
  <c r="C3" i="6"/>
  <c r="A3" i="6"/>
  <c r="E2" i="6"/>
  <c r="D2" i="6"/>
  <c r="C2" i="6"/>
  <c r="A2" i="6"/>
  <c r="E1197" i="5"/>
  <c r="D1197" i="5"/>
  <c r="C1197" i="5"/>
  <c r="A1197" i="5"/>
  <c r="E1196" i="5"/>
  <c r="D1196" i="5"/>
  <c r="C1196" i="5"/>
  <c r="A1196" i="5"/>
  <c r="E1195" i="5"/>
  <c r="D1195" i="5"/>
  <c r="C1195" i="5"/>
  <c r="A1195" i="5"/>
  <c r="E1194" i="5"/>
  <c r="D1194" i="5"/>
  <c r="C1194" i="5"/>
  <c r="A1194" i="5"/>
  <c r="E1193" i="5"/>
  <c r="D1193" i="5"/>
  <c r="C1193" i="5"/>
  <c r="A1193" i="5"/>
  <c r="E1192" i="5"/>
  <c r="D1192" i="5"/>
  <c r="C1192" i="5"/>
  <c r="A1192" i="5"/>
  <c r="E1191" i="5"/>
  <c r="D1191" i="5"/>
  <c r="C1191" i="5"/>
  <c r="A1191" i="5"/>
  <c r="E1190" i="5"/>
  <c r="D1190" i="5"/>
  <c r="C1190" i="5"/>
  <c r="A1190" i="5"/>
  <c r="E1189" i="5"/>
  <c r="D1189" i="5"/>
  <c r="C1189" i="5"/>
  <c r="A1189" i="5"/>
  <c r="E1188" i="5"/>
  <c r="D1188" i="5"/>
  <c r="C1188" i="5"/>
  <c r="A1188" i="5"/>
  <c r="E1187" i="5"/>
  <c r="D1187" i="5"/>
  <c r="C1187" i="5"/>
  <c r="A1187" i="5"/>
  <c r="E1186" i="5"/>
  <c r="D1186" i="5"/>
  <c r="C1186" i="5"/>
  <c r="A1186" i="5"/>
  <c r="E1185" i="5"/>
  <c r="D1185" i="5"/>
  <c r="C1185" i="5"/>
  <c r="A1185" i="5"/>
  <c r="E1184" i="5"/>
  <c r="D1184" i="5"/>
  <c r="C1184" i="5"/>
  <c r="A1184" i="5"/>
  <c r="E1183" i="5"/>
  <c r="D1183" i="5"/>
  <c r="C1183" i="5"/>
  <c r="A1183" i="5"/>
  <c r="E1182" i="5"/>
  <c r="D1182" i="5"/>
  <c r="C1182" i="5"/>
  <c r="A1182" i="5"/>
  <c r="E1181" i="5"/>
  <c r="D1181" i="5"/>
  <c r="C1181" i="5"/>
  <c r="A1181" i="5"/>
  <c r="E1180" i="5"/>
  <c r="D1180" i="5"/>
  <c r="C1180" i="5"/>
  <c r="A1180" i="5"/>
  <c r="E1179" i="5"/>
  <c r="D1179" i="5"/>
  <c r="C1179" i="5"/>
  <c r="A1179" i="5"/>
  <c r="E1178" i="5"/>
  <c r="D1178" i="5"/>
  <c r="C1178" i="5"/>
  <c r="A1178" i="5"/>
  <c r="E1177" i="5"/>
  <c r="D1177" i="5"/>
  <c r="C1177" i="5"/>
  <c r="A1177" i="5"/>
  <c r="E1176" i="5"/>
  <c r="D1176" i="5"/>
  <c r="C1176" i="5"/>
  <c r="A1176" i="5"/>
  <c r="E1175" i="5"/>
  <c r="D1175" i="5"/>
  <c r="C1175" i="5"/>
  <c r="A1175" i="5"/>
  <c r="E1174" i="5"/>
  <c r="D1174" i="5"/>
  <c r="C1174" i="5"/>
  <c r="A1174" i="5"/>
  <c r="E1173" i="5"/>
  <c r="D1173" i="5"/>
  <c r="C1173" i="5"/>
  <c r="A1173" i="5"/>
  <c r="E1172" i="5"/>
  <c r="D1172" i="5"/>
  <c r="C1172" i="5"/>
  <c r="A1172" i="5"/>
  <c r="E1171" i="5"/>
  <c r="D1171" i="5"/>
  <c r="C1171" i="5"/>
  <c r="A1171" i="5"/>
  <c r="E1170" i="5"/>
  <c r="D1170" i="5"/>
  <c r="C1170" i="5"/>
  <c r="A1170" i="5"/>
  <c r="E1169" i="5"/>
  <c r="D1169" i="5"/>
  <c r="C1169" i="5"/>
  <c r="A1169" i="5"/>
  <c r="E1168" i="5"/>
  <c r="D1168" i="5"/>
  <c r="C1168" i="5"/>
  <c r="A1168" i="5"/>
  <c r="E1167" i="5"/>
  <c r="D1167" i="5"/>
  <c r="C1167" i="5"/>
  <c r="A1167" i="5"/>
  <c r="E1166" i="5"/>
  <c r="D1166" i="5"/>
  <c r="C1166" i="5"/>
  <c r="A1166" i="5"/>
  <c r="E1165" i="5"/>
  <c r="D1165" i="5"/>
  <c r="C1165" i="5"/>
  <c r="A1165" i="5"/>
  <c r="E1164" i="5"/>
  <c r="D1164" i="5"/>
  <c r="C1164" i="5"/>
  <c r="A1164" i="5"/>
  <c r="E1163" i="5"/>
  <c r="D1163" i="5"/>
  <c r="C1163" i="5"/>
  <c r="A1163" i="5"/>
  <c r="E1162" i="5"/>
  <c r="D1162" i="5"/>
  <c r="C1162" i="5"/>
  <c r="A1162" i="5"/>
  <c r="E1161" i="5"/>
  <c r="D1161" i="5"/>
  <c r="C1161" i="5"/>
  <c r="A1161" i="5"/>
  <c r="E1160" i="5"/>
  <c r="D1160" i="5"/>
  <c r="C1160" i="5"/>
  <c r="A1160" i="5"/>
  <c r="E1159" i="5"/>
  <c r="D1159" i="5"/>
  <c r="C1159" i="5"/>
  <c r="A1159" i="5"/>
  <c r="E1158" i="5"/>
  <c r="D1158" i="5"/>
  <c r="C1158" i="5"/>
  <c r="A1158" i="5"/>
  <c r="E1157" i="5"/>
  <c r="D1157" i="5"/>
  <c r="C1157" i="5"/>
  <c r="A1157" i="5"/>
  <c r="E1156" i="5"/>
  <c r="D1156" i="5"/>
  <c r="C1156" i="5"/>
  <c r="A1156" i="5"/>
  <c r="E1155" i="5"/>
  <c r="D1155" i="5"/>
  <c r="C1155" i="5"/>
  <c r="A1155" i="5"/>
  <c r="E1154" i="5"/>
  <c r="D1154" i="5"/>
  <c r="C1154" i="5"/>
  <c r="A1154" i="5"/>
  <c r="E1153" i="5"/>
  <c r="D1153" i="5"/>
  <c r="C1153" i="5"/>
  <c r="A1153" i="5"/>
  <c r="E1152" i="5"/>
  <c r="D1152" i="5"/>
  <c r="C1152" i="5"/>
  <c r="A1152" i="5"/>
  <c r="E1151" i="5"/>
  <c r="D1151" i="5"/>
  <c r="C1151" i="5"/>
  <c r="A1151" i="5"/>
  <c r="E1150" i="5"/>
  <c r="D1150" i="5"/>
  <c r="C1150" i="5"/>
  <c r="A1150" i="5"/>
  <c r="E1149" i="5"/>
  <c r="D1149" i="5"/>
  <c r="C1149" i="5"/>
  <c r="A1149" i="5"/>
  <c r="E1148" i="5"/>
  <c r="D1148" i="5"/>
  <c r="C1148" i="5"/>
  <c r="A1148" i="5"/>
  <c r="E1147" i="5"/>
  <c r="D1147" i="5"/>
  <c r="C1147" i="5"/>
  <c r="A1147" i="5"/>
  <c r="E1146" i="5"/>
  <c r="D1146" i="5"/>
  <c r="C1146" i="5"/>
  <c r="A1146" i="5"/>
  <c r="E1145" i="5"/>
  <c r="D1145" i="5"/>
  <c r="C1145" i="5"/>
  <c r="A1145" i="5"/>
  <c r="E1144" i="5"/>
  <c r="D1144" i="5"/>
  <c r="C1144" i="5"/>
  <c r="A1144" i="5"/>
  <c r="E1143" i="5"/>
  <c r="D1143" i="5"/>
  <c r="C1143" i="5"/>
  <c r="A1143" i="5"/>
  <c r="E1142" i="5"/>
  <c r="D1142" i="5"/>
  <c r="C1142" i="5"/>
  <c r="A1142" i="5"/>
  <c r="E1141" i="5"/>
  <c r="D1141" i="5"/>
  <c r="C1141" i="5"/>
  <c r="A1141" i="5"/>
  <c r="E1140" i="5"/>
  <c r="D1140" i="5"/>
  <c r="C1140" i="5"/>
  <c r="A1140" i="5"/>
  <c r="E1139" i="5"/>
  <c r="D1139" i="5"/>
  <c r="C1139" i="5"/>
  <c r="A1139" i="5"/>
  <c r="E1138" i="5"/>
  <c r="D1138" i="5"/>
  <c r="C1138" i="5"/>
  <c r="A1138" i="5"/>
  <c r="E1137" i="5"/>
  <c r="D1137" i="5"/>
  <c r="C1137" i="5"/>
  <c r="A1137" i="5"/>
  <c r="E1136" i="5"/>
  <c r="D1136" i="5"/>
  <c r="C1136" i="5"/>
  <c r="A1136" i="5"/>
  <c r="E1135" i="5"/>
  <c r="D1135" i="5"/>
  <c r="C1135" i="5"/>
  <c r="A1135" i="5"/>
  <c r="E1134" i="5"/>
  <c r="D1134" i="5"/>
  <c r="C1134" i="5"/>
  <c r="A1134" i="5"/>
  <c r="E1133" i="5"/>
  <c r="D1133" i="5"/>
  <c r="C1133" i="5"/>
  <c r="A1133" i="5"/>
  <c r="E1132" i="5"/>
  <c r="D1132" i="5"/>
  <c r="C1132" i="5"/>
  <c r="A1132" i="5"/>
  <c r="E1131" i="5"/>
  <c r="D1131" i="5"/>
  <c r="C1131" i="5"/>
  <c r="A1131" i="5"/>
  <c r="E1130" i="5"/>
  <c r="D1130" i="5"/>
  <c r="C1130" i="5"/>
  <c r="A1130" i="5"/>
  <c r="E1129" i="5"/>
  <c r="D1129" i="5"/>
  <c r="C1129" i="5"/>
  <c r="A1129" i="5"/>
  <c r="E1128" i="5"/>
  <c r="D1128" i="5"/>
  <c r="C1128" i="5"/>
  <c r="A1128" i="5"/>
  <c r="E1127" i="5"/>
  <c r="D1127" i="5"/>
  <c r="C1127" i="5"/>
  <c r="A1127" i="5"/>
  <c r="E1126" i="5"/>
  <c r="D1126" i="5"/>
  <c r="C1126" i="5"/>
  <c r="A1126" i="5"/>
  <c r="E1125" i="5"/>
  <c r="D1125" i="5"/>
  <c r="C1125" i="5"/>
  <c r="A1125" i="5"/>
  <c r="E1124" i="5"/>
  <c r="D1124" i="5"/>
  <c r="C1124" i="5"/>
  <c r="A1124" i="5"/>
  <c r="E1123" i="5"/>
  <c r="D1123" i="5"/>
  <c r="C1123" i="5"/>
  <c r="A1123" i="5"/>
  <c r="E1122" i="5"/>
  <c r="D1122" i="5"/>
  <c r="C1122" i="5"/>
  <c r="A1122" i="5"/>
  <c r="E1121" i="5"/>
  <c r="D1121" i="5"/>
  <c r="C1121" i="5"/>
  <c r="A1121" i="5"/>
  <c r="E1120" i="5"/>
  <c r="D1120" i="5"/>
  <c r="C1120" i="5"/>
  <c r="A1120" i="5"/>
  <c r="E1119" i="5"/>
  <c r="D1119" i="5"/>
  <c r="C1119" i="5"/>
  <c r="A1119" i="5"/>
  <c r="E1118" i="5"/>
  <c r="D1118" i="5"/>
  <c r="C1118" i="5"/>
  <c r="A1118" i="5"/>
  <c r="E1117" i="5"/>
  <c r="D1117" i="5"/>
  <c r="C1117" i="5"/>
  <c r="A1117" i="5"/>
  <c r="E1116" i="5"/>
  <c r="D1116" i="5"/>
  <c r="C1116" i="5"/>
  <c r="A1116" i="5"/>
  <c r="E1115" i="5"/>
  <c r="D1115" i="5"/>
  <c r="C1115" i="5"/>
  <c r="A1115" i="5"/>
  <c r="E1114" i="5"/>
  <c r="D1114" i="5"/>
  <c r="C1114" i="5"/>
  <c r="A1114" i="5"/>
  <c r="E1113" i="5"/>
  <c r="D1113" i="5"/>
  <c r="C1113" i="5"/>
  <c r="A1113" i="5"/>
  <c r="E1112" i="5"/>
  <c r="D1112" i="5"/>
  <c r="C1112" i="5"/>
  <c r="A1112" i="5"/>
  <c r="E1111" i="5"/>
  <c r="D1111" i="5"/>
  <c r="C1111" i="5"/>
  <c r="A1111" i="5"/>
  <c r="E1110" i="5"/>
  <c r="D1110" i="5"/>
  <c r="C1110" i="5"/>
  <c r="A1110" i="5"/>
  <c r="E1109" i="5"/>
  <c r="D1109" i="5"/>
  <c r="C1109" i="5"/>
  <c r="A1109" i="5"/>
  <c r="E1108" i="5"/>
  <c r="D1108" i="5"/>
  <c r="C1108" i="5"/>
  <c r="A1108" i="5"/>
  <c r="E1107" i="5"/>
  <c r="D1107" i="5"/>
  <c r="C1107" i="5"/>
  <c r="A1107" i="5"/>
  <c r="E1106" i="5"/>
  <c r="D1106" i="5"/>
  <c r="C1106" i="5"/>
  <c r="A1106" i="5"/>
  <c r="E1105" i="5"/>
  <c r="D1105" i="5"/>
  <c r="C1105" i="5"/>
  <c r="A1105" i="5"/>
  <c r="E1104" i="5"/>
  <c r="D1104" i="5"/>
  <c r="C1104" i="5"/>
  <c r="A1104" i="5"/>
  <c r="E1103" i="5"/>
  <c r="D1103" i="5"/>
  <c r="C1103" i="5"/>
  <c r="A1103" i="5"/>
  <c r="E1102" i="5"/>
  <c r="D1102" i="5"/>
  <c r="C1102" i="5"/>
  <c r="A1102" i="5"/>
  <c r="E1101" i="5"/>
  <c r="D1101" i="5"/>
  <c r="C1101" i="5"/>
  <c r="A1101" i="5"/>
  <c r="E1100" i="5"/>
  <c r="D1100" i="5"/>
  <c r="C1100" i="5"/>
  <c r="A1100" i="5"/>
  <c r="E1099" i="5"/>
  <c r="D1099" i="5"/>
  <c r="C1099" i="5"/>
  <c r="A1099" i="5"/>
  <c r="E1098" i="5"/>
  <c r="D1098" i="5"/>
  <c r="C1098" i="5"/>
  <c r="A1098" i="5"/>
  <c r="E1097" i="5"/>
  <c r="D1097" i="5"/>
  <c r="C1097" i="5"/>
  <c r="A1097" i="5"/>
  <c r="E1096" i="5"/>
  <c r="D1096" i="5"/>
  <c r="C1096" i="5"/>
  <c r="A1096" i="5"/>
  <c r="E1095" i="5"/>
  <c r="D1095" i="5"/>
  <c r="C1095" i="5"/>
  <c r="A1095" i="5"/>
  <c r="E1094" i="5"/>
  <c r="D1094" i="5"/>
  <c r="C1094" i="5"/>
  <c r="A1094" i="5"/>
  <c r="E1093" i="5"/>
  <c r="D1093" i="5"/>
  <c r="C1093" i="5"/>
  <c r="A1093" i="5"/>
  <c r="E1092" i="5"/>
  <c r="D1092" i="5"/>
  <c r="C1092" i="5"/>
  <c r="A1092" i="5"/>
  <c r="E1091" i="5"/>
  <c r="D1091" i="5"/>
  <c r="C1091" i="5"/>
  <c r="A1091" i="5"/>
  <c r="E1090" i="5"/>
  <c r="D1090" i="5"/>
  <c r="C1090" i="5"/>
  <c r="A1090" i="5"/>
  <c r="E1089" i="5"/>
  <c r="D1089" i="5"/>
  <c r="C1089" i="5"/>
  <c r="A1089" i="5"/>
  <c r="E1088" i="5"/>
  <c r="D1088" i="5"/>
  <c r="C1088" i="5"/>
  <c r="A1088" i="5"/>
  <c r="E1087" i="5"/>
  <c r="D1087" i="5"/>
  <c r="C1087" i="5"/>
  <c r="A1087" i="5"/>
  <c r="E1086" i="5"/>
  <c r="D1086" i="5"/>
  <c r="C1086" i="5"/>
  <c r="A1086" i="5"/>
  <c r="E1085" i="5"/>
  <c r="D1085" i="5"/>
  <c r="C1085" i="5"/>
  <c r="A1085" i="5"/>
  <c r="E1084" i="5"/>
  <c r="D1084" i="5"/>
  <c r="C1084" i="5"/>
  <c r="A1084" i="5"/>
  <c r="E1083" i="5"/>
  <c r="D1083" i="5"/>
  <c r="C1083" i="5"/>
  <c r="A1083" i="5"/>
  <c r="E1082" i="5"/>
  <c r="D1082" i="5"/>
  <c r="C1082" i="5"/>
  <c r="A1082" i="5"/>
  <c r="E1081" i="5"/>
  <c r="D1081" i="5"/>
  <c r="C1081" i="5"/>
  <c r="A1081" i="5"/>
  <c r="E1080" i="5"/>
  <c r="D1080" i="5"/>
  <c r="C1080" i="5"/>
  <c r="A1080" i="5"/>
  <c r="E1079" i="5"/>
  <c r="D1079" i="5"/>
  <c r="C1079" i="5"/>
  <c r="A1079" i="5"/>
  <c r="E1078" i="5"/>
  <c r="D1078" i="5"/>
  <c r="C1078" i="5"/>
  <c r="A1078" i="5"/>
  <c r="E1077" i="5"/>
  <c r="D1077" i="5"/>
  <c r="C1077" i="5"/>
  <c r="A1077" i="5"/>
  <c r="E1076" i="5"/>
  <c r="D1076" i="5"/>
  <c r="C1076" i="5"/>
  <c r="A1076" i="5"/>
  <c r="E1075" i="5"/>
  <c r="D1075" i="5"/>
  <c r="C1075" i="5"/>
  <c r="A1075" i="5"/>
  <c r="E1074" i="5"/>
  <c r="D1074" i="5"/>
  <c r="C1074" i="5"/>
  <c r="A1074" i="5"/>
  <c r="E1073" i="5"/>
  <c r="D1073" i="5"/>
  <c r="C1073" i="5"/>
  <c r="A1073" i="5"/>
  <c r="E1072" i="5"/>
  <c r="D1072" i="5"/>
  <c r="C1072" i="5"/>
  <c r="A1072" i="5"/>
  <c r="E1071" i="5"/>
  <c r="D1071" i="5"/>
  <c r="C1071" i="5"/>
  <c r="A1071" i="5"/>
  <c r="E1070" i="5"/>
  <c r="D1070" i="5"/>
  <c r="C1070" i="5"/>
  <c r="A1070" i="5"/>
  <c r="E1069" i="5"/>
  <c r="D1069" i="5"/>
  <c r="C1069" i="5"/>
  <c r="A1069" i="5"/>
  <c r="E1068" i="5"/>
  <c r="D1068" i="5"/>
  <c r="C1068" i="5"/>
  <c r="A1068" i="5"/>
  <c r="E1067" i="5"/>
  <c r="D1067" i="5"/>
  <c r="C1067" i="5"/>
  <c r="A1067" i="5"/>
  <c r="E1066" i="5"/>
  <c r="D1066" i="5"/>
  <c r="C1066" i="5"/>
  <c r="A1066" i="5"/>
  <c r="E1065" i="5"/>
  <c r="D1065" i="5"/>
  <c r="C1065" i="5"/>
  <c r="A1065" i="5"/>
  <c r="E1064" i="5"/>
  <c r="D1064" i="5"/>
  <c r="C1064" i="5"/>
  <c r="A1064" i="5"/>
  <c r="E1063" i="5"/>
  <c r="D1063" i="5"/>
  <c r="C1063" i="5"/>
  <c r="A1063" i="5"/>
  <c r="E1062" i="5"/>
  <c r="D1062" i="5"/>
  <c r="C1062" i="5"/>
  <c r="A1062" i="5"/>
  <c r="E1061" i="5"/>
  <c r="D1061" i="5"/>
  <c r="C1061" i="5"/>
  <c r="A1061" i="5"/>
  <c r="E1060" i="5"/>
  <c r="D1060" i="5"/>
  <c r="C1060" i="5"/>
  <c r="A1060" i="5"/>
  <c r="E1059" i="5"/>
  <c r="D1059" i="5"/>
  <c r="C1059" i="5"/>
  <c r="A1059" i="5"/>
  <c r="E1058" i="5"/>
  <c r="D1058" i="5"/>
  <c r="C1058" i="5"/>
  <c r="A1058" i="5"/>
  <c r="E1057" i="5"/>
  <c r="D1057" i="5"/>
  <c r="C1057" i="5"/>
  <c r="A1057" i="5"/>
  <c r="E1056" i="5"/>
  <c r="D1056" i="5"/>
  <c r="C1056" i="5"/>
  <c r="A1056" i="5"/>
  <c r="E1055" i="5"/>
  <c r="D1055" i="5"/>
  <c r="C1055" i="5"/>
  <c r="A1055" i="5"/>
  <c r="E1054" i="5"/>
  <c r="D1054" i="5"/>
  <c r="C1054" i="5"/>
  <c r="A1054" i="5"/>
  <c r="E1053" i="5"/>
  <c r="D1053" i="5"/>
  <c r="C1053" i="5"/>
  <c r="A1053" i="5"/>
  <c r="E1052" i="5"/>
  <c r="D1052" i="5"/>
  <c r="C1052" i="5"/>
  <c r="A1052" i="5"/>
  <c r="E1051" i="5"/>
  <c r="D1051" i="5"/>
  <c r="C1051" i="5"/>
  <c r="A1051" i="5"/>
  <c r="E1050" i="5"/>
  <c r="D1050" i="5"/>
  <c r="C1050" i="5"/>
  <c r="A1050" i="5"/>
  <c r="E1049" i="5"/>
  <c r="D1049" i="5"/>
  <c r="C1049" i="5"/>
  <c r="A1049" i="5"/>
  <c r="E1048" i="5"/>
  <c r="D1048" i="5"/>
  <c r="C1048" i="5"/>
  <c r="A1048" i="5"/>
  <c r="E1047" i="5"/>
  <c r="D1047" i="5"/>
  <c r="C1047" i="5"/>
  <c r="A1047" i="5"/>
  <c r="E1046" i="5"/>
  <c r="D1046" i="5"/>
  <c r="C1046" i="5"/>
  <c r="A1046" i="5"/>
  <c r="E1045" i="5"/>
  <c r="D1045" i="5"/>
  <c r="C1045" i="5"/>
  <c r="A1045" i="5"/>
  <c r="E1044" i="5"/>
  <c r="D1044" i="5"/>
  <c r="C1044" i="5"/>
  <c r="A1044" i="5"/>
  <c r="E1043" i="5"/>
  <c r="D1043" i="5"/>
  <c r="C1043" i="5"/>
  <c r="A1043" i="5"/>
  <c r="E1042" i="5"/>
  <c r="D1042" i="5"/>
  <c r="C1042" i="5"/>
  <c r="A1042" i="5"/>
  <c r="E1041" i="5"/>
  <c r="D1041" i="5"/>
  <c r="C1041" i="5"/>
  <c r="A1041" i="5"/>
  <c r="E1040" i="5"/>
  <c r="D1040" i="5"/>
  <c r="C1040" i="5"/>
  <c r="A1040" i="5"/>
  <c r="E1039" i="5"/>
  <c r="D1039" i="5"/>
  <c r="C1039" i="5"/>
  <c r="A1039" i="5"/>
  <c r="E1038" i="5"/>
  <c r="D1038" i="5"/>
  <c r="C1038" i="5"/>
  <c r="A1038" i="5"/>
  <c r="E1037" i="5"/>
  <c r="D1037" i="5"/>
  <c r="C1037" i="5"/>
  <c r="A1037" i="5"/>
  <c r="E1036" i="5"/>
  <c r="D1036" i="5"/>
  <c r="C1036" i="5"/>
  <c r="A1036" i="5"/>
  <c r="E1035" i="5"/>
  <c r="D1035" i="5"/>
  <c r="C1035" i="5"/>
  <c r="A1035" i="5"/>
  <c r="E1034" i="5"/>
  <c r="D1034" i="5"/>
  <c r="C1034" i="5"/>
  <c r="A1034" i="5"/>
  <c r="E1033" i="5"/>
  <c r="D1033" i="5"/>
  <c r="C1033" i="5"/>
  <c r="A1033" i="5"/>
  <c r="E1032" i="5"/>
  <c r="D1032" i="5"/>
  <c r="C1032" i="5"/>
  <c r="A1032" i="5"/>
  <c r="E1031" i="5"/>
  <c r="D1031" i="5"/>
  <c r="C1031" i="5"/>
  <c r="A1031" i="5"/>
  <c r="E1030" i="5"/>
  <c r="D1030" i="5"/>
  <c r="C1030" i="5"/>
  <c r="A1030" i="5"/>
  <c r="E1029" i="5"/>
  <c r="D1029" i="5"/>
  <c r="C1029" i="5"/>
  <c r="A1029" i="5"/>
  <c r="E1028" i="5"/>
  <c r="D1028" i="5"/>
  <c r="C1028" i="5"/>
  <c r="A1028" i="5"/>
  <c r="E1027" i="5"/>
  <c r="D1027" i="5"/>
  <c r="C1027" i="5"/>
  <c r="A1027" i="5"/>
  <c r="E1026" i="5"/>
  <c r="D1026" i="5"/>
  <c r="C1026" i="5"/>
  <c r="A1026" i="5"/>
  <c r="E1025" i="5"/>
  <c r="D1025" i="5"/>
  <c r="C1025" i="5"/>
  <c r="A1025" i="5"/>
  <c r="E1024" i="5"/>
  <c r="D1024" i="5"/>
  <c r="C1024" i="5"/>
  <c r="A1024" i="5"/>
  <c r="E1023" i="5"/>
  <c r="D1023" i="5"/>
  <c r="C1023" i="5"/>
  <c r="A1023" i="5"/>
  <c r="E1022" i="5"/>
  <c r="D1022" i="5"/>
  <c r="C1022" i="5"/>
  <c r="A1022" i="5"/>
  <c r="E1021" i="5"/>
  <c r="D1021" i="5"/>
  <c r="C1021" i="5"/>
  <c r="A1021" i="5"/>
  <c r="E1020" i="5"/>
  <c r="D1020" i="5"/>
  <c r="C1020" i="5"/>
  <c r="A1020" i="5"/>
  <c r="E1019" i="5"/>
  <c r="D1019" i="5"/>
  <c r="C1019" i="5"/>
  <c r="A1019" i="5"/>
  <c r="E1018" i="5"/>
  <c r="D1018" i="5"/>
  <c r="C1018" i="5"/>
  <c r="A1018" i="5"/>
  <c r="E1017" i="5"/>
  <c r="D1017" i="5"/>
  <c r="C1017" i="5"/>
  <c r="A1017" i="5"/>
  <c r="E1016" i="5"/>
  <c r="D1016" i="5"/>
  <c r="C1016" i="5"/>
  <c r="A1016" i="5"/>
  <c r="E1015" i="5"/>
  <c r="D1015" i="5"/>
  <c r="C1015" i="5"/>
  <c r="A1015" i="5"/>
  <c r="E1014" i="5"/>
  <c r="D1014" i="5"/>
  <c r="C1014" i="5"/>
  <c r="A1014" i="5"/>
  <c r="E1013" i="5"/>
  <c r="D1013" i="5"/>
  <c r="C1013" i="5"/>
  <c r="A1013" i="5"/>
  <c r="E1012" i="5"/>
  <c r="D1012" i="5"/>
  <c r="C1012" i="5"/>
  <c r="A1012" i="5"/>
  <c r="E1011" i="5"/>
  <c r="D1011" i="5"/>
  <c r="C1011" i="5"/>
  <c r="A1011" i="5"/>
  <c r="E1010" i="5"/>
  <c r="D1010" i="5"/>
  <c r="C1010" i="5"/>
  <c r="A1010" i="5"/>
  <c r="E1009" i="5"/>
  <c r="D1009" i="5"/>
  <c r="C1009" i="5"/>
  <c r="A1009" i="5"/>
  <c r="E1008" i="5"/>
  <c r="D1008" i="5"/>
  <c r="C1008" i="5"/>
  <c r="A1008" i="5"/>
  <c r="E1007" i="5"/>
  <c r="D1007" i="5"/>
  <c r="C1007" i="5"/>
  <c r="A1007" i="5"/>
  <c r="E1006" i="5"/>
  <c r="D1006" i="5"/>
  <c r="C1006" i="5"/>
  <c r="A1006" i="5"/>
  <c r="E1005" i="5"/>
  <c r="D1005" i="5"/>
  <c r="C1005" i="5"/>
  <c r="A1005" i="5"/>
  <c r="E1004" i="5"/>
  <c r="D1004" i="5"/>
  <c r="C1004" i="5"/>
  <c r="A1004" i="5"/>
  <c r="E1003" i="5"/>
  <c r="D1003" i="5"/>
  <c r="C1003" i="5"/>
  <c r="A1003" i="5"/>
  <c r="E1002" i="5"/>
  <c r="D1002" i="5"/>
  <c r="C1002" i="5"/>
  <c r="A1002" i="5"/>
  <c r="E1001" i="5"/>
  <c r="D1001" i="5"/>
  <c r="C1001" i="5"/>
  <c r="A1001" i="5"/>
  <c r="E1000" i="5"/>
  <c r="D1000" i="5"/>
  <c r="C1000" i="5"/>
  <c r="A1000" i="5"/>
  <c r="E999" i="5"/>
  <c r="D999" i="5"/>
  <c r="C999" i="5"/>
  <c r="A999" i="5"/>
  <c r="E998" i="5"/>
  <c r="D998" i="5"/>
  <c r="C998" i="5"/>
  <c r="A998" i="5"/>
  <c r="E997" i="5"/>
  <c r="D997" i="5"/>
  <c r="C997" i="5"/>
  <c r="A997" i="5"/>
  <c r="E996" i="5"/>
  <c r="D996" i="5"/>
  <c r="C996" i="5"/>
  <c r="A996" i="5"/>
  <c r="E995" i="5"/>
  <c r="D995" i="5"/>
  <c r="C995" i="5"/>
  <c r="A995" i="5"/>
  <c r="E994" i="5"/>
  <c r="D994" i="5"/>
  <c r="C994" i="5"/>
  <c r="A994" i="5"/>
  <c r="E993" i="5"/>
  <c r="D993" i="5"/>
  <c r="C993" i="5"/>
  <c r="A993" i="5"/>
  <c r="E992" i="5"/>
  <c r="D992" i="5"/>
  <c r="C992" i="5"/>
  <c r="A992" i="5"/>
  <c r="E991" i="5"/>
  <c r="D991" i="5"/>
  <c r="C991" i="5"/>
  <c r="A991" i="5"/>
  <c r="E990" i="5"/>
  <c r="D990" i="5"/>
  <c r="C990" i="5"/>
  <c r="A990" i="5"/>
  <c r="E989" i="5"/>
  <c r="D989" i="5"/>
  <c r="C989" i="5"/>
  <c r="A989" i="5"/>
  <c r="E988" i="5"/>
  <c r="D988" i="5"/>
  <c r="C988" i="5"/>
  <c r="A988" i="5"/>
  <c r="E987" i="5"/>
  <c r="D987" i="5"/>
  <c r="C987" i="5"/>
  <c r="A987" i="5"/>
  <c r="E986" i="5"/>
  <c r="D986" i="5"/>
  <c r="C986" i="5"/>
  <c r="A986" i="5"/>
  <c r="E985" i="5"/>
  <c r="D985" i="5"/>
  <c r="C985" i="5"/>
  <c r="A985" i="5"/>
  <c r="E984" i="5"/>
  <c r="D984" i="5"/>
  <c r="C984" i="5"/>
  <c r="A984" i="5"/>
  <c r="E983" i="5"/>
  <c r="D983" i="5"/>
  <c r="C983" i="5"/>
  <c r="A983" i="5"/>
  <c r="E982" i="5"/>
  <c r="D982" i="5"/>
  <c r="C982" i="5"/>
  <c r="A982" i="5"/>
  <c r="E981" i="5"/>
  <c r="D981" i="5"/>
  <c r="C981" i="5"/>
  <c r="A981" i="5"/>
  <c r="E980" i="5"/>
  <c r="D980" i="5"/>
  <c r="C980" i="5"/>
  <c r="A980" i="5"/>
  <c r="E979" i="5"/>
  <c r="D979" i="5"/>
  <c r="C979" i="5"/>
  <c r="A979" i="5"/>
  <c r="E978" i="5"/>
  <c r="D978" i="5"/>
  <c r="C978" i="5"/>
  <c r="A978" i="5"/>
  <c r="E977" i="5"/>
  <c r="D977" i="5"/>
  <c r="C977" i="5"/>
  <c r="A977" i="5"/>
  <c r="E976" i="5"/>
  <c r="D976" i="5"/>
  <c r="C976" i="5"/>
  <c r="A976" i="5"/>
  <c r="E975" i="5"/>
  <c r="D975" i="5"/>
  <c r="C975" i="5"/>
  <c r="A975" i="5"/>
  <c r="E974" i="5"/>
  <c r="D974" i="5"/>
  <c r="C974" i="5"/>
  <c r="A974" i="5"/>
  <c r="E973" i="5"/>
  <c r="D973" i="5"/>
  <c r="C973" i="5"/>
  <c r="A973" i="5"/>
  <c r="E972" i="5"/>
  <c r="D972" i="5"/>
  <c r="C972" i="5"/>
  <c r="A972" i="5"/>
  <c r="E971" i="5"/>
  <c r="D971" i="5"/>
  <c r="C971" i="5"/>
  <c r="A971" i="5"/>
  <c r="E970" i="5"/>
  <c r="D970" i="5"/>
  <c r="C970" i="5"/>
  <c r="A970" i="5"/>
  <c r="E969" i="5"/>
  <c r="D969" i="5"/>
  <c r="C969" i="5"/>
  <c r="A969" i="5"/>
  <c r="E968" i="5"/>
  <c r="D968" i="5"/>
  <c r="C968" i="5"/>
  <c r="A968" i="5"/>
  <c r="E967" i="5"/>
  <c r="D967" i="5"/>
  <c r="C967" i="5"/>
  <c r="A967" i="5"/>
  <c r="E966" i="5"/>
  <c r="D966" i="5"/>
  <c r="C966" i="5"/>
  <c r="A966" i="5"/>
  <c r="E965" i="5"/>
  <c r="D965" i="5"/>
  <c r="C965" i="5"/>
  <c r="A965" i="5"/>
  <c r="E964" i="5"/>
  <c r="D964" i="5"/>
  <c r="C964" i="5"/>
  <c r="A964" i="5"/>
  <c r="E963" i="5"/>
  <c r="D963" i="5"/>
  <c r="C963" i="5"/>
  <c r="A963" i="5"/>
  <c r="E962" i="5"/>
  <c r="D962" i="5"/>
  <c r="C962" i="5"/>
  <c r="A962" i="5"/>
  <c r="E961" i="5"/>
  <c r="D961" i="5"/>
  <c r="C961" i="5"/>
  <c r="A961" i="5"/>
  <c r="E960" i="5"/>
  <c r="D960" i="5"/>
  <c r="C960" i="5"/>
  <c r="A960" i="5"/>
  <c r="E959" i="5"/>
  <c r="D959" i="5"/>
  <c r="C959" i="5"/>
  <c r="A959" i="5"/>
  <c r="E958" i="5"/>
  <c r="D958" i="5"/>
  <c r="C958" i="5"/>
  <c r="A958" i="5"/>
  <c r="E957" i="5"/>
  <c r="D957" i="5"/>
  <c r="C957" i="5"/>
  <c r="A957" i="5"/>
  <c r="E956" i="5"/>
  <c r="D956" i="5"/>
  <c r="C956" i="5"/>
  <c r="A956" i="5"/>
  <c r="E955" i="5"/>
  <c r="D955" i="5"/>
  <c r="C955" i="5"/>
  <c r="A955" i="5"/>
  <c r="E954" i="5"/>
  <c r="D954" i="5"/>
  <c r="C954" i="5"/>
  <c r="A954" i="5"/>
  <c r="E953" i="5"/>
  <c r="D953" i="5"/>
  <c r="C953" i="5"/>
  <c r="A953" i="5"/>
  <c r="E952" i="5"/>
  <c r="D952" i="5"/>
  <c r="C952" i="5"/>
  <c r="A952" i="5"/>
  <c r="E951" i="5"/>
  <c r="D951" i="5"/>
  <c r="C951" i="5"/>
  <c r="A951" i="5"/>
  <c r="E950" i="5"/>
  <c r="D950" i="5"/>
  <c r="C950" i="5"/>
  <c r="A950" i="5"/>
  <c r="E949" i="5"/>
  <c r="D949" i="5"/>
  <c r="C949" i="5"/>
  <c r="A949" i="5"/>
  <c r="E948" i="5"/>
  <c r="D948" i="5"/>
  <c r="C948" i="5"/>
  <c r="A948" i="5"/>
  <c r="E947" i="5"/>
  <c r="D947" i="5"/>
  <c r="C947" i="5"/>
  <c r="A947" i="5"/>
  <c r="E946" i="5"/>
  <c r="D946" i="5"/>
  <c r="C946" i="5"/>
  <c r="A946" i="5"/>
  <c r="E945" i="5"/>
  <c r="D945" i="5"/>
  <c r="C945" i="5"/>
  <c r="A945" i="5"/>
  <c r="E944" i="5"/>
  <c r="D944" i="5"/>
  <c r="C944" i="5"/>
  <c r="A944" i="5"/>
  <c r="E943" i="5"/>
  <c r="D943" i="5"/>
  <c r="C943" i="5"/>
  <c r="A943" i="5"/>
  <c r="E942" i="5"/>
  <c r="D942" i="5"/>
  <c r="C942" i="5"/>
  <c r="A942" i="5"/>
  <c r="E941" i="5"/>
  <c r="D941" i="5"/>
  <c r="C941" i="5"/>
  <c r="A941" i="5"/>
  <c r="E940" i="5"/>
  <c r="D940" i="5"/>
  <c r="C940" i="5"/>
  <c r="A940" i="5"/>
  <c r="E939" i="5"/>
  <c r="D939" i="5"/>
  <c r="C939" i="5"/>
  <c r="A939" i="5"/>
  <c r="E938" i="5"/>
  <c r="D938" i="5"/>
  <c r="C938" i="5"/>
  <c r="A938" i="5"/>
  <c r="E937" i="5"/>
  <c r="D937" i="5"/>
  <c r="C937" i="5"/>
  <c r="A937" i="5"/>
  <c r="E936" i="5"/>
  <c r="D936" i="5"/>
  <c r="C936" i="5"/>
  <c r="A936" i="5"/>
  <c r="E935" i="5"/>
  <c r="D935" i="5"/>
  <c r="C935" i="5"/>
  <c r="A935" i="5"/>
  <c r="E934" i="5"/>
  <c r="D934" i="5"/>
  <c r="C934" i="5"/>
  <c r="A934" i="5"/>
  <c r="E933" i="5"/>
  <c r="D933" i="5"/>
  <c r="C933" i="5"/>
  <c r="A933" i="5"/>
  <c r="E932" i="5"/>
  <c r="D932" i="5"/>
  <c r="C932" i="5"/>
  <c r="A932" i="5"/>
  <c r="E931" i="5"/>
  <c r="D931" i="5"/>
  <c r="C931" i="5"/>
  <c r="A931" i="5"/>
  <c r="E930" i="5"/>
  <c r="D930" i="5"/>
  <c r="C930" i="5"/>
  <c r="A930" i="5"/>
  <c r="E929" i="5"/>
  <c r="D929" i="5"/>
  <c r="C929" i="5"/>
  <c r="A929" i="5"/>
  <c r="E928" i="5"/>
  <c r="D928" i="5"/>
  <c r="C928" i="5"/>
  <c r="A928" i="5"/>
  <c r="E927" i="5"/>
  <c r="D927" i="5"/>
  <c r="C927" i="5"/>
  <c r="A927" i="5"/>
  <c r="E926" i="5"/>
  <c r="D926" i="5"/>
  <c r="C926" i="5"/>
  <c r="A926" i="5"/>
  <c r="E925" i="5"/>
  <c r="D925" i="5"/>
  <c r="C925" i="5"/>
  <c r="A925" i="5"/>
  <c r="E924" i="5"/>
  <c r="D924" i="5"/>
  <c r="C924" i="5"/>
  <c r="A924" i="5"/>
  <c r="E923" i="5"/>
  <c r="D923" i="5"/>
  <c r="C923" i="5"/>
  <c r="A923" i="5"/>
  <c r="E922" i="5"/>
  <c r="D922" i="5"/>
  <c r="C922" i="5"/>
  <c r="A922" i="5"/>
  <c r="E921" i="5"/>
  <c r="D921" i="5"/>
  <c r="C921" i="5"/>
  <c r="A921" i="5"/>
  <c r="E920" i="5"/>
  <c r="D920" i="5"/>
  <c r="C920" i="5"/>
  <c r="A920" i="5"/>
  <c r="E919" i="5"/>
  <c r="D919" i="5"/>
  <c r="C919" i="5"/>
  <c r="A919" i="5"/>
  <c r="E918" i="5"/>
  <c r="D918" i="5"/>
  <c r="C918" i="5"/>
  <c r="A918" i="5"/>
  <c r="E917" i="5"/>
  <c r="D917" i="5"/>
  <c r="C917" i="5"/>
  <c r="A917" i="5"/>
  <c r="E916" i="5"/>
  <c r="D916" i="5"/>
  <c r="C916" i="5"/>
  <c r="A916" i="5"/>
  <c r="E915" i="5"/>
  <c r="D915" i="5"/>
  <c r="C915" i="5"/>
  <c r="A915" i="5"/>
  <c r="E914" i="5"/>
  <c r="D914" i="5"/>
  <c r="C914" i="5"/>
  <c r="A914" i="5"/>
  <c r="E913" i="5"/>
  <c r="D913" i="5"/>
  <c r="C913" i="5"/>
  <c r="A913" i="5"/>
  <c r="E912" i="5"/>
  <c r="D912" i="5"/>
  <c r="C912" i="5"/>
  <c r="A912" i="5"/>
  <c r="E911" i="5"/>
  <c r="D911" i="5"/>
  <c r="C911" i="5"/>
  <c r="A911" i="5"/>
  <c r="E910" i="5"/>
  <c r="D910" i="5"/>
  <c r="C910" i="5"/>
  <c r="A910" i="5"/>
  <c r="E909" i="5"/>
  <c r="D909" i="5"/>
  <c r="C909" i="5"/>
  <c r="A909" i="5"/>
  <c r="E908" i="5"/>
  <c r="D908" i="5"/>
  <c r="C908" i="5"/>
  <c r="A908" i="5"/>
  <c r="E907" i="5"/>
  <c r="D907" i="5"/>
  <c r="C907" i="5"/>
  <c r="A907" i="5"/>
  <c r="E906" i="5"/>
  <c r="D906" i="5"/>
  <c r="C906" i="5"/>
  <c r="A906" i="5"/>
  <c r="E905" i="5"/>
  <c r="D905" i="5"/>
  <c r="C905" i="5"/>
  <c r="A905" i="5"/>
  <c r="E904" i="5"/>
  <c r="D904" i="5"/>
  <c r="C904" i="5"/>
  <c r="A904" i="5"/>
  <c r="E903" i="5"/>
  <c r="D903" i="5"/>
  <c r="C903" i="5"/>
  <c r="A903" i="5"/>
  <c r="E902" i="5"/>
  <c r="D902" i="5"/>
  <c r="C902" i="5"/>
  <c r="A902" i="5"/>
  <c r="E901" i="5"/>
  <c r="D901" i="5"/>
  <c r="C901" i="5"/>
  <c r="A901" i="5"/>
  <c r="E900" i="5"/>
  <c r="D900" i="5"/>
  <c r="C900" i="5"/>
  <c r="A900" i="5"/>
  <c r="E899" i="5"/>
  <c r="D899" i="5"/>
  <c r="C899" i="5"/>
  <c r="A899" i="5"/>
  <c r="E898" i="5"/>
  <c r="D898" i="5"/>
  <c r="C898" i="5"/>
  <c r="A898" i="5"/>
  <c r="E897" i="5"/>
  <c r="D897" i="5"/>
  <c r="C897" i="5"/>
  <c r="A897" i="5"/>
  <c r="E896" i="5"/>
  <c r="D896" i="5"/>
  <c r="C896" i="5"/>
  <c r="A896" i="5"/>
  <c r="E895" i="5"/>
  <c r="D895" i="5"/>
  <c r="C895" i="5"/>
  <c r="A895" i="5"/>
  <c r="E894" i="5"/>
  <c r="D894" i="5"/>
  <c r="C894" i="5"/>
  <c r="A894" i="5"/>
  <c r="E893" i="5"/>
  <c r="D893" i="5"/>
  <c r="C893" i="5"/>
  <c r="A893" i="5"/>
  <c r="E892" i="5"/>
  <c r="D892" i="5"/>
  <c r="C892" i="5"/>
  <c r="A892" i="5"/>
  <c r="E891" i="5"/>
  <c r="D891" i="5"/>
  <c r="C891" i="5"/>
  <c r="A891" i="5"/>
  <c r="E890" i="5"/>
  <c r="D890" i="5"/>
  <c r="C890" i="5"/>
  <c r="A890" i="5"/>
  <c r="E889" i="5"/>
  <c r="D889" i="5"/>
  <c r="C889" i="5"/>
  <c r="A889" i="5"/>
  <c r="E888" i="5"/>
  <c r="D888" i="5"/>
  <c r="C888" i="5"/>
  <c r="A888" i="5"/>
  <c r="E887" i="5"/>
  <c r="D887" i="5"/>
  <c r="C887" i="5"/>
  <c r="A887" i="5"/>
  <c r="E886" i="5"/>
  <c r="D886" i="5"/>
  <c r="C886" i="5"/>
  <c r="A886" i="5"/>
  <c r="E885" i="5"/>
  <c r="D885" i="5"/>
  <c r="C885" i="5"/>
  <c r="A885" i="5"/>
  <c r="E884" i="5"/>
  <c r="D884" i="5"/>
  <c r="C884" i="5"/>
  <c r="A884" i="5"/>
  <c r="E883" i="5"/>
  <c r="D883" i="5"/>
  <c r="C883" i="5"/>
  <c r="A883" i="5"/>
  <c r="E882" i="5"/>
  <c r="D882" i="5"/>
  <c r="C882" i="5"/>
  <c r="A882" i="5"/>
  <c r="E881" i="5"/>
  <c r="D881" i="5"/>
  <c r="C881" i="5"/>
  <c r="A881" i="5"/>
  <c r="E880" i="5"/>
  <c r="D880" i="5"/>
  <c r="C880" i="5"/>
  <c r="A880" i="5"/>
  <c r="E879" i="5"/>
  <c r="D879" i="5"/>
  <c r="C879" i="5"/>
  <c r="A879" i="5"/>
  <c r="E878" i="5"/>
  <c r="D878" i="5"/>
  <c r="C878" i="5"/>
  <c r="A878" i="5"/>
  <c r="E877" i="5"/>
  <c r="D877" i="5"/>
  <c r="C877" i="5"/>
  <c r="A877" i="5"/>
  <c r="E876" i="5"/>
  <c r="D876" i="5"/>
  <c r="C876" i="5"/>
  <c r="A876" i="5"/>
  <c r="E875" i="5"/>
  <c r="D875" i="5"/>
  <c r="C875" i="5"/>
  <c r="A875" i="5"/>
  <c r="E874" i="5"/>
  <c r="D874" i="5"/>
  <c r="C874" i="5"/>
  <c r="A874" i="5"/>
  <c r="E873" i="5"/>
  <c r="D873" i="5"/>
  <c r="C873" i="5"/>
  <c r="A873" i="5"/>
  <c r="E872" i="5"/>
  <c r="D872" i="5"/>
  <c r="C872" i="5"/>
  <c r="A872" i="5"/>
  <c r="E871" i="5"/>
  <c r="D871" i="5"/>
  <c r="C871" i="5"/>
  <c r="A871" i="5"/>
  <c r="E870" i="5"/>
  <c r="D870" i="5"/>
  <c r="C870" i="5"/>
  <c r="A870" i="5"/>
  <c r="E869" i="5"/>
  <c r="D869" i="5"/>
  <c r="C869" i="5"/>
  <c r="A869" i="5"/>
  <c r="E868" i="5"/>
  <c r="D868" i="5"/>
  <c r="C868" i="5"/>
  <c r="A868" i="5"/>
  <c r="E867" i="5"/>
  <c r="D867" i="5"/>
  <c r="C867" i="5"/>
  <c r="A867" i="5"/>
  <c r="E866" i="5"/>
  <c r="D866" i="5"/>
  <c r="C866" i="5"/>
  <c r="A866" i="5"/>
  <c r="E865" i="5"/>
  <c r="D865" i="5"/>
  <c r="C865" i="5"/>
  <c r="A865" i="5"/>
  <c r="E864" i="5"/>
  <c r="D864" i="5"/>
  <c r="C864" i="5"/>
  <c r="A864" i="5"/>
  <c r="E863" i="5"/>
  <c r="D863" i="5"/>
  <c r="C863" i="5"/>
  <c r="A863" i="5"/>
  <c r="E862" i="5"/>
  <c r="D862" i="5"/>
  <c r="C862" i="5"/>
  <c r="A862" i="5"/>
  <c r="E861" i="5"/>
  <c r="D861" i="5"/>
  <c r="C861" i="5"/>
  <c r="A861" i="5"/>
  <c r="E860" i="5"/>
  <c r="D860" i="5"/>
  <c r="C860" i="5"/>
  <c r="A860" i="5"/>
  <c r="E859" i="5"/>
  <c r="D859" i="5"/>
  <c r="C859" i="5"/>
  <c r="A859" i="5"/>
  <c r="E858" i="5"/>
  <c r="D858" i="5"/>
  <c r="C858" i="5"/>
  <c r="A858" i="5"/>
  <c r="E857" i="5"/>
  <c r="D857" i="5"/>
  <c r="C857" i="5"/>
  <c r="A857" i="5"/>
  <c r="E856" i="5"/>
  <c r="D856" i="5"/>
  <c r="C856" i="5"/>
  <c r="A856" i="5"/>
  <c r="E855" i="5"/>
  <c r="D855" i="5"/>
  <c r="C855" i="5"/>
  <c r="A855" i="5"/>
  <c r="E854" i="5"/>
  <c r="D854" i="5"/>
  <c r="C854" i="5"/>
  <c r="A854" i="5"/>
  <c r="E853" i="5"/>
  <c r="D853" i="5"/>
  <c r="C853" i="5"/>
  <c r="A853" i="5"/>
  <c r="E852" i="5"/>
  <c r="D852" i="5"/>
  <c r="C852" i="5"/>
  <c r="A852" i="5"/>
  <c r="E851" i="5"/>
  <c r="D851" i="5"/>
  <c r="C851" i="5"/>
  <c r="A851" i="5"/>
  <c r="E850" i="5"/>
  <c r="D850" i="5"/>
  <c r="C850" i="5"/>
  <c r="A850" i="5"/>
  <c r="E849" i="5"/>
  <c r="D849" i="5"/>
  <c r="C849" i="5"/>
  <c r="A849" i="5"/>
  <c r="E848" i="5"/>
  <c r="D848" i="5"/>
  <c r="C848" i="5"/>
  <c r="A848" i="5"/>
  <c r="E847" i="5"/>
  <c r="D847" i="5"/>
  <c r="C847" i="5"/>
  <c r="A847" i="5"/>
  <c r="E846" i="5"/>
  <c r="D846" i="5"/>
  <c r="C846" i="5"/>
  <c r="A846" i="5"/>
  <c r="E845" i="5"/>
  <c r="D845" i="5"/>
  <c r="C845" i="5"/>
  <c r="A845" i="5"/>
  <c r="E844" i="5"/>
  <c r="D844" i="5"/>
  <c r="C844" i="5"/>
  <c r="A844" i="5"/>
  <c r="E843" i="5"/>
  <c r="D843" i="5"/>
  <c r="C843" i="5"/>
  <c r="A843" i="5"/>
  <c r="E842" i="5"/>
  <c r="D842" i="5"/>
  <c r="C842" i="5"/>
  <c r="A842" i="5"/>
  <c r="E841" i="5"/>
  <c r="D841" i="5"/>
  <c r="C841" i="5"/>
  <c r="A841" i="5"/>
  <c r="E840" i="5"/>
  <c r="D840" i="5"/>
  <c r="C840" i="5"/>
  <c r="A840" i="5"/>
  <c r="E839" i="5"/>
  <c r="D839" i="5"/>
  <c r="C839" i="5"/>
  <c r="A839" i="5"/>
  <c r="E838" i="5"/>
  <c r="D838" i="5"/>
  <c r="C838" i="5"/>
  <c r="A838" i="5"/>
  <c r="E837" i="5"/>
  <c r="D837" i="5"/>
  <c r="C837" i="5"/>
  <c r="A837" i="5"/>
  <c r="E836" i="5"/>
  <c r="D836" i="5"/>
  <c r="C836" i="5"/>
  <c r="A836" i="5"/>
  <c r="E835" i="5"/>
  <c r="D835" i="5"/>
  <c r="C835" i="5"/>
  <c r="A835" i="5"/>
  <c r="E834" i="5"/>
  <c r="D834" i="5"/>
  <c r="C834" i="5"/>
  <c r="A834" i="5"/>
  <c r="E833" i="5"/>
  <c r="D833" i="5"/>
  <c r="C833" i="5"/>
  <c r="A833" i="5"/>
  <c r="E832" i="5"/>
  <c r="D832" i="5"/>
  <c r="C832" i="5"/>
  <c r="A832" i="5"/>
  <c r="E831" i="5"/>
  <c r="D831" i="5"/>
  <c r="C831" i="5"/>
  <c r="A831" i="5"/>
  <c r="E830" i="5"/>
  <c r="D830" i="5"/>
  <c r="C830" i="5"/>
  <c r="A830" i="5"/>
  <c r="E829" i="5"/>
  <c r="D829" i="5"/>
  <c r="C829" i="5"/>
  <c r="A829" i="5"/>
  <c r="E828" i="5"/>
  <c r="D828" i="5"/>
  <c r="C828" i="5"/>
  <c r="A828" i="5"/>
  <c r="E827" i="5"/>
  <c r="D827" i="5"/>
  <c r="C827" i="5"/>
  <c r="A827" i="5"/>
  <c r="E826" i="5"/>
  <c r="D826" i="5"/>
  <c r="C826" i="5"/>
  <c r="A826" i="5"/>
  <c r="E825" i="5"/>
  <c r="D825" i="5"/>
  <c r="C825" i="5"/>
  <c r="A825" i="5"/>
  <c r="E824" i="5"/>
  <c r="D824" i="5"/>
  <c r="C824" i="5"/>
  <c r="A824" i="5"/>
  <c r="E823" i="5"/>
  <c r="D823" i="5"/>
  <c r="C823" i="5"/>
  <c r="A823" i="5"/>
  <c r="E822" i="5"/>
  <c r="D822" i="5"/>
  <c r="C822" i="5"/>
  <c r="A822" i="5"/>
  <c r="E821" i="5"/>
  <c r="D821" i="5"/>
  <c r="C821" i="5"/>
  <c r="A821" i="5"/>
  <c r="E820" i="5"/>
  <c r="D820" i="5"/>
  <c r="C820" i="5"/>
  <c r="A820" i="5"/>
  <c r="E819" i="5"/>
  <c r="D819" i="5"/>
  <c r="C819" i="5"/>
  <c r="A819" i="5"/>
  <c r="E818" i="5"/>
  <c r="D818" i="5"/>
  <c r="C818" i="5"/>
  <c r="A818" i="5"/>
  <c r="E817" i="5"/>
  <c r="D817" i="5"/>
  <c r="C817" i="5"/>
  <c r="A817" i="5"/>
  <c r="E816" i="5"/>
  <c r="D816" i="5"/>
  <c r="C816" i="5"/>
  <c r="A816" i="5"/>
  <c r="E815" i="5"/>
  <c r="D815" i="5"/>
  <c r="C815" i="5"/>
  <c r="A815" i="5"/>
  <c r="E814" i="5"/>
  <c r="D814" i="5"/>
  <c r="C814" i="5"/>
  <c r="A814" i="5"/>
  <c r="E813" i="5"/>
  <c r="D813" i="5"/>
  <c r="C813" i="5"/>
  <c r="A813" i="5"/>
  <c r="E812" i="5"/>
  <c r="D812" i="5"/>
  <c r="C812" i="5"/>
  <c r="A812" i="5"/>
  <c r="E811" i="5"/>
  <c r="D811" i="5"/>
  <c r="C811" i="5"/>
  <c r="A811" i="5"/>
  <c r="E810" i="5"/>
  <c r="D810" i="5"/>
  <c r="C810" i="5"/>
  <c r="A810" i="5"/>
  <c r="E809" i="5"/>
  <c r="D809" i="5"/>
  <c r="C809" i="5"/>
  <c r="A809" i="5"/>
  <c r="E808" i="5"/>
  <c r="D808" i="5"/>
  <c r="C808" i="5"/>
  <c r="A808" i="5"/>
  <c r="E807" i="5"/>
  <c r="D807" i="5"/>
  <c r="C807" i="5"/>
  <c r="A807" i="5"/>
  <c r="E806" i="5"/>
  <c r="D806" i="5"/>
  <c r="C806" i="5"/>
  <c r="A806" i="5"/>
  <c r="E805" i="5"/>
  <c r="D805" i="5"/>
  <c r="C805" i="5"/>
  <c r="A805" i="5"/>
  <c r="E804" i="5"/>
  <c r="D804" i="5"/>
  <c r="C804" i="5"/>
  <c r="A804" i="5"/>
  <c r="E803" i="5"/>
  <c r="D803" i="5"/>
  <c r="C803" i="5"/>
  <c r="A803" i="5"/>
  <c r="E802" i="5"/>
  <c r="D802" i="5"/>
  <c r="C802" i="5"/>
  <c r="A802" i="5"/>
  <c r="E801" i="5"/>
  <c r="D801" i="5"/>
  <c r="C801" i="5"/>
  <c r="A801" i="5"/>
  <c r="E800" i="5"/>
  <c r="D800" i="5"/>
  <c r="C800" i="5"/>
  <c r="A800" i="5"/>
  <c r="E799" i="5"/>
  <c r="D799" i="5"/>
  <c r="C799" i="5"/>
  <c r="A799" i="5"/>
  <c r="E798" i="5"/>
  <c r="D798" i="5"/>
  <c r="C798" i="5"/>
  <c r="A798" i="5"/>
  <c r="E797" i="5"/>
  <c r="D797" i="5"/>
  <c r="C797" i="5"/>
  <c r="A797" i="5"/>
  <c r="E796" i="5"/>
  <c r="D796" i="5"/>
  <c r="C796" i="5"/>
  <c r="A796" i="5"/>
  <c r="E795" i="5"/>
  <c r="D795" i="5"/>
  <c r="C795" i="5"/>
  <c r="A795" i="5"/>
  <c r="E794" i="5"/>
  <c r="D794" i="5"/>
  <c r="C794" i="5"/>
  <c r="A794" i="5"/>
  <c r="E793" i="5"/>
  <c r="D793" i="5"/>
  <c r="C793" i="5"/>
  <c r="A793" i="5"/>
  <c r="E792" i="5"/>
  <c r="D792" i="5"/>
  <c r="C792" i="5"/>
  <c r="A792" i="5"/>
  <c r="E791" i="5"/>
  <c r="D791" i="5"/>
  <c r="C791" i="5"/>
  <c r="A791" i="5"/>
  <c r="E790" i="5"/>
  <c r="D790" i="5"/>
  <c r="C790" i="5"/>
  <c r="A790" i="5"/>
  <c r="E789" i="5"/>
  <c r="D789" i="5"/>
  <c r="C789" i="5"/>
  <c r="A789" i="5"/>
  <c r="E788" i="5"/>
  <c r="D788" i="5"/>
  <c r="C788" i="5"/>
  <c r="A788" i="5"/>
  <c r="E787" i="5"/>
  <c r="D787" i="5"/>
  <c r="C787" i="5"/>
  <c r="A787" i="5"/>
  <c r="E786" i="5"/>
  <c r="D786" i="5"/>
  <c r="C786" i="5"/>
  <c r="A786" i="5"/>
  <c r="E785" i="5"/>
  <c r="D785" i="5"/>
  <c r="C785" i="5"/>
  <c r="A785" i="5"/>
  <c r="E784" i="5"/>
  <c r="D784" i="5"/>
  <c r="C784" i="5"/>
  <c r="A784" i="5"/>
  <c r="E783" i="5"/>
  <c r="D783" i="5"/>
  <c r="C783" i="5"/>
  <c r="A783" i="5"/>
  <c r="E782" i="5"/>
  <c r="D782" i="5"/>
  <c r="C782" i="5"/>
  <c r="A782" i="5"/>
  <c r="E781" i="5"/>
  <c r="D781" i="5"/>
  <c r="C781" i="5"/>
  <c r="A781" i="5"/>
  <c r="E780" i="5"/>
  <c r="D780" i="5"/>
  <c r="C780" i="5"/>
  <c r="A780" i="5"/>
  <c r="E779" i="5"/>
  <c r="D779" i="5"/>
  <c r="C779" i="5"/>
  <c r="A779" i="5"/>
  <c r="E778" i="5"/>
  <c r="D778" i="5"/>
  <c r="C778" i="5"/>
  <c r="A778" i="5"/>
  <c r="E777" i="5"/>
  <c r="D777" i="5"/>
  <c r="C777" i="5"/>
  <c r="A777" i="5"/>
  <c r="E776" i="5"/>
  <c r="D776" i="5"/>
  <c r="C776" i="5"/>
  <c r="A776" i="5"/>
  <c r="E775" i="5"/>
  <c r="D775" i="5"/>
  <c r="C775" i="5"/>
  <c r="A775" i="5"/>
  <c r="E774" i="5"/>
  <c r="D774" i="5"/>
  <c r="C774" i="5"/>
  <c r="A774" i="5"/>
  <c r="E773" i="5"/>
  <c r="D773" i="5"/>
  <c r="C773" i="5"/>
  <c r="A773" i="5"/>
  <c r="E772" i="5"/>
  <c r="D772" i="5"/>
  <c r="C772" i="5"/>
  <c r="A772" i="5"/>
  <c r="E771" i="5"/>
  <c r="D771" i="5"/>
  <c r="C771" i="5"/>
  <c r="A771" i="5"/>
  <c r="E770" i="5"/>
  <c r="D770" i="5"/>
  <c r="C770" i="5"/>
  <c r="A770" i="5"/>
  <c r="E769" i="5"/>
  <c r="D769" i="5"/>
  <c r="C769" i="5"/>
  <c r="A769" i="5"/>
  <c r="E768" i="5"/>
  <c r="D768" i="5"/>
  <c r="C768" i="5"/>
  <c r="A768" i="5"/>
  <c r="E767" i="5"/>
  <c r="D767" i="5"/>
  <c r="C767" i="5"/>
  <c r="A767" i="5"/>
  <c r="E766" i="5"/>
  <c r="D766" i="5"/>
  <c r="C766" i="5"/>
  <c r="A766" i="5"/>
  <c r="E765" i="5"/>
  <c r="D765" i="5"/>
  <c r="C765" i="5"/>
  <c r="A765" i="5"/>
  <c r="E764" i="5"/>
  <c r="D764" i="5"/>
  <c r="C764" i="5"/>
  <c r="A764" i="5"/>
  <c r="E763" i="5"/>
  <c r="D763" i="5"/>
  <c r="C763" i="5"/>
  <c r="A763" i="5"/>
  <c r="E762" i="5"/>
  <c r="D762" i="5"/>
  <c r="C762" i="5"/>
  <c r="A762" i="5"/>
  <c r="E761" i="5"/>
  <c r="D761" i="5"/>
  <c r="C761" i="5"/>
  <c r="A761" i="5"/>
  <c r="E760" i="5"/>
  <c r="D760" i="5"/>
  <c r="C760" i="5"/>
  <c r="A760" i="5"/>
  <c r="E759" i="5"/>
  <c r="D759" i="5"/>
  <c r="C759" i="5"/>
  <c r="A759" i="5"/>
  <c r="E758" i="5"/>
  <c r="D758" i="5"/>
  <c r="C758" i="5"/>
  <c r="A758" i="5"/>
  <c r="E757" i="5"/>
  <c r="D757" i="5"/>
  <c r="C757" i="5"/>
  <c r="A757" i="5"/>
  <c r="E756" i="5"/>
  <c r="D756" i="5"/>
  <c r="C756" i="5"/>
  <c r="A756" i="5"/>
  <c r="E755" i="5"/>
  <c r="D755" i="5"/>
  <c r="C755" i="5"/>
  <c r="A755" i="5"/>
  <c r="E754" i="5"/>
  <c r="D754" i="5"/>
  <c r="C754" i="5"/>
  <c r="A754" i="5"/>
  <c r="E753" i="5"/>
  <c r="D753" i="5"/>
  <c r="C753" i="5"/>
  <c r="A753" i="5"/>
  <c r="E752" i="5"/>
  <c r="D752" i="5"/>
  <c r="C752" i="5"/>
  <c r="A752" i="5"/>
  <c r="E751" i="5"/>
  <c r="D751" i="5"/>
  <c r="C751" i="5"/>
  <c r="A751" i="5"/>
  <c r="E750" i="5"/>
  <c r="D750" i="5"/>
  <c r="C750" i="5"/>
  <c r="A750" i="5"/>
  <c r="E749" i="5"/>
  <c r="D749" i="5"/>
  <c r="C749" i="5"/>
  <c r="A749" i="5"/>
  <c r="E748" i="5"/>
  <c r="D748" i="5"/>
  <c r="C748" i="5"/>
  <c r="A748" i="5"/>
  <c r="E747" i="5"/>
  <c r="D747" i="5"/>
  <c r="C747" i="5"/>
  <c r="A747" i="5"/>
  <c r="E746" i="5"/>
  <c r="D746" i="5"/>
  <c r="C746" i="5"/>
  <c r="A746" i="5"/>
  <c r="E745" i="5"/>
  <c r="D745" i="5"/>
  <c r="C745" i="5"/>
  <c r="A745" i="5"/>
  <c r="E744" i="5"/>
  <c r="D744" i="5"/>
  <c r="C744" i="5"/>
  <c r="A744" i="5"/>
  <c r="E743" i="5"/>
  <c r="D743" i="5"/>
  <c r="C743" i="5"/>
  <c r="A743" i="5"/>
  <c r="E742" i="5"/>
  <c r="D742" i="5"/>
  <c r="C742" i="5"/>
  <c r="A742" i="5"/>
  <c r="E741" i="5"/>
  <c r="D741" i="5"/>
  <c r="C741" i="5"/>
  <c r="A741" i="5"/>
  <c r="E740" i="5"/>
  <c r="D740" i="5"/>
  <c r="C740" i="5"/>
  <c r="A740" i="5"/>
  <c r="E739" i="5"/>
  <c r="D739" i="5"/>
  <c r="C739" i="5"/>
  <c r="A739" i="5"/>
  <c r="E738" i="5"/>
  <c r="D738" i="5"/>
  <c r="C738" i="5"/>
  <c r="A738" i="5"/>
  <c r="E737" i="5"/>
  <c r="D737" i="5"/>
  <c r="C737" i="5"/>
  <c r="A737" i="5"/>
  <c r="E736" i="5"/>
  <c r="D736" i="5"/>
  <c r="C736" i="5"/>
  <c r="A736" i="5"/>
  <c r="E735" i="5"/>
  <c r="D735" i="5"/>
  <c r="C735" i="5"/>
  <c r="A735" i="5"/>
  <c r="E734" i="5"/>
  <c r="D734" i="5"/>
  <c r="C734" i="5"/>
  <c r="A734" i="5"/>
  <c r="E733" i="5"/>
  <c r="D733" i="5"/>
  <c r="C733" i="5"/>
  <c r="A733" i="5"/>
  <c r="E732" i="5"/>
  <c r="D732" i="5"/>
  <c r="C732" i="5"/>
  <c r="A732" i="5"/>
  <c r="E731" i="5"/>
  <c r="D731" i="5"/>
  <c r="C731" i="5"/>
  <c r="A731" i="5"/>
  <c r="E730" i="5"/>
  <c r="D730" i="5"/>
  <c r="C730" i="5"/>
  <c r="A730" i="5"/>
  <c r="E729" i="5"/>
  <c r="D729" i="5"/>
  <c r="C729" i="5"/>
  <c r="A729" i="5"/>
  <c r="E728" i="5"/>
  <c r="D728" i="5"/>
  <c r="C728" i="5"/>
  <c r="A728" i="5"/>
  <c r="E727" i="5"/>
  <c r="D727" i="5"/>
  <c r="C727" i="5"/>
  <c r="A727" i="5"/>
  <c r="E726" i="5"/>
  <c r="D726" i="5"/>
  <c r="C726" i="5"/>
  <c r="A726" i="5"/>
  <c r="E725" i="5"/>
  <c r="D725" i="5"/>
  <c r="C725" i="5"/>
  <c r="A725" i="5"/>
  <c r="E724" i="5"/>
  <c r="D724" i="5"/>
  <c r="C724" i="5"/>
  <c r="A724" i="5"/>
  <c r="E723" i="5"/>
  <c r="D723" i="5"/>
  <c r="C723" i="5"/>
  <c r="A723" i="5"/>
  <c r="E722" i="5"/>
  <c r="D722" i="5"/>
  <c r="C722" i="5"/>
  <c r="A722" i="5"/>
  <c r="E721" i="5"/>
  <c r="D721" i="5"/>
  <c r="C721" i="5"/>
  <c r="A721" i="5"/>
  <c r="E720" i="5"/>
  <c r="D720" i="5"/>
  <c r="C720" i="5"/>
  <c r="A720" i="5"/>
  <c r="E719" i="5"/>
  <c r="D719" i="5"/>
  <c r="C719" i="5"/>
  <c r="A719" i="5"/>
  <c r="E718" i="5"/>
  <c r="D718" i="5"/>
  <c r="C718" i="5"/>
  <c r="A718" i="5"/>
  <c r="E717" i="5"/>
  <c r="D717" i="5"/>
  <c r="C717" i="5"/>
  <c r="A717" i="5"/>
  <c r="E716" i="5"/>
  <c r="D716" i="5"/>
  <c r="C716" i="5"/>
  <c r="A716" i="5"/>
  <c r="E715" i="5"/>
  <c r="D715" i="5"/>
  <c r="C715" i="5"/>
  <c r="A715" i="5"/>
  <c r="E714" i="5"/>
  <c r="D714" i="5"/>
  <c r="C714" i="5"/>
  <c r="A714" i="5"/>
  <c r="E713" i="5"/>
  <c r="D713" i="5"/>
  <c r="C713" i="5"/>
  <c r="A713" i="5"/>
  <c r="E712" i="5"/>
  <c r="D712" i="5"/>
  <c r="C712" i="5"/>
  <c r="A712" i="5"/>
  <c r="E711" i="5"/>
  <c r="D711" i="5"/>
  <c r="C711" i="5"/>
  <c r="A711" i="5"/>
  <c r="E710" i="5"/>
  <c r="D710" i="5"/>
  <c r="C710" i="5"/>
  <c r="A710" i="5"/>
  <c r="E709" i="5"/>
  <c r="D709" i="5"/>
  <c r="C709" i="5"/>
  <c r="A709" i="5"/>
  <c r="E708" i="5"/>
  <c r="D708" i="5"/>
  <c r="C708" i="5"/>
  <c r="A708" i="5"/>
  <c r="E707" i="5"/>
  <c r="D707" i="5"/>
  <c r="C707" i="5"/>
  <c r="A707" i="5"/>
  <c r="E706" i="5"/>
  <c r="D706" i="5"/>
  <c r="C706" i="5"/>
  <c r="A706" i="5"/>
  <c r="E705" i="5"/>
  <c r="D705" i="5"/>
  <c r="C705" i="5"/>
  <c r="A705" i="5"/>
  <c r="E704" i="5"/>
  <c r="D704" i="5"/>
  <c r="C704" i="5"/>
  <c r="A704" i="5"/>
  <c r="E703" i="5"/>
  <c r="D703" i="5"/>
  <c r="C703" i="5"/>
  <c r="A703" i="5"/>
  <c r="E702" i="5"/>
  <c r="D702" i="5"/>
  <c r="C702" i="5"/>
  <c r="A702" i="5"/>
  <c r="E701" i="5"/>
  <c r="D701" i="5"/>
  <c r="C701" i="5"/>
  <c r="A701" i="5"/>
  <c r="E700" i="5"/>
  <c r="D700" i="5"/>
  <c r="C700" i="5"/>
  <c r="A700" i="5"/>
  <c r="E699" i="5"/>
  <c r="D699" i="5"/>
  <c r="C699" i="5"/>
  <c r="A699" i="5"/>
  <c r="E698" i="5"/>
  <c r="D698" i="5"/>
  <c r="C698" i="5"/>
  <c r="A698" i="5"/>
  <c r="E697" i="5"/>
  <c r="D697" i="5"/>
  <c r="C697" i="5"/>
  <c r="A697" i="5"/>
  <c r="E696" i="5"/>
  <c r="D696" i="5"/>
  <c r="C696" i="5"/>
  <c r="A696" i="5"/>
  <c r="E695" i="5"/>
  <c r="D695" i="5"/>
  <c r="C695" i="5"/>
  <c r="A695" i="5"/>
  <c r="E694" i="5"/>
  <c r="D694" i="5"/>
  <c r="C694" i="5"/>
  <c r="A694" i="5"/>
  <c r="E693" i="5"/>
  <c r="D693" i="5"/>
  <c r="C693" i="5"/>
  <c r="A693" i="5"/>
  <c r="E692" i="5"/>
  <c r="D692" i="5"/>
  <c r="C692" i="5"/>
  <c r="A692" i="5"/>
  <c r="E691" i="5"/>
  <c r="D691" i="5"/>
  <c r="C691" i="5"/>
  <c r="A691" i="5"/>
  <c r="E690" i="5"/>
  <c r="D690" i="5"/>
  <c r="C690" i="5"/>
  <c r="A690" i="5"/>
  <c r="E689" i="5"/>
  <c r="D689" i="5"/>
  <c r="C689" i="5"/>
  <c r="A689" i="5"/>
  <c r="E688" i="5"/>
  <c r="D688" i="5"/>
  <c r="C688" i="5"/>
  <c r="A688" i="5"/>
  <c r="E687" i="5"/>
  <c r="D687" i="5"/>
  <c r="C687" i="5"/>
  <c r="A687" i="5"/>
  <c r="E686" i="5"/>
  <c r="D686" i="5"/>
  <c r="C686" i="5"/>
  <c r="A686" i="5"/>
  <c r="E685" i="5"/>
  <c r="D685" i="5"/>
  <c r="C685" i="5"/>
  <c r="A685" i="5"/>
  <c r="E684" i="5"/>
  <c r="D684" i="5"/>
  <c r="C684" i="5"/>
  <c r="A684" i="5"/>
  <c r="E683" i="5"/>
  <c r="D683" i="5"/>
  <c r="C683" i="5"/>
  <c r="A683" i="5"/>
  <c r="E682" i="5"/>
  <c r="D682" i="5"/>
  <c r="C682" i="5"/>
  <c r="A682" i="5"/>
  <c r="E681" i="5"/>
  <c r="D681" i="5"/>
  <c r="C681" i="5"/>
  <c r="A681" i="5"/>
  <c r="E680" i="5"/>
  <c r="D680" i="5"/>
  <c r="C680" i="5"/>
  <c r="A680" i="5"/>
  <c r="E679" i="5"/>
  <c r="D679" i="5"/>
  <c r="C679" i="5"/>
  <c r="A679" i="5"/>
  <c r="E678" i="5"/>
  <c r="D678" i="5"/>
  <c r="C678" i="5"/>
  <c r="A678" i="5"/>
  <c r="E677" i="5"/>
  <c r="D677" i="5"/>
  <c r="C677" i="5"/>
  <c r="A677" i="5"/>
  <c r="E676" i="5"/>
  <c r="D676" i="5"/>
  <c r="C676" i="5"/>
  <c r="A676" i="5"/>
  <c r="E675" i="5"/>
  <c r="D675" i="5"/>
  <c r="C675" i="5"/>
  <c r="A675" i="5"/>
  <c r="E674" i="5"/>
  <c r="D674" i="5"/>
  <c r="C674" i="5"/>
  <c r="A674" i="5"/>
  <c r="E673" i="5"/>
  <c r="D673" i="5"/>
  <c r="C673" i="5"/>
  <c r="A673" i="5"/>
  <c r="E672" i="5"/>
  <c r="D672" i="5"/>
  <c r="C672" i="5"/>
  <c r="A672" i="5"/>
  <c r="E671" i="5"/>
  <c r="D671" i="5"/>
  <c r="C671" i="5"/>
  <c r="A671" i="5"/>
  <c r="E670" i="5"/>
  <c r="D670" i="5"/>
  <c r="C670" i="5"/>
  <c r="A670" i="5"/>
  <c r="E669" i="5"/>
  <c r="D669" i="5"/>
  <c r="C669" i="5"/>
  <c r="A669" i="5"/>
  <c r="E668" i="5"/>
  <c r="D668" i="5"/>
  <c r="C668" i="5"/>
  <c r="A668" i="5"/>
  <c r="E667" i="5"/>
  <c r="D667" i="5"/>
  <c r="C667" i="5"/>
  <c r="A667" i="5"/>
  <c r="E666" i="5"/>
  <c r="D666" i="5"/>
  <c r="C666" i="5"/>
  <c r="A666" i="5"/>
  <c r="E665" i="5"/>
  <c r="D665" i="5"/>
  <c r="C665" i="5"/>
  <c r="A665" i="5"/>
  <c r="E664" i="5"/>
  <c r="D664" i="5"/>
  <c r="C664" i="5"/>
  <c r="A664" i="5"/>
  <c r="E663" i="5"/>
  <c r="D663" i="5"/>
  <c r="C663" i="5"/>
  <c r="A663" i="5"/>
  <c r="E662" i="5"/>
  <c r="D662" i="5"/>
  <c r="C662" i="5"/>
  <c r="A662" i="5"/>
  <c r="E661" i="5"/>
  <c r="D661" i="5"/>
  <c r="C661" i="5"/>
  <c r="A661" i="5"/>
  <c r="E660" i="5"/>
  <c r="D660" i="5"/>
  <c r="C660" i="5"/>
  <c r="A660" i="5"/>
  <c r="E659" i="5"/>
  <c r="D659" i="5"/>
  <c r="C659" i="5"/>
  <c r="A659" i="5"/>
  <c r="E658" i="5"/>
  <c r="D658" i="5"/>
  <c r="C658" i="5"/>
  <c r="A658" i="5"/>
  <c r="E657" i="5"/>
  <c r="D657" i="5"/>
  <c r="C657" i="5"/>
  <c r="A657" i="5"/>
  <c r="E656" i="5"/>
  <c r="D656" i="5"/>
  <c r="C656" i="5"/>
  <c r="A656" i="5"/>
  <c r="E655" i="5"/>
  <c r="D655" i="5"/>
  <c r="C655" i="5"/>
  <c r="A655" i="5"/>
  <c r="E654" i="5"/>
  <c r="D654" i="5"/>
  <c r="C654" i="5"/>
  <c r="A654" i="5"/>
  <c r="E653" i="5"/>
  <c r="D653" i="5"/>
  <c r="C653" i="5"/>
  <c r="A653" i="5"/>
  <c r="E652" i="5"/>
  <c r="D652" i="5"/>
  <c r="C652" i="5"/>
  <c r="A652" i="5"/>
  <c r="E651" i="5"/>
  <c r="D651" i="5"/>
  <c r="C651" i="5"/>
  <c r="A651" i="5"/>
  <c r="E650" i="5"/>
  <c r="D650" i="5"/>
  <c r="C650" i="5"/>
  <c r="A650" i="5"/>
  <c r="E649" i="5"/>
  <c r="D649" i="5"/>
  <c r="C649" i="5"/>
  <c r="A649" i="5"/>
  <c r="E648" i="5"/>
  <c r="D648" i="5"/>
  <c r="C648" i="5"/>
  <c r="A648" i="5"/>
  <c r="E647" i="5"/>
  <c r="D647" i="5"/>
  <c r="C647" i="5"/>
  <c r="A647" i="5"/>
  <c r="E646" i="5"/>
  <c r="D646" i="5"/>
  <c r="C646" i="5"/>
  <c r="A646" i="5"/>
  <c r="E645" i="5"/>
  <c r="D645" i="5"/>
  <c r="C645" i="5"/>
  <c r="A645" i="5"/>
  <c r="E644" i="5"/>
  <c r="D644" i="5"/>
  <c r="C644" i="5"/>
  <c r="A644" i="5"/>
  <c r="E643" i="5"/>
  <c r="D643" i="5"/>
  <c r="C643" i="5"/>
  <c r="A643" i="5"/>
  <c r="E642" i="5"/>
  <c r="D642" i="5"/>
  <c r="C642" i="5"/>
  <c r="A642" i="5"/>
  <c r="E641" i="5"/>
  <c r="D641" i="5"/>
  <c r="C641" i="5"/>
  <c r="A641" i="5"/>
  <c r="E640" i="5"/>
  <c r="D640" i="5"/>
  <c r="C640" i="5"/>
  <c r="A640" i="5"/>
  <c r="E639" i="5"/>
  <c r="D639" i="5"/>
  <c r="C639" i="5"/>
  <c r="A639" i="5"/>
  <c r="E638" i="5"/>
  <c r="D638" i="5"/>
  <c r="C638" i="5"/>
  <c r="A638" i="5"/>
  <c r="E637" i="5"/>
  <c r="D637" i="5"/>
  <c r="C637" i="5"/>
  <c r="A637" i="5"/>
  <c r="E636" i="5"/>
  <c r="D636" i="5"/>
  <c r="C636" i="5"/>
  <c r="A636" i="5"/>
  <c r="E635" i="5"/>
  <c r="D635" i="5"/>
  <c r="C635" i="5"/>
  <c r="A635" i="5"/>
  <c r="E634" i="5"/>
  <c r="D634" i="5"/>
  <c r="C634" i="5"/>
  <c r="A634" i="5"/>
  <c r="E633" i="5"/>
  <c r="D633" i="5"/>
  <c r="C633" i="5"/>
  <c r="A633" i="5"/>
  <c r="E632" i="5"/>
  <c r="D632" i="5"/>
  <c r="C632" i="5"/>
  <c r="A632" i="5"/>
  <c r="E631" i="5"/>
  <c r="D631" i="5"/>
  <c r="C631" i="5"/>
  <c r="A631" i="5"/>
  <c r="E630" i="5"/>
  <c r="D630" i="5"/>
  <c r="C630" i="5"/>
  <c r="A630" i="5"/>
  <c r="E629" i="5"/>
  <c r="D629" i="5"/>
  <c r="C629" i="5"/>
  <c r="A629" i="5"/>
  <c r="E628" i="5"/>
  <c r="D628" i="5"/>
  <c r="C628" i="5"/>
  <c r="A628" i="5"/>
  <c r="E627" i="5"/>
  <c r="D627" i="5"/>
  <c r="C627" i="5"/>
  <c r="A627" i="5"/>
  <c r="E626" i="5"/>
  <c r="D626" i="5"/>
  <c r="C626" i="5"/>
  <c r="A626" i="5"/>
  <c r="E625" i="5"/>
  <c r="D625" i="5"/>
  <c r="C625" i="5"/>
  <c r="A625" i="5"/>
  <c r="E624" i="5"/>
  <c r="D624" i="5"/>
  <c r="C624" i="5"/>
  <c r="A624" i="5"/>
  <c r="E623" i="5"/>
  <c r="D623" i="5"/>
  <c r="C623" i="5"/>
  <c r="A623" i="5"/>
  <c r="E622" i="5"/>
  <c r="D622" i="5"/>
  <c r="C622" i="5"/>
  <c r="A622" i="5"/>
  <c r="E621" i="5"/>
  <c r="D621" i="5"/>
  <c r="C621" i="5"/>
  <c r="A621" i="5"/>
  <c r="E620" i="5"/>
  <c r="D620" i="5"/>
  <c r="C620" i="5"/>
  <c r="A620" i="5"/>
  <c r="E619" i="5"/>
  <c r="D619" i="5"/>
  <c r="C619" i="5"/>
  <c r="A619" i="5"/>
  <c r="E618" i="5"/>
  <c r="D618" i="5"/>
  <c r="C618" i="5"/>
  <c r="A618" i="5"/>
  <c r="E617" i="5"/>
  <c r="D617" i="5"/>
  <c r="C617" i="5"/>
  <c r="A617" i="5"/>
  <c r="E616" i="5"/>
  <c r="D616" i="5"/>
  <c r="C616" i="5"/>
  <c r="A616" i="5"/>
  <c r="E615" i="5"/>
  <c r="D615" i="5"/>
  <c r="C615" i="5"/>
  <c r="A615" i="5"/>
  <c r="E614" i="5"/>
  <c r="D614" i="5"/>
  <c r="C614" i="5"/>
  <c r="A614" i="5"/>
  <c r="E613" i="5"/>
  <c r="D613" i="5"/>
  <c r="C613" i="5"/>
  <c r="A613" i="5"/>
  <c r="E612" i="5"/>
  <c r="D612" i="5"/>
  <c r="C612" i="5"/>
  <c r="A612" i="5"/>
  <c r="E611" i="5"/>
  <c r="D611" i="5"/>
  <c r="C611" i="5"/>
  <c r="A611" i="5"/>
  <c r="E610" i="5"/>
  <c r="D610" i="5"/>
  <c r="C610" i="5"/>
  <c r="A610" i="5"/>
  <c r="E609" i="5"/>
  <c r="D609" i="5"/>
  <c r="C609" i="5"/>
  <c r="A609" i="5"/>
  <c r="E608" i="5"/>
  <c r="D608" i="5"/>
  <c r="C608" i="5"/>
  <c r="A608" i="5"/>
  <c r="E607" i="5"/>
  <c r="D607" i="5"/>
  <c r="C607" i="5"/>
  <c r="A607" i="5"/>
  <c r="E606" i="5"/>
  <c r="D606" i="5"/>
  <c r="C606" i="5"/>
  <c r="A606" i="5"/>
  <c r="E605" i="5"/>
  <c r="D605" i="5"/>
  <c r="C605" i="5"/>
  <c r="A605" i="5"/>
  <c r="E604" i="5"/>
  <c r="D604" i="5"/>
  <c r="C604" i="5"/>
  <c r="A604" i="5"/>
  <c r="E603" i="5"/>
  <c r="D603" i="5"/>
  <c r="C603" i="5"/>
  <c r="A603" i="5"/>
  <c r="E602" i="5"/>
  <c r="D602" i="5"/>
  <c r="C602" i="5"/>
  <c r="A602" i="5"/>
  <c r="E601" i="5"/>
  <c r="D601" i="5"/>
  <c r="C601" i="5"/>
  <c r="A601" i="5"/>
  <c r="E600" i="5"/>
  <c r="D600" i="5"/>
  <c r="C600" i="5"/>
  <c r="A600" i="5"/>
  <c r="E599" i="5"/>
  <c r="D599" i="5"/>
  <c r="C599" i="5"/>
  <c r="A599" i="5"/>
  <c r="E598" i="5"/>
  <c r="D598" i="5"/>
  <c r="C598" i="5"/>
  <c r="A598" i="5"/>
  <c r="E597" i="5"/>
  <c r="D597" i="5"/>
  <c r="C597" i="5"/>
  <c r="A597" i="5"/>
  <c r="E596" i="5"/>
  <c r="D596" i="5"/>
  <c r="C596" i="5"/>
  <c r="A596" i="5"/>
  <c r="E595" i="5"/>
  <c r="D595" i="5"/>
  <c r="C595" i="5"/>
  <c r="A595" i="5"/>
  <c r="E594" i="5"/>
  <c r="D594" i="5"/>
  <c r="C594" i="5"/>
  <c r="A594" i="5"/>
  <c r="E593" i="5"/>
  <c r="D593" i="5"/>
  <c r="C593" i="5"/>
  <c r="A593" i="5"/>
  <c r="E592" i="5"/>
  <c r="D592" i="5"/>
  <c r="C592" i="5"/>
  <c r="A592" i="5"/>
  <c r="E591" i="5"/>
  <c r="D591" i="5"/>
  <c r="C591" i="5"/>
  <c r="A591" i="5"/>
  <c r="E590" i="5"/>
  <c r="D590" i="5"/>
  <c r="C590" i="5"/>
  <c r="A590" i="5"/>
  <c r="E589" i="5"/>
  <c r="D589" i="5"/>
  <c r="C589" i="5"/>
  <c r="A589" i="5"/>
  <c r="E588" i="5"/>
  <c r="D588" i="5"/>
  <c r="C588" i="5"/>
  <c r="A588" i="5"/>
  <c r="E587" i="5"/>
  <c r="D587" i="5"/>
  <c r="C587" i="5"/>
  <c r="A587" i="5"/>
  <c r="E586" i="5"/>
  <c r="D586" i="5"/>
  <c r="C586" i="5"/>
  <c r="A586" i="5"/>
  <c r="E585" i="5"/>
  <c r="D585" i="5"/>
  <c r="C585" i="5"/>
  <c r="A585" i="5"/>
  <c r="E584" i="5"/>
  <c r="D584" i="5"/>
  <c r="C584" i="5"/>
  <c r="A584" i="5"/>
  <c r="E583" i="5"/>
  <c r="D583" i="5"/>
  <c r="C583" i="5"/>
  <c r="A583" i="5"/>
  <c r="E582" i="5"/>
  <c r="D582" i="5"/>
  <c r="C582" i="5"/>
  <c r="A582" i="5"/>
  <c r="E581" i="5"/>
  <c r="D581" i="5"/>
  <c r="C581" i="5"/>
  <c r="A581" i="5"/>
  <c r="E580" i="5"/>
  <c r="D580" i="5"/>
  <c r="C580" i="5"/>
  <c r="A580" i="5"/>
  <c r="E579" i="5"/>
  <c r="D579" i="5"/>
  <c r="C579" i="5"/>
  <c r="A579" i="5"/>
  <c r="E578" i="5"/>
  <c r="D578" i="5"/>
  <c r="C578" i="5"/>
  <c r="A578" i="5"/>
  <c r="E577" i="5"/>
  <c r="D577" i="5"/>
  <c r="C577" i="5"/>
  <c r="A577" i="5"/>
  <c r="E576" i="5"/>
  <c r="D576" i="5"/>
  <c r="C576" i="5"/>
  <c r="A576" i="5"/>
  <c r="E575" i="5"/>
  <c r="D575" i="5"/>
  <c r="C575" i="5"/>
  <c r="A575" i="5"/>
  <c r="E574" i="5"/>
  <c r="D574" i="5"/>
  <c r="C574" i="5"/>
  <c r="A574" i="5"/>
  <c r="E573" i="5"/>
  <c r="D573" i="5"/>
  <c r="C573" i="5"/>
  <c r="A573" i="5"/>
  <c r="E572" i="5"/>
  <c r="D572" i="5"/>
  <c r="C572" i="5"/>
  <c r="A572" i="5"/>
  <c r="E571" i="5"/>
  <c r="D571" i="5"/>
  <c r="C571" i="5"/>
  <c r="A571" i="5"/>
  <c r="E570" i="5"/>
  <c r="D570" i="5"/>
  <c r="C570" i="5"/>
  <c r="A570" i="5"/>
  <c r="E569" i="5"/>
  <c r="D569" i="5"/>
  <c r="C569" i="5"/>
  <c r="A569" i="5"/>
  <c r="E568" i="5"/>
  <c r="D568" i="5"/>
  <c r="C568" i="5"/>
  <c r="A568" i="5"/>
  <c r="E567" i="5"/>
  <c r="D567" i="5"/>
  <c r="C567" i="5"/>
  <c r="A567" i="5"/>
  <c r="E566" i="5"/>
  <c r="D566" i="5"/>
  <c r="C566" i="5"/>
  <c r="A566" i="5"/>
  <c r="E565" i="5"/>
  <c r="D565" i="5"/>
  <c r="C565" i="5"/>
  <c r="A565" i="5"/>
  <c r="E564" i="5"/>
  <c r="D564" i="5"/>
  <c r="C564" i="5"/>
  <c r="A564" i="5"/>
  <c r="E563" i="5"/>
  <c r="D563" i="5"/>
  <c r="C563" i="5"/>
  <c r="A563" i="5"/>
  <c r="E562" i="5"/>
  <c r="D562" i="5"/>
  <c r="C562" i="5"/>
  <c r="A562" i="5"/>
  <c r="E561" i="5"/>
  <c r="D561" i="5"/>
  <c r="C561" i="5"/>
  <c r="A561" i="5"/>
  <c r="E560" i="5"/>
  <c r="D560" i="5"/>
  <c r="C560" i="5"/>
  <c r="A560" i="5"/>
  <c r="E559" i="5"/>
  <c r="D559" i="5"/>
  <c r="C559" i="5"/>
  <c r="A559" i="5"/>
  <c r="E558" i="5"/>
  <c r="D558" i="5"/>
  <c r="C558" i="5"/>
  <c r="A558" i="5"/>
  <c r="E557" i="5"/>
  <c r="D557" i="5"/>
  <c r="C557" i="5"/>
  <c r="A557" i="5"/>
  <c r="E556" i="5"/>
  <c r="D556" i="5"/>
  <c r="C556" i="5"/>
  <c r="A556" i="5"/>
  <c r="E555" i="5"/>
  <c r="D555" i="5"/>
  <c r="C555" i="5"/>
  <c r="A555" i="5"/>
  <c r="E554" i="5"/>
  <c r="D554" i="5"/>
  <c r="C554" i="5"/>
  <c r="A554" i="5"/>
  <c r="E553" i="5"/>
  <c r="D553" i="5"/>
  <c r="C553" i="5"/>
  <c r="A553" i="5"/>
  <c r="E552" i="5"/>
  <c r="D552" i="5"/>
  <c r="C552" i="5"/>
  <c r="A552" i="5"/>
  <c r="E551" i="5"/>
  <c r="D551" i="5"/>
  <c r="C551" i="5"/>
  <c r="A551" i="5"/>
  <c r="E550" i="5"/>
  <c r="D550" i="5"/>
  <c r="C550" i="5"/>
  <c r="A550" i="5"/>
  <c r="E549" i="5"/>
  <c r="D549" i="5"/>
  <c r="C549" i="5"/>
  <c r="A549" i="5"/>
  <c r="E548" i="5"/>
  <c r="D548" i="5"/>
  <c r="C548" i="5"/>
  <c r="A548" i="5"/>
  <c r="E547" i="5"/>
  <c r="D547" i="5"/>
  <c r="C547" i="5"/>
  <c r="A547" i="5"/>
  <c r="E546" i="5"/>
  <c r="D546" i="5"/>
  <c r="C546" i="5"/>
  <c r="A546" i="5"/>
  <c r="E545" i="5"/>
  <c r="D545" i="5"/>
  <c r="C545" i="5"/>
  <c r="A545" i="5"/>
  <c r="E544" i="5"/>
  <c r="D544" i="5"/>
  <c r="C544" i="5"/>
  <c r="A544" i="5"/>
  <c r="E543" i="5"/>
  <c r="D543" i="5"/>
  <c r="C543" i="5"/>
  <c r="A543" i="5"/>
  <c r="E542" i="5"/>
  <c r="D542" i="5"/>
  <c r="C542" i="5"/>
  <c r="A542" i="5"/>
  <c r="E541" i="5"/>
  <c r="D541" i="5"/>
  <c r="C541" i="5"/>
  <c r="A541" i="5"/>
  <c r="E540" i="5"/>
  <c r="D540" i="5"/>
  <c r="C540" i="5"/>
  <c r="A540" i="5"/>
  <c r="E539" i="5"/>
  <c r="D539" i="5"/>
  <c r="C539" i="5"/>
  <c r="A539" i="5"/>
  <c r="E538" i="5"/>
  <c r="D538" i="5"/>
  <c r="C538" i="5"/>
  <c r="A538" i="5"/>
  <c r="E537" i="5"/>
  <c r="D537" i="5"/>
  <c r="C537" i="5"/>
  <c r="A537" i="5"/>
  <c r="E536" i="5"/>
  <c r="D536" i="5"/>
  <c r="C536" i="5"/>
  <c r="A536" i="5"/>
  <c r="E535" i="5"/>
  <c r="D535" i="5"/>
  <c r="C535" i="5"/>
  <c r="A535" i="5"/>
  <c r="E534" i="5"/>
  <c r="D534" i="5"/>
  <c r="C534" i="5"/>
  <c r="A534" i="5"/>
  <c r="E533" i="5"/>
  <c r="D533" i="5"/>
  <c r="C533" i="5"/>
  <c r="A533" i="5"/>
  <c r="E532" i="5"/>
  <c r="D532" i="5"/>
  <c r="C532" i="5"/>
  <c r="A532" i="5"/>
  <c r="E531" i="5"/>
  <c r="D531" i="5"/>
  <c r="C531" i="5"/>
  <c r="A531" i="5"/>
  <c r="E530" i="5"/>
  <c r="D530" i="5"/>
  <c r="C530" i="5"/>
  <c r="A530" i="5"/>
  <c r="E529" i="5"/>
  <c r="D529" i="5"/>
  <c r="C529" i="5"/>
  <c r="A529" i="5"/>
  <c r="E528" i="5"/>
  <c r="D528" i="5"/>
  <c r="C528" i="5"/>
  <c r="A528" i="5"/>
  <c r="E527" i="5"/>
  <c r="D527" i="5"/>
  <c r="C527" i="5"/>
  <c r="A527" i="5"/>
  <c r="E526" i="5"/>
  <c r="D526" i="5"/>
  <c r="C526" i="5"/>
  <c r="A526" i="5"/>
  <c r="E525" i="5"/>
  <c r="D525" i="5"/>
  <c r="C525" i="5"/>
  <c r="A525" i="5"/>
  <c r="E524" i="5"/>
  <c r="D524" i="5"/>
  <c r="C524" i="5"/>
  <c r="A524" i="5"/>
  <c r="E523" i="5"/>
  <c r="D523" i="5"/>
  <c r="C523" i="5"/>
  <c r="A523" i="5"/>
  <c r="E522" i="5"/>
  <c r="D522" i="5"/>
  <c r="C522" i="5"/>
  <c r="A522" i="5"/>
  <c r="E521" i="5"/>
  <c r="D521" i="5"/>
  <c r="C521" i="5"/>
  <c r="A521" i="5"/>
  <c r="E520" i="5"/>
  <c r="D520" i="5"/>
  <c r="C520" i="5"/>
  <c r="A520" i="5"/>
  <c r="E519" i="5"/>
  <c r="D519" i="5"/>
  <c r="C519" i="5"/>
  <c r="A519" i="5"/>
  <c r="E518" i="5"/>
  <c r="D518" i="5"/>
  <c r="C518" i="5"/>
  <c r="A518" i="5"/>
  <c r="E517" i="5"/>
  <c r="D517" i="5"/>
  <c r="C517" i="5"/>
  <c r="A517" i="5"/>
  <c r="E516" i="5"/>
  <c r="D516" i="5"/>
  <c r="C516" i="5"/>
  <c r="A516" i="5"/>
  <c r="E515" i="5"/>
  <c r="D515" i="5"/>
  <c r="C515" i="5"/>
  <c r="A515" i="5"/>
  <c r="E514" i="5"/>
  <c r="D514" i="5"/>
  <c r="C514" i="5"/>
  <c r="A514" i="5"/>
  <c r="E513" i="5"/>
  <c r="D513" i="5"/>
  <c r="C513" i="5"/>
  <c r="A513" i="5"/>
  <c r="E512" i="5"/>
  <c r="D512" i="5"/>
  <c r="C512" i="5"/>
  <c r="A512" i="5"/>
  <c r="E511" i="5"/>
  <c r="D511" i="5"/>
  <c r="C511" i="5"/>
  <c r="A511" i="5"/>
  <c r="E510" i="5"/>
  <c r="D510" i="5"/>
  <c r="C510" i="5"/>
  <c r="A510" i="5"/>
  <c r="E509" i="5"/>
  <c r="D509" i="5"/>
  <c r="C509" i="5"/>
  <c r="A509" i="5"/>
  <c r="E508" i="5"/>
  <c r="D508" i="5"/>
  <c r="C508" i="5"/>
  <c r="A508" i="5"/>
  <c r="E507" i="5"/>
  <c r="D507" i="5"/>
  <c r="C507" i="5"/>
  <c r="A507" i="5"/>
  <c r="E506" i="5"/>
  <c r="D506" i="5"/>
  <c r="C506" i="5"/>
  <c r="A506" i="5"/>
  <c r="E505" i="5"/>
  <c r="D505" i="5"/>
  <c r="C505" i="5"/>
  <c r="A505" i="5"/>
  <c r="E504" i="5"/>
  <c r="D504" i="5"/>
  <c r="C504" i="5"/>
  <c r="A504" i="5"/>
  <c r="E503" i="5"/>
  <c r="D503" i="5"/>
  <c r="C503" i="5"/>
  <c r="A503" i="5"/>
  <c r="E502" i="5"/>
  <c r="D502" i="5"/>
  <c r="C502" i="5"/>
  <c r="A502" i="5"/>
  <c r="E501" i="5"/>
  <c r="D501" i="5"/>
  <c r="C501" i="5"/>
  <c r="A501" i="5"/>
  <c r="E500" i="5"/>
  <c r="D500" i="5"/>
  <c r="C500" i="5"/>
  <c r="A500" i="5"/>
  <c r="E499" i="5"/>
  <c r="D499" i="5"/>
  <c r="C499" i="5"/>
  <c r="A499" i="5"/>
  <c r="E498" i="5"/>
  <c r="D498" i="5"/>
  <c r="C498" i="5"/>
  <c r="A498" i="5"/>
  <c r="E497" i="5"/>
  <c r="D497" i="5"/>
  <c r="C497" i="5"/>
  <c r="A497" i="5"/>
  <c r="E496" i="5"/>
  <c r="D496" i="5"/>
  <c r="C496" i="5"/>
  <c r="A496" i="5"/>
  <c r="E495" i="5"/>
  <c r="D495" i="5"/>
  <c r="C495" i="5"/>
  <c r="A495" i="5"/>
  <c r="E494" i="5"/>
  <c r="D494" i="5"/>
  <c r="C494" i="5"/>
  <c r="A494" i="5"/>
  <c r="E493" i="5"/>
  <c r="D493" i="5"/>
  <c r="C493" i="5"/>
  <c r="A493" i="5"/>
  <c r="E492" i="5"/>
  <c r="D492" i="5"/>
  <c r="C492" i="5"/>
  <c r="A492" i="5"/>
  <c r="E491" i="5"/>
  <c r="D491" i="5"/>
  <c r="C491" i="5"/>
  <c r="A491" i="5"/>
  <c r="E490" i="5"/>
  <c r="D490" i="5"/>
  <c r="C490" i="5"/>
  <c r="A490" i="5"/>
  <c r="E489" i="5"/>
  <c r="D489" i="5"/>
  <c r="C489" i="5"/>
  <c r="A489" i="5"/>
  <c r="E488" i="5"/>
  <c r="D488" i="5"/>
  <c r="C488" i="5"/>
  <c r="A488" i="5"/>
  <c r="E487" i="5"/>
  <c r="D487" i="5"/>
  <c r="C487" i="5"/>
  <c r="A487" i="5"/>
  <c r="E486" i="5"/>
  <c r="D486" i="5"/>
  <c r="C486" i="5"/>
  <c r="A486" i="5"/>
  <c r="E485" i="5"/>
  <c r="D485" i="5"/>
  <c r="C485" i="5"/>
  <c r="A485" i="5"/>
  <c r="E484" i="5"/>
  <c r="D484" i="5"/>
  <c r="C484" i="5"/>
  <c r="A484" i="5"/>
  <c r="E483" i="5"/>
  <c r="D483" i="5"/>
  <c r="C483" i="5"/>
  <c r="A483" i="5"/>
  <c r="E482" i="5"/>
  <c r="D482" i="5"/>
  <c r="C482" i="5"/>
  <c r="A482" i="5"/>
  <c r="E481" i="5"/>
  <c r="D481" i="5"/>
  <c r="C481" i="5"/>
  <c r="A481" i="5"/>
  <c r="E480" i="5"/>
  <c r="D480" i="5"/>
  <c r="C480" i="5"/>
  <c r="A480" i="5"/>
  <c r="E479" i="5"/>
  <c r="D479" i="5"/>
  <c r="C479" i="5"/>
  <c r="A479" i="5"/>
  <c r="E478" i="5"/>
  <c r="D478" i="5"/>
  <c r="C478" i="5"/>
  <c r="A478" i="5"/>
  <c r="E477" i="5"/>
  <c r="D477" i="5"/>
  <c r="C477" i="5"/>
  <c r="A477" i="5"/>
  <c r="E476" i="5"/>
  <c r="D476" i="5"/>
  <c r="C476" i="5"/>
  <c r="A476" i="5"/>
  <c r="E475" i="5"/>
  <c r="D475" i="5"/>
  <c r="C475" i="5"/>
  <c r="A475" i="5"/>
  <c r="E474" i="5"/>
  <c r="D474" i="5"/>
  <c r="C474" i="5"/>
  <c r="A474" i="5"/>
  <c r="E473" i="5"/>
  <c r="D473" i="5"/>
  <c r="C473" i="5"/>
  <c r="A473" i="5"/>
  <c r="E472" i="5"/>
  <c r="D472" i="5"/>
  <c r="C472" i="5"/>
  <c r="A472" i="5"/>
  <c r="E471" i="5"/>
  <c r="D471" i="5"/>
  <c r="C471" i="5"/>
  <c r="A471" i="5"/>
  <c r="E470" i="5"/>
  <c r="D470" i="5"/>
  <c r="C470" i="5"/>
  <c r="A470" i="5"/>
  <c r="E469" i="5"/>
  <c r="D469" i="5"/>
  <c r="C469" i="5"/>
  <c r="A469" i="5"/>
  <c r="E468" i="5"/>
  <c r="D468" i="5"/>
  <c r="C468" i="5"/>
  <c r="A468" i="5"/>
  <c r="E467" i="5"/>
  <c r="D467" i="5"/>
  <c r="C467" i="5"/>
  <c r="A467" i="5"/>
  <c r="E466" i="5"/>
  <c r="D466" i="5"/>
  <c r="C466" i="5"/>
  <c r="A466" i="5"/>
  <c r="E465" i="5"/>
  <c r="D465" i="5"/>
  <c r="C465" i="5"/>
  <c r="A465" i="5"/>
  <c r="E464" i="5"/>
  <c r="D464" i="5"/>
  <c r="C464" i="5"/>
  <c r="A464" i="5"/>
  <c r="E463" i="5"/>
  <c r="D463" i="5"/>
  <c r="C463" i="5"/>
  <c r="A463" i="5"/>
  <c r="E462" i="5"/>
  <c r="D462" i="5"/>
  <c r="C462" i="5"/>
  <c r="A462" i="5"/>
  <c r="E461" i="5"/>
  <c r="D461" i="5"/>
  <c r="C461" i="5"/>
  <c r="A461" i="5"/>
  <c r="E460" i="5"/>
  <c r="D460" i="5"/>
  <c r="C460" i="5"/>
  <c r="A460" i="5"/>
  <c r="E459" i="5"/>
  <c r="D459" i="5"/>
  <c r="C459" i="5"/>
  <c r="A459" i="5"/>
  <c r="E458" i="5"/>
  <c r="D458" i="5"/>
  <c r="C458" i="5"/>
  <c r="A458" i="5"/>
  <c r="E457" i="5"/>
  <c r="D457" i="5"/>
  <c r="C457" i="5"/>
  <c r="A457" i="5"/>
  <c r="E456" i="5"/>
  <c r="D456" i="5"/>
  <c r="C456" i="5"/>
  <c r="A456" i="5"/>
  <c r="E455" i="5"/>
  <c r="D455" i="5"/>
  <c r="C455" i="5"/>
  <c r="A455" i="5"/>
  <c r="E454" i="5"/>
  <c r="D454" i="5"/>
  <c r="C454" i="5"/>
  <c r="A454" i="5"/>
  <c r="E453" i="5"/>
  <c r="D453" i="5"/>
  <c r="C453" i="5"/>
  <c r="A453" i="5"/>
  <c r="E452" i="5"/>
  <c r="D452" i="5"/>
  <c r="C452" i="5"/>
  <c r="A452" i="5"/>
  <c r="E451" i="5"/>
  <c r="D451" i="5"/>
  <c r="C451" i="5"/>
  <c r="A451" i="5"/>
  <c r="E450" i="5"/>
  <c r="D450" i="5"/>
  <c r="C450" i="5"/>
  <c r="A450" i="5"/>
  <c r="E449" i="5"/>
  <c r="D449" i="5"/>
  <c r="C449" i="5"/>
  <c r="A449" i="5"/>
  <c r="E448" i="5"/>
  <c r="D448" i="5"/>
  <c r="C448" i="5"/>
  <c r="A448" i="5"/>
  <c r="E447" i="5"/>
  <c r="D447" i="5"/>
  <c r="C447" i="5"/>
  <c r="A447" i="5"/>
  <c r="E446" i="5"/>
  <c r="D446" i="5"/>
  <c r="C446" i="5"/>
  <c r="A446" i="5"/>
  <c r="E445" i="5"/>
  <c r="D445" i="5"/>
  <c r="C445" i="5"/>
  <c r="A445" i="5"/>
  <c r="E444" i="5"/>
  <c r="D444" i="5"/>
  <c r="C444" i="5"/>
  <c r="A444" i="5"/>
  <c r="E443" i="5"/>
  <c r="D443" i="5"/>
  <c r="C443" i="5"/>
  <c r="A443" i="5"/>
  <c r="E442" i="5"/>
  <c r="D442" i="5"/>
  <c r="C442" i="5"/>
  <c r="A442" i="5"/>
  <c r="E441" i="5"/>
  <c r="D441" i="5"/>
  <c r="C441" i="5"/>
  <c r="A441" i="5"/>
  <c r="E440" i="5"/>
  <c r="D440" i="5"/>
  <c r="C440" i="5"/>
  <c r="A440" i="5"/>
  <c r="E439" i="5"/>
  <c r="D439" i="5"/>
  <c r="C439" i="5"/>
  <c r="A439" i="5"/>
  <c r="E438" i="5"/>
  <c r="D438" i="5"/>
  <c r="C438" i="5"/>
  <c r="A438" i="5"/>
  <c r="E437" i="5"/>
  <c r="D437" i="5"/>
  <c r="C437" i="5"/>
  <c r="A437" i="5"/>
  <c r="E436" i="5"/>
  <c r="D436" i="5"/>
  <c r="C436" i="5"/>
  <c r="A436" i="5"/>
  <c r="E435" i="5"/>
  <c r="D435" i="5"/>
  <c r="C435" i="5"/>
  <c r="A435" i="5"/>
  <c r="E434" i="5"/>
  <c r="D434" i="5"/>
  <c r="C434" i="5"/>
  <c r="A434" i="5"/>
  <c r="E433" i="5"/>
  <c r="D433" i="5"/>
  <c r="C433" i="5"/>
  <c r="A433" i="5"/>
  <c r="E432" i="5"/>
  <c r="D432" i="5"/>
  <c r="C432" i="5"/>
  <c r="A432" i="5"/>
  <c r="E431" i="5"/>
  <c r="D431" i="5"/>
  <c r="C431" i="5"/>
  <c r="A431" i="5"/>
  <c r="E430" i="5"/>
  <c r="D430" i="5"/>
  <c r="C430" i="5"/>
  <c r="A430" i="5"/>
  <c r="E429" i="5"/>
  <c r="D429" i="5"/>
  <c r="C429" i="5"/>
  <c r="A429" i="5"/>
  <c r="E428" i="5"/>
  <c r="D428" i="5"/>
  <c r="C428" i="5"/>
  <c r="A428" i="5"/>
  <c r="E427" i="5"/>
  <c r="D427" i="5"/>
  <c r="C427" i="5"/>
  <c r="A427" i="5"/>
  <c r="E426" i="5"/>
  <c r="D426" i="5"/>
  <c r="C426" i="5"/>
  <c r="A426" i="5"/>
  <c r="E425" i="5"/>
  <c r="D425" i="5"/>
  <c r="C425" i="5"/>
  <c r="A425" i="5"/>
  <c r="E424" i="5"/>
  <c r="D424" i="5"/>
  <c r="C424" i="5"/>
  <c r="A424" i="5"/>
  <c r="E423" i="5"/>
  <c r="D423" i="5"/>
  <c r="C423" i="5"/>
  <c r="A423" i="5"/>
  <c r="E422" i="5"/>
  <c r="D422" i="5"/>
  <c r="C422" i="5"/>
  <c r="A422" i="5"/>
  <c r="E421" i="5"/>
  <c r="D421" i="5"/>
  <c r="C421" i="5"/>
  <c r="A421" i="5"/>
  <c r="E420" i="5"/>
  <c r="D420" i="5"/>
  <c r="C420" i="5"/>
  <c r="A420" i="5"/>
  <c r="E419" i="5"/>
  <c r="D419" i="5"/>
  <c r="C419" i="5"/>
  <c r="A419" i="5"/>
  <c r="E418" i="5"/>
  <c r="D418" i="5"/>
  <c r="C418" i="5"/>
  <c r="A418" i="5"/>
  <c r="E417" i="5"/>
  <c r="D417" i="5"/>
  <c r="C417" i="5"/>
  <c r="A417" i="5"/>
  <c r="E416" i="5"/>
  <c r="D416" i="5"/>
  <c r="C416" i="5"/>
  <c r="A416" i="5"/>
  <c r="E415" i="5"/>
  <c r="D415" i="5"/>
  <c r="C415" i="5"/>
  <c r="A415" i="5"/>
  <c r="E414" i="5"/>
  <c r="D414" i="5"/>
  <c r="C414" i="5"/>
  <c r="A414" i="5"/>
  <c r="E413" i="5"/>
  <c r="D413" i="5"/>
  <c r="C413" i="5"/>
  <c r="A413" i="5"/>
  <c r="E412" i="5"/>
  <c r="D412" i="5"/>
  <c r="C412" i="5"/>
  <c r="A412" i="5"/>
  <c r="E411" i="5"/>
  <c r="D411" i="5"/>
  <c r="C411" i="5"/>
  <c r="A411" i="5"/>
  <c r="E410" i="5"/>
  <c r="D410" i="5"/>
  <c r="C410" i="5"/>
  <c r="A410" i="5"/>
  <c r="E409" i="5"/>
  <c r="D409" i="5"/>
  <c r="C409" i="5"/>
  <c r="A409" i="5"/>
  <c r="E408" i="5"/>
  <c r="D408" i="5"/>
  <c r="C408" i="5"/>
  <c r="A408" i="5"/>
  <c r="E407" i="5"/>
  <c r="D407" i="5"/>
  <c r="C407" i="5"/>
  <c r="A407" i="5"/>
  <c r="E406" i="5"/>
  <c r="D406" i="5"/>
  <c r="C406" i="5"/>
  <c r="A406" i="5"/>
  <c r="E405" i="5"/>
  <c r="D405" i="5"/>
  <c r="C405" i="5"/>
  <c r="A405" i="5"/>
  <c r="E404" i="5"/>
  <c r="D404" i="5"/>
  <c r="C404" i="5"/>
  <c r="A404" i="5"/>
  <c r="E403" i="5"/>
  <c r="D403" i="5"/>
  <c r="C403" i="5"/>
  <c r="A403" i="5"/>
  <c r="E402" i="5"/>
  <c r="D402" i="5"/>
  <c r="C402" i="5"/>
  <c r="A402" i="5"/>
  <c r="E401" i="5"/>
  <c r="D401" i="5"/>
  <c r="C401" i="5"/>
  <c r="A401" i="5"/>
  <c r="E400" i="5"/>
  <c r="D400" i="5"/>
  <c r="C400" i="5"/>
  <c r="A400" i="5"/>
  <c r="E399" i="5"/>
  <c r="D399" i="5"/>
  <c r="C399" i="5"/>
  <c r="A399" i="5"/>
  <c r="E398" i="5"/>
  <c r="D398" i="5"/>
  <c r="C398" i="5"/>
  <c r="A398" i="5"/>
  <c r="E397" i="5"/>
  <c r="D397" i="5"/>
  <c r="C397" i="5"/>
  <c r="A397" i="5"/>
  <c r="E396" i="5"/>
  <c r="D396" i="5"/>
  <c r="C396" i="5"/>
  <c r="A396" i="5"/>
  <c r="E395" i="5"/>
  <c r="D395" i="5"/>
  <c r="C395" i="5"/>
  <c r="A395" i="5"/>
  <c r="E394" i="5"/>
  <c r="D394" i="5"/>
  <c r="C394" i="5"/>
  <c r="A394" i="5"/>
  <c r="E393" i="5"/>
  <c r="D393" i="5"/>
  <c r="C393" i="5"/>
  <c r="A393" i="5"/>
  <c r="E392" i="5"/>
  <c r="D392" i="5"/>
  <c r="C392" i="5"/>
  <c r="A392" i="5"/>
  <c r="E391" i="5"/>
  <c r="D391" i="5"/>
  <c r="C391" i="5"/>
  <c r="A391" i="5"/>
  <c r="E390" i="5"/>
  <c r="D390" i="5"/>
  <c r="C390" i="5"/>
  <c r="A390" i="5"/>
  <c r="E389" i="5"/>
  <c r="D389" i="5"/>
  <c r="C389" i="5"/>
  <c r="A389" i="5"/>
  <c r="E388" i="5"/>
  <c r="D388" i="5"/>
  <c r="C388" i="5"/>
  <c r="A388" i="5"/>
  <c r="E387" i="5"/>
  <c r="D387" i="5"/>
  <c r="C387" i="5"/>
  <c r="A387" i="5"/>
  <c r="E386" i="5"/>
  <c r="D386" i="5"/>
  <c r="C386" i="5"/>
  <c r="A386" i="5"/>
  <c r="E385" i="5"/>
  <c r="D385" i="5"/>
  <c r="C385" i="5"/>
  <c r="A385" i="5"/>
  <c r="E384" i="5"/>
  <c r="D384" i="5"/>
  <c r="C384" i="5"/>
  <c r="A384" i="5"/>
  <c r="E383" i="5"/>
  <c r="D383" i="5"/>
  <c r="C383" i="5"/>
  <c r="A383" i="5"/>
  <c r="E382" i="5"/>
  <c r="D382" i="5"/>
  <c r="C382" i="5"/>
  <c r="A382" i="5"/>
  <c r="E381" i="5"/>
  <c r="D381" i="5"/>
  <c r="C381" i="5"/>
  <c r="A381" i="5"/>
  <c r="E380" i="5"/>
  <c r="D380" i="5"/>
  <c r="C380" i="5"/>
  <c r="A380" i="5"/>
  <c r="E379" i="5"/>
  <c r="D379" i="5"/>
  <c r="C379" i="5"/>
  <c r="A379" i="5"/>
  <c r="E378" i="5"/>
  <c r="D378" i="5"/>
  <c r="C378" i="5"/>
  <c r="A378" i="5"/>
  <c r="E377" i="5"/>
  <c r="D377" i="5"/>
  <c r="C377" i="5"/>
  <c r="A377" i="5"/>
  <c r="E376" i="5"/>
  <c r="D376" i="5"/>
  <c r="C376" i="5"/>
  <c r="A376" i="5"/>
  <c r="E375" i="5"/>
  <c r="D375" i="5"/>
  <c r="C375" i="5"/>
  <c r="A375" i="5"/>
  <c r="E374" i="5"/>
  <c r="D374" i="5"/>
  <c r="C374" i="5"/>
  <c r="A374" i="5"/>
  <c r="E373" i="5"/>
  <c r="D373" i="5"/>
  <c r="C373" i="5"/>
  <c r="A373" i="5"/>
  <c r="E372" i="5"/>
  <c r="D372" i="5"/>
  <c r="C372" i="5"/>
  <c r="A372" i="5"/>
  <c r="E371" i="5"/>
  <c r="D371" i="5"/>
  <c r="C371" i="5"/>
  <c r="A371" i="5"/>
  <c r="E370" i="5"/>
  <c r="D370" i="5"/>
  <c r="C370" i="5"/>
  <c r="A370" i="5"/>
  <c r="E369" i="5"/>
  <c r="D369" i="5"/>
  <c r="C369" i="5"/>
  <c r="A369" i="5"/>
  <c r="E368" i="5"/>
  <c r="D368" i="5"/>
  <c r="C368" i="5"/>
  <c r="A368" i="5"/>
  <c r="E367" i="5"/>
  <c r="D367" i="5"/>
  <c r="C367" i="5"/>
  <c r="A367" i="5"/>
  <c r="E366" i="5"/>
  <c r="D366" i="5"/>
  <c r="C366" i="5"/>
  <c r="A366" i="5"/>
  <c r="E365" i="5"/>
  <c r="D365" i="5"/>
  <c r="C365" i="5"/>
  <c r="A365" i="5"/>
  <c r="E364" i="5"/>
  <c r="D364" i="5"/>
  <c r="C364" i="5"/>
  <c r="A364" i="5"/>
  <c r="E363" i="5"/>
  <c r="D363" i="5"/>
  <c r="C363" i="5"/>
  <c r="A363" i="5"/>
  <c r="E362" i="5"/>
  <c r="D362" i="5"/>
  <c r="C362" i="5"/>
  <c r="A362" i="5"/>
  <c r="E361" i="5"/>
  <c r="D361" i="5"/>
  <c r="C361" i="5"/>
  <c r="A361" i="5"/>
  <c r="E360" i="5"/>
  <c r="D360" i="5"/>
  <c r="C360" i="5"/>
  <c r="A360" i="5"/>
  <c r="E359" i="5"/>
  <c r="D359" i="5"/>
  <c r="C359" i="5"/>
  <c r="A359" i="5"/>
  <c r="E358" i="5"/>
  <c r="D358" i="5"/>
  <c r="C358" i="5"/>
  <c r="A358" i="5"/>
  <c r="E357" i="5"/>
  <c r="D357" i="5"/>
  <c r="C357" i="5"/>
  <c r="A357" i="5"/>
  <c r="E356" i="5"/>
  <c r="D356" i="5"/>
  <c r="C356" i="5"/>
  <c r="A356" i="5"/>
  <c r="E355" i="5"/>
  <c r="D355" i="5"/>
  <c r="C355" i="5"/>
  <c r="A355" i="5"/>
  <c r="E354" i="5"/>
  <c r="D354" i="5"/>
  <c r="C354" i="5"/>
  <c r="A354" i="5"/>
  <c r="E353" i="5"/>
  <c r="D353" i="5"/>
  <c r="C353" i="5"/>
  <c r="A353" i="5"/>
  <c r="E352" i="5"/>
  <c r="D352" i="5"/>
  <c r="C352" i="5"/>
  <c r="A352" i="5"/>
  <c r="E351" i="5"/>
  <c r="D351" i="5"/>
  <c r="C351" i="5"/>
  <c r="A351" i="5"/>
  <c r="E350" i="5"/>
  <c r="D350" i="5"/>
  <c r="C350" i="5"/>
  <c r="A350" i="5"/>
  <c r="E349" i="5"/>
  <c r="D349" i="5"/>
  <c r="C349" i="5"/>
  <c r="A349" i="5"/>
  <c r="E348" i="5"/>
  <c r="D348" i="5"/>
  <c r="C348" i="5"/>
  <c r="A348" i="5"/>
  <c r="E347" i="5"/>
  <c r="D347" i="5"/>
  <c r="C347" i="5"/>
  <c r="A347" i="5"/>
  <c r="E346" i="5"/>
  <c r="D346" i="5"/>
  <c r="C346" i="5"/>
  <c r="A346" i="5"/>
  <c r="E345" i="5"/>
  <c r="D345" i="5"/>
  <c r="C345" i="5"/>
  <c r="A345" i="5"/>
  <c r="E344" i="5"/>
  <c r="D344" i="5"/>
  <c r="C344" i="5"/>
  <c r="A344" i="5"/>
  <c r="E343" i="5"/>
  <c r="D343" i="5"/>
  <c r="C343" i="5"/>
  <c r="A343" i="5"/>
  <c r="E342" i="5"/>
  <c r="D342" i="5"/>
  <c r="C342" i="5"/>
  <c r="A342" i="5"/>
  <c r="E341" i="5"/>
  <c r="D341" i="5"/>
  <c r="C341" i="5"/>
  <c r="A341" i="5"/>
  <c r="E340" i="5"/>
  <c r="D340" i="5"/>
  <c r="C340" i="5"/>
  <c r="A340" i="5"/>
  <c r="E339" i="5"/>
  <c r="D339" i="5"/>
  <c r="C339" i="5"/>
  <c r="A339" i="5"/>
  <c r="E338" i="5"/>
  <c r="D338" i="5"/>
  <c r="C338" i="5"/>
  <c r="A338" i="5"/>
  <c r="E337" i="5"/>
  <c r="D337" i="5"/>
  <c r="C337" i="5"/>
  <c r="A337" i="5"/>
  <c r="E336" i="5"/>
  <c r="D336" i="5"/>
  <c r="C336" i="5"/>
  <c r="A336" i="5"/>
  <c r="E335" i="5"/>
  <c r="D335" i="5"/>
  <c r="C335" i="5"/>
  <c r="A335" i="5"/>
  <c r="E334" i="5"/>
  <c r="D334" i="5"/>
  <c r="C334" i="5"/>
  <c r="A334" i="5"/>
  <c r="E333" i="5"/>
  <c r="D333" i="5"/>
  <c r="C333" i="5"/>
  <c r="A333" i="5"/>
  <c r="E332" i="5"/>
  <c r="D332" i="5"/>
  <c r="C332" i="5"/>
  <c r="A332" i="5"/>
  <c r="E331" i="5"/>
  <c r="D331" i="5"/>
  <c r="C331" i="5"/>
  <c r="A331" i="5"/>
  <c r="E330" i="5"/>
  <c r="D330" i="5"/>
  <c r="C330" i="5"/>
  <c r="A330" i="5"/>
  <c r="E329" i="5"/>
  <c r="D329" i="5"/>
  <c r="C329" i="5"/>
  <c r="A329" i="5"/>
  <c r="E328" i="5"/>
  <c r="D328" i="5"/>
  <c r="C328" i="5"/>
  <c r="A328" i="5"/>
  <c r="E327" i="5"/>
  <c r="D327" i="5"/>
  <c r="C327" i="5"/>
  <c r="A327" i="5"/>
  <c r="E326" i="5"/>
  <c r="D326" i="5"/>
  <c r="C326" i="5"/>
  <c r="A326" i="5"/>
  <c r="E325" i="5"/>
  <c r="D325" i="5"/>
  <c r="C325" i="5"/>
  <c r="A325" i="5"/>
  <c r="E324" i="5"/>
  <c r="D324" i="5"/>
  <c r="C324" i="5"/>
  <c r="A324" i="5"/>
  <c r="E323" i="5"/>
  <c r="D323" i="5"/>
  <c r="C323" i="5"/>
  <c r="A323" i="5"/>
  <c r="E322" i="5"/>
  <c r="D322" i="5"/>
  <c r="C322" i="5"/>
  <c r="A322" i="5"/>
  <c r="E321" i="5"/>
  <c r="D321" i="5"/>
  <c r="C321" i="5"/>
  <c r="A321" i="5"/>
  <c r="E320" i="5"/>
  <c r="D320" i="5"/>
  <c r="C320" i="5"/>
  <c r="A320" i="5"/>
  <c r="E319" i="5"/>
  <c r="D319" i="5"/>
  <c r="C319" i="5"/>
  <c r="A319" i="5"/>
  <c r="E318" i="5"/>
  <c r="D318" i="5"/>
  <c r="C318" i="5"/>
  <c r="A318" i="5"/>
  <c r="E317" i="5"/>
  <c r="D317" i="5"/>
  <c r="C317" i="5"/>
  <c r="A317" i="5"/>
  <c r="E316" i="5"/>
  <c r="D316" i="5"/>
  <c r="C316" i="5"/>
  <c r="A316" i="5"/>
  <c r="E315" i="5"/>
  <c r="D315" i="5"/>
  <c r="C315" i="5"/>
  <c r="A315" i="5"/>
  <c r="E314" i="5"/>
  <c r="D314" i="5"/>
  <c r="C314" i="5"/>
  <c r="A314" i="5"/>
  <c r="E313" i="5"/>
  <c r="D313" i="5"/>
  <c r="C313" i="5"/>
  <c r="A313" i="5"/>
  <c r="E312" i="5"/>
  <c r="D312" i="5"/>
  <c r="C312" i="5"/>
  <c r="A312" i="5"/>
  <c r="E311" i="5"/>
  <c r="D311" i="5"/>
  <c r="C311" i="5"/>
  <c r="A311" i="5"/>
  <c r="E310" i="5"/>
  <c r="D310" i="5"/>
  <c r="C310" i="5"/>
  <c r="A310" i="5"/>
  <c r="E309" i="5"/>
  <c r="D309" i="5"/>
  <c r="C309" i="5"/>
  <c r="A309" i="5"/>
  <c r="E308" i="5"/>
  <c r="D308" i="5"/>
  <c r="C308" i="5"/>
  <c r="A308" i="5"/>
  <c r="E307" i="5"/>
  <c r="D307" i="5"/>
  <c r="C307" i="5"/>
  <c r="A307" i="5"/>
  <c r="E306" i="5"/>
  <c r="D306" i="5"/>
  <c r="C306" i="5"/>
  <c r="A306" i="5"/>
  <c r="E305" i="5"/>
  <c r="D305" i="5"/>
  <c r="C305" i="5"/>
  <c r="A305" i="5"/>
  <c r="E304" i="5"/>
  <c r="D304" i="5"/>
  <c r="C304" i="5"/>
  <c r="A304" i="5"/>
  <c r="E303" i="5"/>
  <c r="D303" i="5"/>
  <c r="C303" i="5"/>
  <c r="A303" i="5"/>
  <c r="E302" i="5"/>
  <c r="D302" i="5"/>
  <c r="C302" i="5"/>
  <c r="A302" i="5"/>
  <c r="E301" i="5"/>
  <c r="D301" i="5"/>
  <c r="C301" i="5"/>
  <c r="A301" i="5"/>
  <c r="E300" i="5"/>
  <c r="D300" i="5"/>
  <c r="C300" i="5"/>
  <c r="A300" i="5"/>
  <c r="E299" i="5"/>
  <c r="D299" i="5"/>
  <c r="C299" i="5"/>
  <c r="A299" i="5"/>
  <c r="E298" i="5"/>
  <c r="D298" i="5"/>
  <c r="C298" i="5"/>
  <c r="A298" i="5"/>
  <c r="E297" i="5"/>
  <c r="D297" i="5"/>
  <c r="C297" i="5"/>
  <c r="A297" i="5"/>
  <c r="E296" i="5"/>
  <c r="D296" i="5"/>
  <c r="C296" i="5"/>
  <c r="A296" i="5"/>
  <c r="E295" i="5"/>
  <c r="D295" i="5"/>
  <c r="C295" i="5"/>
  <c r="A295" i="5"/>
  <c r="E294" i="5"/>
  <c r="D294" i="5"/>
  <c r="C294" i="5"/>
  <c r="A294" i="5"/>
  <c r="E293" i="5"/>
  <c r="D293" i="5"/>
  <c r="C293" i="5"/>
  <c r="A293" i="5"/>
  <c r="E292" i="5"/>
  <c r="D292" i="5"/>
  <c r="C292" i="5"/>
  <c r="A292" i="5"/>
  <c r="E291" i="5"/>
  <c r="D291" i="5"/>
  <c r="C291" i="5"/>
  <c r="A291" i="5"/>
  <c r="E290" i="5"/>
  <c r="D290" i="5"/>
  <c r="C290" i="5"/>
  <c r="A290" i="5"/>
  <c r="E289" i="5"/>
  <c r="D289" i="5"/>
  <c r="C289" i="5"/>
  <c r="A289" i="5"/>
  <c r="E288" i="5"/>
  <c r="D288" i="5"/>
  <c r="C288" i="5"/>
  <c r="A288" i="5"/>
  <c r="E287" i="5"/>
  <c r="D287" i="5"/>
  <c r="C287" i="5"/>
  <c r="A287" i="5"/>
  <c r="E286" i="5"/>
  <c r="D286" i="5"/>
  <c r="C286" i="5"/>
  <c r="A286" i="5"/>
  <c r="E285" i="5"/>
  <c r="D285" i="5"/>
  <c r="C285" i="5"/>
  <c r="A285" i="5"/>
  <c r="E284" i="5"/>
  <c r="D284" i="5"/>
  <c r="C284" i="5"/>
  <c r="A284" i="5"/>
  <c r="E283" i="5"/>
  <c r="D283" i="5"/>
  <c r="C283" i="5"/>
  <c r="A283" i="5"/>
  <c r="E282" i="5"/>
  <c r="D282" i="5"/>
  <c r="C282" i="5"/>
  <c r="A282" i="5"/>
  <c r="E281" i="5"/>
  <c r="D281" i="5"/>
  <c r="C281" i="5"/>
  <c r="A281" i="5"/>
  <c r="E280" i="5"/>
  <c r="D280" i="5"/>
  <c r="C280" i="5"/>
  <c r="A280" i="5"/>
  <c r="E279" i="5"/>
  <c r="D279" i="5"/>
  <c r="C279" i="5"/>
  <c r="A279" i="5"/>
  <c r="E278" i="5"/>
  <c r="D278" i="5"/>
  <c r="C278" i="5"/>
  <c r="A278" i="5"/>
  <c r="E277" i="5"/>
  <c r="D277" i="5"/>
  <c r="C277" i="5"/>
  <c r="A277" i="5"/>
  <c r="E276" i="5"/>
  <c r="D276" i="5"/>
  <c r="C276" i="5"/>
  <c r="A276" i="5"/>
  <c r="E275" i="5"/>
  <c r="D275" i="5"/>
  <c r="C275" i="5"/>
  <c r="A275" i="5"/>
  <c r="E274" i="5"/>
  <c r="D274" i="5"/>
  <c r="C274" i="5"/>
  <c r="A274" i="5"/>
  <c r="E273" i="5"/>
  <c r="D273" i="5"/>
  <c r="C273" i="5"/>
  <c r="A273" i="5"/>
  <c r="E272" i="5"/>
  <c r="D272" i="5"/>
  <c r="C272" i="5"/>
  <c r="A272" i="5"/>
  <c r="E271" i="5"/>
  <c r="D271" i="5"/>
  <c r="C271" i="5"/>
  <c r="A271" i="5"/>
  <c r="E270" i="5"/>
  <c r="D270" i="5"/>
  <c r="C270" i="5"/>
  <c r="A270" i="5"/>
  <c r="E269" i="5"/>
  <c r="D269" i="5"/>
  <c r="C269" i="5"/>
  <c r="A269" i="5"/>
  <c r="E268" i="5"/>
  <c r="D268" i="5"/>
  <c r="C268" i="5"/>
  <c r="A268" i="5"/>
  <c r="E267" i="5"/>
  <c r="D267" i="5"/>
  <c r="C267" i="5"/>
  <c r="A267" i="5"/>
  <c r="E266" i="5"/>
  <c r="D266" i="5"/>
  <c r="C266" i="5"/>
  <c r="A266" i="5"/>
  <c r="E265" i="5"/>
  <c r="D265" i="5"/>
  <c r="C265" i="5"/>
  <c r="A265" i="5"/>
  <c r="E264" i="5"/>
  <c r="D264" i="5"/>
  <c r="C264" i="5"/>
  <c r="A264" i="5"/>
  <c r="E263" i="5"/>
  <c r="D263" i="5"/>
  <c r="C263" i="5"/>
  <c r="A263" i="5"/>
  <c r="E262" i="5"/>
  <c r="D262" i="5"/>
  <c r="C262" i="5"/>
  <c r="A262" i="5"/>
  <c r="E261" i="5"/>
  <c r="D261" i="5"/>
  <c r="C261" i="5"/>
  <c r="A261" i="5"/>
  <c r="E260" i="5"/>
  <c r="D260" i="5"/>
  <c r="C260" i="5"/>
  <c r="A260" i="5"/>
  <c r="E259" i="5"/>
  <c r="D259" i="5"/>
  <c r="C259" i="5"/>
  <c r="A259" i="5"/>
  <c r="E258" i="5"/>
  <c r="D258" i="5"/>
  <c r="C258" i="5"/>
  <c r="A258" i="5"/>
  <c r="E257" i="5"/>
  <c r="D257" i="5"/>
  <c r="C257" i="5"/>
  <c r="A257" i="5"/>
  <c r="E256" i="5"/>
  <c r="D256" i="5"/>
  <c r="C256" i="5"/>
  <c r="A256" i="5"/>
  <c r="E255" i="5"/>
  <c r="D255" i="5"/>
  <c r="C255" i="5"/>
  <c r="A255" i="5"/>
  <c r="E254" i="5"/>
  <c r="D254" i="5"/>
  <c r="C254" i="5"/>
  <c r="A254" i="5"/>
  <c r="E253" i="5"/>
  <c r="D253" i="5"/>
  <c r="C253" i="5"/>
  <c r="A253" i="5"/>
  <c r="E252" i="5"/>
  <c r="D252" i="5"/>
  <c r="C252" i="5"/>
  <c r="A252" i="5"/>
  <c r="E251" i="5"/>
  <c r="D251" i="5"/>
  <c r="C251" i="5"/>
  <c r="A251" i="5"/>
  <c r="E250" i="5"/>
  <c r="D250" i="5"/>
  <c r="C250" i="5"/>
  <c r="A250" i="5"/>
  <c r="E249" i="5"/>
  <c r="D249" i="5"/>
  <c r="C249" i="5"/>
  <c r="A249" i="5"/>
  <c r="E248" i="5"/>
  <c r="D248" i="5"/>
  <c r="C248" i="5"/>
  <c r="A248" i="5"/>
  <c r="E247" i="5"/>
  <c r="D247" i="5"/>
  <c r="C247" i="5"/>
  <c r="A247" i="5"/>
  <c r="E246" i="5"/>
  <c r="D246" i="5"/>
  <c r="C246" i="5"/>
  <c r="A246" i="5"/>
  <c r="E245" i="5"/>
  <c r="D245" i="5"/>
  <c r="C245" i="5"/>
  <c r="A245" i="5"/>
  <c r="E244" i="5"/>
  <c r="D244" i="5"/>
  <c r="C244" i="5"/>
  <c r="A244" i="5"/>
  <c r="E243" i="5"/>
  <c r="D243" i="5"/>
  <c r="C243" i="5"/>
  <c r="A243" i="5"/>
  <c r="E242" i="5"/>
  <c r="D242" i="5"/>
  <c r="C242" i="5"/>
  <c r="A242" i="5"/>
  <c r="E241" i="5"/>
  <c r="D241" i="5"/>
  <c r="C241" i="5"/>
  <c r="A241" i="5"/>
  <c r="E240" i="5"/>
  <c r="D240" i="5"/>
  <c r="C240" i="5"/>
  <c r="A240" i="5"/>
  <c r="E239" i="5"/>
  <c r="D239" i="5"/>
  <c r="C239" i="5"/>
  <c r="A239" i="5"/>
  <c r="E238" i="5"/>
  <c r="D238" i="5"/>
  <c r="C238" i="5"/>
  <c r="A238" i="5"/>
  <c r="E237" i="5"/>
  <c r="D237" i="5"/>
  <c r="C237" i="5"/>
  <c r="A237" i="5"/>
  <c r="E236" i="5"/>
  <c r="D236" i="5"/>
  <c r="C236" i="5"/>
  <c r="A236" i="5"/>
  <c r="E235" i="5"/>
  <c r="D235" i="5"/>
  <c r="C235" i="5"/>
  <c r="A235" i="5"/>
  <c r="E234" i="5"/>
  <c r="D234" i="5"/>
  <c r="C234" i="5"/>
  <c r="A234" i="5"/>
  <c r="E233" i="5"/>
  <c r="D233" i="5"/>
  <c r="C233" i="5"/>
  <c r="A233" i="5"/>
  <c r="E232" i="5"/>
  <c r="D232" i="5"/>
  <c r="C232" i="5"/>
  <c r="A232" i="5"/>
  <c r="E231" i="5"/>
  <c r="D231" i="5"/>
  <c r="C231" i="5"/>
  <c r="A231" i="5"/>
  <c r="E230" i="5"/>
  <c r="D230" i="5"/>
  <c r="C230" i="5"/>
  <c r="A230" i="5"/>
  <c r="E229" i="5"/>
  <c r="D229" i="5"/>
  <c r="C229" i="5"/>
  <c r="A229" i="5"/>
  <c r="E228" i="5"/>
  <c r="D228" i="5"/>
  <c r="C228" i="5"/>
  <c r="A228" i="5"/>
  <c r="E227" i="5"/>
  <c r="D227" i="5"/>
  <c r="C227" i="5"/>
  <c r="A227" i="5"/>
  <c r="E226" i="5"/>
  <c r="D226" i="5"/>
  <c r="C226" i="5"/>
  <c r="A226" i="5"/>
  <c r="E225" i="5"/>
  <c r="D225" i="5"/>
  <c r="C225" i="5"/>
  <c r="A225" i="5"/>
  <c r="E224" i="5"/>
  <c r="D224" i="5"/>
  <c r="C224" i="5"/>
  <c r="A224" i="5"/>
  <c r="E223" i="5"/>
  <c r="D223" i="5"/>
  <c r="C223" i="5"/>
  <c r="A223" i="5"/>
  <c r="E222" i="5"/>
  <c r="D222" i="5"/>
  <c r="C222" i="5"/>
  <c r="A222" i="5"/>
  <c r="E221" i="5"/>
  <c r="D221" i="5"/>
  <c r="C221" i="5"/>
  <c r="A221" i="5"/>
  <c r="E220" i="5"/>
  <c r="D220" i="5"/>
  <c r="C220" i="5"/>
  <c r="A220" i="5"/>
  <c r="E219" i="5"/>
  <c r="D219" i="5"/>
  <c r="C219" i="5"/>
  <c r="A219" i="5"/>
  <c r="E218" i="5"/>
  <c r="D218" i="5"/>
  <c r="C218" i="5"/>
  <c r="A218" i="5"/>
  <c r="E217" i="5"/>
  <c r="D217" i="5"/>
  <c r="C217" i="5"/>
  <c r="A217" i="5"/>
  <c r="E216" i="5"/>
  <c r="D216" i="5"/>
  <c r="C216" i="5"/>
  <c r="A216" i="5"/>
  <c r="E215" i="5"/>
  <c r="D215" i="5"/>
  <c r="C215" i="5"/>
  <c r="A215" i="5"/>
  <c r="E214" i="5"/>
  <c r="D214" i="5"/>
  <c r="C214" i="5"/>
  <c r="A214" i="5"/>
  <c r="E213" i="5"/>
  <c r="D213" i="5"/>
  <c r="C213" i="5"/>
  <c r="A213" i="5"/>
  <c r="E212" i="5"/>
  <c r="D212" i="5"/>
  <c r="C212" i="5"/>
  <c r="A212" i="5"/>
  <c r="E211" i="5"/>
  <c r="D211" i="5"/>
  <c r="C211" i="5"/>
  <c r="A211" i="5"/>
  <c r="E210" i="5"/>
  <c r="D210" i="5"/>
  <c r="C210" i="5"/>
  <c r="A210" i="5"/>
  <c r="E209" i="5"/>
  <c r="D209" i="5"/>
  <c r="C209" i="5"/>
  <c r="A209" i="5"/>
  <c r="E208" i="5"/>
  <c r="D208" i="5"/>
  <c r="C208" i="5"/>
  <c r="A208" i="5"/>
  <c r="E207" i="5"/>
  <c r="D207" i="5"/>
  <c r="C207" i="5"/>
  <c r="A207" i="5"/>
  <c r="E206" i="5"/>
  <c r="D206" i="5"/>
  <c r="C206" i="5"/>
  <c r="A206" i="5"/>
  <c r="E205" i="5"/>
  <c r="D205" i="5"/>
  <c r="C205" i="5"/>
  <c r="A205" i="5"/>
  <c r="E204" i="5"/>
  <c r="D204" i="5"/>
  <c r="C204" i="5"/>
  <c r="A204" i="5"/>
  <c r="E203" i="5"/>
  <c r="D203" i="5"/>
  <c r="C203" i="5"/>
  <c r="A203" i="5"/>
  <c r="E202" i="5"/>
  <c r="D202" i="5"/>
  <c r="C202" i="5"/>
  <c r="A202" i="5"/>
  <c r="E201" i="5"/>
  <c r="D201" i="5"/>
  <c r="C201" i="5"/>
  <c r="A201" i="5"/>
  <c r="E200" i="5"/>
  <c r="D200" i="5"/>
  <c r="C200" i="5"/>
  <c r="A200" i="5"/>
  <c r="E199" i="5"/>
  <c r="D199" i="5"/>
  <c r="C199" i="5"/>
  <c r="A199" i="5"/>
  <c r="E198" i="5"/>
  <c r="D198" i="5"/>
  <c r="C198" i="5"/>
  <c r="A198" i="5"/>
  <c r="E197" i="5"/>
  <c r="D197" i="5"/>
  <c r="C197" i="5"/>
  <c r="A197" i="5"/>
  <c r="E196" i="5"/>
  <c r="D196" i="5"/>
  <c r="C196" i="5"/>
  <c r="A196" i="5"/>
  <c r="E195" i="5"/>
  <c r="D195" i="5"/>
  <c r="C195" i="5"/>
  <c r="A195" i="5"/>
  <c r="E194" i="5"/>
  <c r="D194" i="5"/>
  <c r="C194" i="5"/>
  <c r="A194" i="5"/>
  <c r="E193" i="5"/>
  <c r="D193" i="5"/>
  <c r="C193" i="5"/>
  <c r="A193" i="5"/>
  <c r="E192" i="5"/>
  <c r="D192" i="5"/>
  <c r="C192" i="5"/>
  <c r="A192" i="5"/>
  <c r="E191" i="5"/>
  <c r="D191" i="5"/>
  <c r="C191" i="5"/>
  <c r="A191" i="5"/>
  <c r="E190" i="5"/>
  <c r="D190" i="5"/>
  <c r="C190" i="5"/>
  <c r="A190" i="5"/>
  <c r="E189" i="5"/>
  <c r="D189" i="5"/>
  <c r="C189" i="5"/>
  <c r="A189" i="5"/>
  <c r="E188" i="5"/>
  <c r="D188" i="5"/>
  <c r="C188" i="5"/>
  <c r="A188" i="5"/>
  <c r="E187" i="5"/>
  <c r="D187" i="5"/>
  <c r="C187" i="5"/>
  <c r="A187" i="5"/>
  <c r="E186" i="5"/>
  <c r="D186" i="5"/>
  <c r="C186" i="5"/>
  <c r="A186" i="5"/>
  <c r="E185" i="5"/>
  <c r="D185" i="5"/>
  <c r="C185" i="5"/>
  <c r="A185" i="5"/>
  <c r="E184" i="5"/>
  <c r="D184" i="5"/>
  <c r="C184" i="5"/>
  <c r="A184" i="5"/>
  <c r="E183" i="5"/>
  <c r="D183" i="5"/>
  <c r="C183" i="5"/>
  <c r="A183" i="5"/>
  <c r="E182" i="5"/>
  <c r="D182" i="5"/>
  <c r="C182" i="5"/>
  <c r="A182" i="5"/>
  <c r="E181" i="5"/>
  <c r="D181" i="5"/>
  <c r="C181" i="5"/>
  <c r="A181" i="5"/>
  <c r="E180" i="5"/>
  <c r="D180" i="5"/>
  <c r="C180" i="5"/>
  <c r="A180" i="5"/>
  <c r="E179" i="5"/>
  <c r="D179" i="5"/>
  <c r="C179" i="5"/>
  <c r="A179" i="5"/>
  <c r="E178" i="5"/>
  <c r="D178" i="5"/>
  <c r="C178" i="5"/>
  <c r="A178" i="5"/>
  <c r="E177" i="5"/>
  <c r="D177" i="5"/>
  <c r="C177" i="5"/>
  <c r="A177" i="5"/>
  <c r="E176" i="5"/>
  <c r="D176" i="5"/>
  <c r="C176" i="5"/>
  <c r="A176" i="5"/>
  <c r="E175" i="5"/>
  <c r="D175" i="5"/>
  <c r="C175" i="5"/>
  <c r="A175" i="5"/>
  <c r="E174" i="5"/>
  <c r="D174" i="5"/>
  <c r="C174" i="5"/>
  <c r="A174" i="5"/>
  <c r="E173" i="5"/>
  <c r="D173" i="5"/>
  <c r="C173" i="5"/>
  <c r="A173" i="5"/>
  <c r="E172" i="5"/>
  <c r="D172" i="5"/>
  <c r="C172" i="5"/>
  <c r="A172" i="5"/>
  <c r="E171" i="5"/>
  <c r="D171" i="5"/>
  <c r="C171" i="5"/>
  <c r="A171" i="5"/>
  <c r="E170" i="5"/>
  <c r="D170" i="5"/>
  <c r="C170" i="5"/>
  <c r="A170" i="5"/>
  <c r="E169" i="5"/>
  <c r="D169" i="5"/>
  <c r="C169" i="5"/>
  <c r="A169" i="5"/>
  <c r="E168" i="5"/>
  <c r="D168" i="5"/>
  <c r="C168" i="5"/>
  <c r="A168" i="5"/>
  <c r="E167" i="5"/>
  <c r="D167" i="5"/>
  <c r="C167" i="5"/>
  <c r="A167" i="5"/>
  <c r="E166" i="5"/>
  <c r="D166" i="5"/>
  <c r="C166" i="5"/>
  <c r="A166" i="5"/>
  <c r="E165" i="5"/>
  <c r="D165" i="5"/>
  <c r="C165" i="5"/>
  <c r="A165" i="5"/>
  <c r="E164" i="5"/>
  <c r="D164" i="5"/>
  <c r="C164" i="5"/>
  <c r="A164" i="5"/>
  <c r="E163" i="5"/>
  <c r="D163" i="5"/>
  <c r="C163" i="5"/>
  <c r="A163" i="5"/>
  <c r="E162" i="5"/>
  <c r="D162" i="5"/>
  <c r="C162" i="5"/>
  <c r="A162" i="5"/>
  <c r="E161" i="5"/>
  <c r="D161" i="5"/>
  <c r="C161" i="5"/>
  <c r="A161" i="5"/>
  <c r="E160" i="5"/>
  <c r="D160" i="5"/>
  <c r="C160" i="5"/>
  <c r="A160" i="5"/>
  <c r="E159" i="5"/>
  <c r="D159" i="5"/>
  <c r="C159" i="5"/>
  <c r="A159" i="5"/>
  <c r="E158" i="5"/>
  <c r="D158" i="5"/>
  <c r="C158" i="5"/>
  <c r="A158" i="5"/>
  <c r="E157" i="5"/>
  <c r="D157" i="5"/>
  <c r="C157" i="5"/>
  <c r="A157" i="5"/>
  <c r="E156" i="5"/>
  <c r="D156" i="5"/>
  <c r="C156" i="5"/>
  <c r="A156" i="5"/>
  <c r="E155" i="5"/>
  <c r="D155" i="5"/>
  <c r="C155" i="5"/>
  <c r="A155" i="5"/>
  <c r="E154" i="5"/>
  <c r="D154" i="5"/>
  <c r="C154" i="5"/>
  <c r="A154" i="5"/>
  <c r="E153" i="5"/>
  <c r="D153" i="5"/>
  <c r="C153" i="5"/>
  <c r="A153" i="5"/>
  <c r="E152" i="5"/>
  <c r="D152" i="5"/>
  <c r="C152" i="5"/>
  <c r="A152" i="5"/>
  <c r="E151" i="5"/>
  <c r="D151" i="5"/>
  <c r="C151" i="5"/>
  <c r="A151" i="5"/>
  <c r="E150" i="5"/>
  <c r="D150" i="5"/>
  <c r="C150" i="5"/>
  <c r="A150" i="5"/>
  <c r="E149" i="5"/>
  <c r="D149" i="5"/>
  <c r="C149" i="5"/>
  <c r="A149" i="5"/>
  <c r="E148" i="5"/>
  <c r="D148" i="5"/>
  <c r="C148" i="5"/>
  <c r="A148" i="5"/>
  <c r="E147" i="5"/>
  <c r="D147" i="5"/>
  <c r="C147" i="5"/>
  <c r="A147" i="5"/>
  <c r="E146" i="5"/>
  <c r="D146" i="5"/>
  <c r="C146" i="5"/>
  <c r="A146" i="5"/>
  <c r="E145" i="5"/>
  <c r="D145" i="5"/>
  <c r="C145" i="5"/>
  <c r="A145" i="5"/>
  <c r="E144" i="5"/>
  <c r="D144" i="5"/>
  <c r="C144" i="5"/>
  <c r="A144" i="5"/>
  <c r="E143" i="5"/>
  <c r="D143" i="5"/>
  <c r="C143" i="5"/>
  <c r="A143" i="5"/>
  <c r="E142" i="5"/>
  <c r="D142" i="5"/>
  <c r="C142" i="5"/>
  <c r="A142" i="5"/>
  <c r="E141" i="5"/>
  <c r="D141" i="5"/>
  <c r="C141" i="5"/>
  <c r="A141" i="5"/>
  <c r="E140" i="5"/>
  <c r="D140" i="5"/>
  <c r="C140" i="5"/>
  <c r="A140" i="5"/>
  <c r="E139" i="5"/>
  <c r="D139" i="5"/>
  <c r="C139" i="5"/>
  <c r="A139" i="5"/>
  <c r="E138" i="5"/>
  <c r="D138" i="5"/>
  <c r="C138" i="5"/>
  <c r="A138" i="5"/>
  <c r="E137" i="5"/>
  <c r="D137" i="5"/>
  <c r="C137" i="5"/>
  <c r="A137" i="5"/>
  <c r="E136" i="5"/>
  <c r="D136" i="5"/>
  <c r="C136" i="5"/>
  <c r="A136" i="5"/>
  <c r="E135" i="5"/>
  <c r="D135" i="5"/>
  <c r="C135" i="5"/>
  <c r="A135" i="5"/>
  <c r="E134" i="5"/>
  <c r="D134" i="5"/>
  <c r="C134" i="5"/>
  <c r="A134" i="5"/>
  <c r="E133" i="5"/>
  <c r="D133" i="5"/>
  <c r="C133" i="5"/>
  <c r="A133" i="5"/>
  <c r="E132" i="5"/>
  <c r="D132" i="5"/>
  <c r="C132" i="5"/>
  <c r="A132" i="5"/>
  <c r="E131" i="5"/>
  <c r="D131" i="5"/>
  <c r="C131" i="5"/>
  <c r="A131" i="5"/>
  <c r="E130" i="5"/>
  <c r="D130" i="5"/>
  <c r="C130" i="5"/>
  <c r="A130" i="5"/>
  <c r="E129" i="5"/>
  <c r="D129" i="5"/>
  <c r="C129" i="5"/>
  <c r="A129" i="5"/>
  <c r="E128" i="5"/>
  <c r="D128" i="5"/>
  <c r="C128" i="5"/>
  <c r="A128" i="5"/>
  <c r="E127" i="5"/>
  <c r="D127" i="5"/>
  <c r="C127" i="5"/>
  <c r="A127" i="5"/>
  <c r="E126" i="5"/>
  <c r="D126" i="5"/>
  <c r="C126" i="5"/>
  <c r="A126" i="5"/>
  <c r="E125" i="5"/>
  <c r="D125" i="5"/>
  <c r="C125" i="5"/>
  <c r="A125" i="5"/>
  <c r="E124" i="5"/>
  <c r="D124" i="5"/>
  <c r="C124" i="5"/>
  <c r="A124" i="5"/>
  <c r="E123" i="5"/>
  <c r="D123" i="5"/>
  <c r="C123" i="5"/>
  <c r="A123" i="5"/>
  <c r="E122" i="5"/>
  <c r="D122" i="5"/>
  <c r="C122" i="5"/>
  <c r="A122" i="5"/>
  <c r="E121" i="5"/>
  <c r="D121" i="5"/>
  <c r="C121" i="5"/>
  <c r="A121" i="5"/>
  <c r="E120" i="5"/>
  <c r="D120" i="5"/>
  <c r="C120" i="5"/>
  <c r="A120" i="5"/>
  <c r="E119" i="5"/>
  <c r="D119" i="5"/>
  <c r="C119" i="5"/>
  <c r="A119" i="5"/>
  <c r="E118" i="5"/>
  <c r="D118" i="5"/>
  <c r="C118" i="5"/>
  <c r="A118" i="5"/>
  <c r="E117" i="5"/>
  <c r="D117" i="5"/>
  <c r="C117" i="5"/>
  <c r="A117" i="5"/>
  <c r="E116" i="5"/>
  <c r="D116" i="5"/>
  <c r="C116" i="5"/>
  <c r="A116" i="5"/>
  <c r="E115" i="5"/>
  <c r="D115" i="5"/>
  <c r="C115" i="5"/>
  <c r="A115" i="5"/>
  <c r="E114" i="5"/>
  <c r="D114" i="5"/>
  <c r="C114" i="5"/>
  <c r="A114" i="5"/>
  <c r="E113" i="5"/>
  <c r="D113" i="5"/>
  <c r="C113" i="5"/>
  <c r="A113" i="5"/>
  <c r="E112" i="5"/>
  <c r="D112" i="5"/>
  <c r="C112" i="5"/>
  <c r="A112" i="5"/>
  <c r="E111" i="5"/>
  <c r="D111" i="5"/>
  <c r="C111" i="5"/>
  <c r="A111" i="5"/>
  <c r="E110" i="5"/>
  <c r="D110" i="5"/>
  <c r="C110" i="5"/>
  <c r="A110" i="5"/>
  <c r="E109" i="5"/>
  <c r="D109" i="5"/>
  <c r="C109" i="5"/>
  <c r="A109" i="5"/>
  <c r="E108" i="5"/>
  <c r="D108" i="5"/>
  <c r="C108" i="5"/>
  <c r="A108" i="5"/>
  <c r="E107" i="5"/>
  <c r="D107" i="5"/>
  <c r="C107" i="5"/>
  <c r="A107" i="5"/>
  <c r="E106" i="5"/>
  <c r="D106" i="5"/>
  <c r="C106" i="5"/>
  <c r="A106" i="5"/>
  <c r="E105" i="5"/>
  <c r="D105" i="5"/>
  <c r="C105" i="5"/>
  <c r="A105" i="5"/>
  <c r="E104" i="5"/>
  <c r="D104" i="5"/>
  <c r="C104" i="5"/>
  <c r="A104" i="5"/>
  <c r="E103" i="5"/>
  <c r="D103" i="5"/>
  <c r="C103" i="5"/>
  <c r="A103" i="5"/>
  <c r="E102" i="5"/>
  <c r="D102" i="5"/>
  <c r="C102" i="5"/>
  <c r="A102" i="5"/>
  <c r="E101" i="5"/>
  <c r="D101" i="5"/>
  <c r="C101" i="5"/>
  <c r="A101" i="5"/>
  <c r="E100" i="5"/>
  <c r="D100" i="5"/>
  <c r="C100" i="5"/>
  <c r="A100" i="5"/>
  <c r="E99" i="5"/>
  <c r="D99" i="5"/>
  <c r="C99" i="5"/>
  <c r="A99" i="5"/>
  <c r="E98" i="5"/>
  <c r="D98" i="5"/>
  <c r="C98" i="5"/>
  <c r="A98" i="5"/>
  <c r="E97" i="5"/>
  <c r="D97" i="5"/>
  <c r="C97" i="5"/>
  <c r="A97" i="5"/>
  <c r="E96" i="5"/>
  <c r="D96" i="5"/>
  <c r="C96" i="5"/>
  <c r="A96" i="5"/>
  <c r="E95" i="5"/>
  <c r="D95" i="5"/>
  <c r="C95" i="5"/>
  <c r="A95" i="5"/>
  <c r="E94" i="5"/>
  <c r="D94" i="5"/>
  <c r="C94" i="5"/>
  <c r="A94" i="5"/>
  <c r="E93" i="5"/>
  <c r="D93" i="5"/>
  <c r="C93" i="5"/>
  <c r="A93" i="5"/>
  <c r="E92" i="5"/>
  <c r="D92" i="5"/>
  <c r="C92" i="5"/>
  <c r="A92" i="5"/>
  <c r="E91" i="5"/>
  <c r="D91" i="5"/>
  <c r="C91" i="5"/>
  <c r="A91" i="5"/>
  <c r="E90" i="5"/>
  <c r="D90" i="5"/>
  <c r="C90" i="5"/>
  <c r="A90" i="5"/>
  <c r="E89" i="5"/>
  <c r="D89" i="5"/>
  <c r="C89" i="5"/>
  <c r="A89" i="5"/>
  <c r="E88" i="5"/>
  <c r="D88" i="5"/>
  <c r="C88" i="5"/>
  <c r="A88" i="5"/>
  <c r="E87" i="5"/>
  <c r="D87" i="5"/>
  <c r="C87" i="5"/>
  <c r="A87" i="5"/>
  <c r="E86" i="5"/>
  <c r="D86" i="5"/>
  <c r="C86" i="5"/>
  <c r="A86" i="5"/>
  <c r="E85" i="5"/>
  <c r="D85" i="5"/>
  <c r="C85" i="5"/>
  <c r="A85" i="5"/>
  <c r="E84" i="5"/>
  <c r="D84" i="5"/>
  <c r="C84" i="5"/>
  <c r="A84" i="5"/>
  <c r="E83" i="5"/>
  <c r="D83" i="5"/>
  <c r="C83" i="5"/>
  <c r="A83" i="5"/>
  <c r="E82" i="5"/>
  <c r="D82" i="5"/>
  <c r="C82" i="5"/>
  <c r="A82" i="5"/>
  <c r="E81" i="5"/>
  <c r="D81" i="5"/>
  <c r="C81" i="5"/>
  <c r="A81" i="5"/>
  <c r="E80" i="5"/>
  <c r="D80" i="5"/>
  <c r="C80" i="5"/>
  <c r="A80" i="5"/>
  <c r="E79" i="5"/>
  <c r="D79" i="5"/>
  <c r="C79" i="5"/>
  <c r="A79" i="5"/>
  <c r="E78" i="5"/>
  <c r="D78" i="5"/>
  <c r="C78" i="5"/>
  <c r="A78" i="5"/>
  <c r="E77" i="5"/>
  <c r="D77" i="5"/>
  <c r="C77" i="5"/>
  <c r="A77" i="5"/>
  <c r="E76" i="5"/>
  <c r="D76" i="5"/>
  <c r="C76" i="5"/>
  <c r="A76" i="5"/>
  <c r="E75" i="5"/>
  <c r="D75" i="5"/>
  <c r="C75" i="5"/>
  <c r="A75" i="5"/>
  <c r="E74" i="5"/>
  <c r="D74" i="5"/>
  <c r="C74" i="5"/>
  <c r="A74" i="5"/>
  <c r="E73" i="5"/>
  <c r="D73" i="5"/>
  <c r="C73" i="5"/>
  <c r="A73" i="5"/>
  <c r="E72" i="5"/>
  <c r="D72" i="5"/>
  <c r="C72" i="5"/>
  <c r="A72" i="5"/>
  <c r="E71" i="5"/>
  <c r="D71" i="5"/>
  <c r="C71" i="5"/>
  <c r="A71" i="5"/>
  <c r="E70" i="5"/>
  <c r="D70" i="5"/>
  <c r="C70" i="5"/>
  <c r="A70" i="5"/>
  <c r="E69" i="5"/>
  <c r="D69" i="5"/>
  <c r="C69" i="5"/>
  <c r="A69" i="5"/>
  <c r="E68" i="5"/>
  <c r="D68" i="5"/>
  <c r="C68" i="5"/>
  <c r="A68" i="5"/>
  <c r="E67" i="5"/>
  <c r="D67" i="5"/>
  <c r="C67" i="5"/>
  <c r="A67" i="5"/>
  <c r="E66" i="5"/>
  <c r="D66" i="5"/>
  <c r="C66" i="5"/>
  <c r="A66" i="5"/>
  <c r="E65" i="5"/>
  <c r="D65" i="5"/>
  <c r="C65" i="5"/>
  <c r="A65" i="5"/>
  <c r="E64" i="5"/>
  <c r="D64" i="5"/>
  <c r="C64" i="5"/>
  <c r="A64" i="5"/>
  <c r="E63" i="5"/>
  <c r="D63" i="5"/>
  <c r="C63" i="5"/>
  <c r="A63" i="5"/>
  <c r="E62" i="5"/>
  <c r="D62" i="5"/>
  <c r="C62" i="5"/>
  <c r="A62" i="5"/>
  <c r="E61" i="5"/>
  <c r="D61" i="5"/>
  <c r="C61" i="5"/>
  <c r="A61" i="5"/>
  <c r="E60" i="5"/>
  <c r="D60" i="5"/>
  <c r="C60" i="5"/>
  <c r="A60" i="5"/>
  <c r="E59" i="5"/>
  <c r="D59" i="5"/>
  <c r="C59" i="5"/>
  <c r="A59" i="5"/>
  <c r="E58" i="5"/>
  <c r="D58" i="5"/>
  <c r="C58" i="5"/>
  <c r="A58" i="5"/>
  <c r="E57" i="5"/>
  <c r="D57" i="5"/>
  <c r="C57" i="5"/>
  <c r="A57" i="5"/>
  <c r="E56" i="5"/>
  <c r="D56" i="5"/>
  <c r="C56" i="5"/>
  <c r="A56" i="5"/>
  <c r="E55" i="5"/>
  <c r="D55" i="5"/>
  <c r="C55" i="5"/>
  <c r="A55" i="5"/>
  <c r="E54" i="5"/>
  <c r="D54" i="5"/>
  <c r="C54" i="5"/>
  <c r="A54" i="5"/>
  <c r="E53" i="5"/>
  <c r="D53" i="5"/>
  <c r="C53" i="5"/>
  <c r="A53" i="5"/>
  <c r="E52" i="5"/>
  <c r="D52" i="5"/>
  <c r="C52" i="5"/>
  <c r="A52" i="5"/>
  <c r="E51" i="5"/>
  <c r="D51" i="5"/>
  <c r="C51" i="5"/>
  <c r="A51" i="5"/>
  <c r="E50" i="5"/>
  <c r="D50" i="5"/>
  <c r="C50" i="5"/>
  <c r="A50" i="5"/>
  <c r="E49" i="5"/>
  <c r="D49" i="5"/>
  <c r="C49" i="5"/>
  <c r="A49" i="5"/>
  <c r="E48" i="5"/>
  <c r="D48" i="5"/>
  <c r="C48" i="5"/>
  <c r="A48" i="5"/>
  <c r="E47" i="5"/>
  <c r="D47" i="5"/>
  <c r="C47" i="5"/>
  <c r="A47" i="5"/>
  <c r="E46" i="5"/>
  <c r="D46" i="5"/>
  <c r="C46" i="5"/>
  <c r="A46" i="5"/>
  <c r="E45" i="5"/>
  <c r="D45" i="5"/>
  <c r="C45" i="5"/>
  <c r="A45" i="5"/>
  <c r="E44" i="5"/>
  <c r="D44" i="5"/>
  <c r="C44" i="5"/>
  <c r="A44" i="5"/>
  <c r="E43" i="5"/>
  <c r="D43" i="5"/>
  <c r="C43" i="5"/>
  <c r="A43" i="5"/>
  <c r="E42" i="5"/>
  <c r="D42" i="5"/>
  <c r="C42" i="5"/>
  <c r="A42" i="5"/>
  <c r="E41" i="5"/>
  <c r="D41" i="5"/>
  <c r="C41" i="5"/>
  <c r="A41" i="5"/>
  <c r="E40" i="5"/>
  <c r="D40" i="5"/>
  <c r="C40" i="5"/>
  <c r="A40" i="5"/>
  <c r="E39" i="5"/>
  <c r="D39" i="5"/>
  <c r="C39" i="5"/>
  <c r="A39" i="5"/>
  <c r="E38" i="5"/>
  <c r="D38" i="5"/>
  <c r="C38" i="5"/>
  <c r="A38" i="5"/>
  <c r="E37" i="5"/>
  <c r="D37" i="5"/>
  <c r="C37" i="5"/>
  <c r="A37" i="5"/>
  <c r="E36" i="5"/>
  <c r="D36" i="5"/>
  <c r="C36" i="5"/>
  <c r="A36" i="5"/>
  <c r="E35" i="5"/>
  <c r="D35" i="5"/>
  <c r="C35" i="5"/>
  <c r="A35" i="5"/>
  <c r="E34" i="5"/>
  <c r="D34" i="5"/>
  <c r="C34" i="5"/>
  <c r="A34" i="5"/>
  <c r="E33" i="5"/>
  <c r="D33" i="5"/>
  <c r="C33" i="5"/>
  <c r="A33" i="5"/>
  <c r="E32" i="5"/>
  <c r="D32" i="5"/>
  <c r="C32" i="5"/>
  <c r="A32" i="5"/>
  <c r="E31" i="5"/>
  <c r="D31" i="5"/>
  <c r="C31" i="5"/>
  <c r="A31" i="5"/>
  <c r="E30" i="5"/>
  <c r="D30" i="5"/>
  <c r="C30" i="5"/>
  <c r="A30" i="5"/>
  <c r="E29" i="5"/>
  <c r="D29" i="5"/>
  <c r="C29" i="5"/>
  <c r="A29" i="5"/>
  <c r="E28" i="5"/>
  <c r="D28" i="5"/>
  <c r="C28" i="5"/>
  <c r="A28" i="5"/>
  <c r="E27" i="5"/>
  <c r="D27" i="5"/>
  <c r="C27" i="5"/>
  <c r="A27" i="5"/>
  <c r="E26" i="5"/>
  <c r="D26" i="5"/>
  <c r="C26" i="5"/>
  <c r="A26" i="5"/>
  <c r="E25" i="5"/>
  <c r="D25" i="5"/>
  <c r="C25" i="5"/>
  <c r="A25" i="5"/>
  <c r="E24" i="5"/>
  <c r="D24" i="5"/>
  <c r="C24" i="5"/>
  <c r="A24" i="5"/>
  <c r="E23" i="5"/>
  <c r="D23" i="5"/>
  <c r="C23" i="5"/>
  <c r="A23" i="5"/>
  <c r="E22" i="5"/>
  <c r="D22" i="5"/>
  <c r="C22" i="5"/>
  <c r="A22" i="5"/>
  <c r="E21" i="5"/>
  <c r="D21" i="5"/>
  <c r="C21" i="5"/>
  <c r="A21" i="5"/>
  <c r="E20" i="5"/>
  <c r="D20" i="5"/>
  <c r="C20" i="5"/>
  <c r="A20" i="5"/>
  <c r="E19" i="5"/>
  <c r="D19" i="5"/>
  <c r="C19" i="5"/>
  <c r="A19" i="5"/>
  <c r="E18" i="5"/>
  <c r="D18" i="5"/>
  <c r="C18" i="5"/>
  <c r="A18" i="5"/>
  <c r="E17" i="5"/>
  <c r="D17" i="5"/>
  <c r="C17" i="5"/>
  <c r="A17" i="5"/>
  <c r="E16" i="5"/>
  <c r="D16" i="5"/>
  <c r="C16" i="5"/>
  <c r="A16" i="5"/>
  <c r="E15" i="5"/>
  <c r="D15" i="5"/>
  <c r="C15" i="5"/>
  <c r="A15" i="5"/>
  <c r="E14" i="5"/>
  <c r="D14" i="5"/>
  <c r="C14" i="5"/>
  <c r="A14" i="5"/>
  <c r="E13" i="5"/>
  <c r="D13" i="5"/>
  <c r="C13" i="5"/>
  <c r="A13" i="5"/>
  <c r="E12" i="5"/>
  <c r="D12" i="5"/>
  <c r="C12" i="5"/>
  <c r="A12" i="5"/>
  <c r="E11" i="5"/>
  <c r="D11" i="5"/>
  <c r="C11" i="5"/>
  <c r="A11" i="5"/>
  <c r="E10" i="5"/>
  <c r="D10" i="5"/>
  <c r="C10" i="5"/>
  <c r="A10" i="5"/>
  <c r="E9" i="5"/>
  <c r="D9" i="5"/>
  <c r="C9" i="5"/>
  <c r="A9" i="5"/>
  <c r="E8" i="5"/>
  <c r="D8" i="5"/>
  <c r="C8" i="5"/>
  <c r="A8" i="5"/>
  <c r="E7" i="5"/>
  <c r="D7" i="5"/>
  <c r="C7" i="5"/>
  <c r="A7" i="5"/>
  <c r="E6" i="5"/>
  <c r="D6" i="5"/>
  <c r="C6" i="5"/>
  <c r="A6" i="5"/>
  <c r="E5" i="5"/>
  <c r="D5" i="5"/>
  <c r="C5" i="5"/>
  <c r="A5" i="5"/>
  <c r="E4" i="5"/>
  <c r="D4" i="5"/>
  <c r="C4" i="5"/>
  <c r="A4" i="5"/>
  <c r="E3" i="5"/>
  <c r="D3" i="5"/>
  <c r="C3" i="5"/>
  <c r="A3" i="5"/>
  <c r="E2" i="5"/>
  <c r="D2" i="5"/>
  <c r="C2" i="5"/>
  <c r="A2" i="5"/>
  <c r="D288" i="4"/>
  <c r="C288" i="4"/>
  <c r="A288" i="4"/>
  <c r="D287" i="4"/>
  <c r="C287" i="4"/>
  <c r="A287" i="4"/>
  <c r="D286" i="4"/>
  <c r="C286" i="4"/>
  <c r="A286" i="4"/>
  <c r="D285" i="4"/>
  <c r="C285" i="4"/>
  <c r="A285" i="4"/>
  <c r="D284" i="4"/>
  <c r="C284" i="4"/>
  <c r="A284" i="4"/>
  <c r="D283" i="4"/>
  <c r="C283" i="4"/>
  <c r="A283" i="4"/>
  <c r="D282" i="4"/>
  <c r="C282" i="4"/>
  <c r="A282" i="4"/>
  <c r="D281" i="4"/>
  <c r="C281" i="4"/>
  <c r="A281" i="4"/>
  <c r="D280" i="4"/>
  <c r="C280" i="4"/>
  <c r="A280" i="4"/>
  <c r="D279" i="4"/>
  <c r="C279" i="4"/>
  <c r="A279" i="4"/>
  <c r="D278" i="4"/>
  <c r="C278" i="4"/>
  <c r="A278" i="4"/>
  <c r="D277" i="4"/>
  <c r="C277" i="4"/>
  <c r="A277" i="4"/>
  <c r="D276" i="4"/>
  <c r="C276" i="4"/>
  <c r="A276" i="4"/>
  <c r="D275" i="4"/>
  <c r="C275" i="4"/>
  <c r="A275" i="4"/>
  <c r="D274" i="4"/>
  <c r="C274" i="4"/>
  <c r="A274" i="4"/>
  <c r="D273" i="4"/>
  <c r="C273" i="4"/>
  <c r="A273" i="4"/>
  <c r="D272" i="4"/>
  <c r="C272" i="4"/>
  <c r="A272" i="4"/>
  <c r="D271" i="4"/>
  <c r="C271" i="4"/>
  <c r="A271" i="4"/>
  <c r="D270" i="4"/>
  <c r="C270" i="4"/>
  <c r="A270" i="4"/>
  <c r="D269" i="4"/>
  <c r="C269" i="4"/>
  <c r="A269" i="4"/>
  <c r="D268" i="4"/>
  <c r="C268" i="4"/>
  <c r="A268" i="4"/>
  <c r="D267" i="4"/>
  <c r="C267" i="4"/>
  <c r="A267" i="4"/>
  <c r="D266" i="4"/>
  <c r="C266" i="4"/>
  <c r="A266" i="4"/>
  <c r="D265" i="4"/>
  <c r="C265" i="4"/>
  <c r="A265" i="4"/>
  <c r="D264" i="4"/>
  <c r="C264" i="4"/>
  <c r="A264" i="4"/>
  <c r="D263" i="4"/>
  <c r="C263" i="4"/>
  <c r="A263" i="4"/>
  <c r="D262" i="4"/>
  <c r="C262" i="4"/>
  <c r="A262" i="4"/>
  <c r="D261" i="4"/>
  <c r="C261" i="4"/>
  <c r="A261" i="4"/>
  <c r="E260" i="4"/>
  <c r="D260" i="4"/>
  <c r="C260" i="4"/>
  <c r="A260" i="4"/>
  <c r="D259" i="4"/>
  <c r="C259" i="4"/>
  <c r="A259" i="4"/>
  <c r="C258" i="4"/>
  <c r="A258" i="4"/>
  <c r="C257" i="4"/>
  <c r="A257" i="4"/>
  <c r="C256" i="4"/>
  <c r="A256" i="4"/>
  <c r="C255" i="4"/>
  <c r="A255" i="4"/>
  <c r="D254" i="4"/>
  <c r="C254" i="4"/>
  <c r="A254" i="4"/>
  <c r="D253" i="4"/>
  <c r="C253" i="4"/>
  <c r="A253" i="4"/>
  <c r="D252" i="4"/>
  <c r="C252" i="4"/>
  <c r="A252" i="4"/>
  <c r="D251" i="4"/>
  <c r="C251" i="4"/>
  <c r="A251" i="4"/>
  <c r="D250" i="4"/>
  <c r="C250" i="4"/>
  <c r="A250" i="4"/>
  <c r="D249" i="4"/>
  <c r="C249" i="4"/>
  <c r="A249" i="4"/>
  <c r="C248" i="4"/>
  <c r="A248" i="4"/>
  <c r="C247" i="4"/>
  <c r="A247" i="4"/>
  <c r="C246" i="4"/>
  <c r="A246" i="4"/>
  <c r="D245" i="4"/>
  <c r="C245" i="4"/>
  <c r="A245" i="4"/>
  <c r="D244" i="4"/>
  <c r="C244" i="4"/>
  <c r="A244" i="4"/>
  <c r="D243" i="4"/>
  <c r="C243" i="4"/>
  <c r="A243" i="4"/>
  <c r="D242" i="4"/>
  <c r="C242" i="4"/>
  <c r="A242" i="4"/>
  <c r="D241" i="4"/>
  <c r="C241" i="4"/>
  <c r="A241" i="4"/>
  <c r="D240" i="4"/>
  <c r="C240" i="4"/>
  <c r="A240" i="4"/>
  <c r="D239" i="4"/>
  <c r="C239" i="4"/>
  <c r="A239" i="4"/>
  <c r="D238" i="4"/>
  <c r="C238" i="4"/>
  <c r="A238" i="4"/>
  <c r="D237" i="4"/>
  <c r="C237" i="4"/>
  <c r="A237" i="4"/>
  <c r="D236" i="4"/>
  <c r="C236" i="4"/>
  <c r="A236" i="4"/>
  <c r="D235" i="4"/>
  <c r="C235" i="4"/>
  <c r="A235" i="4"/>
  <c r="C234" i="4"/>
  <c r="A234" i="4"/>
  <c r="D233" i="4"/>
  <c r="C233" i="4"/>
  <c r="A233" i="4"/>
  <c r="D232" i="4"/>
  <c r="C232" i="4"/>
  <c r="A232" i="4"/>
  <c r="D231" i="4"/>
  <c r="C231" i="4"/>
  <c r="A231" i="4"/>
  <c r="D230" i="4"/>
  <c r="C230" i="4"/>
  <c r="A230" i="4"/>
  <c r="D229" i="4"/>
  <c r="C229" i="4"/>
  <c r="A229" i="4"/>
  <c r="D228" i="4"/>
  <c r="C228" i="4"/>
  <c r="A228" i="4"/>
  <c r="C227" i="4"/>
  <c r="A227" i="4"/>
  <c r="D226" i="4"/>
  <c r="C226" i="4"/>
  <c r="A226" i="4"/>
  <c r="D225" i="4"/>
  <c r="C225" i="4"/>
  <c r="A225" i="4"/>
  <c r="D224" i="4"/>
  <c r="C224" i="4"/>
  <c r="A224" i="4"/>
  <c r="D223" i="4"/>
  <c r="C223" i="4"/>
  <c r="A223" i="4"/>
  <c r="D222" i="4"/>
  <c r="C222" i="4"/>
  <c r="A222" i="4"/>
  <c r="D221" i="4"/>
  <c r="C221" i="4"/>
  <c r="A221" i="4"/>
  <c r="D220" i="4"/>
  <c r="C220" i="4"/>
  <c r="A220" i="4"/>
  <c r="D219" i="4"/>
  <c r="C219" i="4"/>
  <c r="A219" i="4"/>
  <c r="D218" i="4"/>
  <c r="C218" i="4"/>
  <c r="A218" i="4"/>
  <c r="D217" i="4"/>
  <c r="C217" i="4"/>
  <c r="A217" i="4"/>
  <c r="D216" i="4"/>
  <c r="C216" i="4"/>
  <c r="A216" i="4"/>
  <c r="D215" i="4"/>
  <c r="C215" i="4"/>
  <c r="A215" i="4"/>
  <c r="D214" i="4"/>
  <c r="C214" i="4"/>
  <c r="A214" i="4"/>
  <c r="D213" i="4"/>
  <c r="C213" i="4"/>
  <c r="A213" i="4"/>
  <c r="D212" i="4"/>
  <c r="C212" i="4"/>
  <c r="A212" i="4"/>
  <c r="D211" i="4"/>
  <c r="C211" i="4"/>
  <c r="A211" i="4"/>
  <c r="D210" i="4"/>
  <c r="C210" i="4"/>
  <c r="A210" i="4"/>
  <c r="D209" i="4"/>
  <c r="C209" i="4"/>
  <c r="A209" i="4"/>
  <c r="D208" i="4"/>
  <c r="C208" i="4"/>
  <c r="A208" i="4"/>
  <c r="D207" i="4"/>
  <c r="C207" i="4"/>
  <c r="A207" i="4"/>
  <c r="D206" i="4"/>
  <c r="C206" i="4"/>
  <c r="A206" i="4"/>
  <c r="D205" i="4"/>
  <c r="C205" i="4"/>
  <c r="A205" i="4"/>
  <c r="D204" i="4"/>
  <c r="C204" i="4"/>
  <c r="A204" i="4"/>
  <c r="D203" i="4"/>
  <c r="C203" i="4"/>
  <c r="A203" i="4"/>
  <c r="D202" i="4"/>
  <c r="C202" i="4"/>
  <c r="A202" i="4"/>
  <c r="D201" i="4"/>
  <c r="C201" i="4"/>
  <c r="A201" i="4"/>
  <c r="D200" i="4"/>
  <c r="C200" i="4"/>
  <c r="A200" i="4"/>
  <c r="D199" i="4"/>
  <c r="C199" i="4"/>
  <c r="A199" i="4"/>
  <c r="D198" i="4"/>
  <c r="C198" i="4"/>
  <c r="A198" i="4"/>
  <c r="C197" i="4"/>
  <c r="A197" i="4"/>
  <c r="D196" i="4"/>
  <c r="C196" i="4"/>
  <c r="A196" i="4"/>
  <c r="D195" i="4"/>
  <c r="C195" i="4"/>
  <c r="A195" i="4"/>
  <c r="D194" i="4"/>
  <c r="C194" i="4"/>
  <c r="A194" i="4"/>
  <c r="D193" i="4"/>
  <c r="C193" i="4"/>
  <c r="A193" i="4"/>
  <c r="D192" i="4"/>
  <c r="C192" i="4"/>
  <c r="A192" i="4"/>
  <c r="D191" i="4"/>
  <c r="C191" i="4"/>
  <c r="A191" i="4"/>
  <c r="D190" i="4"/>
  <c r="C190" i="4"/>
  <c r="A190" i="4"/>
  <c r="D189" i="4"/>
  <c r="C189" i="4"/>
  <c r="A189" i="4"/>
  <c r="D188" i="4"/>
  <c r="C188" i="4"/>
  <c r="A188" i="4"/>
  <c r="D187" i="4"/>
  <c r="C187" i="4"/>
  <c r="A187" i="4"/>
  <c r="D186" i="4"/>
  <c r="C186" i="4"/>
  <c r="A186" i="4"/>
  <c r="D185" i="4"/>
  <c r="C185" i="4"/>
  <c r="A185" i="4"/>
  <c r="D184" i="4"/>
  <c r="C184" i="4"/>
  <c r="A184" i="4"/>
  <c r="D183" i="4"/>
  <c r="C183" i="4"/>
  <c r="A183" i="4"/>
  <c r="D182" i="4"/>
  <c r="C182" i="4"/>
  <c r="A182" i="4"/>
  <c r="D181" i="4"/>
  <c r="C181" i="4"/>
  <c r="A181" i="4"/>
  <c r="D180" i="4"/>
  <c r="C180" i="4"/>
  <c r="A180" i="4"/>
  <c r="D179" i="4"/>
  <c r="C179" i="4"/>
  <c r="A179" i="4"/>
  <c r="D178" i="4"/>
  <c r="C178" i="4"/>
  <c r="A178" i="4"/>
  <c r="D177" i="4"/>
  <c r="C177" i="4"/>
  <c r="A177" i="4"/>
  <c r="D176" i="4"/>
  <c r="C176" i="4"/>
  <c r="A176" i="4"/>
  <c r="D175" i="4"/>
  <c r="C175" i="4"/>
  <c r="A175" i="4"/>
  <c r="D174" i="4"/>
  <c r="C174" i="4"/>
  <c r="A174" i="4"/>
  <c r="D173" i="4"/>
  <c r="C173" i="4"/>
  <c r="A173" i="4"/>
  <c r="D172" i="4"/>
  <c r="C172" i="4"/>
  <c r="A172" i="4"/>
  <c r="D171" i="4"/>
  <c r="C171" i="4"/>
  <c r="A171" i="4"/>
  <c r="D170" i="4"/>
  <c r="C170" i="4"/>
  <c r="A170" i="4"/>
  <c r="D169" i="4"/>
  <c r="C169" i="4"/>
  <c r="A169" i="4"/>
  <c r="D168" i="4"/>
  <c r="C168" i="4"/>
  <c r="A168" i="4"/>
  <c r="D167" i="4"/>
  <c r="C167" i="4"/>
  <c r="A167" i="4"/>
  <c r="D166" i="4"/>
  <c r="C166" i="4"/>
  <c r="A166" i="4"/>
  <c r="D165" i="4"/>
  <c r="C165" i="4"/>
  <c r="A165" i="4"/>
  <c r="D164" i="4"/>
  <c r="C164" i="4"/>
  <c r="A164" i="4"/>
  <c r="D163" i="4"/>
  <c r="C163" i="4"/>
  <c r="A163" i="4"/>
  <c r="D162" i="4"/>
  <c r="C162" i="4"/>
  <c r="A162" i="4"/>
  <c r="D161" i="4"/>
  <c r="C161" i="4"/>
  <c r="A161" i="4"/>
  <c r="D160" i="4"/>
  <c r="C160" i="4"/>
  <c r="A160" i="4"/>
  <c r="D159" i="4"/>
  <c r="C159" i="4"/>
  <c r="A159" i="4"/>
  <c r="D158" i="4"/>
  <c r="C158" i="4"/>
  <c r="A158" i="4"/>
  <c r="D157" i="4"/>
  <c r="C157" i="4"/>
  <c r="A157" i="4"/>
  <c r="D156" i="4"/>
  <c r="C156" i="4"/>
  <c r="A156" i="4"/>
  <c r="D155" i="4"/>
  <c r="C155" i="4"/>
  <c r="A155" i="4"/>
  <c r="D154" i="4"/>
  <c r="C154" i="4"/>
  <c r="A154" i="4"/>
  <c r="D153" i="4"/>
  <c r="C153" i="4"/>
  <c r="A153" i="4"/>
  <c r="D152" i="4"/>
  <c r="C152" i="4"/>
  <c r="A152" i="4"/>
  <c r="D151" i="4"/>
  <c r="C151" i="4"/>
  <c r="A151" i="4"/>
  <c r="D150" i="4"/>
  <c r="C150" i="4"/>
  <c r="A150" i="4"/>
  <c r="D149" i="4"/>
  <c r="C149" i="4"/>
  <c r="A149" i="4"/>
  <c r="D148" i="4"/>
  <c r="C148" i="4"/>
  <c r="A148" i="4"/>
  <c r="D147" i="4"/>
  <c r="C147" i="4"/>
  <c r="A147" i="4"/>
  <c r="D146" i="4"/>
  <c r="C146" i="4"/>
  <c r="A146" i="4"/>
  <c r="D145" i="4"/>
  <c r="C145" i="4"/>
  <c r="A145" i="4"/>
  <c r="D144" i="4"/>
  <c r="C144" i="4"/>
  <c r="A144" i="4"/>
  <c r="D143" i="4"/>
  <c r="C143" i="4"/>
  <c r="A143" i="4"/>
  <c r="C142" i="4"/>
  <c r="A142" i="4"/>
  <c r="D141" i="4"/>
  <c r="C141" i="4"/>
  <c r="A141" i="4"/>
  <c r="D140" i="4"/>
  <c r="C140" i="4"/>
  <c r="A140" i="4"/>
  <c r="D139" i="4"/>
  <c r="C139" i="4"/>
  <c r="A139" i="4"/>
  <c r="D138" i="4"/>
  <c r="C138" i="4"/>
  <c r="A138" i="4"/>
  <c r="C137" i="4"/>
  <c r="A137" i="4"/>
  <c r="D136" i="4"/>
  <c r="C136" i="4"/>
  <c r="A136" i="4"/>
  <c r="D135" i="4"/>
  <c r="C135" i="4"/>
  <c r="A135" i="4"/>
  <c r="D134" i="4"/>
  <c r="C134" i="4"/>
  <c r="A134" i="4"/>
  <c r="D133" i="4"/>
  <c r="C133" i="4"/>
  <c r="A133" i="4"/>
  <c r="D132" i="4"/>
  <c r="C132" i="4"/>
  <c r="A132" i="4"/>
  <c r="D131" i="4"/>
  <c r="C131" i="4"/>
  <c r="A131" i="4"/>
  <c r="D130" i="4"/>
  <c r="C130" i="4"/>
  <c r="A130" i="4"/>
  <c r="D129" i="4"/>
  <c r="C129" i="4"/>
  <c r="A129" i="4"/>
  <c r="D128" i="4"/>
  <c r="C128" i="4"/>
  <c r="A128" i="4"/>
  <c r="D127" i="4"/>
  <c r="C127" i="4"/>
  <c r="A127" i="4"/>
  <c r="D126" i="4"/>
  <c r="C126" i="4"/>
  <c r="A126" i="4"/>
  <c r="C125" i="4"/>
  <c r="A125" i="4"/>
  <c r="D124" i="4"/>
  <c r="C124" i="4"/>
  <c r="A124" i="4"/>
  <c r="D123" i="4"/>
  <c r="C123" i="4"/>
  <c r="A123" i="4"/>
  <c r="D122" i="4"/>
  <c r="C122" i="4"/>
  <c r="A122" i="4"/>
  <c r="C121" i="4"/>
  <c r="A121" i="4"/>
  <c r="D120" i="4"/>
  <c r="C120" i="4"/>
  <c r="A120" i="4"/>
  <c r="D119" i="4"/>
  <c r="C119" i="4"/>
  <c r="A119" i="4"/>
  <c r="D118" i="4"/>
  <c r="C118" i="4"/>
  <c r="A118" i="4"/>
  <c r="D117" i="4"/>
  <c r="C117" i="4"/>
  <c r="A117" i="4"/>
  <c r="D116" i="4"/>
  <c r="C116" i="4"/>
  <c r="A116" i="4"/>
  <c r="C115" i="4"/>
  <c r="A115" i="4"/>
  <c r="D114" i="4"/>
  <c r="C114" i="4"/>
  <c r="A114" i="4"/>
  <c r="D113" i="4"/>
  <c r="C113" i="4"/>
  <c r="A113" i="4"/>
  <c r="D112" i="4"/>
  <c r="C112" i="4"/>
  <c r="A112" i="4"/>
  <c r="D111" i="4"/>
  <c r="C111" i="4"/>
  <c r="A111" i="4"/>
  <c r="D110" i="4"/>
  <c r="C110" i="4"/>
  <c r="A110" i="4"/>
  <c r="D109" i="4"/>
  <c r="C109" i="4"/>
  <c r="A109" i="4"/>
  <c r="D108" i="4"/>
  <c r="C108" i="4"/>
  <c r="A108" i="4"/>
  <c r="D107" i="4"/>
  <c r="C107" i="4"/>
  <c r="A107" i="4"/>
  <c r="D106" i="4"/>
  <c r="C106" i="4"/>
  <c r="A106" i="4"/>
  <c r="D105" i="4"/>
  <c r="C105" i="4"/>
  <c r="A105" i="4"/>
  <c r="D104" i="4"/>
  <c r="C104" i="4"/>
  <c r="A104" i="4"/>
  <c r="D103" i="4"/>
  <c r="C103" i="4"/>
  <c r="A103" i="4"/>
  <c r="D102" i="4"/>
  <c r="C102" i="4"/>
  <c r="A102" i="4"/>
  <c r="D101" i="4"/>
  <c r="C101" i="4"/>
  <c r="A101" i="4"/>
  <c r="D100" i="4"/>
  <c r="C100" i="4"/>
  <c r="A100" i="4"/>
  <c r="D99" i="4"/>
  <c r="C99" i="4"/>
  <c r="A99" i="4"/>
  <c r="D98" i="4"/>
  <c r="C98" i="4"/>
  <c r="A98" i="4"/>
  <c r="D97" i="4"/>
  <c r="C97" i="4"/>
  <c r="A97" i="4"/>
  <c r="D96" i="4"/>
  <c r="C96" i="4"/>
  <c r="A96" i="4"/>
  <c r="D95" i="4"/>
  <c r="C95" i="4"/>
  <c r="A95" i="4"/>
  <c r="D94" i="4"/>
  <c r="C94" i="4"/>
  <c r="A94" i="4"/>
  <c r="D93" i="4"/>
  <c r="C93" i="4"/>
  <c r="A93" i="4"/>
  <c r="D92" i="4"/>
  <c r="C92" i="4"/>
  <c r="A92" i="4"/>
  <c r="D91" i="4"/>
  <c r="C91" i="4"/>
  <c r="A91" i="4"/>
  <c r="D90" i="4"/>
  <c r="C90" i="4"/>
  <c r="A90" i="4"/>
  <c r="D89" i="4"/>
  <c r="C89" i="4"/>
  <c r="A89" i="4"/>
  <c r="D88" i="4"/>
  <c r="C88" i="4"/>
  <c r="A88" i="4"/>
  <c r="D87" i="4"/>
  <c r="C87" i="4"/>
  <c r="A87" i="4"/>
  <c r="D86" i="4"/>
  <c r="C86" i="4"/>
  <c r="A86" i="4"/>
  <c r="D85" i="4"/>
  <c r="C85" i="4"/>
  <c r="A85" i="4"/>
  <c r="E84" i="4"/>
  <c r="D84" i="4"/>
  <c r="C84" i="4"/>
  <c r="A84" i="4"/>
  <c r="D83" i="4"/>
  <c r="C83" i="4"/>
  <c r="A83" i="4"/>
  <c r="D82" i="4"/>
  <c r="C82" i="4"/>
  <c r="A82" i="4"/>
  <c r="D81" i="4"/>
  <c r="C81" i="4"/>
  <c r="A81" i="4"/>
  <c r="D80" i="4"/>
  <c r="C80" i="4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A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C49" i="4"/>
  <c r="A49" i="4"/>
  <c r="D48" i="4"/>
  <c r="C48" i="4"/>
  <c r="A48" i="4"/>
  <c r="D47" i="4"/>
  <c r="C47" i="4"/>
  <c r="A47" i="4"/>
  <c r="D46" i="4"/>
  <c r="C46" i="4"/>
  <c r="A46" i="4"/>
  <c r="D45" i="4"/>
  <c r="C45" i="4"/>
  <c r="A45" i="4"/>
  <c r="D44" i="4"/>
  <c r="C44" i="4"/>
  <c r="A44" i="4"/>
  <c r="D43" i="4"/>
  <c r="C43" i="4"/>
  <c r="A43" i="4"/>
  <c r="D42" i="4"/>
  <c r="C42" i="4"/>
  <c r="A42" i="4"/>
  <c r="D41" i="4"/>
  <c r="C41" i="4"/>
  <c r="A41" i="4"/>
  <c r="D40" i="4"/>
  <c r="C40" i="4"/>
  <c r="A40" i="4"/>
  <c r="D39" i="4"/>
  <c r="C39" i="4"/>
  <c r="A39" i="4"/>
  <c r="D38" i="4"/>
  <c r="C38" i="4"/>
  <c r="A38" i="4"/>
  <c r="D37" i="4"/>
  <c r="C37" i="4"/>
  <c r="A37" i="4"/>
  <c r="D36" i="4"/>
  <c r="C36" i="4"/>
  <c r="A36" i="4"/>
  <c r="D35" i="4"/>
  <c r="C35" i="4"/>
  <c r="A35" i="4"/>
  <c r="D34" i="4"/>
  <c r="C34" i="4"/>
  <c r="A34" i="4"/>
  <c r="D33" i="4"/>
  <c r="C33" i="4"/>
  <c r="A33" i="4"/>
  <c r="C32" i="4"/>
  <c r="A32" i="4"/>
  <c r="D31" i="4"/>
  <c r="C31" i="4"/>
  <c r="A31" i="4"/>
  <c r="D30" i="4"/>
  <c r="C30" i="4"/>
  <c r="A30" i="4"/>
  <c r="D29" i="4"/>
  <c r="C29" i="4"/>
  <c r="A29" i="4"/>
  <c r="D28" i="4"/>
  <c r="C28" i="4"/>
  <c r="A28" i="4"/>
  <c r="D27" i="4"/>
  <c r="C27" i="4"/>
  <c r="A27" i="4"/>
  <c r="D26" i="4"/>
  <c r="C26" i="4"/>
  <c r="A26" i="4"/>
  <c r="D25" i="4"/>
  <c r="C25" i="4"/>
  <c r="A25" i="4"/>
  <c r="D24" i="4"/>
  <c r="C24" i="4"/>
  <c r="A24" i="4"/>
  <c r="D23" i="4"/>
  <c r="C23" i="4"/>
  <c r="A23" i="4"/>
  <c r="D22" i="4"/>
  <c r="C22" i="4"/>
  <c r="A22" i="4"/>
  <c r="D21" i="4"/>
  <c r="C21" i="4"/>
  <c r="A21" i="4"/>
  <c r="D20" i="4"/>
  <c r="C20" i="4"/>
  <c r="A20" i="4"/>
  <c r="D19" i="4"/>
  <c r="C19" i="4"/>
  <c r="A19" i="4"/>
  <c r="D18" i="4"/>
  <c r="C18" i="4"/>
  <c r="A18" i="4"/>
  <c r="D17" i="4"/>
  <c r="C17" i="4"/>
  <c r="A17" i="4"/>
  <c r="D16" i="4"/>
  <c r="C16" i="4"/>
  <c r="A16" i="4"/>
  <c r="D15" i="4"/>
  <c r="C15" i="4"/>
  <c r="A15" i="4"/>
  <c r="D14" i="4"/>
  <c r="C14" i="4"/>
  <c r="A14" i="4"/>
  <c r="D13" i="4"/>
  <c r="C13" i="4"/>
  <c r="A13" i="4"/>
  <c r="D12" i="4"/>
  <c r="C12" i="4"/>
  <c r="A12" i="4"/>
  <c r="D11" i="4"/>
  <c r="C11" i="4"/>
  <c r="A11" i="4"/>
  <c r="D10" i="4"/>
  <c r="C10" i="4"/>
  <c r="A10" i="4"/>
  <c r="D9" i="4"/>
  <c r="C9" i="4"/>
  <c r="A9" i="4"/>
  <c r="D8" i="4"/>
  <c r="C8" i="4"/>
  <c r="A8" i="4"/>
  <c r="D7" i="4"/>
  <c r="C7" i="4"/>
  <c r="A7" i="4"/>
  <c r="D6" i="4"/>
  <c r="C6" i="4"/>
  <c r="A6" i="4"/>
  <c r="D5" i="4"/>
  <c r="C5" i="4"/>
  <c r="A5" i="4"/>
  <c r="D4" i="4"/>
  <c r="C4" i="4"/>
  <c r="A4" i="4"/>
  <c r="D3" i="4"/>
  <c r="C3" i="4"/>
  <c r="A3" i="4"/>
  <c r="D2" i="4"/>
  <c r="C2" i="4"/>
  <c r="A2" i="4"/>
  <c r="F1193" i="3"/>
  <c r="E1193" i="3"/>
  <c r="F1192" i="3"/>
  <c r="E1192" i="3"/>
  <c r="F1191" i="3"/>
  <c r="E1191" i="3"/>
  <c r="F1190" i="3"/>
  <c r="E1190" i="3"/>
  <c r="F1189" i="3"/>
  <c r="E1189" i="3"/>
  <c r="F1188" i="3"/>
  <c r="E1188" i="3"/>
  <c r="F1187" i="3"/>
  <c r="E1187" i="3"/>
  <c r="F1186" i="3"/>
  <c r="E1186" i="3"/>
  <c r="F1185" i="3"/>
  <c r="E1185" i="3"/>
  <c r="F1184" i="3"/>
  <c r="E1184" i="3"/>
  <c r="F1183" i="3"/>
  <c r="E1183" i="3"/>
  <c r="F1182" i="3"/>
  <c r="E1182" i="3"/>
  <c r="F1181" i="3"/>
  <c r="E1181" i="3"/>
  <c r="F1180" i="3"/>
  <c r="E1180" i="3"/>
  <c r="F1179" i="3"/>
  <c r="E1179" i="3"/>
  <c r="F1178" i="3"/>
  <c r="E1178" i="3"/>
  <c r="F1177" i="3"/>
  <c r="E1177" i="3"/>
  <c r="F1176" i="3"/>
  <c r="E1176" i="3"/>
  <c r="F1175" i="3"/>
  <c r="E1175" i="3"/>
  <c r="F1174" i="3"/>
  <c r="E1174" i="3"/>
  <c r="F1173" i="3"/>
  <c r="E1173" i="3"/>
  <c r="F1172" i="3"/>
  <c r="E1172" i="3"/>
  <c r="F1171" i="3"/>
  <c r="E1171" i="3"/>
  <c r="F1170" i="3"/>
  <c r="E1170" i="3"/>
  <c r="F1169" i="3"/>
  <c r="E1169" i="3"/>
  <c r="F1168" i="3"/>
  <c r="E1168" i="3"/>
  <c r="F1167" i="3"/>
  <c r="E1167" i="3"/>
  <c r="F1166" i="3"/>
  <c r="E1166" i="3"/>
  <c r="F1165" i="3"/>
  <c r="E1165" i="3"/>
  <c r="F1164" i="3"/>
  <c r="E1164" i="3"/>
  <c r="F1163" i="3"/>
  <c r="E1163" i="3"/>
  <c r="F1162" i="3"/>
  <c r="E1162" i="3"/>
  <c r="F1161" i="3"/>
  <c r="E1161" i="3"/>
  <c r="F1160" i="3"/>
  <c r="E1160" i="3"/>
  <c r="F1159" i="3"/>
  <c r="E1159" i="3"/>
  <c r="F1158" i="3"/>
  <c r="E1158" i="3"/>
  <c r="F1157" i="3"/>
  <c r="E1157" i="3"/>
  <c r="F1156" i="3"/>
  <c r="E1156" i="3"/>
  <c r="F1155" i="3"/>
  <c r="E1155" i="3"/>
  <c r="F1154" i="3"/>
  <c r="E1154" i="3"/>
  <c r="F1153" i="3"/>
  <c r="E1153" i="3"/>
  <c r="F1152" i="3"/>
  <c r="E1152" i="3"/>
  <c r="F1151" i="3"/>
  <c r="E1151" i="3"/>
  <c r="F1150" i="3"/>
  <c r="E1150" i="3"/>
  <c r="F1149" i="3"/>
  <c r="E1149" i="3"/>
  <c r="F1148" i="3"/>
  <c r="E1148" i="3"/>
  <c r="F1147" i="3"/>
  <c r="E1147" i="3"/>
  <c r="F1146" i="3"/>
  <c r="E1146" i="3"/>
  <c r="F1145" i="3"/>
  <c r="E1145" i="3"/>
  <c r="F1144" i="3"/>
  <c r="E1144" i="3"/>
  <c r="F1143" i="3"/>
  <c r="E1143" i="3"/>
  <c r="F1142" i="3"/>
  <c r="E1142" i="3"/>
  <c r="F1141" i="3"/>
  <c r="E1141" i="3"/>
  <c r="F1140" i="3"/>
  <c r="E1140" i="3"/>
  <c r="F1139" i="3"/>
  <c r="E1139" i="3"/>
  <c r="F1138" i="3"/>
  <c r="E1138" i="3"/>
  <c r="F1137" i="3"/>
  <c r="E1137" i="3"/>
  <c r="F1136" i="3"/>
  <c r="E1136" i="3"/>
  <c r="F1135" i="3"/>
  <c r="E1135" i="3"/>
  <c r="F1134" i="3"/>
  <c r="E1134" i="3"/>
  <c r="F1133" i="3"/>
  <c r="E1133" i="3"/>
  <c r="F1132" i="3"/>
  <c r="E1132" i="3"/>
  <c r="F1131" i="3"/>
  <c r="E1131" i="3"/>
  <c r="F1130" i="3"/>
  <c r="E1130" i="3"/>
  <c r="F1129" i="3"/>
  <c r="E1129" i="3"/>
  <c r="F1128" i="3"/>
  <c r="E1128" i="3"/>
  <c r="F1127" i="3"/>
  <c r="E1127" i="3"/>
  <c r="F1126" i="3"/>
  <c r="E1126" i="3"/>
  <c r="F1125" i="3"/>
  <c r="E1125" i="3"/>
  <c r="F1124" i="3"/>
  <c r="E1124" i="3"/>
  <c r="F1123" i="3"/>
  <c r="E1123" i="3"/>
  <c r="F1122" i="3"/>
  <c r="E1122" i="3"/>
  <c r="F1121" i="3"/>
  <c r="E1121" i="3"/>
  <c r="F1120" i="3"/>
  <c r="E1120" i="3"/>
  <c r="F1119" i="3"/>
  <c r="E1119" i="3"/>
  <c r="F1118" i="3"/>
  <c r="E1118" i="3"/>
  <c r="F1117" i="3"/>
  <c r="E1117" i="3"/>
  <c r="F1116" i="3"/>
  <c r="E1116" i="3"/>
  <c r="F1115" i="3"/>
  <c r="E1115" i="3"/>
  <c r="F1114" i="3"/>
  <c r="E1114" i="3"/>
  <c r="F1113" i="3"/>
  <c r="E1113" i="3"/>
  <c r="F1112" i="3"/>
  <c r="E1112" i="3"/>
  <c r="F1111" i="3"/>
  <c r="E1111" i="3"/>
  <c r="F1110" i="3"/>
  <c r="E1110" i="3"/>
  <c r="F1109" i="3"/>
  <c r="E1109" i="3"/>
  <c r="F1108" i="3"/>
  <c r="E1108" i="3"/>
  <c r="F1107" i="3"/>
  <c r="E1107" i="3"/>
  <c r="F1106" i="3"/>
  <c r="E1106" i="3"/>
  <c r="F1105" i="3"/>
  <c r="E1105" i="3"/>
  <c r="F1104" i="3"/>
  <c r="E1104" i="3"/>
  <c r="F1103" i="3"/>
  <c r="E1103" i="3"/>
  <c r="F1102" i="3"/>
  <c r="E1102" i="3"/>
  <c r="F1101" i="3"/>
  <c r="E1101" i="3"/>
  <c r="F1100" i="3"/>
  <c r="E1100" i="3"/>
  <c r="F1099" i="3"/>
  <c r="E1099" i="3"/>
  <c r="F1098" i="3"/>
  <c r="E1098" i="3"/>
  <c r="F1097" i="3"/>
  <c r="E1097" i="3"/>
  <c r="F1096" i="3"/>
  <c r="E1096" i="3"/>
  <c r="F1095" i="3"/>
  <c r="E1095" i="3"/>
  <c r="F1094" i="3"/>
  <c r="E1094" i="3"/>
  <c r="F1093" i="3"/>
  <c r="E1093" i="3"/>
  <c r="F1092" i="3"/>
  <c r="E1092" i="3"/>
  <c r="F1091" i="3"/>
  <c r="E1091" i="3"/>
  <c r="F1090" i="3"/>
  <c r="E1090" i="3"/>
  <c r="F1089" i="3"/>
  <c r="E1089" i="3"/>
  <c r="F1088" i="3"/>
  <c r="E1088" i="3"/>
  <c r="F1087" i="3"/>
  <c r="E1087" i="3"/>
  <c r="F1086" i="3"/>
  <c r="E1086" i="3"/>
  <c r="F1085" i="3"/>
  <c r="E1085" i="3"/>
  <c r="F1084" i="3"/>
  <c r="E1084" i="3"/>
  <c r="F1083" i="3"/>
  <c r="E1083" i="3"/>
  <c r="F1082" i="3"/>
  <c r="E1082" i="3"/>
  <c r="F1081" i="3"/>
  <c r="E1081" i="3"/>
  <c r="F1080" i="3"/>
  <c r="E1080" i="3"/>
  <c r="F1079" i="3"/>
  <c r="E1079" i="3"/>
  <c r="F1078" i="3"/>
  <c r="E1078" i="3"/>
  <c r="F1077" i="3"/>
  <c r="E1077" i="3"/>
  <c r="F1076" i="3"/>
  <c r="E1076" i="3"/>
  <c r="F1075" i="3"/>
  <c r="E1075" i="3"/>
  <c r="F1074" i="3"/>
  <c r="E1074" i="3"/>
  <c r="F1073" i="3"/>
  <c r="E1073" i="3"/>
  <c r="F1072" i="3"/>
  <c r="E1072" i="3"/>
  <c r="F1071" i="3"/>
  <c r="E1071" i="3"/>
  <c r="F1070" i="3"/>
  <c r="E1070" i="3"/>
  <c r="F1069" i="3"/>
  <c r="E1069" i="3"/>
  <c r="F1068" i="3"/>
  <c r="E1068" i="3"/>
  <c r="F1067" i="3"/>
  <c r="E1067" i="3"/>
  <c r="F1066" i="3"/>
  <c r="E1066" i="3"/>
  <c r="F1065" i="3"/>
  <c r="E1065" i="3"/>
  <c r="F1064" i="3"/>
  <c r="E1064" i="3"/>
  <c r="F1063" i="3"/>
  <c r="E1063" i="3"/>
  <c r="F1062" i="3"/>
  <c r="E1062" i="3"/>
  <c r="F1061" i="3"/>
  <c r="E1061" i="3"/>
  <c r="F1060" i="3"/>
  <c r="E1060" i="3"/>
  <c r="F1059" i="3"/>
  <c r="E1059" i="3"/>
  <c r="F1058" i="3"/>
  <c r="E1058" i="3"/>
  <c r="F1057" i="3"/>
  <c r="E1057" i="3"/>
  <c r="F1056" i="3"/>
  <c r="E1056" i="3"/>
  <c r="F1055" i="3"/>
  <c r="E1055" i="3"/>
  <c r="F1054" i="3"/>
  <c r="E1054" i="3"/>
  <c r="F1053" i="3"/>
  <c r="E1053" i="3"/>
  <c r="F1052" i="3"/>
  <c r="E1052" i="3"/>
  <c r="F1051" i="3"/>
  <c r="E1051" i="3"/>
  <c r="F1050" i="3"/>
  <c r="E1050" i="3"/>
  <c r="F1049" i="3"/>
  <c r="E1049" i="3"/>
  <c r="F1048" i="3"/>
  <c r="E1048" i="3"/>
  <c r="F1047" i="3"/>
  <c r="E1047" i="3"/>
  <c r="F1046" i="3"/>
  <c r="E1046" i="3"/>
  <c r="F1045" i="3"/>
  <c r="E1045" i="3"/>
  <c r="F1044" i="3"/>
  <c r="E1044" i="3"/>
  <c r="F1043" i="3"/>
  <c r="E1043" i="3"/>
  <c r="F1042" i="3"/>
  <c r="E1042" i="3"/>
  <c r="F1041" i="3"/>
  <c r="E1041" i="3"/>
  <c r="F1040" i="3"/>
  <c r="E1040" i="3"/>
  <c r="F1039" i="3"/>
  <c r="E1039" i="3"/>
  <c r="F1038" i="3"/>
  <c r="E1038" i="3"/>
  <c r="F1037" i="3"/>
  <c r="E1037" i="3"/>
  <c r="F1036" i="3"/>
  <c r="E1036" i="3"/>
  <c r="F1035" i="3"/>
  <c r="E1035" i="3"/>
  <c r="F1034" i="3"/>
  <c r="E1034" i="3"/>
  <c r="F1033" i="3"/>
  <c r="E1033" i="3"/>
  <c r="F1032" i="3"/>
  <c r="E1032" i="3"/>
  <c r="F1031" i="3"/>
  <c r="E1031" i="3"/>
  <c r="F1030" i="3"/>
  <c r="E1030" i="3"/>
  <c r="F1029" i="3"/>
  <c r="E1029" i="3"/>
  <c r="F1028" i="3"/>
  <c r="E1028" i="3"/>
  <c r="F1027" i="3"/>
  <c r="E1027" i="3"/>
  <c r="F1026" i="3"/>
  <c r="E1026" i="3"/>
  <c r="F1025" i="3"/>
  <c r="E1025" i="3"/>
  <c r="F1024" i="3"/>
  <c r="E1024" i="3"/>
  <c r="F1023" i="3"/>
  <c r="E1023" i="3"/>
  <c r="F1022" i="3"/>
  <c r="E1022" i="3"/>
  <c r="F1021" i="3"/>
  <c r="E1021" i="3"/>
  <c r="F1020" i="3"/>
  <c r="E1020" i="3"/>
  <c r="F1019" i="3"/>
  <c r="E1019" i="3"/>
  <c r="F1018" i="3"/>
  <c r="E1018" i="3"/>
  <c r="F1017" i="3"/>
  <c r="E1017" i="3"/>
  <c r="F1016" i="3"/>
  <c r="E1016" i="3"/>
  <c r="F1015" i="3"/>
  <c r="E1015" i="3"/>
  <c r="F1014" i="3"/>
  <c r="E1014" i="3"/>
  <c r="F1013" i="3"/>
  <c r="E1013" i="3"/>
  <c r="F1012" i="3"/>
  <c r="E1012" i="3"/>
  <c r="F1011" i="3"/>
  <c r="E1011" i="3"/>
  <c r="F1010" i="3"/>
  <c r="E1010" i="3"/>
  <c r="F1009" i="3"/>
  <c r="E1009" i="3"/>
  <c r="F1008" i="3"/>
  <c r="E1008" i="3"/>
  <c r="F1007" i="3"/>
  <c r="E1007" i="3"/>
  <c r="F1006" i="3"/>
  <c r="E1006" i="3"/>
  <c r="F1005" i="3"/>
  <c r="E1005" i="3"/>
  <c r="F1004" i="3"/>
  <c r="E1004" i="3"/>
  <c r="F1003" i="3"/>
  <c r="E1003" i="3"/>
  <c r="F1002" i="3"/>
  <c r="E1002" i="3"/>
  <c r="F1001" i="3"/>
  <c r="E1001" i="3"/>
  <c r="F1000" i="3"/>
  <c r="E1000" i="3"/>
  <c r="F999" i="3"/>
  <c r="E999" i="3"/>
  <c r="F998" i="3"/>
  <c r="E998" i="3"/>
  <c r="F997" i="3"/>
  <c r="E997" i="3"/>
  <c r="F996" i="3"/>
  <c r="E996" i="3"/>
  <c r="F995" i="3"/>
  <c r="E995" i="3"/>
  <c r="F994" i="3"/>
  <c r="E994" i="3"/>
  <c r="F993" i="3"/>
  <c r="E993" i="3"/>
  <c r="F992" i="3"/>
  <c r="E992" i="3"/>
  <c r="F991" i="3"/>
  <c r="E991" i="3"/>
  <c r="F990" i="3"/>
  <c r="E990" i="3"/>
  <c r="F989" i="3"/>
  <c r="E989" i="3"/>
  <c r="F988" i="3"/>
  <c r="E988" i="3"/>
  <c r="F987" i="3"/>
  <c r="E987" i="3"/>
  <c r="F986" i="3"/>
  <c r="E986" i="3"/>
  <c r="F985" i="3"/>
  <c r="E985" i="3"/>
  <c r="F984" i="3"/>
  <c r="E984" i="3"/>
  <c r="F983" i="3"/>
  <c r="E983" i="3"/>
  <c r="F982" i="3"/>
  <c r="E982" i="3"/>
  <c r="F981" i="3"/>
  <c r="E981" i="3"/>
  <c r="F980" i="3"/>
  <c r="E980" i="3"/>
  <c r="F979" i="3"/>
  <c r="E979" i="3"/>
  <c r="F978" i="3"/>
  <c r="E978" i="3"/>
  <c r="F977" i="3"/>
  <c r="E977" i="3"/>
  <c r="F976" i="3"/>
  <c r="E976" i="3"/>
  <c r="F975" i="3"/>
  <c r="E975" i="3"/>
  <c r="F974" i="3"/>
  <c r="E974" i="3"/>
  <c r="F973" i="3"/>
  <c r="E973" i="3"/>
  <c r="F972" i="3"/>
  <c r="E972" i="3"/>
  <c r="F971" i="3"/>
  <c r="E971" i="3"/>
  <c r="F970" i="3"/>
  <c r="E970" i="3"/>
  <c r="F969" i="3"/>
  <c r="E969" i="3"/>
  <c r="F968" i="3"/>
  <c r="E968" i="3"/>
  <c r="F967" i="3"/>
  <c r="E967" i="3"/>
  <c r="F966" i="3"/>
  <c r="E966" i="3"/>
  <c r="F965" i="3"/>
  <c r="E965" i="3"/>
  <c r="F964" i="3"/>
  <c r="E964" i="3"/>
  <c r="F963" i="3"/>
  <c r="E963" i="3"/>
  <c r="F962" i="3"/>
  <c r="E962" i="3"/>
  <c r="F961" i="3"/>
  <c r="E961" i="3"/>
  <c r="F960" i="3"/>
  <c r="E960" i="3"/>
  <c r="F959" i="3"/>
  <c r="E959" i="3"/>
  <c r="F958" i="3"/>
  <c r="E958" i="3"/>
  <c r="F957" i="3"/>
  <c r="E957" i="3"/>
  <c r="F956" i="3"/>
  <c r="E956" i="3"/>
  <c r="F955" i="3"/>
  <c r="E955" i="3"/>
  <c r="F954" i="3"/>
  <c r="E954" i="3"/>
  <c r="F953" i="3"/>
  <c r="E953" i="3"/>
  <c r="F952" i="3"/>
  <c r="E952" i="3"/>
  <c r="F951" i="3"/>
  <c r="E951" i="3"/>
  <c r="F950" i="3"/>
  <c r="E950" i="3"/>
  <c r="F949" i="3"/>
  <c r="E949" i="3"/>
  <c r="F948" i="3"/>
  <c r="E948" i="3"/>
  <c r="F947" i="3"/>
  <c r="E947" i="3"/>
  <c r="F946" i="3"/>
  <c r="E946" i="3"/>
  <c r="F945" i="3"/>
  <c r="E945" i="3"/>
  <c r="F944" i="3"/>
  <c r="E944" i="3"/>
  <c r="F943" i="3"/>
  <c r="E943" i="3"/>
  <c r="F942" i="3"/>
  <c r="E942" i="3"/>
  <c r="F941" i="3"/>
  <c r="E941" i="3"/>
  <c r="F940" i="3"/>
  <c r="E940" i="3"/>
  <c r="F939" i="3"/>
  <c r="E939" i="3"/>
  <c r="F938" i="3"/>
  <c r="E938" i="3"/>
  <c r="F937" i="3"/>
  <c r="E937" i="3"/>
  <c r="F936" i="3"/>
  <c r="E936" i="3"/>
  <c r="F935" i="3"/>
  <c r="E935" i="3"/>
  <c r="F934" i="3"/>
  <c r="E934" i="3"/>
  <c r="F933" i="3"/>
  <c r="E933" i="3"/>
  <c r="F932" i="3"/>
  <c r="E932" i="3"/>
  <c r="F931" i="3"/>
  <c r="E931" i="3"/>
  <c r="F930" i="3"/>
  <c r="E930" i="3"/>
  <c r="F929" i="3"/>
  <c r="E929" i="3"/>
  <c r="F928" i="3"/>
  <c r="E928" i="3"/>
  <c r="F927" i="3"/>
  <c r="E927" i="3"/>
  <c r="F926" i="3"/>
  <c r="E926" i="3"/>
  <c r="F925" i="3"/>
  <c r="E925" i="3"/>
  <c r="F924" i="3"/>
  <c r="E924" i="3"/>
  <c r="F923" i="3"/>
  <c r="E923" i="3"/>
  <c r="F922" i="3"/>
  <c r="E922" i="3"/>
  <c r="F921" i="3"/>
  <c r="E921" i="3"/>
  <c r="F920" i="3"/>
  <c r="E920" i="3"/>
  <c r="F919" i="3"/>
  <c r="E919" i="3"/>
  <c r="F918" i="3"/>
  <c r="E918" i="3"/>
  <c r="F917" i="3"/>
  <c r="E917" i="3"/>
  <c r="F916" i="3"/>
  <c r="E916" i="3"/>
  <c r="F915" i="3"/>
  <c r="E915" i="3"/>
  <c r="F914" i="3"/>
  <c r="E914" i="3"/>
  <c r="F913" i="3"/>
  <c r="E913" i="3"/>
  <c r="F912" i="3"/>
  <c r="E912" i="3"/>
  <c r="F911" i="3"/>
  <c r="E911" i="3"/>
  <c r="F910" i="3"/>
  <c r="E910" i="3"/>
  <c r="F909" i="3"/>
  <c r="E909" i="3"/>
  <c r="F908" i="3"/>
  <c r="E908" i="3"/>
  <c r="F907" i="3"/>
  <c r="E907" i="3"/>
  <c r="F906" i="3"/>
  <c r="E906" i="3"/>
  <c r="F905" i="3"/>
  <c r="E905" i="3"/>
  <c r="F904" i="3"/>
  <c r="E904" i="3"/>
  <c r="F903" i="3"/>
  <c r="E903" i="3"/>
  <c r="F902" i="3"/>
  <c r="E902" i="3"/>
  <c r="F901" i="3"/>
  <c r="E901" i="3"/>
  <c r="F900" i="3"/>
  <c r="E900" i="3"/>
  <c r="F899" i="3"/>
  <c r="E899" i="3"/>
  <c r="F898" i="3"/>
  <c r="E898" i="3"/>
  <c r="F897" i="3"/>
  <c r="E897" i="3"/>
  <c r="F896" i="3"/>
  <c r="E896" i="3"/>
  <c r="F895" i="3"/>
  <c r="E895" i="3"/>
  <c r="F894" i="3"/>
  <c r="E894" i="3"/>
  <c r="F893" i="3"/>
  <c r="E893" i="3"/>
  <c r="F892" i="3"/>
  <c r="E892" i="3"/>
  <c r="F891" i="3"/>
  <c r="E891" i="3"/>
  <c r="F890" i="3"/>
  <c r="E890" i="3"/>
  <c r="F889" i="3"/>
  <c r="E889" i="3"/>
  <c r="F888" i="3"/>
  <c r="E888" i="3"/>
  <c r="F887" i="3"/>
  <c r="E887" i="3"/>
  <c r="F886" i="3"/>
  <c r="E886" i="3"/>
  <c r="F885" i="3"/>
  <c r="E885" i="3"/>
  <c r="F884" i="3"/>
  <c r="E884" i="3"/>
  <c r="F883" i="3"/>
  <c r="E883" i="3"/>
  <c r="F882" i="3"/>
  <c r="E882" i="3"/>
  <c r="F881" i="3"/>
  <c r="E881" i="3"/>
  <c r="F880" i="3"/>
  <c r="E880" i="3"/>
  <c r="F879" i="3"/>
  <c r="E879" i="3"/>
  <c r="F878" i="3"/>
  <c r="E878" i="3"/>
  <c r="F877" i="3"/>
  <c r="E877" i="3"/>
  <c r="F876" i="3"/>
  <c r="E876" i="3"/>
  <c r="F875" i="3"/>
  <c r="E875" i="3"/>
  <c r="F874" i="3"/>
  <c r="E874" i="3"/>
  <c r="F873" i="3"/>
  <c r="E873" i="3"/>
  <c r="F872" i="3"/>
  <c r="E872" i="3"/>
  <c r="F871" i="3"/>
  <c r="E871" i="3"/>
  <c r="F870" i="3"/>
  <c r="E870" i="3"/>
  <c r="F869" i="3"/>
  <c r="E869" i="3"/>
  <c r="F868" i="3"/>
  <c r="E868" i="3"/>
  <c r="F867" i="3"/>
  <c r="E867" i="3"/>
  <c r="F866" i="3"/>
  <c r="E866" i="3"/>
  <c r="F865" i="3"/>
  <c r="E865" i="3"/>
  <c r="F864" i="3"/>
  <c r="E864" i="3"/>
  <c r="F863" i="3"/>
  <c r="E863" i="3"/>
  <c r="F862" i="3"/>
  <c r="E862" i="3"/>
  <c r="F861" i="3"/>
  <c r="E861" i="3"/>
  <c r="F860" i="3"/>
  <c r="E860" i="3"/>
  <c r="F859" i="3"/>
  <c r="E859" i="3"/>
  <c r="F858" i="3"/>
  <c r="E858" i="3"/>
  <c r="F857" i="3"/>
  <c r="E857" i="3"/>
  <c r="F856" i="3"/>
  <c r="E856" i="3"/>
  <c r="F855" i="3"/>
  <c r="E855" i="3"/>
  <c r="F854" i="3"/>
  <c r="E854" i="3"/>
  <c r="F853" i="3"/>
  <c r="E853" i="3"/>
  <c r="F852" i="3"/>
  <c r="E852" i="3"/>
  <c r="F851" i="3"/>
  <c r="E851" i="3"/>
  <c r="F850" i="3"/>
  <c r="E850" i="3"/>
  <c r="F849" i="3"/>
  <c r="E849" i="3"/>
  <c r="F848" i="3"/>
  <c r="E848" i="3"/>
  <c r="F847" i="3"/>
  <c r="E847" i="3"/>
  <c r="F846" i="3"/>
  <c r="E846" i="3"/>
  <c r="F845" i="3"/>
  <c r="E845" i="3"/>
  <c r="F844" i="3"/>
  <c r="E844" i="3"/>
  <c r="F843" i="3"/>
  <c r="E843" i="3"/>
  <c r="F842" i="3"/>
  <c r="E842" i="3"/>
  <c r="F841" i="3"/>
  <c r="E841" i="3"/>
  <c r="F840" i="3"/>
  <c r="E840" i="3"/>
  <c r="F839" i="3"/>
  <c r="E839" i="3"/>
  <c r="F838" i="3"/>
  <c r="E838" i="3"/>
  <c r="F837" i="3"/>
  <c r="E837" i="3"/>
  <c r="F836" i="3"/>
  <c r="E836" i="3"/>
  <c r="F835" i="3"/>
  <c r="E835" i="3"/>
  <c r="F834" i="3"/>
  <c r="E834" i="3"/>
  <c r="F833" i="3"/>
  <c r="E833" i="3"/>
  <c r="F832" i="3"/>
  <c r="E832" i="3"/>
  <c r="F831" i="3"/>
  <c r="E831" i="3"/>
  <c r="F830" i="3"/>
  <c r="E830" i="3"/>
  <c r="F829" i="3"/>
  <c r="E829" i="3"/>
  <c r="F828" i="3"/>
  <c r="E828" i="3"/>
  <c r="F827" i="3"/>
  <c r="E827" i="3"/>
  <c r="F826" i="3"/>
  <c r="E826" i="3"/>
  <c r="F825" i="3"/>
  <c r="E825" i="3"/>
  <c r="F824" i="3"/>
  <c r="E824" i="3"/>
  <c r="F823" i="3"/>
  <c r="E823" i="3"/>
  <c r="F822" i="3"/>
  <c r="E822" i="3"/>
  <c r="F821" i="3"/>
  <c r="E821" i="3"/>
  <c r="F820" i="3"/>
  <c r="E820" i="3"/>
  <c r="F819" i="3"/>
  <c r="E819" i="3"/>
  <c r="F818" i="3"/>
  <c r="E818" i="3"/>
  <c r="F817" i="3"/>
  <c r="E817" i="3"/>
  <c r="F816" i="3"/>
  <c r="E816" i="3"/>
  <c r="F815" i="3"/>
  <c r="E815" i="3"/>
  <c r="F814" i="3"/>
  <c r="E814" i="3"/>
  <c r="F813" i="3"/>
  <c r="E813" i="3"/>
  <c r="F812" i="3"/>
  <c r="E812" i="3"/>
  <c r="F811" i="3"/>
  <c r="E811" i="3"/>
  <c r="F810" i="3"/>
  <c r="E810" i="3"/>
  <c r="F809" i="3"/>
  <c r="E809" i="3"/>
  <c r="F808" i="3"/>
  <c r="E808" i="3"/>
  <c r="F807" i="3"/>
  <c r="E807" i="3"/>
  <c r="F806" i="3"/>
  <c r="E806" i="3"/>
  <c r="F805" i="3"/>
  <c r="E805" i="3"/>
  <c r="F804" i="3"/>
  <c r="E804" i="3"/>
  <c r="F803" i="3"/>
  <c r="E803" i="3"/>
  <c r="F802" i="3"/>
  <c r="E802" i="3"/>
  <c r="F801" i="3"/>
  <c r="E801" i="3"/>
  <c r="F800" i="3"/>
  <c r="E800" i="3"/>
  <c r="F799" i="3"/>
  <c r="E799" i="3"/>
  <c r="F798" i="3"/>
  <c r="E798" i="3"/>
  <c r="F797" i="3"/>
  <c r="E797" i="3"/>
  <c r="F796" i="3"/>
  <c r="E796" i="3"/>
  <c r="F795" i="3"/>
  <c r="E795" i="3"/>
  <c r="F794" i="3"/>
  <c r="E794" i="3"/>
  <c r="F793" i="3"/>
  <c r="E793" i="3"/>
  <c r="F792" i="3"/>
  <c r="E792" i="3"/>
  <c r="F791" i="3"/>
  <c r="E791" i="3"/>
  <c r="F790" i="3"/>
  <c r="E790" i="3"/>
  <c r="F789" i="3"/>
  <c r="E789" i="3"/>
  <c r="F788" i="3"/>
  <c r="E788" i="3"/>
  <c r="F787" i="3"/>
  <c r="E787" i="3"/>
  <c r="F786" i="3"/>
  <c r="E786" i="3"/>
  <c r="F785" i="3"/>
  <c r="E785" i="3"/>
  <c r="F784" i="3"/>
  <c r="E784" i="3"/>
  <c r="F783" i="3"/>
  <c r="E783" i="3"/>
  <c r="F782" i="3"/>
  <c r="E782" i="3"/>
  <c r="F781" i="3"/>
  <c r="E781" i="3"/>
  <c r="F780" i="3"/>
  <c r="E780" i="3"/>
  <c r="F779" i="3"/>
  <c r="E779" i="3"/>
  <c r="F778" i="3"/>
  <c r="E778" i="3"/>
  <c r="F777" i="3"/>
  <c r="E777" i="3"/>
  <c r="F776" i="3"/>
  <c r="E776" i="3"/>
  <c r="F775" i="3"/>
  <c r="E775" i="3"/>
  <c r="F774" i="3"/>
  <c r="E774" i="3"/>
  <c r="F773" i="3"/>
  <c r="E773" i="3"/>
  <c r="F772" i="3"/>
  <c r="E772" i="3"/>
  <c r="F771" i="3"/>
  <c r="E771" i="3"/>
  <c r="F770" i="3"/>
  <c r="E770" i="3"/>
  <c r="F769" i="3"/>
  <c r="E769" i="3"/>
  <c r="F768" i="3"/>
  <c r="E768" i="3"/>
  <c r="F767" i="3"/>
  <c r="E767" i="3"/>
  <c r="F766" i="3"/>
  <c r="E766" i="3"/>
  <c r="F765" i="3"/>
  <c r="E765" i="3"/>
  <c r="F764" i="3"/>
  <c r="E764" i="3"/>
  <c r="F763" i="3"/>
  <c r="E763" i="3"/>
  <c r="F762" i="3"/>
  <c r="E762" i="3"/>
  <c r="F761" i="3"/>
  <c r="E761" i="3"/>
  <c r="F760" i="3"/>
  <c r="E760" i="3"/>
  <c r="F759" i="3"/>
  <c r="E759" i="3"/>
  <c r="F758" i="3"/>
  <c r="E758" i="3"/>
  <c r="F757" i="3"/>
  <c r="E757" i="3"/>
  <c r="F756" i="3"/>
  <c r="E756" i="3"/>
  <c r="F755" i="3"/>
  <c r="E755" i="3"/>
  <c r="F754" i="3"/>
  <c r="E754" i="3"/>
  <c r="F753" i="3"/>
  <c r="E753" i="3"/>
  <c r="F752" i="3"/>
  <c r="E752" i="3"/>
  <c r="F751" i="3"/>
  <c r="E751" i="3"/>
  <c r="F750" i="3"/>
  <c r="E750" i="3"/>
  <c r="F749" i="3"/>
  <c r="E749" i="3"/>
  <c r="F748" i="3"/>
  <c r="E748" i="3"/>
  <c r="F747" i="3"/>
  <c r="E747" i="3"/>
  <c r="F746" i="3"/>
  <c r="E746" i="3"/>
  <c r="F745" i="3"/>
  <c r="E745" i="3"/>
  <c r="F744" i="3"/>
  <c r="E744" i="3"/>
  <c r="F743" i="3"/>
  <c r="E743" i="3"/>
  <c r="F742" i="3"/>
  <c r="E742" i="3"/>
  <c r="F741" i="3"/>
  <c r="E741" i="3"/>
  <c r="F740" i="3"/>
  <c r="E740" i="3"/>
  <c r="F739" i="3"/>
  <c r="E739" i="3"/>
  <c r="F738" i="3"/>
  <c r="E738" i="3"/>
  <c r="F737" i="3"/>
  <c r="E737" i="3"/>
  <c r="F736" i="3"/>
  <c r="E736" i="3"/>
  <c r="F735" i="3"/>
  <c r="E735" i="3"/>
  <c r="F734" i="3"/>
  <c r="E734" i="3"/>
  <c r="F733" i="3"/>
  <c r="E733" i="3"/>
  <c r="F732" i="3"/>
  <c r="E732" i="3"/>
  <c r="F731" i="3"/>
  <c r="E731" i="3"/>
  <c r="F730" i="3"/>
  <c r="E730" i="3"/>
  <c r="F729" i="3"/>
  <c r="E729" i="3"/>
  <c r="F728" i="3"/>
  <c r="E728" i="3"/>
  <c r="F727" i="3"/>
  <c r="E727" i="3"/>
  <c r="F726" i="3"/>
  <c r="E726" i="3"/>
  <c r="F725" i="3"/>
  <c r="E725" i="3"/>
  <c r="F724" i="3"/>
  <c r="E724" i="3"/>
  <c r="F723" i="3"/>
  <c r="E723" i="3"/>
  <c r="F722" i="3"/>
  <c r="E722" i="3"/>
  <c r="F721" i="3"/>
  <c r="E721" i="3"/>
  <c r="F720" i="3"/>
  <c r="E720" i="3"/>
  <c r="F719" i="3"/>
  <c r="E719" i="3"/>
  <c r="F718" i="3"/>
  <c r="E718" i="3"/>
  <c r="F717" i="3"/>
  <c r="E717" i="3"/>
  <c r="F716" i="3"/>
  <c r="E716" i="3"/>
  <c r="F715" i="3"/>
  <c r="E715" i="3"/>
  <c r="F714" i="3"/>
  <c r="E714" i="3"/>
  <c r="F713" i="3"/>
  <c r="E713" i="3"/>
  <c r="F712" i="3"/>
  <c r="E712" i="3"/>
  <c r="F711" i="3"/>
  <c r="E711" i="3"/>
  <c r="F710" i="3"/>
  <c r="E710" i="3"/>
  <c r="F709" i="3"/>
  <c r="E709" i="3"/>
  <c r="F708" i="3"/>
  <c r="E708" i="3"/>
  <c r="F707" i="3"/>
  <c r="E707" i="3"/>
  <c r="F706" i="3"/>
  <c r="E706" i="3"/>
  <c r="F705" i="3"/>
  <c r="E705" i="3"/>
  <c r="F704" i="3"/>
  <c r="E704" i="3"/>
  <c r="F703" i="3"/>
  <c r="E703" i="3"/>
  <c r="F702" i="3"/>
  <c r="E702" i="3"/>
  <c r="F701" i="3"/>
  <c r="E701" i="3"/>
  <c r="F700" i="3"/>
  <c r="E700" i="3"/>
  <c r="F699" i="3"/>
  <c r="E699" i="3"/>
  <c r="F698" i="3"/>
  <c r="E698" i="3"/>
  <c r="F697" i="3"/>
  <c r="E697" i="3"/>
  <c r="F696" i="3"/>
  <c r="E696" i="3"/>
  <c r="F695" i="3"/>
  <c r="E695" i="3"/>
  <c r="F694" i="3"/>
  <c r="E694" i="3"/>
  <c r="F693" i="3"/>
  <c r="E693" i="3"/>
  <c r="F692" i="3"/>
  <c r="E692" i="3"/>
  <c r="F691" i="3"/>
  <c r="E691" i="3"/>
  <c r="F690" i="3"/>
  <c r="E690" i="3"/>
  <c r="F689" i="3"/>
  <c r="E689" i="3"/>
  <c r="F688" i="3"/>
  <c r="E688" i="3"/>
  <c r="F687" i="3"/>
  <c r="E687" i="3"/>
  <c r="F686" i="3"/>
  <c r="E686" i="3"/>
  <c r="F685" i="3"/>
  <c r="E685" i="3"/>
  <c r="F684" i="3"/>
  <c r="E684" i="3"/>
  <c r="F683" i="3"/>
  <c r="E683" i="3"/>
  <c r="F682" i="3"/>
  <c r="E682" i="3"/>
  <c r="F681" i="3"/>
  <c r="E681" i="3"/>
  <c r="F680" i="3"/>
  <c r="E680" i="3"/>
  <c r="F679" i="3"/>
  <c r="E679" i="3"/>
  <c r="F678" i="3"/>
  <c r="E678" i="3"/>
  <c r="F677" i="3"/>
  <c r="E677" i="3"/>
  <c r="F676" i="3"/>
  <c r="E676" i="3"/>
  <c r="F675" i="3"/>
  <c r="E675" i="3"/>
  <c r="F674" i="3"/>
  <c r="E674" i="3"/>
  <c r="F673" i="3"/>
  <c r="E673" i="3"/>
  <c r="F672" i="3"/>
  <c r="E672" i="3"/>
  <c r="F671" i="3"/>
  <c r="E671" i="3"/>
  <c r="F670" i="3"/>
  <c r="E670" i="3"/>
  <c r="F669" i="3"/>
  <c r="E669" i="3"/>
  <c r="F668" i="3"/>
  <c r="E668" i="3"/>
  <c r="F667" i="3"/>
  <c r="E667" i="3"/>
  <c r="F666" i="3"/>
  <c r="E666" i="3"/>
  <c r="F665" i="3"/>
  <c r="E665" i="3"/>
  <c r="F664" i="3"/>
  <c r="E664" i="3"/>
  <c r="F663" i="3"/>
  <c r="E663" i="3"/>
  <c r="F662" i="3"/>
  <c r="E662" i="3"/>
  <c r="F661" i="3"/>
  <c r="E661" i="3"/>
  <c r="F660" i="3"/>
  <c r="E660" i="3"/>
  <c r="F659" i="3"/>
  <c r="E659" i="3"/>
  <c r="F658" i="3"/>
  <c r="E658" i="3"/>
  <c r="F657" i="3"/>
  <c r="E657" i="3"/>
  <c r="F656" i="3"/>
  <c r="E656" i="3"/>
  <c r="F655" i="3"/>
  <c r="E655" i="3"/>
  <c r="F654" i="3"/>
  <c r="E654" i="3"/>
  <c r="F653" i="3"/>
  <c r="E653" i="3"/>
  <c r="F652" i="3"/>
  <c r="E652" i="3"/>
  <c r="F651" i="3"/>
  <c r="E651" i="3"/>
  <c r="F650" i="3"/>
  <c r="E650" i="3"/>
  <c r="F649" i="3"/>
  <c r="E649" i="3"/>
  <c r="F648" i="3"/>
  <c r="E648" i="3"/>
  <c r="F647" i="3"/>
  <c r="E647" i="3"/>
  <c r="F646" i="3"/>
  <c r="E646" i="3"/>
  <c r="F645" i="3"/>
  <c r="E645" i="3"/>
  <c r="F644" i="3"/>
  <c r="E644" i="3"/>
  <c r="F643" i="3"/>
  <c r="E643" i="3"/>
  <c r="F642" i="3"/>
  <c r="E642" i="3"/>
  <c r="F641" i="3"/>
  <c r="E641" i="3"/>
  <c r="F640" i="3"/>
  <c r="E640" i="3"/>
  <c r="F639" i="3"/>
  <c r="E639" i="3"/>
  <c r="F638" i="3"/>
  <c r="E638" i="3"/>
  <c r="F637" i="3"/>
  <c r="E637" i="3"/>
  <c r="F636" i="3"/>
  <c r="E636" i="3"/>
  <c r="F635" i="3"/>
  <c r="E635" i="3"/>
  <c r="F634" i="3"/>
  <c r="E634" i="3"/>
  <c r="F633" i="3"/>
  <c r="E633" i="3"/>
  <c r="F632" i="3"/>
  <c r="E632" i="3"/>
  <c r="F631" i="3"/>
  <c r="E631" i="3"/>
  <c r="F630" i="3"/>
  <c r="E630" i="3"/>
  <c r="F629" i="3"/>
  <c r="E629" i="3"/>
  <c r="F628" i="3"/>
  <c r="E628" i="3"/>
  <c r="F627" i="3"/>
  <c r="E627" i="3"/>
  <c r="F626" i="3"/>
  <c r="E626" i="3"/>
  <c r="F625" i="3"/>
  <c r="E625" i="3"/>
  <c r="F624" i="3"/>
  <c r="E624" i="3"/>
  <c r="F623" i="3"/>
  <c r="E623" i="3"/>
  <c r="F622" i="3"/>
  <c r="E622" i="3"/>
  <c r="F621" i="3"/>
  <c r="E621" i="3"/>
  <c r="F620" i="3"/>
  <c r="E620" i="3"/>
  <c r="F619" i="3"/>
  <c r="E619" i="3"/>
  <c r="F618" i="3"/>
  <c r="E618" i="3"/>
  <c r="F617" i="3"/>
  <c r="E617" i="3"/>
  <c r="F616" i="3"/>
  <c r="E616" i="3"/>
  <c r="F615" i="3"/>
  <c r="E615" i="3"/>
  <c r="F614" i="3"/>
  <c r="E614" i="3"/>
  <c r="F613" i="3"/>
  <c r="E613" i="3"/>
  <c r="F612" i="3"/>
  <c r="E612" i="3"/>
  <c r="F611" i="3"/>
  <c r="E611" i="3"/>
  <c r="F610" i="3"/>
  <c r="E610" i="3"/>
  <c r="F609" i="3"/>
  <c r="E609" i="3"/>
  <c r="F608" i="3"/>
  <c r="E608" i="3"/>
  <c r="F607" i="3"/>
  <c r="E607" i="3"/>
  <c r="F606" i="3"/>
  <c r="E606" i="3"/>
  <c r="F605" i="3"/>
  <c r="E605" i="3"/>
  <c r="F604" i="3"/>
  <c r="E604" i="3"/>
  <c r="F603" i="3"/>
  <c r="E603" i="3"/>
  <c r="F602" i="3"/>
  <c r="E602" i="3"/>
  <c r="F601" i="3"/>
  <c r="E601" i="3"/>
  <c r="F600" i="3"/>
  <c r="E600" i="3"/>
  <c r="F599" i="3"/>
  <c r="E599" i="3"/>
  <c r="F598" i="3"/>
  <c r="E598" i="3"/>
  <c r="F597" i="3"/>
  <c r="E597" i="3"/>
  <c r="F596" i="3"/>
  <c r="E596" i="3"/>
  <c r="F595" i="3"/>
  <c r="E595" i="3"/>
  <c r="F594" i="3"/>
  <c r="E594" i="3"/>
  <c r="F593" i="3"/>
  <c r="E593" i="3"/>
  <c r="F592" i="3"/>
  <c r="E592" i="3"/>
  <c r="F591" i="3"/>
  <c r="E591" i="3"/>
  <c r="F590" i="3"/>
  <c r="E590" i="3"/>
  <c r="F589" i="3"/>
  <c r="E589" i="3"/>
  <c r="F588" i="3"/>
  <c r="E588" i="3"/>
  <c r="F587" i="3"/>
  <c r="E587" i="3"/>
  <c r="F586" i="3"/>
  <c r="E586" i="3"/>
  <c r="F585" i="3"/>
  <c r="E585" i="3"/>
  <c r="F584" i="3"/>
  <c r="E584" i="3"/>
  <c r="F583" i="3"/>
  <c r="E583" i="3"/>
  <c r="F582" i="3"/>
  <c r="E582" i="3"/>
  <c r="F581" i="3"/>
  <c r="E581" i="3"/>
  <c r="F580" i="3"/>
  <c r="E580" i="3"/>
  <c r="F579" i="3"/>
  <c r="E579" i="3"/>
  <c r="F578" i="3"/>
  <c r="E578" i="3"/>
  <c r="F577" i="3"/>
  <c r="E577" i="3"/>
  <c r="F576" i="3"/>
  <c r="E576" i="3"/>
  <c r="F575" i="3"/>
  <c r="E575" i="3"/>
  <c r="F574" i="3"/>
  <c r="E574" i="3"/>
  <c r="F573" i="3"/>
  <c r="E573" i="3"/>
  <c r="F572" i="3"/>
  <c r="E572" i="3"/>
  <c r="F571" i="3"/>
  <c r="E571" i="3"/>
  <c r="F570" i="3"/>
  <c r="E570" i="3"/>
  <c r="F569" i="3"/>
  <c r="E569" i="3"/>
  <c r="F568" i="3"/>
  <c r="E568" i="3"/>
  <c r="F567" i="3"/>
  <c r="E567" i="3"/>
  <c r="F566" i="3"/>
  <c r="E566" i="3"/>
  <c r="F565" i="3"/>
  <c r="E565" i="3"/>
  <c r="F564" i="3"/>
  <c r="E564" i="3"/>
  <c r="F563" i="3"/>
  <c r="E563" i="3"/>
  <c r="F562" i="3"/>
  <c r="E562" i="3"/>
  <c r="F561" i="3"/>
  <c r="E561" i="3"/>
  <c r="F560" i="3"/>
  <c r="E560" i="3"/>
  <c r="F559" i="3"/>
  <c r="E559" i="3"/>
  <c r="F558" i="3"/>
  <c r="E558" i="3"/>
  <c r="F557" i="3"/>
  <c r="E557" i="3"/>
  <c r="F556" i="3"/>
  <c r="E556" i="3"/>
  <c r="F555" i="3"/>
  <c r="E555" i="3"/>
  <c r="F554" i="3"/>
  <c r="E554" i="3"/>
  <c r="F553" i="3"/>
  <c r="E553" i="3"/>
  <c r="F552" i="3"/>
  <c r="E552" i="3"/>
  <c r="F551" i="3"/>
  <c r="E551" i="3"/>
  <c r="F550" i="3"/>
  <c r="E550" i="3"/>
  <c r="F549" i="3"/>
  <c r="E549" i="3"/>
  <c r="F548" i="3"/>
  <c r="E548" i="3"/>
  <c r="F547" i="3"/>
  <c r="E547" i="3"/>
  <c r="F546" i="3"/>
  <c r="E546" i="3"/>
  <c r="F545" i="3"/>
  <c r="E545" i="3"/>
  <c r="F544" i="3"/>
  <c r="E544" i="3"/>
  <c r="F543" i="3"/>
  <c r="E543" i="3"/>
  <c r="F542" i="3"/>
  <c r="E542" i="3"/>
  <c r="F541" i="3"/>
  <c r="E541" i="3"/>
  <c r="F540" i="3"/>
  <c r="E540" i="3"/>
  <c r="F539" i="3"/>
  <c r="E539" i="3"/>
  <c r="F538" i="3"/>
  <c r="E538" i="3"/>
  <c r="F537" i="3"/>
  <c r="E537" i="3"/>
  <c r="F536" i="3"/>
  <c r="E536" i="3"/>
  <c r="F535" i="3"/>
  <c r="E535" i="3"/>
  <c r="F534" i="3"/>
  <c r="E534" i="3"/>
  <c r="F533" i="3"/>
  <c r="E533" i="3"/>
  <c r="F532" i="3"/>
  <c r="E532" i="3"/>
  <c r="F531" i="3"/>
  <c r="E531" i="3"/>
  <c r="F530" i="3"/>
  <c r="E530" i="3"/>
  <c r="F529" i="3"/>
  <c r="E529" i="3"/>
  <c r="F528" i="3"/>
  <c r="E528" i="3"/>
  <c r="F527" i="3"/>
  <c r="E527" i="3"/>
  <c r="F526" i="3"/>
  <c r="E526" i="3"/>
  <c r="F525" i="3"/>
  <c r="E525" i="3"/>
  <c r="F524" i="3"/>
  <c r="E524" i="3"/>
  <c r="F523" i="3"/>
  <c r="E523" i="3"/>
  <c r="F522" i="3"/>
  <c r="E522" i="3"/>
  <c r="F521" i="3"/>
  <c r="E521" i="3"/>
  <c r="F520" i="3"/>
  <c r="E520" i="3"/>
  <c r="F519" i="3"/>
  <c r="E519" i="3"/>
  <c r="F518" i="3"/>
  <c r="E518" i="3"/>
  <c r="F517" i="3"/>
  <c r="E517" i="3"/>
  <c r="F516" i="3"/>
  <c r="E516" i="3"/>
  <c r="F515" i="3"/>
  <c r="E515" i="3"/>
  <c r="F514" i="3"/>
  <c r="E514" i="3"/>
  <c r="F513" i="3"/>
  <c r="E513" i="3"/>
  <c r="F512" i="3"/>
  <c r="E512" i="3"/>
  <c r="F511" i="3"/>
  <c r="E511" i="3"/>
  <c r="F510" i="3"/>
  <c r="E510" i="3"/>
  <c r="F509" i="3"/>
  <c r="E509" i="3"/>
  <c r="F508" i="3"/>
  <c r="E508" i="3"/>
  <c r="F507" i="3"/>
  <c r="E507" i="3"/>
  <c r="F506" i="3"/>
  <c r="E506" i="3"/>
  <c r="F505" i="3"/>
  <c r="E505" i="3"/>
  <c r="F504" i="3"/>
  <c r="E504" i="3"/>
  <c r="F503" i="3"/>
  <c r="E503" i="3"/>
  <c r="F502" i="3"/>
  <c r="E502" i="3"/>
  <c r="F501" i="3"/>
  <c r="E501" i="3"/>
  <c r="F500" i="3"/>
  <c r="E500" i="3"/>
  <c r="F499" i="3"/>
  <c r="E499" i="3"/>
  <c r="F498" i="3"/>
  <c r="E498" i="3"/>
  <c r="F497" i="3"/>
  <c r="E497" i="3"/>
  <c r="F496" i="3"/>
  <c r="E496" i="3"/>
  <c r="F495" i="3"/>
  <c r="E495" i="3"/>
  <c r="F494" i="3"/>
  <c r="E494" i="3"/>
  <c r="F493" i="3"/>
  <c r="E493" i="3"/>
  <c r="F492" i="3"/>
  <c r="E492" i="3"/>
  <c r="F491" i="3"/>
  <c r="E491" i="3"/>
  <c r="F490" i="3"/>
  <c r="E490" i="3"/>
  <c r="F489" i="3"/>
  <c r="E489" i="3"/>
  <c r="F488" i="3"/>
  <c r="E488" i="3"/>
  <c r="F487" i="3"/>
  <c r="E487" i="3"/>
  <c r="F486" i="3"/>
  <c r="E486" i="3"/>
  <c r="F485" i="3"/>
  <c r="E485" i="3"/>
  <c r="F484" i="3"/>
  <c r="E484" i="3"/>
  <c r="F483" i="3"/>
  <c r="E483" i="3"/>
  <c r="F482" i="3"/>
  <c r="E482" i="3"/>
  <c r="F481" i="3"/>
  <c r="E481" i="3"/>
  <c r="F480" i="3"/>
  <c r="E480" i="3"/>
  <c r="F479" i="3"/>
  <c r="E479" i="3"/>
  <c r="F478" i="3"/>
  <c r="E478" i="3"/>
  <c r="F477" i="3"/>
  <c r="E477" i="3"/>
  <c r="F476" i="3"/>
  <c r="E476" i="3"/>
  <c r="F475" i="3"/>
  <c r="E475" i="3"/>
  <c r="F474" i="3"/>
  <c r="E474" i="3"/>
  <c r="F473" i="3"/>
  <c r="E473" i="3"/>
  <c r="F472" i="3"/>
  <c r="E472" i="3"/>
  <c r="F471" i="3"/>
  <c r="E471" i="3"/>
  <c r="F470" i="3"/>
  <c r="E470" i="3"/>
  <c r="F469" i="3"/>
  <c r="E469" i="3"/>
  <c r="F468" i="3"/>
  <c r="E468" i="3"/>
  <c r="F467" i="3"/>
  <c r="E467" i="3"/>
  <c r="F466" i="3"/>
  <c r="E466" i="3"/>
  <c r="F465" i="3"/>
  <c r="E465" i="3"/>
  <c r="F464" i="3"/>
  <c r="E464" i="3"/>
  <c r="F463" i="3"/>
  <c r="E463" i="3"/>
  <c r="F462" i="3"/>
  <c r="E462" i="3"/>
  <c r="F461" i="3"/>
  <c r="E461" i="3"/>
  <c r="F460" i="3"/>
  <c r="E460" i="3"/>
  <c r="F459" i="3"/>
  <c r="E459" i="3"/>
  <c r="F458" i="3"/>
  <c r="E458" i="3"/>
  <c r="F457" i="3"/>
  <c r="E457" i="3"/>
  <c r="F456" i="3"/>
  <c r="E456" i="3"/>
  <c r="F455" i="3"/>
  <c r="E455" i="3"/>
  <c r="F454" i="3"/>
  <c r="E454" i="3"/>
  <c r="F453" i="3"/>
  <c r="E453" i="3"/>
  <c r="F452" i="3"/>
  <c r="E452" i="3"/>
  <c r="F451" i="3"/>
  <c r="E451" i="3"/>
  <c r="F450" i="3"/>
  <c r="E450" i="3"/>
  <c r="F449" i="3"/>
  <c r="E449" i="3"/>
  <c r="F448" i="3"/>
  <c r="E448" i="3"/>
  <c r="F447" i="3"/>
  <c r="E447" i="3"/>
  <c r="F446" i="3"/>
  <c r="E446" i="3"/>
  <c r="F445" i="3"/>
  <c r="E445" i="3"/>
  <c r="F444" i="3"/>
  <c r="E444" i="3"/>
  <c r="F443" i="3"/>
  <c r="E443" i="3"/>
  <c r="F442" i="3"/>
  <c r="E442" i="3"/>
  <c r="F441" i="3"/>
  <c r="E441" i="3"/>
  <c r="F440" i="3"/>
  <c r="E440" i="3"/>
  <c r="F439" i="3"/>
  <c r="E439" i="3"/>
  <c r="F438" i="3"/>
  <c r="E438" i="3"/>
  <c r="F437" i="3"/>
  <c r="E437" i="3"/>
  <c r="F436" i="3"/>
  <c r="E436" i="3"/>
  <c r="F435" i="3"/>
  <c r="E435" i="3"/>
  <c r="F434" i="3"/>
  <c r="E434" i="3"/>
  <c r="F433" i="3"/>
  <c r="E433" i="3"/>
  <c r="F432" i="3"/>
  <c r="E432" i="3"/>
  <c r="F431" i="3"/>
  <c r="E431" i="3"/>
  <c r="F430" i="3"/>
  <c r="E430" i="3"/>
  <c r="F429" i="3"/>
  <c r="E429" i="3"/>
  <c r="F428" i="3"/>
  <c r="E428" i="3"/>
  <c r="F427" i="3"/>
  <c r="E427" i="3"/>
  <c r="F426" i="3"/>
  <c r="E426" i="3"/>
  <c r="F425" i="3"/>
  <c r="E425" i="3"/>
  <c r="F424" i="3"/>
  <c r="E424" i="3"/>
  <c r="F423" i="3"/>
  <c r="E423" i="3"/>
  <c r="F422" i="3"/>
  <c r="E422" i="3"/>
  <c r="F421" i="3"/>
  <c r="E421" i="3"/>
  <c r="F420" i="3"/>
  <c r="E420" i="3"/>
  <c r="F419" i="3"/>
  <c r="E419" i="3"/>
  <c r="F418" i="3"/>
  <c r="E418" i="3"/>
  <c r="F417" i="3"/>
  <c r="E417" i="3"/>
  <c r="F416" i="3"/>
  <c r="E416" i="3"/>
  <c r="F415" i="3"/>
  <c r="E415" i="3"/>
  <c r="F414" i="3"/>
  <c r="E414" i="3"/>
  <c r="F413" i="3"/>
  <c r="E413" i="3"/>
  <c r="F412" i="3"/>
  <c r="E412" i="3"/>
  <c r="F411" i="3"/>
  <c r="E411" i="3"/>
  <c r="F410" i="3"/>
  <c r="E410" i="3"/>
  <c r="F409" i="3"/>
  <c r="E409" i="3"/>
  <c r="F408" i="3"/>
  <c r="E408" i="3"/>
  <c r="F407" i="3"/>
  <c r="E407" i="3"/>
  <c r="F406" i="3"/>
  <c r="E406" i="3"/>
  <c r="F405" i="3"/>
  <c r="E405" i="3"/>
  <c r="F404" i="3"/>
  <c r="E404" i="3"/>
  <c r="F403" i="3"/>
  <c r="E403" i="3"/>
  <c r="F402" i="3"/>
  <c r="E402" i="3"/>
  <c r="F401" i="3"/>
  <c r="E401" i="3"/>
  <c r="F400" i="3"/>
  <c r="E400" i="3"/>
  <c r="F399" i="3"/>
  <c r="E399" i="3"/>
  <c r="F398" i="3"/>
  <c r="E398" i="3"/>
  <c r="F397" i="3"/>
  <c r="E397" i="3"/>
  <c r="F396" i="3"/>
  <c r="E396" i="3"/>
  <c r="F395" i="3"/>
  <c r="E395" i="3"/>
  <c r="F394" i="3"/>
  <c r="E394" i="3"/>
  <c r="F393" i="3"/>
  <c r="E393" i="3"/>
  <c r="F392" i="3"/>
  <c r="E392" i="3"/>
  <c r="F391" i="3"/>
  <c r="E391" i="3"/>
  <c r="F390" i="3"/>
  <c r="E390" i="3"/>
  <c r="F389" i="3"/>
  <c r="E389" i="3"/>
  <c r="F388" i="3"/>
  <c r="E388" i="3"/>
  <c r="F387" i="3"/>
  <c r="E387" i="3"/>
  <c r="F386" i="3"/>
  <c r="E386" i="3"/>
  <c r="F385" i="3"/>
  <c r="E385" i="3"/>
  <c r="F384" i="3"/>
  <c r="E384" i="3"/>
  <c r="F383" i="3"/>
  <c r="E383" i="3"/>
  <c r="F382" i="3"/>
  <c r="E382" i="3"/>
  <c r="F381" i="3"/>
  <c r="E381" i="3"/>
  <c r="F380" i="3"/>
  <c r="E380" i="3"/>
  <c r="F379" i="3"/>
  <c r="E379" i="3"/>
  <c r="F378" i="3"/>
  <c r="E378" i="3"/>
  <c r="F377" i="3"/>
  <c r="E377" i="3"/>
  <c r="F376" i="3"/>
  <c r="E376" i="3"/>
  <c r="F375" i="3"/>
  <c r="E375" i="3"/>
  <c r="F374" i="3"/>
  <c r="E374" i="3"/>
  <c r="F373" i="3"/>
  <c r="E373" i="3"/>
  <c r="F372" i="3"/>
  <c r="E372" i="3"/>
  <c r="F371" i="3"/>
  <c r="E371" i="3"/>
  <c r="F370" i="3"/>
  <c r="E370" i="3"/>
  <c r="F369" i="3"/>
  <c r="E369" i="3"/>
  <c r="F368" i="3"/>
  <c r="E368" i="3"/>
  <c r="F367" i="3"/>
  <c r="E367" i="3"/>
  <c r="F366" i="3"/>
  <c r="E366" i="3"/>
  <c r="F365" i="3"/>
  <c r="E365" i="3"/>
  <c r="F364" i="3"/>
  <c r="E364" i="3"/>
  <c r="F363" i="3"/>
  <c r="E363" i="3"/>
  <c r="F362" i="3"/>
  <c r="E362" i="3"/>
  <c r="F361" i="3"/>
  <c r="E361" i="3"/>
  <c r="F360" i="3"/>
  <c r="E360" i="3"/>
  <c r="F359" i="3"/>
  <c r="E359" i="3"/>
  <c r="F358" i="3"/>
  <c r="E358" i="3"/>
  <c r="F357" i="3"/>
  <c r="E357" i="3"/>
  <c r="F356" i="3"/>
  <c r="E356" i="3"/>
  <c r="F355" i="3"/>
  <c r="E355" i="3"/>
  <c r="F354" i="3"/>
  <c r="E354" i="3"/>
  <c r="F353" i="3"/>
  <c r="E353" i="3"/>
  <c r="F352" i="3"/>
  <c r="E352" i="3"/>
  <c r="F351" i="3"/>
  <c r="E351" i="3"/>
  <c r="F350" i="3"/>
  <c r="E350" i="3"/>
  <c r="F349" i="3"/>
  <c r="E349" i="3"/>
  <c r="F348" i="3"/>
  <c r="E348" i="3"/>
  <c r="F347" i="3"/>
  <c r="E347" i="3"/>
  <c r="F346" i="3"/>
  <c r="E346" i="3"/>
  <c r="F345" i="3"/>
  <c r="E345" i="3"/>
  <c r="F344" i="3"/>
  <c r="E344" i="3"/>
  <c r="F343" i="3"/>
  <c r="E343" i="3"/>
  <c r="F342" i="3"/>
  <c r="E342" i="3"/>
  <c r="F341" i="3"/>
  <c r="E341" i="3"/>
  <c r="F340" i="3"/>
  <c r="E340" i="3"/>
  <c r="F339" i="3"/>
  <c r="E339" i="3"/>
  <c r="F338" i="3"/>
  <c r="E338" i="3"/>
  <c r="F337" i="3"/>
  <c r="E337" i="3"/>
  <c r="F336" i="3"/>
  <c r="E336" i="3"/>
  <c r="F335" i="3"/>
  <c r="E335" i="3"/>
  <c r="F334" i="3"/>
  <c r="E334" i="3"/>
  <c r="F333" i="3"/>
  <c r="E333" i="3"/>
  <c r="F332" i="3"/>
  <c r="E332" i="3"/>
  <c r="F331" i="3"/>
  <c r="E331" i="3"/>
  <c r="F330" i="3"/>
  <c r="E330" i="3"/>
  <c r="F329" i="3"/>
  <c r="E329" i="3"/>
  <c r="F328" i="3"/>
  <c r="E328" i="3"/>
  <c r="F327" i="3"/>
  <c r="E327" i="3"/>
  <c r="F326" i="3"/>
  <c r="E326" i="3"/>
  <c r="F325" i="3"/>
  <c r="E325" i="3"/>
  <c r="F324" i="3"/>
  <c r="E324" i="3"/>
  <c r="F323" i="3"/>
  <c r="E323" i="3"/>
  <c r="F322" i="3"/>
  <c r="E322" i="3"/>
  <c r="F321" i="3"/>
  <c r="E321" i="3"/>
  <c r="F320" i="3"/>
  <c r="E320" i="3"/>
  <c r="F319" i="3"/>
  <c r="E319" i="3"/>
  <c r="F318" i="3"/>
  <c r="E318" i="3"/>
  <c r="F317" i="3"/>
  <c r="E317" i="3"/>
  <c r="F316" i="3"/>
  <c r="E316" i="3"/>
  <c r="F315" i="3"/>
  <c r="E315" i="3"/>
  <c r="F314" i="3"/>
  <c r="E314" i="3"/>
  <c r="F313" i="3"/>
  <c r="E313" i="3"/>
  <c r="F312" i="3"/>
  <c r="E312" i="3"/>
  <c r="F311" i="3"/>
  <c r="E311" i="3"/>
  <c r="F310" i="3"/>
  <c r="E310" i="3"/>
  <c r="F309" i="3"/>
  <c r="E309" i="3"/>
  <c r="F308" i="3"/>
  <c r="E308" i="3"/>
  <c r="F307" i="3"/>
  <c r="E307" i="3"/>
  <c r="F306" i="3"/>
  <c r="E306" i="3"/>
  <c r="F305" i="3"/>
  <c r="E305" i="3"/>
  <c r="F304" i="3"/>
  <c r="E304" i="3"/>
  <c r="F303" i="3"/>
  <c r="E303" i="3"/>
  <c r="F302" i="3"/>
  <c r="E302" i="3"/>
  <c r="F301" i="3"/>
  <c r="E301" i="3"/>
  <c r="F300" i="3"/>
  <c r="E300" i="3"/>
  <c r="F299" i="3"/>
  <c r="E299" i="3"/>
  <c r="F298" i="3"/>
  <c r="E298" i="3"/>
  <c r="F297" i="3"/>
  <c r="E297" i="3"/>
  <c r="F296" i="3"/>
  <c r="E296" i="3"/>
  <c r="F295" i="3"/>
  <c r="E295" i="3"/>
  <c r="F294" i="3"/>
  <c r="E294" i="3"/>
  <c r="F293" i="3"/>
  <c r="E293" i="3"/>
  <c r="F292" i="3"/>
  <c r="E292" i="3"/>
  <c r="F291" i="3"/>
  <c r="E291" i="3"/>
  <c r="F290" i="3"/>
  <c r="E290" i="3"/>
  <c r="F289" i="3"/>
  <c r="E289" i="3"/>
  <c r="F288" i="3"/>
  <c r="E288" i="3"/>
  <c r="F287" i="3"/>
  <c r="E287" i="3"/>
  <c r="F286" i="3"/>
  <c r="E286" i="3"/>
  <c r="F285" i="3"/>
  <c r="E285" i="3"/>
  <c r="F284" i="3"/>
  <c r="E284" i="3"/>
  <c r="F283" i="3"/>
  <c r="E283" i="3"/>
  <c r="F282" i="3"/>
  <c r="E282" i="3"/>
  <c r="F281" i="3"/>
  <c r="E281" i="3"/>
  <c r="F280" i="3"/>
  <c r="E280" i="3"/>
  <c r="F279" i="3"/>
  <c r="E279" i="3"/>
  <c r="F278" i="3"/>
  <c r="E278" i="3"/>
  <c r="F277" i="3"/>
  <c r="E277" i="3"/>
  <c r="F276" i="3"/>
  <c r="E276" i="3"/>
  <c r="F275" i="3"/>
  <c r="E275" i="3"/>
  <c r="F274" i="3"/>
  <c r="E274" i="3"/>
  <c r="F273" i="3"/>
  <c r="E273" i="3"/>
  <c r="F272" i="3"/>
  <c r="E272" i="3"/>
  <c r="F271" i="3"/>
  <c r="E271" i="3"/>
  <c r="F270" i="3"/>
  <c r="E270" i="3"/>
  <c r="F269" i="3"/>
  <c r="E269" i="3"/>
  <c r="F268" i="3"/>
  <c r="E268" i="3"/>
  <c r="F267" i="3"/>
  <c r="E267" i="3"/>
  <c r="F266" i="3"/>
  <c r="E266" i="3"/>
  <c r="F265" i="3"/>
  <c r="E265" i="3"/>
  <c r="F264" i="3"/>
  <c r="E264" i="3"/>
  <c r="F263" i="3"/>
  <c r="E263" i="3"/>
  <c r="F262" i="3"/>
  <c r="E262" i="3"/>
  <c r="F261" i="3"/>
  <c r="E261" i="3"/>
  <c r="F260" i="3"/>
  <c r="E260" i="3"/>
  <c r="F259" i="3"/>
  <c r="E259" i="3"/>
  <c r="F258" i="3"/>
  <c r="E258" i="3"/>
  <c r="F257" i="3"/>
  <c r="E257" i="3"/>
  <c r="F256" i="3"/>
  <c r="E256" i="3"/>
  <c r="F255" i="3"/>
  <c r="E255" i="3"/>
  <c r="F254" i="3"/>
  <c r="E254" i="3"/>
  <c r="F253" i="3"/>
  <c r="E253" i="3"/>
  <c r="F252" i="3"/>
  <c r="E252" i="3"/>
  <c r="F251" i="3"/>
  <c r="E251" i="3"/>
  <c r="F250" i="3"/>
  <c r="E250" i="3"/>
  <c r="F249" i="3"/>
  <c r="E249" i="3"/>
  <c r="F248" i="3"/>
  <c r="E248" i="3"/>
  <c r="F247" i="3"/>
  <c r="E247" i="3"/>
  <c r="F246" i="3"/>
  <c r="E246" i="3"/>
  <c r="F245" i="3"/>
  <c r="E245" i="3"/>
  <c r="F244" i="3"/>
  <c r="E244" i="3"/>
  <c r="F243" i="3"/>
  <c r="E243" i="3"/>
  <c r="F242" i="3"/>
  <c r="E242" i="3"/>
  <c r="F241" i="3"/>
  <c r="E241" i="3"/>
  <c r="F240" i="3"/>
  <c r="E240" i="3"/>
  <c r="F239" i="3"/>
  <c r="E239" i="3"/>
  <c r="F238" i="3"/>
  <c r="E238" i="3"/>
  <c r="F237" i="3"/>
  <c r="E237" i="3"/>
  <c r="F236" i="3"/>
  <c r="E236" i="3"/>
  <c r="F235" i="3"/>
  <c r="E235" i="3"/>
  <c r="F234" i="3"/>
  <c r="E234" i="3"/>
  <c r="F233" i="3"/>
  <c r="E233" i="3"/>
  <c r="F232" i="3"/>
  <c r="E232" i="3"/>
  <c r="F231" i="3"/>
  <c r="E231" i="3"/>
  <c r="F230" i="3"/>
  <c r="E230" i="3"/>
  <c r="F229" i="3"/>
  <c r="E229" i="3"/>
  <c r="F228" i="3"/>
  <c r="E228" i="3"/>
  <c r="F227" i="3"/>
  <c r="E227" i="3"/>
  <c r="F226" i="3"/>
  <c r="E226" i="3"/>
  <c r="F225" i="3"/>
  <c r="E225" i="3"/>
  <c r="F224" i="3"/>
  <c r="E224" i="3"/>
  <c r="F223" i="3"/>
  <c r="E223" i="3"/>
  <c r="F222" i="3"/>
  <c r="E222" i="3"/>
  <c r="F221" i="3"/>
  <c r="E221" i="3"/>
  <c r="F220" i="3"/>
  <c r="E220" i="3"/>
  <c r="F219" i="3"/>
  <c r="E219" i="3"/>
  <c r="F218" i="3"/>
  <c r="E218" i="3"/>
  <c r="F217" i="3"/>
  <c r="E217" i="3"/>
  <c r="F216" i="3"/>
  <c r="E216" i="3"/>
  <c r="F215" i="3"/>
  <c r="E215" i="3"/>
  <c r="F214" i="3"/>
  <c r="E214" i="3"/>
  <c r="F213" i="3"/>
  <c r="E213" i="3"/>
  <c r="F212" i="3"/>
  <c r="E212" i="3"/>
  <c r="F211" i="3"/>
  <c r="E211" i="3"/>
  <c r="F210" i="3"/>
  <c r="E210" i="3"/>
  <c r="F209" i="3"/>
  <c r="E209" i="3"/>
  <c r="F208" i="3"/>
  <c r="E208" i="3"/>
  <c r="F207" i="3"/>
  <c r="E207" i="3"/>
  <c r="F206" i="3"/>
  <c r="E206" i="3"/>
  <c r="F205" i="3"/>
  <c r="E205" i="3"/>
  <c r="F204" i="3"/>
  <c r="E204" i="3"/>
  <c r="F203" i="3"/>
  <c r="E203" i="3"/>
  <c r="F202" i="3"/>
  <c r="E202" i="3"/>
  <c r="F201" i="3"/>
  <c r="E201" i="3"/>
  <c r="F200" i="3"/>
  <c r="E200" i="3"/>
  <c r="F199" i="3"/>
  <c r="E199" i="3"/>
  <c r="F198" i="3"/>
  <c r="E198" i="3"/>
  <c r="F197" i="3"/>
  <c r="E197" i="3"/>
  <c r="F196" i="3"/>
  <c r="E196" i="3"/>
  <c r="F195" i="3"/>
  <c r="E195" i="3"/>
  <c r="F194" i="3"/>
  <c r="E194" i="3"/>
  <c r="F193" i="3"/>
  <c r="E193" i="3"/>
  <c r="F192" i="3"/>
  <c r="E192" i="3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E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41" i="3"/>
  <c r="E141" i="3"/>
  <c r="F140" i="3"/>
  <c r="E140" i="3"/>
  <c r="F139" i="3"/>
  <c r="E139" i="3"/>
  <c r="F138" i="3"/>
  <c r="E138" i="3"/>
  <c r="F137" i="3"/>
  <c r="E137" i="3"/>
  <c r="F136" i="3"/>
  <c r="E136" i="3"/>
  <c r="F135" i="3"/>
  <c r="E135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3837" i="2"/>
  <c r="E3837" i="2"/>
  <c r="F3836" i="2"/>
  <c r="E3836" i="2"/>
  <c r="F3835" i="2"/>
  <c r="E3835" i="2"/>
  <c r="F3834" i="2"/>
  <c r="E3834" i="2"/>
  <c r="F3833" i="2"/>
  <c r="E3833" i="2"/>
  <c r="F3832" i="2"/>
  <c r="E3832" i="2"/>
  <c r="F3831" i="2"/>
  <c r="E3831" i="2"/>
  <c r="F3830" i="2"/>
  <c r="E3830" i="2"/>
  <c r="F3829" i="2"/>
  <c r="E3829" i="2"/>
  <c r="F3828" i="2"/>
  <c r="E3828" i="2"/>
  <c r="F3827" i="2"/>
  <c r="E3827" i="2"/>
  <c r="F3826" i="2"/>
  <c r="E3826" i="2"/>
  <c r="F3825" i="2"/>
  <c r="E3825" i="2"/>
  <c r="F3824" i="2"/>
  <c r="E3824" i="2"/>
  <c r="F3823" i="2"/>
  <c r="E3823" i="2"/>
  <c r="F3822" i="2"/>
  <c r="E3822" i="2"/>
  <c r="F3821" i="2"/>
  <c r="E3821" i="2"/>
  <c r="F3820" i="2"/>
  <c r="E3820" i="2"/>
  <c r="F3819" i="2"/>
  <c r="E3819" i="2"/>
  <c r="F3818" i="2"/>
  <c r="E3818" i="2"/>
  <c r="F3817" i="2"/>
  <c r="E3817" i="2"/>
  <c r="F3816" i="2"/>
  <c r="E3816" i="2"/>
  <c r="F3815" i="2"/>
  <c r="E3815" i="2"/>
  <c r="F3814" i="2"/>
  <c r="E3814" i="2"/>
  <c r="F3813" i="2"/>
  <c r="E3813" i="2"/>
  <c r="F3812" i="2"/>
  <c r="E3812" i="2"/>
  <c r="F3811" i="2"/>
  <c r="E3811" i="2"/>
  <c r="F3810" i="2"/>
  <c r="E3810" i="2"/>
  <c r="F3809" i="2"/>
  <c r="E3809" i="2"/>
  <c r="F3808" i="2"/>
  <c r="E3808" i="2"/>
  <c r="F3807" i="2"/>
  <c r="E3807" i="2"/>
  <c r="F3806" i="2"/>
  <c r="E3806" i="2"/>
  <c r="F3805" i="2"/>
  <c r="E3805" i="2"/>
  <c r="F3804" i="2"/>
  <c r="E3804" i="2"/>
  <c r="F3803" i="2"/>
  <c r="E3803" i="2"/>
  <c r="F3802" i="2"/>
  <c r="E3802" i="2"/>
  <c r="F3801" i="2"/>
  <c r="E3801" i="2"/>
  <c r="F3800" i="2"/>
  <c r="E3800" i="2"/>
  <c r="F3799" i="2"/>
  <c r="E3799" i="2"/>
  <c r="F3798" i="2"/>
  <c r="E3798" i="2"/>
  <c r="F3797" i="2"/>
  <c r="E3797" i="2"/>
  <c r="F3796" i="2"/>
  <c r="E3796" i="2"/>
  <c r="F3795" i="2"/>
  <c r="E3795" i="2"/>
  <c r="F3794" i="2"/>
  <c r="E3794" i="2"/>
  <c r="F3793" i="2"/>
  <c r="E3793" i="2"/>
  <c r="F3792" i="2"/>
  <c r="E3792" i="2"/>
  <c r="F3791" i="2"/>
  <c r="E3791" i="2"/>
  <c r="F3790" i="2"/>
  <c r="E3790" i="2"/>
  <c r="F3789" i="2"/>
  <c r="E3789" i="2"/>
  <c r="F3788" i="2"/>
  <c r="E3788" i="2"/>
  <c r="F3787" i="2"/>
  <c r="E3787" i="2"/>
  <c r="F3786" i="2"/>
  <c r="E3786" i="2"/>
  <c r="F3785" i="2"/>
  <c r="E3785" i="2"/>
  <c r="F3784" i="2"/>
  <c r="E3784" i="2"/>
  <c r="F3783" i="2"/>
  <c r="E3783" i="2"/>
  <c r="F3782" i="2"/>
  <c r="E3782" i="2"/>
  <c r="F3781" i="2"/>
  <c r="E3781" i="2"/>
  <c r="F3780" i="2"/>
  <c r="E3780" i="2"/>
  <c r="F3779" i="2"/>
  <c r="E3779" i="2"/>
  <c r="F3778" i="2"/>
  <c r="E3778" i="2"/>
  <c r="F3777" i="2"/>
  <c r="E3777" i="2"/>
  <c r="F3776" i="2"/>
  <c r="E3776" i="2"/>
  <c r="F3775" i="2"/>
  <c r="E3775" i="2"/>
  <c r="F3774" i="2"/>
  <c r="E3774" i="2"/>
  <c r="F3773" i="2"/>
  <c r="E3773" i="2"/>
  <c r="F3772" i="2"/>
  <c r="E3772" i="2"/>
  <c r="F3771" i="2"/>
  <c r="E3771" i="2"/>
  <c r="F3770" i="2"/>
  <c r="E3770" i="2"/>
  <c r="F3769" i="2"/>
  <c r="E3769" i="2"/>
  <c r="F3768" i="2"/>
  <c r="E3768" i="2"/>
  <c r="F3767" i="2"/>
  <c r="E3767" i="2"/>
  <c r="F3766" i="2"/>
  <c r="E3766" i="2"/>
  <c r="F3765" i="2"/>
  <c r="E3765" i="2"/>
  <c r="F3764" i="2"/>
  <c r="E3764" i="2"/>
  <c r="F3763" i="2"/>
  <c r="E3763" i="2"/>
  <c r="F3762" i="2"/>
  <c r="E3762" i="2"/>
  <c r="F3761" i="2"/>
  <c r="E3761" i="2"/>
  <c r="F3760" i="2"/>
  <c r="E3760" i="2"/>
  <c r="F3759" i="2"/>
  <c r="E3759" i="2"/>
  <c r="F3758" i="2"/>
  <c r="E3758" i="2"/>
  <c r="F3757" i="2"/>
  <c r="E3757" i="2"/>
  <c r="F3756" i="2"/>
  <c r="E3756" i="2"/>
  <c r="F3755" i="2"/>
  <c r="E3755" i="2"/>
  <c r="F3754" i="2"/>
  <c r="E3754" i="2"/>
  <c r="F3753" i="2"/>
  <c r="E3753" i="2"/>
  <c r="F3752" i="2"/>
  <c r="E3752" i="2"/>
  <c r="F3751" i="2"/>
  <c r="E3751" i="2"/>
  <c r="F3750" i="2"/>
  <c r="E3750" i="2"/>
  <c r="F3749" i="2"/>
  <c r="E3749" i="2"/>
  <c r="F3748" i="2"/>
  <c r="E3748" i="2"/>
  <c r="F3747" i="2"/>
  <c r="E3747" i="2"/>
  <c r="F3746" i="2"/>
  <c r="E3746" i="2"/>
  <c r="F3745" i="2"/>
  <c r="E3745" i="2"/>
  <c r="F3744" i="2"/>
  <c r="E3744" i="2"/>
  <c r="F3743" i="2"/>
  <c r="E3743" i="2"/>
  <c r="F3742" i="2"/>
  <c r="E3742" i="2"/>
  <c r="F3741" i="2"/>
  <c r="E3741" i="2"/>
  <c r="F3740" i="2"/>
  <c r="E3740" i="2"/>
  <c r="F3739" i="2"/>
  <c r="E3739" i="2"/>
  <c r="F3738" i="2"/>
  <c r="E3738" i="2"/>
  <c r="F3737" i="2"/>
  <c r="E3737" i="2"/>
  <c r="F3736" i="2"/>
  <c r="E3736" i="2"/>
  <c r="F3735" i="2"/>
  <c r="E3735" i="2"/>
  <c r="F3734" i="2"/>
  <c r="E3734" i="2"/>
  <c r="F3733" i="2"/>
  <c r="E3733" i="2"/>
  <c r="F3732" i="2"/>
  <c r="E3732" i="2"/>
  <c r="F3731" i="2"/>
  <c r="E3731" i="2"/>
  <c r="F3730" i="2"/>
  <c r="E3730" i="2"/>
  <c r="F3729" i="2"/>
  <c r="E3729" i="2"/>
  <c r="F3728" i="2"/>
  <c r="E3728" i="2"/>
  <c r="F3727" i="2"/>
  <c r="E3727" i="2"/>
  <c r="F3726" i="2"/>
  <c r="E3726" i="2"/>
  <c r="F3725" i="2"/>
  <c r="E3725" i="2"/>
  <c r="F3724" i="2"/>
  <c r="E3724" i="2"/>
  <c r="F3723" i="2"/>
  <c r="E3723" i="2"/>
  <c r="F3722" i="2"/>
  <c r="E3722" i="2"/>
  <c r="F3721" i="2"/>
  <c r="E3721" i="2"/>
  <c r="F3720" i="2"/>
  <c r="E3720" i="2"/>
  <c r="F3719" i="2"/>
  <c r="E3719" i="2"/>
  <c r="F3718" i="2"/>
  <c r="E3718" i="2"/>
  <c r="F3717" i="2"/>
  <c r="E3717" i="2"/>
  <c r="F3716" i="2"/>
  <c r="E3716" i="2"/>
  <c r="F3715" i="2"/>
  <c r="E3715" i="2"/>
  <c r="F3714" i="2"/>
  <c r="E3714" i="2"/>
  <c r="F3713" i="2"/>
  <c r="E3713" i="2"/>
  <c r="F3712" i="2"/>
  <c r="E3712" i="2"/>
  <c r="F3711" i="2"/>
  <c r="E3711" i="2"/>
  <c r="F3710" i="2"/>
  <c r="E3710" i="2"/>
  <c r="F3709" i="2"/>
  <c r="E3709" i="2"/>
  <c r="F3708" i="2"/>
  <c r="E3708" i="2"/>
  <c r="F3707" i="2"/>
  <c r="E3707" i="2"/>
  <c r="F3706" i="2"/>
  <c r="E3706" i="2"/>
  <c r="F3705" i="2"/>
  <c r="E3705" i="2"/>
  <c r="F3704" i="2"/>
  <c r="E3704" i="2"/>
  <c r="F3703" i="2"/>
  <c r="E3703" i="2"/>
  <c r="F3702" i="2"/>
  <c r="E3702" i="2"/>
  <c r="F3701" i="2"/>
  <c r="E3701" i="2"/>
  <c r="F3700" i="2"/>
  <c r="E3700" i="2"/>
  <c r="F3699" i="2"/>
  <c r="E3699" i="2"/>
  <c r="F3698" i="2"/>
  <c r="E3698" i="2"/>
  <c r="F3697" i="2"/>
  <c r="E3697" i="2"/>
  <c r="F3696" i="2"/>
  <c r="E3696" i="2"/>
  <c r="F3695" i="2"/>
  <c r="E3695" i="2"/>
  <c r="F3694" i="2"/>
  <c r="E3694" i="2"/>
  <c r="F3693" i="2"/>
  <c r="E3693" i="2"/>
  <c r="F3692" i="2"/>
  <c r="E3692" i="2"/>
  <c r="F3691" i="2"/>
  <c r="E3691" i="2"/>
  <c r="F3690" i="2"/>
  <c r="E3690" i="2"/>
  <c r="F3689" i="2"/>
  <c r="E3689" i="2"/>
  <c r="F3688" i="2"/>
  <c r="E3688" i="2"/>
  <c r="F3687" i="2"/>
  <c r="E3687" i="2"/>
  <c r="F3686" i="2"/>
  <c r="E3686" i="2"/>
  <c r="F3685" i="2"/>
  <c r="E3685" i="2"/>
  <c r="F3684" i="2"/>
  <c r="E3684" i="2"/>
  <c r="F3683" i="2"/>
  <c r="E3683" i="2"/>
  <c r="F3682" i="2"/>
  <c r="E3682" i="2"/>
  <c r="F3681" i="2"/>
  <c r="E3681" i="2"/>
  <c r="F3680" i="2"/>
  <c r="E3680" i="2"/>
  <c r="F3679" i="2"/>
  <c r="E3679" i="2"/>
  <c r="F3678" i="2"/>
  <c r="E3678" i="2"/>
  <c r="F3677" i="2"/>
  <c r="E3677" i="2"/>
  <c r="F3676" i="2"/>
  <c r="E3676" i="2"/>
  <c r="F3675" i="2"/>
  <c r="E3675" i="2"/>
  <c r="F3674" i="2"/>
  <c r="E3674" i="2"/>
  <c r="F3673" i="2"/>
  <c r="E3673" i="2"/>
  <c r="F3672" i="2"/>
  <c r="E3672" i="2"/>
  <c r="F3671" i="2"/>
  <c r="E3671" i="2"/>
  <c r="F3670" i="2"/>
  <c r="E3670" i="2"/>
  <c r="F3669" i="2"/>
  <c r="E3669" i="2"/>
  <c r="F3668" i="2"/>
  <c r="E3668" i="2"/>
  <c r="F3667" i="2"/>
  <c r="E3667" i="2"/>
  <c r="F3666" i="2"/>
  <c r="E3666" i="2"/>
  <c r="F3665" i="2"/>
  <c r="E3665" i="2"/>
  <c r="F3664" i="2"/>
  <c r="E3664" i="2"/>
  <c r="F3663" i="2"/>
  <c r="E3663" i="2"/>
  <c r="F3662" i="2"/>
  <c r="E3662" i="2"/>
  <c r="F3661" i="2"/>
  <c r="E3661" i="2"/>
  <c r="F3660" i="2"/>
  <c r="E3660" i="2"/>
  <c r="F3659" i="2"/>
  <c r="E3659" i="2"/>
  <c r="F3658" i="2"/>
  <c r="E3658" i="2"/>
  <c r="F3657" i="2"/>
  <c r="E3657" i="2"/>
  <c r="F3656" i="2"/>
  <c r="E3656" i="2"/>
  <c r="F3655" i="2"/>
  <c r="E3655" i="2"/>
  <c r="F3654" i="2"/>
  <c r="E3654" i="2"/>
  <c r="F3653" i="2"/>
  <c r="E3653" i="2"/>
  <c r="F3652" i="2"/>
  <c r="E3652" i="2"/>
  <c r="F3651" i="2"/>
  <c r="E3651" i="2"/>
  <c r="F3650" i="2"/>
  <c r="E3650" i="2"/>
  <c r="F3649" i="2"/>
  <c r="E3649" i="2"/>
  <c r="F3648" i="2"/>
  <c r="E3648" i="2"/>
  <c r="F3647" i="2"/>
  <c r="E3647" i="2"/>
  <c r="F3646" i="2"/>
  <c r="E3646" i="2"/>
  <c r="F3645" i="2"/>
  <c r="E3645" i="2"/>
  <c r="F3644" i="2"/>
  <c r="E3644" i="2"/>
  <c r="F3643" i="2"/>
  <c r="E3643" i="2"/>
  <c r="F3642" i="2"/>
  <c r="E3642" i="2"/>
  <c r="F3641" i="2"/>
  <c r="E3641" i="2"/>
  <c r="F3640" i="2"/>
  <c r="E3640" i="2"/>
  <c r="F3639" i="2"/>
  <c r="E3639" i="2"/>
  <c r="F3638" i="2"/>
  <c r="E3638" i="2"/>
  <c r="F3637" i="2"/>
  <c r="E3637" i="2"/>
  <c r="F3636" i="2"/>
  <c r="E3636" i="2"/>
  <c r="F3635" i="2"/>
  <c r="E3635" i="2"/>
  <c r="F3634" i="2"/>
  <c r="E3634" i="2"/>
  <c r="F3633" i="2"/>
  <c r="E3633" i="2"/>
  <c r="F3632" i="2"/>
  <c r="E3632" i="2"/>
  <c r="F3631" i="2"/>
  <c r="E3631" i="2"/>
  <c r="F3630" i="2"/>
  <c r="E3630" i="2"/>
  <c r="F3629" i="2"/>
  <c r="E3629" i="2"/>
  <c r="F3628" i="2"/>
  <c r="E3628" i="2"/>
  <c r="F3627" i="2"/>
  <c r="E3627" i="2"/>
  <c r="F3626" i="2"/>
  <c r="E3626" i="2"/>
  <c r="F3625" i="2"/>
  <c r="E3625" i="2"/>
  <c r="F3624" i="2"/>
  <c r="E3624" i="2"/>
  <c r="F3623" i="2"/>
  <c r="E3623" i="2"/>
  <c r="F3622" i="2"/>
  <c r="E3622" i="2"/>
  <c r="F3621" i="2"/>
  <c r="E3621" i="2"/>
  <c r="F3620" i="2"/>
  <c r="E3620" i="2"/>
  <c r="F3619" i="2"/>
  <c r="E3619" i="2"/>
  <c r="F3618" i="2"/>
  <c r="E3618" i="2"/>
  <c r="F3617" i="2"/>
  <c r="E3617" i="2"/>
  <c r="F3616" i="2"/>
  <c r="E3616" i="2"/>
  <c r="F3615" i="2"/>
  <c r="E3615" i="2"/>
  <c r="F3614" i="2"/>
  <c r="E3614" i="2"/>
  <c r="F3613" i="2"/>
  <c r="E3613" i="2"/>
  <c r="F3612" i="2"/>
  <c r="E3612" i="2"/>
  <c r="F3611" i="2"/>
  <c r="E3611" i="2"/>
  <c r="F3610" i="2"/>
  <c r="E3610" i="2"/>
  <c r="F3609" i="2"/>
  <c r="E3609" i="2"/>
  <c r="F3608" i="2"/>
  <c r="E3608" i="2"/>
  <c r="F3607" i="2"/>
  <c r="E3607" i="2"/>
  <c r="F3606" i="2"/>
  <c r="E3606" i="2"/>
  <c r="F3605" i="2"/>
  <c r="E3605" i="2"/>
  <c r="F3604" i="2"/>
  <c r="E3604" i="2"/>
  <c r="F3603" i="2"/>
  <c r="E3603" i="2"/>
  <c r="F3602" i="2"/>
  <c r="E3602" i="2"/>
  <c r="F3601" i="2"/>
  <c r="E3601" i="2"/>
  <c r="F3600" i="2"/>
  <c r="E3600" i="2"/>
  <c r="F3599" i="2"/>
  <c r="E3599" i="2"/>
  <c r="F3598" i="2"/>
  <c r="E3598" i="2"/>
  <c r="F3597" i="2"/>
  <c r="E3597" i="2"/>
  <c r="F3596" i="2"/>
  <c r="E3596" i="2"/>
  <c r="F3595" i="2"/>
  <c r="E3595" i="2"/>
  <c r="F3594" i="2"/>
  <c r="E3594" i="2"/>
  <c r="F3593" i="2"/>
  <c r="E3593" i="2"/>
  <c r="F3592" i="2"/>
  <c r="E3592" i="2"/>
  <c r="F3591" i="2"/>
  <c r="E3591" i="2"/>
  <c r="F3590" i="2"/>
  <c r="E3590" i="2"/>
  <c r="F3589" i="2"/>
  <c r="E3589" i="2"/>
  <c r="F3588" i="2"/>
  <c r="E3588" i="2"/>
  <c r="F3587" i="2"/>
  <c r="E3587" i="2"/>
  <c r="F3586" i="2"/>
  <c r="E3586" i="2"/>
  <c r="F3585" i="2"/>
  <c r="E3585" i="2"/>
  <c r="F3584" i="2"/>
  <c r="E3584" i="2"/>
  <c r="F3583" i="2"/>
  <c r="E3583" i="2"/>
  <c r="F3582" i="2"/>
  <c r="E3582" i="2"/>
  <c r="F3581" i="2"/>
  <c r="E3581" i="2"/>
  <c r="F3580" i="2"/>
  <c r="E3580" i="2"/>
  <c r="F3579" i="2"/>
  <c r="E3579" i="2"/>
  <c r="F3578" i="2"/>
  <c r="E3578" i="2"/>
  <c r="F3577" i="2"/>
  <c r="E3577" i="2"/>
  <c r="F3576" i="2"/>
  <c r="E3576" i="2"/>
  <c r="F3575" i="2"/>
  <c r="E3575" i="2"/>
  <c r="F3574" i="2"/>
  <c r="E3574" i="2"/>
  <c r="F3573" i="2"/>
  <c r="E3573" i="2"/>
  <c r="F3572" i="2"/>
  <c r="E3572" i="2"/>
  <c r="F3571" i="2"/>
  <c r="E3571" i="2"/>
  <c r="F3570" i="2"/>
  <c r="E3570" i="2"/>
  <c r="F3569" i="2"/>
  <c r="E3569" i="2"/>
  <c r="F3568" i="2"/>
  <c r="E3568" i="2"/>
  <c r="F3567" i="2"/>
  <c r="E3567" i="2"/>
  <c r="F3566" i="2"/>
  <c r="E3566" i="2"/>
  <c r="F3565" i="2"/>
  <c r="E3565" i="2"/>
  <c r="F3564" i="2"/>
  <c r="E3564" i="2"/>
  <c r="F3563" i="2"/>
  <c r="E3563" i="2"/>
  <c r="F3562" i="2"/>
  <c r="E3562" i="2"/>
  <c r="F3561" i="2"/>
  <c r="E3561" i="2"/>
  <c r="F3560" i="2"/>
  <c r="E3560" i="2"/>
  <c r="F3559" i="2"/>
  <c r="E3559" i="2"/>
  <c r="F3558" i="2"/>
  <c r="E3558" i="2"/>
  <c r="F3557" i="2"/>
  <c r="E3557" i="2"/>
  <c r="F3556" i="2"/>
  <c r="E3556" i="2"/>
  <c r="F3555" i="2"/>
  <c r="E3555" i="2"/>
  <c r="F3554" i="2"/>
  <c r="E3554" i="2"/>
  <c r="F3553" i="2"/>
  <c r="E3553" i="2"/>
  <c r="F3552" i="2"/>
  <c r="E3552" i="2"/>
  <c r="F3551" i="2"/>
  <c r="E3551" i="2"/>
  <c r="F3550" i="2"/>
  <c r="E3550" i="2"/>
  <c r="F3549" i="2"/>
  <c r="E3549" i="2"/>
  <c r="F3548" i="2"/>
  <c r="E3548" i="2"/>
  <c r="F3547" i="2"/>
  <c r="E3547" i="2"/>
  <c r="F3546" i="2"/>
  <c r="E3546" i="2"/>
  <c r="F3545" i="2"/>
  <c r="E3545" i="2"/>
  <c r="F3544" i="2"/>
  <c r="E3544" i="2"/>
  <c r="F3543" i="2"/>
  <c r="E3543" i="2"/>
  <c r="F3542" i="2"/>
  <c r="E3542" i="2"/>
  <c r="F3541" i="2"/>
  <c r="E3541" i="2"/>
  <c r="F3540" i="2"/>
  <c r="E3540" i="2"/>
  <c r="F3539" i="2"/>
  <c r="E3539" i="2"/>
  <c r="F3538" i="2"/>
  <c r="E3538" i="2"/>
  <c r="F3537" i="2"/>
  <c r="E3537" i="2"/>
  <c r="F3536" i="2"/>
  <c r="E3536" i="2"/>
  <c r="F3535" i="2"/>
  <c r="E3535" i="2"/>
  <c r="F3534" i="2"/>
  <c r="E3534" i="2"/>
  <c r="F3533" i="2"/>
  <c r="E3533" i="2"/>
  <c r="F3532" i="2"/>
  <c r="E3532" i="2"/>
  <c r="F3531" i="2"/>
  <c r="E3531" i="2"/>
  <c r="F3530" i="2"/>
  <c r="E3530" i="2"/>
  <c r="F3529" i="2"/>
  <c r="E3529" i="2"/>
  <c r="F3528" i="2"/>
  <c r="E3528" i="2"/>
  <c r="F3527" i="2"/>
  <c r="E3527" i="2"/>
  <c r="F3526" i="2"/>
  <c r="E3526" i="2"/>
  <c r="F3525" i="2"/>
  <c r="E3525" i="2"/>
  <c r="F3524" i="2"/>
  <c r="E3524" i="2"/>
  <c r="F3523" i="2"/>
  <c r="E3523" i="2"/>
  <c r="F3522" i="2"/>
  <c r="E3522" i="2"/>
  <c r="F3521" i="2"/>
  <c r="E3521" i="2"/>
  <c r="F3520" i="2"/>
  <c r="E3520" i="2"/>
  <c r="F3519" i="2"/>
  <c r="E3519" i="2"/>
  <c r="F3518" i="2"/>
  <c r="E3518" i="2"/>
  <c r="F3517" i="2"/>
  <c r="E3517" i="2"/>
  <c r="F3516" i="2"/>
  <c r="E3516" i="2"/>
  <c r="F3515" i="2"/>
  <c r="E3515" i="2"/>
  <c r="F3514" i="2"/>
  <c r="E3514" i="2"/>
  <c r="F3513" i="2"/>
  <c r="E3513" i="2"/>
  <c r="F3512" i="2"/>
  <c r="E3512" i="2"/>
  <c r="F3511" i="2"/>
  <c r="E3511" i="2"/>
  <c r="F3510" i="2"/>
  <c r="E3510" i="2"/>
  <c r="F3509" i="2"/>
  <c r="E3509" i="2"/>
  <c r="F3508" i="2"/>
  <c r="E3508" i="2"/>
  <c r="F3507" i="2"/>
  <c r="E3507" i="2"/>
  <c r="F3506" i="2"/>
  <c r="E3506" i="2"/>
  <c r="F3505" i="2"/>
  <c r="E3505" i="2"/>
  <c r="F3504" i="2"/>
  <c r="E3504" i="2"/>
  <c r="F3503" i="2"/>
  <c r="E3503" i="2"/>
  <c r="F3502" i="2"/>
  <c r="E3502" i="2"/>
  <c r="F3501" i="2"/>
  <c r="E3501" i="2"/>
  <c r="F3500" i="2"/>
  <c r="E3500" i="2"/>
  <c r="F3499" i="2"/>
  <c r="E3499" i="2"/>
  <c r="F3498" i="2"/>
  <c r="E3498" i="2"/>
  <c r="F3497" i="2"/>
  <c r="E3497" i="2"/>
  <c r="F3496" i="2"/>
  <c r="E3496" i="2"/>
  <c r="F3495" i="2"/>
  <c r="E3495" i="2"/>
  <c r="F3494" i="2"/>
  <c r="E3494" i="2"/>
  <c r="F3493" i="2"/>
  <c r="E3493" i="2"/>
  <c r="F3492" i="2"/>
  <c r="E3492" i="2"/>
  <c r="F3491" i="2"/>
  <c r="E3491" i="2"/>
  <c r="F3490" i="2"/>
  <c r="E3490" i="2"/>
  <c r="F3489" i="2"/>
  <c r="E3489" i="2"/>
  <c r="F3488" i="2"/>
  <c r="E3488" i="2"/>
  <c r="F3487" i="2"/>
  <c r="E3487" i="2"/>
  <c r="F3486" i="2"/>
  <c r="E3486" i="2"/>
  <c r="F3485" i="2"/>
  <c r="E3485" i="2"/>
  <c r="F3484" i="2"/>
  <c r="E3484" i="2"/>
  <c r="F3483" i="2"/>
  <c r="E3483" i="2"/>
  <c r="F3482" i="2"/>
  <c r="E3482" i="2"/>
  <c r="F3481" i="2"/>
  <c r="E3481" i="2"/>
  <c r="F3480" i="2"/>
  <c r="E3480" i="2"/>
  <c r="F3479" i="2"/>
  <c r="E3479" i="2"/>
  <c r="F3478" i="2"/>
  <c r="E3478" i="2"/>
  <c r="F3477" i="2"/>
  <c r="E3477" i="2"/>
  <c r="F3476" i="2"/>
  <c r="E3476" i="2"/>
  <c r="F3475" i="2"/>
  <c r="E3475" i="2"/>
  <c r="F3474" i="2"/>
  <c r="E3474" i="2"/>
  <c r="F3473" i="2"/>
  <c r="E3473" i="2"/>
  <c r="F3472" i="2"/>
  <c r="E3472" i="2"/>
  <c r="F3471" i="2"/>
  <c r="E3471" i="2"/>
  <c r="F3470" i="2"/>
  <c r="E3470" i="2"/>
  <c r="F3469" i="2"/>
  <c r="E3469" i="2"/>
  <c r="F3468" i="2"/>
  <c r="E3468" i="2"/>
  <c r="F3467" i="2"/>
  <c r="E3467" i="2"/>
  <c r="F3466" i="2"/>
  <c r="E3466" i="2"/>
  <c r="F3465" i="2"/>
  <c r="E3465" i="2"/>
  <c r="F3464" i="2"/>
  <c r="E3464" i="2"/>
  <c r="F3463" i="2"/>
  <c r="E3463" i="2"/>
  <c r="F3462" i="2"/>
  <c r="E3462" i="2"/>
  <c r="F3461" i="2"/>
  <c r="E3461" i="2"/>
  <c r="F3460" i="2"/>
  <c r="E3460" i="2"/>
  <c r="F3459" i="2"/>
  <c r="E3459" i="2"/>
  <c r="F3458" i="2"/>
  <c r="E3458" i="2"/>
  <c r="F3457" i="2"/>
  <c r="E3457" i="2"/>
  <c r="F3456" i="2"/>
  <c r="E3456" i="2"/>
  <c r="F3455" i="2"/>
  <c r="E3455" i="2"/>
  <c r="F3454" i="2"/>
  <c r="E3454" i="2"/>
  <c r="F3453" i="2"/>
  <c r="E3453" i="2"/>
  <c r="F3452" i="2"/>
  <c r="E3452" i="2"/>
  <c r="F3451" i="2"/>
  <c r="E3451" i="2"/>
  <c r="F3450" i="2"/>
  <c r="E3450" i="2"/>
  <c r="F3449" i="2"/>
  <c r="E3449" i="2"/>
  <c r="F3448" i="2"/>
  <c r="E3448" i="2"/>
  <c r="F3447" i="2"/>
  <c r="E3447" i="2"/>
  <c r="F3446" i="2"/>
  <c r="E3446" i="2"/>
  <c r="F3445" i="2"/>
  <c r="E3445" i="2"/>
  <c r="F3444" i="2"/>
  <c r="E3444" i="2"/>
  <c r="F3443" i="2"/>
  <c r="E3443" i="2"/>
  <c r="F3442" i="2"/>
  <c r="E3442" i="2"/>
  <c r="F3441" i="2"/>
  <c r="E3441" i="2"/>
  <c r="F3440" i="2"/>
  <c r="E3440" i="2"/>
  <c r="F3439" i="2"/>
  <c r="E3439" i="2"/>
  <c r="F3438" i="2"/>
  <c r="E3438" i="2"/>
  <c r="F3437" i="2"/>
  <c r="E3437" i="2"/>
  <c r="F3436" i="2"/>
  <c r="E3436" i="2"/>
  <c r="F3435" i="2"/>
  <c r="E3435" i="2"/>
  <c r="F3434" i="2"/>
  <c r="E3434" i="2"/>
  <c r="F3433" i="2"/>
  <c r="E3433" i="2"/>
  <c r="F3432" i="2"/>
  <c r="E3432" i="2"/>
  <c r="F3431" i="2"/>
  <c r="E3431" i="2"/>
  <c r="F3430" i="2"/>
  <c r="E3430" i="2"/>
  <c r="F3429" i="2"/>
  <c r="E3429" i="2"/>
  <c r="F3428" i="2"/>
  <c r="E3428" i="2"/>
  <c r="F3427" i="2"/>
  <c r="E3427" i="2"/>
  <c r="F3426" i="2"/>
  <c r="E3426" i="2"/>
  <c r="F3425" i="2"/>
  <c r="E3425" i="2"/>
  <c r="F3424" i="2"/>
  <c r="E3424" i="2"/>
  <c r="F3423" i="2"/>
  <c r="E3423" i="2"/>
  <c r="F3422" i="2"/>
  <c r="E3422" i="2"/>
  <c r="F3421" i="2"/>
  <c r="E3421" i="2"/>
  <c r="F3420" i="2"/>
  <c r="E3420" i="2"/>
  <c r="F3419" i="2"/>
  <c r="E3419" i="2"/>
  <c r="F3418" i="2"/>
  <c r="E3418" i="2"/>
  <c r="F3417" i="2"/>
  <c r="E3417" i="2"/>
  <c r="F3416" i="2"/>
  <c r="E3416" i="2"/>
  <c r="F3415" i="2"/>
  <c r="E3415" i="2"/>
  <c r="F3414" i="2"/>
  <c r="E3414" i="2"/>
  <c r="F3413" i="2"/>
  <c r="E3413" i="2"/>
  <c r="F3412" i="2"/>
  <c r="E3412" i="2"/>
  <c r="F3411" i="2"/>
  <c r="E3411" i="2"/>
  <c r="F3410" i="2"/>
  <c r="E3410" i="2"/>
  <c r="F3409" i="2"/>
  <c r="E3409" i="2"/>
  <c r="F3408" i="2"/>
  <c r="E3408" i="2"/>
  <c r="F3407" i="2"/>
  <c r="E3407" i="2"/>
  <c r="F3406" i="2"/>
  <c r="E3406" i="2"/>
  <c r="F3405" i="2"/>
  <c r="E3405" i="2"/>
  <c r="F3404" i="2"/>
  <c r="E3404" i="2"/>
  <c r="F3403" i="2"/>
  <c r="E3403" i="2"/>
  <c r="F3402" i="2"/>
  <c r="E3402" i="2"/>
  <c r="F3401" i="2"/>
  <c r="E3401" i="2"/>
  <c r="F3400" i="2"/>
  <c r="E3400" i="2"/>
  <c r="F3399" i="2"/>
  <c r="E3399" i="2"/>
  <c r="F3398" i="2"/>
  <c r="E3398" i="2"/>
  <c r="F3397" i="2"/>
  <c r="E3397" i="2"/>
  <c r="F3396" i="2"/>
  <c r="E3396" i="2"/>
  <c r="F3395" i="2"/>
  <c r="E3395" i="2"/>
  <c r="F3394" i="2"/>
  <c r="E3394" i="2"/>
  <c r="F3393" i="2"/>
  <c r="E3393" i="2"/>
  <c r="F3392" i="2"/>
  <c r="E3392" i="2"/>
  <c r="F3391" i="2"/>
  <c r="E3391" i="2"/>
  <c r="F3390" i="2"/>
  <c r="E3390" i="2"/>
  <c r="F3389" i="2"/>
  <c r="E3389" i="2"/>
  <c r="F3388" i="2"/>
  <c r="E3388" i="2"/>
  <c r="F3387" i="2"/>
  <c r="E3387" i="2"/>
  <c r="F3386" i="2"/>
  <c r="E3386" i="2"/>
  <c r="F3385" i="2"/>
  <c r="E3385" i="2"/>
  <c r="F3384" i="2"/>
  <c r="E3384" i="2"/>
  <c r="F3383" i="2"/>
  <c r="E3383" i="2"/>
  <c r="F3382" i="2"/>
  <c r="E3382" i="2"/>
  <c r="F3381" i="2"/>
  <c r="E3381" i="2"/>
  <c r="F3380" i="2"/>
  <c r="E3380" i="2"/>
  <c r="F3379" i="2"/>
  <c r="E3379" i="2"/>
  <c r="F3378" i="2"/>
  <c r="E3378" i="2"/>
  <c r="F3377" i="2"/>
  <c r="E3377" i="2"/>
  <c r="F3376" i="2"/>
  <c r="E3376" i="2"/>
  <c r="F3375" i="2"/>
  <c r="E3375" i="2"/>
  <c r="F3374" i="2"/>
  <c r="E3374" i="2"/>
  <c r="F3373" i="2"/>
  <c r="E3373" i="2"/>
  <c r="F3372" i="2"/>
  <c r="E3372" i="2"/>
  <c r="F3371" i="2"/>
  <c r="E3371" i="2"/>
  <c r="F3370" i="2"/>
  <c r="E3370" i="2"/>
  <c r="F3369" i="2"/>
  <c r="E3369" i="2"/>
  <c r="F3368" i="2"/>
  <c r="E3368" i="2"/>
  <c r="F3367" i="2"/>
  <c r="E3367" i="2"/>
  <c r="F3366" i="2"/>
  <c r="E3366" i="2"/>
  <c r="F3365" i="2"/>
  <c r="E3365" i="2"/>
  <c r="F3364" i="2"/>
  <c r="E3364" i="2"/>
  <c r="F3363" i="2"/>
  <c r="E3363" i="2"/>
  <c r="F3362" i="2"/>
  <c r="E3362" i="2"/>
  <c r="F3361" i="2"/>
  <c r="E3361" i="2"/>
  <c r="F3360" i="2"/>
  <c r="E3360" i="2"/>
  <c r="F3359" i="2"/>
  <c r="E3359" i="2"/>
  <c r="F3358" i="2"/>
  <c r="E3358" i="2"/>
  <c r="F3357" i="2"/>
  <c r="E3357" i="2"/>
  <c r="F3356" i="2"/>
  <c r="E3356" i="2"/>
  <c r="F3355" i="2"/>
  <c r="E3355" i="2"/>
  <c r="F3354" i="2"/>
  <c r="E3354" i="2"/>
  <c r="F3353" i="2"/>
  <c r="E3353" i="2"/>
  <c r="F3352" i="2"/>
  <c r="E3352" i="2"/>
  <c r="F3351" i="2"/>
  <c r="E3351" i="2"/>
  <c r="F3350" i="2"/>
  <c r="E3350" i="2"/>
  <c r="F3349" i="2"/>
  <c r="E3349" i="2"/>
  <c r="F3348" i="2"/>
  <c r="E3348" i="2"/>
  <c r="F3347" i="2"/>
  <c r="E3347" i="2"/>
  <c r="F3346" i="2"/>
  <c r="E3346" i="2"/>
  <c r="F3345" i="2"/>
  <c r="E3345" i="2"/>
  <c r="F3344" i="2"/>
  <c r="E3344" i="2"/>
  <c r="F3343" i="2"/>
  <c r="E3343" i="2"/>
  <c r="F3342" i="2"/>
  <c r="E3342" i="2"/>
  <c r="F3341" i="2"/>
  <c r="E3341" i="2"/>
  <c r="F3340" i="2"/>
  <c r="E3340" i="2"/>
  <c r="F3339" i="2"/>
  <c r="E3339" i="2"/>
  <c r="F3338" i="2"/>
  <c r="E3338" i="2"/>
  <c r="F3337" i="2"/>
  <c r="E3337" i="2"/>
  <c r="F3336" i="2"/>
  <c r="E3336" i="2"/>
  <c r="F3335" i="2"/>
  <c r="E3335" i="2"/>
  <c r="F3334" i="2"/>
  <c r="E3334" i="2"/>
  <c r="F3333" i="2"/>
  <c r="E3333" i="2"/>
  <c r="F3332" i="2"/>
  <c r="E3332" i="2"/>
  <c r="F3331" i="2"/>
  <c r="E3331" i="2"/>
  <c r="F3330" i="2"/>
  <c r="E3330" i="2"/>
  <c r="F3329" i="2"/>
  <c r="E3329" i="2"/>
  <c r="F3328" i="2"/>
  <c r="E3328" i="2"/>
  <c r="F3327" i="2"/>
  <c r="E3327" i="2"/>
  <c r="F3326" i="2"/>
  <c r="E3326" i="2"/>
  <c r="F3325" i="2"/>
  <c r="E3325" i="2"/>
  <c r="F3324" i="2"/>
  <c r="E3324" i="2"/>
  <c r="F3323" i="2"/>
  <c r="E3323" i="2"/>
  <c r="F3322" i="2"/>
  <c r="E3322" i="2"/>
  <c r="F3321" i="2"/>
  <c r="E3321" i="2"/>
  <c r="F3320" i="2"/>
  <c r="E3320" i="2"/>
  <c r="F3319" i="2"/>
  <c r="E3319" i="2"/>
  <c r="F3318" i="2"/>
  <c r="E3318" i="2"/>
  <c r="F3317" i="2"/>
  <c r="E3317" i="2"/>
  <c r="F3316" i="2"/>
  <c r="E3316" i="2"/>
  <c r="F3315" i="2"/>
  <c r="E3315" i="2"/>
  <c r="F3314" i="2"/>
  <c r="E3314" i="2"/>
  <c r="F3313" i="2"/>
  <c r="E3313" i="2"/>
  <c r="F3312" i="2"/>
  <c r="E3312" i="2"/>
  <c r="F3311" i="2"/>
  <c r="E3311" i="2"/>
  <c r="F3310" i="2"/>
  <c r="E3310" i="2"/>
  <c r="F3309" i="2"/>
  <c r="E3309" i="2"/>
  <c r="F3308" i="2"/>
  <c r="E3308" i="2"/>
  <c r="F3307" i="2"/>
  <c r="E3307" i="2"/>
  <c r="F3306" i="2"/>
  <c r="E3306" i="2"/>
  <c r="F3305" i="2"/>
  <c r="E3305" i="2"/>
  <c r="F3304" i="2"/>
  <c r="E3304" i="2"/>
  <c r="F3303" i="2"/>
  <c r="E3303" i="2"/>
  <c r="F3302" i="2"/>
  <c r="E3302" i="2"/>
  <c r="F3301" i="2"/>
  <c r="E3301" i="2"/>
  <c r="F3300" i="2"/>
  <c r="E3300" i="2"/>
  <c r="F3299" i="2"/>
  <c r="E3299" i="2"/>
  <c r="F3298" i="2"/>
  <c r="E3298" i="2"/>
  <c r="F3297" i="2"/>
  <c r="E3297" i="2"/>
  <c r="F3296" i="2"/>
  <c r="E3296" i="2"/>
  <c r="F3295" i="2"/>
  <c r="E3295" i="2"/>
  <c r="F3294" i="2"/>
  <c r="E3294" i="2"/>
  <c r="F3293" i="2"/>
  <c r="E3293" i="2"/>
  <c r="F3292" i="2"/>
  <c r="E3292" i="2"/>
  <c r="F3291" i="2"/>
  <c r="E3291" i="2"/>
  <c r="F3290" i="2"/>
  <c r="E3290" i="2"/>
  <c r="F3289" i="2"/>
  <c r="E3289" i="2"/>
  <c r="F3288" i="2"/>
  <c r="E3288" i="2"/>
  <c r="F3287" i="2"/>
  <c r="E3287" i="2"/>
  <c r="F3286" i="2"/>
  <c r="E3286" i="2"/>
  <c r="F3285" i="2"/>
  <c r="E3285" i="2"/>
  <c r="F3284" i="2"/>
  <c r="E3284" i="2"/>
  <c r="F3283" i="2"/>
  <c r="E3283" i="2"/>
  <c r="F3282" i="2"/>
  <c r="E3282" i="2"/>
  <c r="F3281" i="2"/>
  <c r="E3281" i="2"/>
  <c r="F3280" i="2"/>
  <c r="E3280" i="2"/>
  <c r="F3279" i="2"/>
  <c r="E3279" i="2"/>
  <c r="F3278" i="2"/>
  <c r="E3278" i="2"/>
  <c r="F3277" i="2"/>
  <c r="E3277" i="2"/>
  <c r="F3276" i="2"/>
  <c r="E3276" i="2"/>
  <c r="F3275" i="2"/>
  <c r="E3275" i="2"/>
  <c r="F3274" i="2"/>
  <c r="E3274" i="2"/>
  <c r="F3273" i="2"/>
  <c r="E3273" i="2"/>
  <c r="F3272" i="2"/>
  <c r="E3272" i="2"/>
  <c r="F3271" i="2"/>
  <c r="E3271" i="2"/>
  <c r="F3270" i="2"/>
  <c r="E3270" i="2"/>
  <c r="F3269" i="2"/>
  <c r="E3269" i="2"/>
  <c r="F3268" i="2"/>
  <c r="E3268" i="2"/>
  <c r="F3267" i="2"/>
  <c r="E3267" i="2"/>
  <c r="F3266" i="2"/>
  <c r="E3266" i="2"/>
  <c r="F3265" i="2"/>
  <c r="E3265" i="2"/>
  <c r="F3264" i="2"/>
  <c r="E3264" i="2"/>
  <c r="F3263" i="2"/>
  <c r="E3263" i="2"/>
  <c r="F3262" i="2"/>
  <c r="E3262" i="2"/>
  <c r="F3261" i="2"/>
  <c r="E3261" i="2"/>
  <c r="F3260" i="2"/>
  <c r="E3260" i="2"/>
  <c r="F3259" i="2"/>
  <c r="E3259" i="2"/>
  <c r="F3258" i="2"/>
  <c r="E3258" i="2"/>
  <c r="F3257" i="2"/>
  <c r="E3257" i="2"/>
  <c r="F3256" i="2"/>
  <c r="E3256" i="2"/>
  <c r="F3255" i="2"/>
  <c r="E3255" i="2"/>
  <c r="F3254" i="2"/>
  <c r="E3254" i="2"/>
  <c r="F3253" i="2"/>
  <c r="E3253" i="2"/>
  <c r="F3252" i="2"/>
  <c r="E3252" i="2"/>
  <c r="F3251" i="2"/>
  <c r="E3251" i="2"/>
  <c r="F3250" i="2"/>
  <c r="E3250" i="2"/>
  <c r="F3249" i="2"/>
  <c r="E3249" i="2"/>
  <c r="F3248" i="2"/>
  <c r="E3248" i="2"/>
  <c r="F3247" i="2"/>
  <c r="E3247" i="2"/>
  <c r="F3246" i="2"/>
  <c r="E3246" i="2"/>
  <c r="F3245" i="2"/>
  <c r="E3245" i="2"/>
  <c r="F3244" i="2"/>
  <c r="E3244" i="2"/>
  <c r="F3243" i="2"/>
  <c r="E3243" i="2"/>
  <c r="F3242" i="2"/>
  <c r="E3242" i="2"/>
  <c r="F3241" i="2"/>
  <c r="E3241" i="2"/>
  <c r="F3240" i="2"/>
  <c r="E3240" i="2"/>
  <c r="F3239" i="2"/>
  <c r="E3239" i="2"/>
  <c r="F3238" i="2"/>
  <c r="E3238" i="2"/>
  <c r="F3237" i="2"/>
  <c r="E3237" i="2"/>
  <c r="F3236" i="2"/>
  <c r="E3236" i="2"/>
  <c r="F3235" i="2"/>
  <c r="E3235" i="2"/>
  <c r="F3234" i="2"/>
  <c r="E3234" i="2"/>
  <c r="F3233" i="2"/>
  <c r="E3233" i="2"/>
  <c r="F3232" i="2"/>
  <c r="E3232" i="2"/>
  <c r="F3231" i="2"/>
  <c r="E3231" i="2"/>
  <c r="F3230" i="2"/>
  <c r="E3230" i="2"/>
  <c r="F3229" i="2"/>
  <c r="E3229" i="2"/>
  <c r="F3228" i="2"/>
  <c r="E3228" i="2"/>
  <c r="F3227" i="2"/>
  <c r="E3227" i="2"/>
  <c r="F3226" i="2"/>
  <c r="E3226" i="2"/>
  <c r="F3225" i="2"/>
  <c r="E3225" i="2"/>
  <c r="F3224" i="2"/>
  <c r="E3224" i="2"/>
  <c r="F3223" i="2"/>
  <c r="E3223" i="2"/>
  <c r="F3222" i="2"/>
  <c r="E3222" i="2"/>
  <c r="F3221" i="2"/>
  <c r="E3221" i="2"/>
  <c r="F3220" i="2"/>
  <c r="E3220" i="2"/>
  <c r="F3219" i="2"/>
  <c r="E3219" i="2"/>
  <c r="F3218" i="2"/>
  <c r="E3218" i="2"/>
  <c r="F3217" i="2"/>
  <c r="E3217" i="2"/>
  <c r="F3216" i="2"/>
  <c r="E3216" i="2"/>
  <c r="F3215" i="2"/>
  <c r="E3215" i="2"/>
  <c r="F3214" i="2"/>
  <c r="E3214" i="2"/>
  <c r="F3213" i="2"/>
  <c r="E3213" i="2"/>
  <c r="F3212" i="2"/>
  <c r="E3212" i="2"/>
  <c r="F3211" i="2"/>
  <c r="E3211" i="2"/>
  <c r="F3210" i="2"/>
  <c r="E3210" i="2"/>
  <c r="F3209" i="2"/>
  <c r="E3209" i="2"/>
  <c r="F3208" i="2"/>
  <c r="E3208" i="2"/>
  <c r="F3207" i="2"/>
  <c r="E3207" i="2"/>
  <c r="F3206" i="2"/>
  <c r="E3206" i="2"/>
  <c r="F3205" i="2"/>
  <c r="E3205" i="2"/>
  <c r="F3204" i="2"/>
  <c r="E3204" i="2"/>
  <c r="F3203" i="2"/>
  <c r="E3203" i="2"/>
  <c r="F3202" i="2"/>
  <c r="E3202" i="2"/>
  <c r="F3201" i="2"/>
  <c r="E3201" i="2"/>
  <c r="F3200" i="2"/>
  <c r="E3200" i="2"/>
  <c r="F3199" i="2"/>
  <c r="E3199" i="2"/>
  <c r="F3198" i="2"/>
  <c r="E3198" i="2"/>
  <c r="F3197" i="2"/>
  <c r="E3197" i="2"/>
  <c r="F3196" i="2"/>
  <c r="E3196" i="2"/>
  <c r="F3195" i="2"/>
  <c r="E3195" i="2"/>
  <c r="F3194" i="2"/>
  <c r="E3194" i="2"/>
  <c r="F3193" i="2"/>
  <c r="E3193" i="2"/>
  <c r="F3192" i="2"/>
  <c r="E3192" i="2"/>
  <c r="F3191" i="2"/>
  <c r="E3191" i="2"/>
  <c r="F3190" i="2"/>
  <c r="E3190" i="2"/>
  <c r="F3189" i="2"/>
  <c r="E3189" i="2"/>
  <c r="F3188" i="2"/>
  <c r="E3188" i="2"/>
  <c r="F3187" i="2"/>
  <c r="E3187" i="2"/>
  <c r="F3186" i="2"/>
  <c r="E3186" i="2"/>
  <c r="F3185" i="2"/>
  <c r="E3185" i="2"/>
  <c r="F3184" i="2"/>
  <c r="E3184" i="2"/>
  <c r="F3183" i="2"/>
  <c r="E3183" i="2"/>
  <c r="F3182" i="2"/>
  <c r="E3182" i="2"/>
  <c r="F3181" i="2"/>
  <c r="E3181" i="2"/>
  <c r="F3180" i="2"/>
  <c r="E3180" i="2"/>
  <c r="F3179" i="2"/>
  <c r="E3179" i="2"/>
  <c r="F3178" i="2"/>
  <c r="E3178" i="2"/>
  <c r="F3177" i="2"/>
  <c r="E3177" i="2"/>
  <c r="F3176" i="2"/>
  <c r="E3176" i="2"/>
  <c r="F3175" i="2"/>
  <c r="E3175" i="2"/>
  <c r="F3174" i="2"/>
  <c r="E3174" i="2"/>
  <c r="F3173" i="2"/>
  <c r="E3173" i="2"/>
  <c r="F3172" i="2"/>
  <c r="E3172" i="2"/>
  <c r="F3171" i="2"/>
  <c r="E3171" i="2"/>
  <c r="F3170" i="2"/>
  <c r="E3170" i="2"/>
  <c r="F3169" i="2"/>
  <c r="E3169" i="2"/>
  <c r="F3168" i="2"/>
  <c r="E3168" i="2"/>
  <c r="F3167" i="2"/>
  <c r="E3167" i="2"/>
  <c r="F3166" i="2"/>
  <c r="E3166" i="2"/>
  <c r="F3165" i="2"/>
  <c r="E3165" i="2"/>
  <c r="F3164" i="2"/>
  <c r="E3164" i="2"/>
  <c r="F3163" i="2"/>
  <c r="E3163" i="2"/>
  <c r="F3162" i="2"/>
  <c r="E3162" i="2"/>
  <c r="F3161" i="2"/>
  <c r="E3161" i="2"/>
  <c r="F3160" i="2"/>
  <c r="E3160" i="2"/>
  <c r="F3159" i="2"/>
  <c r="E3159" i="2"/>
  <c r="F3158" i="2"/>
  <c r="E3158" i="2"/>
  <c r="F3157" i="2"/>
  <c r="E3157" i="2"/>
  <c r="F3156" i="2"/>
  <c r="E3156" i="2"/>
  <c r="F3155" i="2"/>
  <c r="E3155" i="2"/>
  <c r="F3154" i="2"/>
  <c r="E3154" i="2"/>
  <c r="F3153" i="2"/>
  <c r="E3153" i="2"/>
  <c r="F3152" i="2"/>
  <c r="E3152" i="2"/>
  <c r="F3151" i="2"/>
  <c r="E3151" i="2"/>
  <c r="F3150" i="2"/>
  <c r="E3150" i="2"/>
  <c r="F3149" i="2"/>
  <c r="E3149" i="2"/>
  <c r="F3148" i="2"/>
  <c r="E3148" i="2"/>
  <c r="F3147" i="2"/>
  <c r="E3147" i="2"/>
  <c r="F3146" i="2"/>
  <c r="E3146" i="2"/>
  <c r="F3145" i="2"/>
  <c r="E3145" i="2"/>
  <c r="F3144" i="2"/>
  <c r="E3144" i="2"/>
  <c r="F3143" i="2"/>
  <c r="E3143" i="2"/>
  <c r="F3142" i="2"/>
  <c r="E3142" i="2"/>
  <c r="F3141" i="2"/>
  <c r="E3141" i="2"/>
  <c r="F3140" i="2"/>
  <c r="E3140" i="2"/>
  <c r="F3139" i="2"/>
  <c r="E3139" i="2"/>
  <c r="F3138" i="2"/>
  <c r="E3138" i="2"/>
  <c r="F3137" i="2"/>
  <c r="E3137" i="2"/>
  <c r="F3136" i="2"/>
  <c r="E3136" i="2"/>
  <c r="F3135" i="2"/>
  <c r="E3135" i="2"/>
  <c r="F3134" i="2"/>
  <c r="E3134" i="2"/>
  <c r="F3133" i="2"/>
  <c r="E3133" i="2"/>
  <c r="F3132" i="2"/>
  <c r="E3132" i="2"/>
  <c r="F3131" i="2"/>
  <c r="E3131" i="2"/>
  <c r="F3130" i="2"/>
  <c r="E3130" i="2"/>
  <c r="F3129" i="2"/>
  <c r="E3129" i="2"/>
  <c r="F3128" i="2"/>
  <c r="E3128" i="2"/>
  <c r="F3127" i="2"/>
  <c r="E3127" i="2"/>
  <c r="F3126" i="2"/>
  <c r="E3126" i="2"/>
  <c r="F3125" i="2"/>
  <c r="E3125" i="2"/>
  <c r="F3124" i="2"/>
  <c r="E3124" i="2"/>
  <c r="F3123" i="2"/>
  <c r="E3123" i="2"/>
  <c r="F3122" i="2"/>
  <c r="E3122" i="2"/>
  <c r="F3121" i="2"/>
  <c r="E3121" i="2"/>
  <c r="F3120" i="2"/>
  <c r="E3120" i="2"/>
  <c r="F3119" i="2"/>
  <c r="E3119" i="2"/>
  <c r="F3118" i="2"/>
  <c r="E3118" i="2"/>
  <c r="F3117" i="2"/>
  <c r="E3117" i="2"/>
  <c r="F3116" i="2"/>
  <c r="E3116" i="2"/>
  <c r="F3115" i="2"/>
  <c r="E3115" i="2"/>
  <c r="F3114" i="2"/>
  <c r="E3114" i="2"/>
  <c r="F3113" i="2"/>
  <c r="E3113" i="2"/>
  <c r="F3112" i="2"/>
  <c r="E3112" i="2"/>
  <c r="F3111" i="2"/>
  <c r="E3111" i="2"/>
  <c r="F3110" i="2"/>
  <c r="E3110" i="2"/>
  <c r="F3109" i="2"/>
  <c r="E3109" i="2"/>
  <c r="F3108" i="2"/>
  <c r="E3108" i="2"/>
  <c r="F3107" i="2"/>
  <c r="E3107" i="2"/>
  <c r="F3106" i="2"/>
  <c r="E3106" i="2"/>
  <c r="F3105" i="2"/>
  <c r="E3105" i="2"/>
  <c r="F3104" i="2"/>
  <c r="E3104" i="2"/>
  <c r="F3103" i="2"/>
  <c r="E3103" i="2"/>
  <c r="F3102" i="2"/>
  <c r="E3102" i="2"/>
  <c r="F3101" i="2"/>
  <c r="E3101" i="2"/>
  <c r="F3100" i="2"/>
  <c r="E3100" i="2"/>
  <c r="F3099" i="2"/>
  <c r="E3099" i="2"/>
  <c r="F3098" i="2"/>
  <c r="E3098" i="2"/>
  <c r="F3097" i="2"/>
  <c r="E3097" i="2"/>
  <c r="F3096" i="2"/>
  <c r="E3096" i="2"/>
  <c r="F3095" i="2"/>
  <c r="E3095" i="2"/>
  <c r="F3094" i="2"/>
  <c r="E3094" i="2"/>
  <c r="F3093" i="2"/>
  <c r="E3093" i="2"/>
  <c r="F3092" i="2"/>
  <c r="E3092" i="2"/>
  <c r="F3091" i="2"/>
  <c r="E3091" i="2"/>
  <c r="F3090" i="2"/>
  <c r="E3090" i="2"/>
  <c r="F3089" i="2"/>
  <c r="E3089" i="2"/>
  <c r="F3088" i="2"/>
  <c r="E3088" i="2"/>
  <c r="F3087" i="2"/>
  <c r="E3087" i="2"/>
  <c r="F3086" i="2"/>
  <c r="E3086" i="2"/>
  <c r="F3085" i="2"/>
  <c r="E3085" i="2"/>
  <c r="F3084" i="2"/>
  <c r="E3084" i="2"/>
  <c r="F3083" i="2"/>
  <c r="E3083" i="2"/>
  <c r="F3082" i="2"/>
  <c r="E3082" i="2"/>
  <c r="F3081" i="2"/>
  <c r="E3081" i="2"/>
  <c r="F3080" i="2"/>
  <c r="E3080" i="2"/>
  <c r="F3079" i="2"/>
  <c r="E3079" i="2"/>
  <c r="F3078" i="2"/>
  <c r="E3078" i="2"/>
  <c r="F3077" i="2"/>
  <c r="E3077" i="2"/>
  <c r="F3076" i="2"/>
  <c r="E3076" i="2"/>
  <c r="F3075" i="2"/>
  <c r="E3075" i="2"/>
  <c r="F3074" i="2"/>
  <c r="E3074" i="2"/>
  <c r="F3073" i="2"/>
  <c r="E3073" i="2"/>
  <c r="F3072" i="2"/>
  <c r="E3072" i="2"/>
  <c r="F3071" i="2"/>
  <c r="E3071" i="2"/>
  <c r="F3070" i="2"/>
  <c r="E3070" i="2"/>
  <c r="F3069" i="2"/>
  <c r="E3069" i="2"/>
  <c r="F3068" i="2"/>
  <c r="E3068" i="2"/>
  <c r="F3067" i="2"/>
  <c r="E3067" i="2"/>
  <c r="F3066" i="2"/>
  <c r="E3066" i="2"/>
  <c r="F3065" i="2"/>
  <c r="E3065" i="2"/>
  <c r="F3064" i="2"/>
  <c r="E3064" i="2"/>
  <c r="F3063" i="2"/>
  <c r="E3063" i="2"/>
  <c r="F3062" i="2"/>
  <c r="E3062" i="2"/>
  <c r="F3061" i="2"/>
  <c r="E3061" i="2"/>
  <c r="F3060" i="2"/>
  <c r="E3060" i="2"/>
  <c r="F3059" i="2"/>
  <c r="E3059" i="2"/>
  <c r="F3058" i="2"/>
  <c r="E3058" i="2"/>
  <c r="F3057" i="2"/>
  <c r="E3057" i="2"/>
  <c r="F3056" i="2"/>
  <c r="E3056" i="2"/>
  <c r="F3055" i="2"/>
  <c r="E3055" i="2"/>
  <c r="F3054" i="2"/>
  <c r="E3054" i="2"/>
  <c r="F3053" i="2"/>
  <c r="E3053" i="2"/>
  <c r="F3052" i="2"/>
  <c r="E3052" i="2"/>
  <c r="F3051" i="2"/>
  <c r="E3051" i="2"/>
  <c r="F3050" i="2"/>
  <c r="E3050" i="2"/>
  <c r="F3049" i="2"/>
  <c r="E3049" i="2"/>
  <c r="F3048" i="2"/>
  <c r="E3048" i="2"/>
  <c r="F3047" i="2"/>
  <c r="E3047" i="2"/>
  <c r="F3046" i="2"/>
  <c r="E3046" i="2"/>
  <c r="F3045" i="2"/>
  <c r="E3045" i="2"/>
  <c r="F3044" i="2"/>
  <c r="E3044" i="2"/>
  <c r="F3043" i="2"/>
  <c r="E3043" i="2"/>
  <c r="F3042" i="2"/>
  <c r="E3042" i="2"/>
  <c r="F3041" i="2"/>
  <c r="E3041" i="2"/>
  <c r="F3040" i="2"/>
  <c r="E3040" i="2"/>
  <c r="F3039" i="2"/>
  <c r="E3039" i="2"/>
  <c r="F3038" i="2"/>
  <c r="E3038" i="2"/>
  <c r="F3037" i="2"/>
  <c r="E3037" i="2"/>
  <c r="F3036" i="2"/>
  <c r="E3036" i="2"/>
  <c r="F3035" i="2"/>
  <c r="E3035" i="2"/>
  <c r="F3034" i="2"/>
  <c r="E3034" i="2"/>
  <c r="F3033" i="2"/>
  <c r="E3033" i="2"/>
  <c r="F3032" i="2"/>
  <c r="E3032" i="2"/>
  <c r="F3031" i="2"/>
  <c r="E3031" i="2"/>
  <c r="F3030" i="2"/>
  <c r="E3030" i="2"/>
  <c r="F3029" i="2"/>
  <c r="E3029" i="2"/>
  <c r="F3028" i="2"/>
  <c r="E3028" i="2"/>
  <c r="F3027" i="2"/>
  <c r="E3027" i="2"/>
  <c r="F3026" i="2"/>
  <c r="E3026" i="2"/>
  <c r="F3025" i="2"/>
  <c r="E3025" i="2"/>
  <c r="F3024" i="2"/>
  <c r="E3024" i="2"/>
  <c r="F3023" i="2"/>
  <c r="E3023" i="2"/>
  <c r="F3022" i="2"/>
  <c r="E3022" i="2"/>
  <c r="F3021" i="2"/>
  <c r="E3021" i="2"/>
  <c r="F3020" i="2"/>
  <c r="E3020" i="2"/>
  <c r="F3019" i="2"/>
  <c r="E3019" i="2"/>
  <c r="F3018" i="2"/>
  <c r="E3018" i="2"/>
  <c r="F3017" i="2"/>
  <c r="E3017" i="2"/>
  <c r="F3016" i="2"/>
  <c r="E3016" i="2"/>
  <c r="F3015" i="2"/>
  <c r="E3015" i="2"/>
  <c r="F3014" i="2"/>
  <c r="E3014" i="2"/>
  <c r="F3013" i="2"/>
  <c r="E3013" i="2"/>
  <c r="F3012" i="2"/>
  <c r="E3012" i="2"/>
  <c r="F3011" i="2"/>
  <c r="E3011" i="2"/>
  <c r="F3010" i="2"/>
  <c r="E3010" i="2"/>
  <c r="F3009" i="2"/>
  <c r="E3009" i="2"/>
  <c r="F3008" i="2"/>
  <c r="E3008" i="2"/>
  <c r="F3007" i="2"/>
  <c r="E3007" i="2"/>
  <c r="F3006" i="2"/>
  <c r="E3006" i="2"/>
  <c r="F3005" i="2"/>
  <c r="E3005" i="2"/>
  <c r="F3004" i="2"/>
  <c r="E3004" i="2"/>
  <c r="F3003" i="2"/>
  <c r="E3003" i="2"/>
  <c r="F3002" i="2"/>
  <c r="E3002" i="2"/>
  <c r="F3001" i="2"/>
  <c r="E3001" i="2"/>
  <c r="F3000" i="2"/>
  <c r="E3000" i="2"/>
  <c r="F2999" i="2"/>
  <c r="E2999" i="2"/>
  <c r="F2998" i="2"/>
  <c r="E2998" i="2"/>
  <c r="F2997" i="2"/>
  <c r="E2997" i="2"/>
  <c r="F2996" i="2"/>
  <c r="E2996" i="2"/>
  <c r="F2995" i="2"/>
  <c r="E2995" i="2"/>
  <c r="F2994" i="2"/>
  <c r="E2994" i="2"/>
  <c r="F2993" i="2"/>
  <c r="E2993" i="2"/>
  <c r="F2992" i="2"/>
  <c r="E2992" i="2"/>
  <c r="F2991" i="2"/>
  <c r="E2991" i="2"/>
  <c r="F2990" i="2"/>
  <c r="E2990" i="2"/>
  <c r="F2989" i="2"/>
  <c r="E2989" i="2"/>
  <c r="F2988" i="2"/>
  <c r="E2988" i="2"/>
  <c r="F2987" i="2"/>
  <c r="E2987" i="2"/>
  <c r="F2986" i="2"/>
  <c r="E2986" i="2"/>
  <c r="F2985" i="2"/>
  <c r="E2985" i="2"/>
  <c r="F2984" i="2"/>
  <c r="E2984" i="2"/>
  <c r="F2983" i="2"/>
  <c r="E2983" i="2"/>
  <c r="F2982" i="2"/>
  <c r="E2982" i="2"/>
  <c r="F2981" i="2"/>
  <c r="E2981" i="2"/>
  <c r="F2980" i="2"/>
  <c r="E2980" i="2"/>
  <c r="F2979" i="2"/>
  <c r="E2979" i="2"/>
  <c r="F2978" i="2"/>
  <c r="E2978" i="2"/>
  <c r="F2977" i="2"/>
  <c r="E2977" i="2"/>
  <c r="F2976" i="2"/>
  <c r="E2976" i="2"/>
  <c r="F2975" i="2"/>
  <c r="E2975" i="2"/>
  <c r="F2974" i="2"/>
  <c r="E2974" i="2"/>
  <c r="F2973" i="2"/>
  <c r="E2973" i="2"/>
  <c r="F2972" i="2"/>
  <c r="E2972" i="2"/>
  <c r="F2971" i="2"/>
  <c r="E2971" i="2"/>
  <c r="F2970" i="2"/>
  <c r="E2970" i="2"/>
  <c r="F2969" i="2"/>
  <c r="E2969" i="2"/>
  <c r="F2968" i="2"/>
  <c r="E2968" i="2"/>
  <c r="F2967" i="2"/>
  <c r="E2967" i="2"/>
  <c r="F2966" i="2"/>
  <c r="E2966" i="2"/>
  <c r="F2965" i="2"/>
  <c r="E2965" i="2"/>
  <c r="F2964" i="2"/>
  <c r="E2964" i="2"/>
  <c r="F2963" i="2"/>
  <c r="E2963" i="2"/>
  <c r="F2962" i="2"/>
  <c r="E2962" i="2"/>
  <c r="F2961" i="2"/>
  <c r="E2961" i="2"/>
  <c r="F2960" i="2"/>
  <c r="E2960" i="2"/>
  <c r="F2959" i="2"/>
  <c r="E2959" i="2"/>
  <c r="F2958" i="2"/>
  <c r="E2958" i="2"/>
  <c r="F2957" i="2"/>
  <c r="E2957" i="2"/>
  <c r="F2956" i="2"/>
  <c r="E2956" i="2"/>
  <c r="F2955" i="2"/>
  <c r="E2955" i="2"/>
  <c r="F2954" i="2"/>
  <c r="E2954" i="2"/>
  <c r="F2953" i="2"/>
  <c r="E2953" i="2"/>
  <c r="F2952" i="2"/>
  <c r="E2952" i="2"/>
  <c r="F2951" i="2"/>
  <c r="E2951" i="2"/>
  <c r="F2950" i="2"/>
  <c r="E2950" i="2"/>
  <c r="F2949" i="2"/>
  <c r="E2949" i="2"/>
  <c r="F2948" i="2"/>
  <c r="E2948" i="2"/>
  <c r="F2947" i="2"/>
  <c r="E2947" i="2"/>
  <c r="F2946" i="2"/>
  <c r="E2946" i="2"/>
  <c r="F2945" i="2"/>
  <c r="E2945" i="2"/>
  <c r="F2944" i="2"/>
  <c r="E2944" i="2"/>
  <c r="F2943" i="2"/>
  <c r="E2943" i="2"/>
  <c r="F2942" i="2"/>
  <c r="E2942" i="2"/>
  <c r="F2941" i="2"/>
  <c r="E2941" i="2"/>
  <c r="F2940" i="2"/>
  <c r="E2940" i="2"/>
  <c r="F2939" i="2"/>
  <c r="E2939" i="2"/>
  <c r="F2938" i="2"/>
  <c r="E2938" i="2"/>
  <c r="F2937" i="2"/>
  <c r="E2937" i="2"/>
  <c r="F2936" i="2"/>
  <c r="E2936" i="2"/>
  <c r="F2935" i="2"/>
  <c r="E2935" i="2"/>
  <c r="F2934" i="2"/>
  <c r="E2934" i="2"/>
  <c r="F2933" i="2"/>
  <c r="E2933" i="2"/>
  <c r="F2932" i="2"/>
  <c r="E2932" i="2"/>
  <c r="F2931" i="2"/>
  <c r="E2931" i="2"/>
  <c r="F2930" i="2"/>
  <c r="E2930" i="2"/>
  <c r="F2929" i="2"/>
  <c r="E2929" i="2"/>
  <c r="F2928" i="2"/>
  <c r="E2928" i="2"/>
  <c r="F2927" i="2"/>
  <c r="E2927" i="2"/>
  <c r="F2926" i="2"/>
  <c r="E2926" i="2"/>
  <c r="F2925" i="2"/>
  <c r="E2925" i="2"/>
  <c r="F2924" i="2"/>
  <c r="E2924" i="2"/>
  <c r="F2923" i="2"/>
  <c r="E2923" i="2"/>
  <c r="F2922" i="2"/>
  <c r="E2922" i="2"/>
  <c r="F2921" i="2"/>
  <c r="E2921" i="2"/>
  <c r="F2920" i="2"/>
  <c r="E2920" i="2"/>
  <c r="F2919" i="2"/>
  <c r="E2919" i="2"/>
  <c r="F2918" i="2"/>
  <c r="E2918" i="2"/>
  <c r="F2917" i="2"/>
  <c r="E2917" i="2"/>
  <c r="F2916" i="2"/>
  <c r="E2916" i="2"/>
  <c r="F2915" i="2"/>
  <c r="E2915" i="2"/>
  <c r="F2914" i="2"/>
  <c r="E2914" i="2"/>
  <c r="F2913" i="2"/>
  <c r="E2913" i="2"/>
  <c r="F2912" i="2"/>
  <c r="E2912" i="2"/>
  <c r="F2911" i="2"/>
  <c r="E2911" i="2"/>
  <c r="F2910" i="2"/>
  <c r="E2910" i="2"/>
  <c r="F2909" i="2"/>
  <c r="E2909" i="2"/>
  <c r="F2908" i="2"/>
  <c r="E2908" i="2"/>
  <c r="F2907" i="2"/>
  <c r="E2907" i="2"/>
  <c r="F2906" i="2"/>
  <c r="E2906" i="2"/>
  <c r="F2905" i="2"/>
  <c r="E2905" i="2"/>
  <c r="F2904" i="2"/>
  <c r="E2904" i="2"/>
  <c r="F2903" i="2"/>
  <c r="E2903" i="2"/>
  <c r="F2902" i="2"/>
  <c r="E2902" i="2"/>
  <c r="F2901" i="2"/>
  <c r="E2901" i="2"/>
  <c r="F2900" i="2"/>
  <c r="E2900" i="2"/>
  <c r="F2899" i="2"/>
  <c r="E2899" i="2"/>
  <c r="F2898" i="2"/>
  <c r="E2898" i="2"/>
  <c r="F2897" i="2"/>
  <c r="E2897" i="2"/>
  <c r="F2896" i="2"/>
  <c r="E2896" i="2"/>
  <c r="F2895" i="2"/>
  <c r="E2895" i="2"/>
  <c r="F2894" i="2"/>
  <c r="E2894" i="2"/>
  <c r="F2893" i="2"/>
  <c r="E2893" i="2"/>
  <c r="F2892" i="2"/>
  <c r="E2892" i="2"/>
  <c r="F2891" i="2"/>
  <c r="E2891" i="2"/>
  <c r="F2890" i="2"/>
  <c r="E2890" i="2"/>
  <c r="F2889" i="2"/>
  <c r="E2889" i="2"/>
  <c r="F2888" i="2"/>
  <c r="E2888" i="2"/>
  <c r="F2887" i="2"/>
  <c r="E2887" i="2"/>
  <c r="F2886" i="2"/>
  <c r="E2886" i="2"/>
  <c r="F2885" i="2"/>
  <c r="E2885" i="2"/>
  <c r="F2884" i="2"/>
  <c r="E2884" i="2"/>
  <c r="F2883" i="2"/>
  <c r="E2883" i="2"/>
  <c r="F2882" i="2"/>
  <c r="E2882" i="2"/>
  <c r="F2881" i="2"/>
  <c r="E2881" i="2"/>
  <c r="F2880" i="2"/>
  <c r="E2880" i="2"/>
  <c r="F2879" i="2"/>
  <c r="E2879" i="2"/>
  <c r="F2878" i="2"/>
  <c r="E2878" i="2"/>
  <c r="F2877" i="2"/>
  <c r="E2877" i="2"/>
  <c r="F2876" i="2"/>
  <c r="E2876" i="2"/>
  <c r="F2875" i="2"/>
  <c r="E2875" i="2"/>
  <c r="F2874" i="2"/>
  <c r="E2874" i="2"/>
  <c r="F2873" i="2"/>
  <c r="E2873" i="2"/>
  <c r="F2872" i="2"/>
  <c r="E2872" i="2"/>
  <c r="F2871" i="2"/>
  <c r="E2871" i="2"/>
  <c r="F2870" i="2"/>
  <c r="E2870" i="2"/>
  <c r="F2869" i="2"/>
  <c r="E2869" i="2"/>
  <c r="F2868" i="2"/>
  <c r="E2868" i="2"/>
  <c r="F2867" i="2"/>
  <c r="E2867" i="2"/>
  <c r="F2866" i="2"/>
  <c r="E2866" i="2"/>
  <c r="F2865" i="2"/>
  <c r="E2865" i="2"/>
  <c r="F2864" i="2"/>
  <c r="E2864" i="2"/>
  <c r="F2863" i="2"/>
  <c r="E2863" i="2"/>
  <c r="F2862" i="2"/>
  <c r="E2862" i="2"/>
  <c r="F2861" i="2"/>
  <c r="E2861" i="2"/>
  <c r="F2860" i="2"/>
  <c r="E2860" i="2"/>
  <c r="F2859" i="2"/>
  <c r="E2859" i="2"/>
  <c r="F2858" i="2"/>
  <c r="E2858" i="2"/>
  <c r="F2857" i="2"/>
  <c r="E2857" i="2"/>
  <c r="F2856" i="2"/>
  <c r="E2856" i="2"/>
  <c r="F2855" i="2"/>
  <c r="E2855" i="2"/>
  <c r="F2854" i="2"/>
  <c r="E2854" i="2"/>
  <c r="F2853" i="2"/>
  <c r="E2853" i="2"/>
  <c r="F2852" i="2"/>
  <c r="E2852" i="2"/>
  <c r="F2851" i="2"/>
  <c r="E2851" i="2"/>
  <c r="F2850" i="2"/>
  <c r="E2850" i="2"/>
  <c r="F2849" i="2"/>
  <c r="E2849" i="2"/>
  <c r="F2848" i="2"/>
  <c r="E2848" i="2"/>
  <c r="F2847" i="2"/>
  <c r="E2847" i="2"/>
  <c r="F2846" i="2"/>
  <c r="E2846" i="2"/>
  <c r="F2845" i="2"/>
  <c r="E2845" i="2"/>
  <c r="F2844" i="2"/>
  <c r="E2844" i="2"/>
  <c r="F2843" i="2"/>
  <c r="E2843" i="2"/>
  <c r="F2842" i="2"/>
  <c r="E2842" i="2"/>
  <c r="F2841" i="2"/>
  <c r="E2841" i="2"/>
  <c r="F2840" i="2"/>
  <c r="E2840" i="2"/>
  <c r="F2839" i="2"/>
  <c r="E2839" i="2"/>
  <c r="F2838" i="2"/>
  <c r="E2838" i="2"/>
  <c r="F2837" i="2"/>
  <c r="E2837" i="2"/>
  <c r="F2836" i="2"/>
  <c r="E2836" i="2"/>
  <c r="F2835" i="2"/>
  <c r="E2835" i="2"/>
  <c r="F2834" i="2"/>
  <c r="E2834" i="2"/>
  <c r="F2833" i="2"/>
  <c r="E2833" i="2"/>
  <c r="F2832" i="2"/>
  <c r="E2832" i="2"/>
  <c r="F2831" i="2"/>
  <c r="E2831" i="2"/>
  <c r="F2830" i="2"/>
  <c r="E2830" i="2"/>
  <c r="F2829" i="2"/>
  <c r="E2829" i="2"/>
  <c r="F2828" i="2"/>
  <c r="E2828" i="2"/>
  <c r="F2827" i="2"/>
  <c r="E2827" i="2"/>
  <c r="F2826" i="2"/>
  <c r="E2826" i="2"/>
  <c r="F2825" i="2"/>
  <c r="E2825" i="2"/>
  <c r="F2824" i="2"/>
  <c r="E2824" i="2"/>
  <c r="F2823" i="2"/>
  <c r="E2823" i="2"/>
  <c r="F2822" i="2"/>
  <c r="E2822" i="2"/>
  <c r="F2821" i="2"/>
  <c r="E2821" i="2"/>
  <c r="F2820" i="2"/>
  <c r="E2820" i="2"/>
  <c r="F2819" i="2"/>
  <c r="E2819" i="2"/>
  <c r="F2818" i="2"/>
  <c r="E2818" i="2"/>
  <c r="F2817" i="2"/>
  <c r="E2817" i="2"/>
  <c r="F2816" i="2"/>
  <c r="E2816" i="2"/>
  <c r="F2815" i="2"/>
  <c r="E2815" i="2"/>
  <c r="F2814" i="2"/>
  <c r="E2814" i="2"/>
  <c r="F2813" i="2"/>
  <c r="E2813" i="2"/>
  <c r="F2812" i="2"/>
  <c r="E2812" i="2"/>
  <c r="F2811" i="2"/>
  <c r="E2811" i="2"/>
  <c r="F2810" i="2"/>
  <c r="E2810" i="2"/>
  <c r="F2809" i="2"/>
  <c r="E2809" i="2"/>
  <c r="F2808" i="2"/>
  <c r="E2808" i="2"/>
  <c r="F2807" i="2"/>
  <c r="E2807" i="2"/>
  <c r="F2806" i="2"/>
  <c r="E2806" i="2"/>
  <c r="F2805" i="2"/>
  <c r="E2805" i="2"/>
  <c r="F2804" i="2"/>
  <c r="E2804" i="2"/>
  <c r="F2803" i="2"/>
  <c r="E2803" i="2"/>
  <c r="F2802" i="2"/>
  <c r="E2802" i="2"/>
  <c r="F2801" i="2"/>
  <c r="E2801" i="2"/>
  <c r="F2800" i="2"/>
  <c r="E2800" i="2"/>
  <c r="F2799" i="2"/>
  <c r="E2799" i="2"/>
  <c r="F2798" i="2"/>
  <c r="E2798" i="2"/>
  <c r="F2797" i="2"/>
  <c r="E2797" i="2"/>
  <c r="F2796" i="2"/>
  <c r="E2796" i="2"/>
  <c r="F2795" i="2"/>
  <c r="E2795" i="2"/>
  <c r="F2794" i="2"/>
  <c r="E2794" i="2"/>
  <c r="F2793" i="2"/>
  <c r="E2793" i="2"/>
  <c r="F2792" i="2"/>
  <c r="E2792" i="2"/>
  <c r="F2791" i="2"/>
  <c r="E2791" i="2"/>
  <c r="F2790" i="2"/>
  <c r="E2790" i="2"/>
  <c r="F2789" i="2"/>
  <c r="E2789" i="2"/>
  <c r="F2788" i="2"/>
  <c r="E2788" i="2"/>
  <c r="F2787" i="2"/>
  <c r="E2787" i="2"/>
  <c r="F2786" i="2"/>
  <c r="E2786" i="2"/>
  <c r="F2785" i="2"/>
  <c r="E2785" i="2"/>
  <c r="F2784" i="2"/>
  <c r="E2784" i="2"/>
  <c r="F2783" i="2"/>
  <c r="E2783" i="2"/>
  <c r="F2782" i="2"/>
  <c r="E2782" i="2"/>
  <c r="F2781" i="2"/>
  <c r="E2781" i="2"/>
  <c r="F2780" i="2"/>
  <c r="E2780" i="2"/>
  <c r="F2779" i="2"/>
  <c r="E2779" i="2"/>
  <c r="F2778" i="2"/>
  <c r="E2778" i="2"/>
  <c r="F2777" i="2"/>
  <c r="E2777" i="2"/>
  <c r="F2776" i="2"/>
  <c r="E2776" i="2"/>
  <c r="F2775" i="2"/>
  <c r="E2775" i="2"/>
  <c r="F2774" i="2"/>
  <c r="E2774" i="2"/>
  <c r="F2773" i="2"/>
  <c r="E2773" i="2"/>
  <c r="F2772" i="2"/>
  <c r="E2772" i="2"/>
  <c r="F2771" i="2"/>
  <c r="E2771" i="2"/>
  <c r="F2770" i="2"/>
  <c r="E2770" i="2"/>
  <c r="F2769" i="2"/>
  <c r="E2769" i="2"/>
  <c r="F2768" i="2"/>
  <c r="E2768" i="2"/>
  <c r="F2767" i="2"/>
  <c r="E2767" i="2"/>
  <c r="F2766" i="2"/>
  <c r="E2766" i="2"/>
  <c r="F2765" i="2"/>
  <c r="E2765" i="2"/>
  <c r="F2764" i="2"/>
  <c r="E2764" i="2"/>
  <c r="F2763" i="2"/>
  <c r="E2763" i="2"/>
  <c r="F2762" i="2"/>
  <c r="E2762" i="2"/>
  <c r="F2761" i="2"/>
  <c r="E2761" i="2"/>
  <c r="F2760" i="2"/>
  <c r="E2760" i="2"/>
  <c r="F2759" i="2"/>
  <c r="E2759" i="2"/>
  <c r="F2758" i="2"/>
  <c r="E2758" i="2"/>
  <c r="F2757" i="2"/>
  <c r="E2757" i="2"/>
  <c r="F2756" i="2"/>
  <c r="E2756" i="2"/>
  <c r="F2755" i="2"/>
  <c r="E2755" i="2"/>
  <c r="F2754" i="2"/>
  <c r="E2754" i="2"/>
  <c r="F2753" i="2"/>
  <c r="E2753" i="2"/>
  <c r="F2752" i="2"/>
  <c r="E2752" i="2"/>
  <c r="F2751" i="2"/>
  <c r="E2751" i="2"/>
  <c r="F2750" i="2"/>
  <c r="E2750" i="2"/>
  <c r="F2749" i="2"/>
  <c r="E2749" i="2"/>
  <c r="F2748" i="2"/>
  <c r="E2748" i="2"/>
  <c r="F2747" i="2"/>
  <c r="E2747" i="2"/>
  <c r="F2746" i="2"/>
  <c r="E2746" i="2"/>
  <c r="F2745" i="2"/>
  <c r="E2745" i="2"/>
  <c r="F2744" i="2"/>
  <c r="E2744" i="2"/>
  <c r="F2743" i="2"/>
  <c r="E2743" i="2"/>
  <c r="F2742" i="2"/>
  <c r="E2742" i="2"/>
  <c r="F2741" i="2"/>
  <c r="E2741" i="2"/>
  <c r="F2740" i="2"/>
  <c r="E2740" i="2"/>
  <c r="F2739" i="2"/>
  <c r="E2739" i="2"/>
  <c r="F2738" i="2"/>
  <c r="E2738" i="2"/>
  <c r="F2737" i="2"/>
  <c r="E2737" i="2"/>
  <c r="F2736" i="2"/>
  <c r="E2736" i="2"/>
  <c r="F2735" i="2"/>
  <c r="E2735" i="2"/>
  <c r="F2734" i="2"/>
  <c r="E2734" i="2"/>
  <c r="F2733" i="2"/>
  <c r="E2733" i="2"/>
  <c r="F2732" i="2"/>
  <c r="E2732" i="2"/>
  <c r="F2731" i="2"/>
  <c r="E2731" i="2"/>
  <c r="F2730" i="2"/>
  <c r="E2730" i="2"/>
  <c r="F2729" i="2"/>
  <c r="E2729" i="2"/>
  <c r="F2728" i="2"/>
  <c r="E2728" i="2"/>
  <c r="F2727" i="2"/>
  <c r="E2727" i="2"/>
  <c r="F2726" i="2"/>
  <c r="E2726" i="2"/>
  <c r="F2725" i="2"/>
  <c r="E2725" i="2"/>
  <c r="F2724" i="2"/>
  <c r="E2724" i="2"/>
  <c r="F2723" i="2"/>
  <c r="E2723" i="2"/>
  <c r="F2722" i="2"/>
  <c r="E2722" i="2"/>
  <c r="F2721" i="2"/>
  <c r="E2721" i="2"/>
  <c r="F2720" i="2"/>
  <c r="E2720" i="2"/>
  <c r="F2719" i="2"/>
  <c r="E2719" i="2"/>
  <c r="F2718" i="2"/>
  <c r="E2718" i="2"/>
  <c r="F2717" i="2"/>
  <c r="E2717" i="2"/>
  <c r="F2716" i="2"/>
  <c r="E2716" i="2"/>
  <c r="F2715" i="2"/>
  <c r="E2715" i="2"/>
  <c r="F2714" i="2"/>
  <c r="E2714" i="2"/>
  <c r="F2713" i="2"/>
  <c r="E2713" i="2"/>
  <c r="F2712" i="2"/>
  <c r="E2712" i="2"/>
  <c r="F2711" i="2"/>
  <c r="E2711" i="2"/>
  <c r="F2710" i="2"/>
  <c r="E2710" i="2"/>
  <c r="F2709" i="2"/>
  <c r="E2709" i="2"/>
  <c r="F2708" i="2"/>
  <c r="E2708" i="2"/>
  <c r="F2707" i="2"/>
  <c r="E2707" i="2"/>
  <c r="F2706" i="2"/>
  <c r="E2706" i="2"/>
  <c r="F2705" i="2"/>
  <c r="E2705" i="2"/>
  <c r="F2704" i="2"/>
  <c r="E2704" i="2"/>
  <c r="F2703" i="2"/>
  <c r="E2703" i="2"/>
  <c r="F2702" i="2"/>
  <c r="E2702" i="2"/>
  <c r="F2701" i="2"/>
  <c r="E2701" i="2"/>
  <c r="F2700" i="2"/>
  <c r="E2700" i="2"/>
  <c r="F2699" i="2"/>
  <c r="E2699" i="2"/>
  <c r="F2698" i="2"/>
  <c r="E2698" i="2"/>
  <c r="F2697" i="2"/>
  <c r="E2697" i="2"/>
  <c r="F2696" i="2"/>
  <c r="E2696" i="2"/>
  <c r="F2695" i="2"/>
  <c r="E2695" i="2"/>
  <c r="F2694" i="2"/>
  <c r="E2694" i="2"/>
  <c r="F2693" i="2"/>
  <c r="E2693" i="2"/>
  <c r="F2692" i="2"/>
  <c r="E2692" i="2"/>
  <c r="F2691" i="2"/>
  <c r="E2691" i="2"/>
  <c r="F2690" i="2"/>
  <c r="E2690" i="2"/>
  <c r="F2689" i="2"/>
  <c r="E2689" i="2"/>
  <c r="F2688" i="2"/>
  <c r="E2688" i="2"/>
  <c r="F2687" i="2"/>
  <c r="E2687" i="2"/>
  <c r="F2686" i="2"/>
  <c r="E2686" i="2"/>
  <c r="F2685" i="2"/>
  <c r="E2685" i="2"/>
  <c r="F2684" i="2"/>
  <c r="E2684" i="2"/>
  <c r="F2683" i="2"/>
  <c r="E2683" i="2"/>
  <c r="F2682" i="2"/>
  <c r="E2682" i="2"/>
  <c r="F2681" i="2"/>
  <c r="E2681" i="2"/>
  <c r="F2680" i="2"/>
  <c r="E2680" i="2"/>
  <c r="F2679" i="2"/>
  <c r="E2679" i="2"/>
  <c r="F2678" i="2"/>
  <c r="E2678" i="2"/>
  <c r="F2677" i="2"/>
  <c r="E2677" i="2"/>
  <c r="F2676" i="2"/>
  <c r="E2676" i="2"/>
  <c r="F2675" i="2"/>
  <c r="E2675" i="2"/>
  <c r="F2674" i="2"/>
  <c r="E2674" i="2"/>
  <c r="F2673" i="2"/>
  <c r="E2673" i="2"/>
  <c r="F2672" i="2"/>
  <c r="E2672" i="2"/>
  <c r="F2671" i="2"/>
  <c r="E2671" i="2"/>
  <c r="F2670" i="2"/>
  <c r="E2670" i="2"/>
  <c r="F2669" i="2"/>
  <c r="E2669" i="2"/>
  <c r="F2668" i="2"/>
  <c r="E2668" i="2"/>
  <c r="F2667" i="2"/>
  <c r="E2667" i="2"/>
  <c r="F2666" i="2"/>
  <c r="E2666" i="2"/>
  <c r="F2665" i="2"/>
  <c r="E2665" i="2"/>
  <c r="F2664" i="2"/>
  <c r="E2664" i="2"/>
  <c r="F2663" i="2"/>
  <c r="E2663" i="2"/>
  <c r="F2662" i="2"/>
  <c r="E2662" i="2"/>
  <c r="F2661" i="2"/>
  <c r="E2661" i="2"/>
  <c r="F2660" i="2"/>
  <c r="E2660" i="2"/>
  <c r="F2659" i="2"/>
  <c r="E2659" i="2"/>
  <c r="F2658" i="2"/>
  <c r="E2658" i="2"/>
  <c r="F2657" i="2"/>
  <c r="E2657" i="2"/>
  <c r="F2656" i="2"/>
  <c r="E2656" i="2"/>
  <c r="F2655" i="2"/>
  <c r="E2655" i="2"/>
  <c r="F2654" i="2"/>
  <c r="E2654" i="2"/>
  <c r="F2653" i="2"/>
  <c r="E2653" i="2"/>
  <c r="F2652" i="2"/>
  <c r="E2652" i="2"/>
  <c r="F2651" i="2"/>
  <c r="E2651" i="2"/>
  <c r="F2650" i="2"/>
  <c r="E2650" i="2"/>
  <c r="F2649" i="2"/>
  <c r="E2649" i="2"/>
  <c r="F2648" i="2"/>
  <c r="E2648" i="2"/>
  <c r="F2647" i="2"/>
  <c r="E2647" i="2"/>
  <c r="F2646" i="2"/>
  <c r="E2646" i="2"/>
  <c r="F2645" i="2"/>
  <c r="E2645" i="2"/>
  <c r="F2644" i="2"/>
  <c r="E2644" i="2"/>
  <c r="F2643" i="2"/>
  <c r="E2643" i="2"/>
  <c r="F2642" i="2"/>
  <c r="E2642" i="2"/>
  <c r="F2641" i="2"/>
  <c r="E2641" i="2"/>
  <c r="F2640" i="2"/>
  <c r="E2640" i="2"/>
  <c r="F2639" i="2"/>
  <c r="E2639" i="2"/>
  <c r="F2638" i="2"/>
  <c r="E2638" i="2"/>
  <c r="F2637" i="2"/>
  <c r="E2637" i="2"/>
  <c r="F2636" i="2"/>
  <c r="E2636" i="2"/>
  <c r="F2635" i="2"/>
  <c r="E2635" i="2"/>
  <c r="F2634" i="2"/>
  <c r="E2634" i="2"/>
  <c r="F2633" i="2"/>
  <c r="E2633" i="2"/>
  <c r="F2632" i="2"/>
  <c r="E2632" i="2"/>
  <c r="F2631" i="2"/>
  <c r="E2631" i="2"/>
  <c r="F2630" i="2"/>
  <c r="E2630" i="2"/>
  <c r="F2629" i="2"/>
  <c r="E2629" i="2"/>
  <c r="F2628" i="2"/>
  <c r="E2628" i="2"/>
  <c r="F2627" i="2"/>
  <c r="E2627" i="2"/>
  <c r="F2626" i="2"/>
  <c r="E2626" i="2"/>
  <c r="F2625" i="2"/>
  <c r="E2625" i="2"/>
  <c r="F2624" i="2"/>
  <c r="E2624" i="2"/>
  <c r="F2623" i="2"/>
  <c r="E2623" i="2"/>
  <c r="F2622" i="2"/>
  <c r="E2622" i="2"/>
  <c r="F2621" i="2"/>
  <c r="E2621" i="2"/>
  <c r="F2620" i="2"/>
  <c r="E2620" i="2"/>
  <c r="F2619" i="2"/>
  <c r="E2619" i="2"/>
  <c r="F2618" i="2"/>
  <c r="E2618" i="2"/>
  <c r="F2617" i="2"/>
  <c r="E2617" i="2"/>
  <c r="F2616" i="2"/>
  <c r="E2616" i="2"/>
  <c r="F2615" i="2"/>
  <c r="E2615" i="2"/>
  <c r="F2614" i="2"/>
  <c r="E2614" i="2"/>
  <c r="F2613" i="2"/>
  <c r="E2613" i="2"/>
  <c r="F2612" i="2"/>
  <c r="E2612" i="2"/>
  <c r="F2611" i="2"/>
  <c r="E2611" i="2"/>
  <c r="F2610" i="2"/>
  <c r="E2610" i="2"/>
  <c r="F2609" i="2"/>
  <c r="E2609" i="2"/>
  <c r="F2608" i="2"/>
  <c r="E2608" i="2"/>
  <c r="F2607" i="2"/>
  <c r="E2607" i="2"/>
  <c r="F2606" i="2"/>
  <c r="E2606" i="2"/>
  <c r="F2605" i="2"/>
  <c r="E2605" i="2"/>
  <c r="F2604" i="2"/>
  <c r="E2604" i="2"/>
  <c r="F2603" i="2"/>
  <c r="E2603" i="2"/>
  <c r="F2602" i="2"/>
  <c r="E2602" i="2"/>
  <c r="F2601" i="2"/>
  <c r="E2601" i="2"/>
  <c r="F2600" i="2"/>
  <c r="E2600" i="2"/>
  <c r="F2599" i="2"/>
  <c r="E2599" i="2"/>
  <c r="F2598" i="2"/>
  <c r="E2598" i="2"/>
  <c r="F2597" i="2"/>
  <c r="E2597" i="2"/>
  <c r="F2596" i="2"/>
  <c r="E2596" i="2"/>
  <c r="F2595" i="2"/>
  <c r="E2595" i="2"/>
  <c r="F2594" i="2"/>
  <c r="E2594" i="2"/>
  <c r="F2593" i="2"/>
  <c r="E2593" i="2"/>
  <c r="F2592" i="2"/>
  <c r="E2592" i="2"/>
  <c r="F2591" i="2"/>
  <c r="E2591" i="2"/>
  <c r="F2590" i="2"/>
  <c r="E2590" i="2"/>
  <c r="F2589" i="2"/>
  <c r="E2589" i="2"/>
  <c r="F2588" i="2"/>
  <c r="E2588" i="2"/>
  <c r="F2587" i="2"/>
  <c r="E2587" i="2"/>
  <c r="F2586" i="2"/>
  <c r="E2586" i="2"/>
  <c r="F2585" i="2"/>
  <c r="E2585" i="2"/>
  <c r="F2584" i="2"/>
  <c r="E2584" i="2"/>
  <c r="F2583" i="2"/>
  <c r="E2583" i="2"/>
  <c r="F2582" i="2"/>
  <c r="E2582" i="2"/>
  <c r="F2581" i="2"/>
  <c r="E2581" i="2"/>
  <c r="F2580" i="2"/>
  <c r="E2580" i="2"/>
  <c r="F2579" i="2"/>
  <c r="E2579" i="2"/>
  <c r="F2578" i="2"/>
  <c r="E2578" i="2"/>
  <c r="F2577" i="2"/>
  <c r="E2577" i="2"/>
  <c r="F2576" i="2"/>
  <c r="E2576" i="2"/>
  <c r="F2575" i="2"/>
  <c r="E2575" i="2"/>
  <c r="F2574" i="2"/>
  <c r="E2574" i="2"/>
  <c r="F2573" i="2"/>
  <c r="E2573" i="2"/>
  <c r="F2572" i="2"/>
  <c r="E2572" i="2"/>
  <c r="F2571" i="2"/>
  <c r="E2571" i="2"/>
  <c r="F2570" i="2"/>
  <c r="E2570" i="2"/>
  <c r="F2569" i="2"/>
  <c r="E2569" i="2"/>
  <c r="F2568" i="2"/>
  <c r="E2568" i="2"/>
  <c r="F2567" i="2"/>
  <c r="E2567" i="2"/>
  <c r="F2566" i="2"/>
  <c r="E2566" i="2"/>
  <c r="F2565" i="2"/>
  <c r="E2565" i="2"/>
  <c r="F2564" i="2"/>
  <c r="E2564" i="2"/>
  <c r="F2563" i="2"/>
  <c r="E2563" i="2"/>
  <c r="F2562" i="2"/>
  <c r="E2562" i="2"/>
  <c r="F2561" i="2"/>
  <c r="E2561" i="2"/>
  <c r="F2560" i="2"/>
  <c r="E2560" i="2"/>
  <c r="F2559" i="2"/>
  <c r="E2559" i="2"/>
  <c r="F2558" i="2"/>
  <c r="E2558" i="2"/>
  <c r="F2557" i="2"/>
  <c r="E2557" i="2"/>
  <c r="F2556" i="2"/>
  <c r="E2556" i="2"/>
  <c r="F2555" i="2"/>
  <c r="E2555" i="2"/>
  <c r="F2554" i="2"/>
  <c r="E2554" i="2"/>
  <c r="F2553" i="2"/>
  <c r="E2553" i="2"/>
  <c r="F2552" i="2"/>
  <c r="E2552" i="2"/>
  <c r="F2551" i="2"/>
  <c r="E2551" i="2"/>
  <c r="F2550" i="2"/>
  <c r="E2550" i="2"/>
  <c r="F2549" i="2"/>
  <c r="E2549" i="2"/>
  <c r="F2548" i="2"/>
  <c r="E2548" i="2"/>
  <c r="F2547" i="2"/>
  <c r="E2547" i="2"/>
  <c r="F2546" i="2"/>
  <c r="E2546" i="2"/>
  <c r="F2545" i="2"/>
  <c r="E2545" i="2"/>
  <c r="F2544" i="2"/>
  <c r="E2544" i="2"/>
  <c r="F2543" i="2"/>
  <c r="E2543" i="2"/>
  <c r="F2542" i="2"/>
  <c r="E2542" i="2"/>
  <c r="F2541" i="2"/>
  <c r="E2541" i="2"/>
  <c r="F2540" i="2"/>
  <c r="E2540" i="2"/>
  <c r="F2539" i="2"/>
  <c r="E2539" i="2"/>
  <c r="F2538" i="2"/>
  <c r="E2538" i="2"/>
  <c r="F2537" i="2"/>
  <c r="E2537" i="2"/>
  <c r="F2536" i="2"/>
  <c r="E2536" i="2"/>
  <c r="F2535" i="2"/>
  <c r="E2535" i="2"/>
  <c r="F2534" i="2"/>
  <c r="E2534" i="2"/>
  <c r="F2533" i="2"/>
  <c r="E2533" i="2"/>
  <c r="F2532" i="2"/>
  <c r="E2532" i="2"/>
  <c r="F2531" i="2"/>
  <c r="E2531" i="2"/>
  <c r="F2530" i="2"/>
  <c r="E2530" i="2"/>
  <c r="F2529" i="2"/>
  <c r="E2529" i="2"/>
  <c r="F2528" i="2"/>
  <c r="E2528" i="2"/>
  <c r="F2527" i="2"/>
  <c r="E2527" i="2"/>
  <c r="F2526" i="2"/>
  <c r="E2526" i="2"/>
  <c r="F2525" i="2"/>
  <c r="E2525" i="2"/>
  <c r="F2524" i="2"/>
  <c r="E2524" i="2"/>
  <c r="F2523" i="2"/>
  <c r="E2523" i="2"/>
  <c r="F2522" i="2"/>
  <c r="E2522" i="2"/>
  <c r="F2521" i="2"/>
  <c r="E2521" i="2"/>
  <c r="F2520" i="2"/>
  <c r="E2520" i="2"/>
  <c r="F2519" i="2"/>
  <c r="E2519" i="2"/>
  <c r="F2518" i="2"/>
  <c r="E2518" i="2"/>
  <c r="F2517" i="2"/>
  <c r="E2517" i="2"/>
  <c r="F2516" i="2"/>
  <c r="E2516" i="2"/>
  <c r="F2515" i="2"/>
  <c r="E2515" i="2"/>
  <c r="F2514" i="2"/>
  <c r="E2514" i="2"/>
  <c r="F2513" i="2"/>
  <c r="E2513" i="2"/>
  <c r="F2512" i="2"/>
  <c r="E2512" i="2"/>
  <c r="F2511" i="2"/>
  <c r="E2511" i="2"/>
  <c r="F2510" i="2"/>
  <c r="E2510" i="2"/>
  <c r="F2509" i="2"/>
  <c r="E2509" i="2"/>
  <c r="F2508" i="2"/>
  <c r="E2508" i="2"/>
  <c r="F2507" i="2"/>
  <c r="E2507" i="2"/>
  <c r="F2506" i="2"/>
  <c r="E2506" i="2"/>
  <c r="F2505" i="2"/>
  <c r="E2505" i="2"/>
  <c r="F2504" i="2"/>
  <c r="E2504" i="2"/>
  <c r="F2503" i="2"/>
  <c r="E2503" i="2"/>
  <c r="F2502" i="2"/>
  <c r="E2502" i="2"/>
  <c r="F2501" i="2"/>
  <c r="E2501" i="2"/>
  <c r="F2500" i="2"/>
  <c r="E2500" i="2"/>
  <c r="F2499" i="2"/>
  <c r="E2499" i="2"/>
  <c r="F2498" i="2"/>
  <c r="E2498" i="2"/>
  <c r="F2497" i="2"/>
  <c r="E2497" i="2"/>
  <c r="F2496" i="2"/>
  <c r="E2496" i="2"/>
  <c r="F2495" i="2"/>
  <c r="E2495" i="2"/>
  <c r="F2494" i="2"/>
  <c r="E2494" i="2"/>
  <c r="F2493" i="2"/>
  <c r="E2493" i="2"/>
  <c r="F2492" i="2"/>
  <c r="E2492" i="2"/>
  <c r="F2491" i="2"/>
  <c r="E2491" i="2"/>
  <c r="F2490" i="2"/>
  <c r="E2490" i="2"/>
  <c r="F2489" i="2"/>
  <c r="E2489" i="2"/>
  <c r="F2488" i="2"/>
  <c r="E2488" i="2"/>
  <c r="F2487" i="2"/>
  <c r="E2487" i="2"/>
  <c r="F2486" i="2"/>
  <c r="E2486" i="2"/>
  <c r="F2485" i="2"/>
  <c r="E2485" i="2"/>
  <c r="F2484" i="2"/>
  <c r="E2484" i="2"/>
  <c r="F2483" i="2"/>
  <c r="E2483" i="2"/>
  <c r="F2482" i="2"/>
  <c r="E2482" i="2"/>
  <c r="F2481" i="2"/>
  <c r="E2481" i="2"/>
  <c r="F2480" i="2"/>
  <c r="E2480" i="2"/>
  <c r="F2479" i="2"/>
  <c r="E2479" i="2"/>
  <c r="F2478" i="2"/>
  <c r="E2478" i="2"/>
  <c r="F2477" i="2"/>
  <c r="E2477" i="2"/>
  <c r="F2476" i="2"/>
  <c r="E2476" i="2"/>
  <c r="F2475" i="2"/>
  <c r="E2475" i="2"/>
  <c r="F2474" i="2"/>
  <c r="E2474" i="2"/>
  <c r="F2473" i="2"/>
  <c r="E2473" i="2"/>
  <c r="F2472" i="2"/>
  <c r="E2472" i="2"/>
  <c r="F2471" i="2"/>
  <c r="E2471" i="2"/>
  <c r="F2470" i="2"/>
  <c r="E2470" i="2"/>
  <c r="F2469" i="2"/>
  <c r="E2469" i="2"/>
  <c r="F2468" i="2"/>
  <c r="E2468" i="2"/>
  <c r="F2467" i="2"/>
  <c r="E2467" i="2"/>
  <c r="F2466" i="2"/>
  <c r="E2466" i="2"/>
  <c r="F2465" i="2"/>
  <c r="E2465" i="2"/>
  <c r="F2464" i="2"/>
  <c r="E2464" i="2"/>
  <c r="F2463" i="2"/>
  <c r="E2463" i="2"/>
  <c r="F2462" i="2"/>
  <c r="E2462" i="2"/>
  <c r="F2461" i="2"/>
  <c r="E2461" i="2"/>
  <c r="F2460" i="2"/>
  <c r="E2460" i="2"/>
  <c r="F2459" i="2"/>
  <c r="E2459" i="2"/>
  <c r="F2458" i="2"/>
  <c r="E2458" i="2"/>
  <c r="F2457" i="2"/>
  <c r="E2457" i="2"/>
  <c r="F2456" i="2"/>
  <c r="E2456" i="2"/>
  <c r="F2455" i="2"/>
  <c r="E2455" i="2"/>
  <c r="F2454" i="2"/>
  <c r="E2454" i="2"/>
  <c r="F2453" i="2"/>
  <c r="E2453" i="2"/>
  <c r="F2452" i="2"/>
  <c r="E2452" i="2"/>
  <c r="F2451" i="2"/>
  <c r="E2451" i="2"/>
  <c r="F2450" i="2"/>
  <c r="E2450" i="2"/>
  <c r="F2449" i="2"/>
  <c r="E2449" i="2"/>
  <c r="F2448" i="2"/>
  <c r="E2448" i="2"/>
  <c r="F2447" i="2"/>
  <c r="E2447" i="2"/>
  <c r="F2446" i="2"/>
  <c r="E2446" i="2"/>
  <c r="F2445" i="2"/>
  <c r="E2445" i="2"/>
  <c r="F2444" i="2"/>
  <c r="E2444" i="2"/>
  <c r="F2443" i="2"/>
  <c r="E2443" i="2"/>
  <c r="F2442" i="2"/>
  <c r="E2442" i="2"/>
  <c r="F2441" i="2"/>
  <c r="E2441" i="2"/>
  <c r="F2440" i="2"/>
  <c r="E2440" i="2"/>
  <c r="F2439" i="2"/>
  <c r="E2439" i="2"/>
  <c r="F2438" i="2"/>
  <c r="E2438" i="2"/>
  <c r="F2437" i="2"/>
  <c r="E2437" i="2"/>
  <c r="F2436" i="2"/>
  <c r="E2436" i="2"/>
  <c r="F2435" i="2"/>
  <c r="E2435" i="2"/>
  <c r="F2434" i="2"/>
  <c r="E2434" i="2"/>
  <c r="F2433" i="2"/>
  <c r="E2433" i="2"/>
  <c r="F2432" i="2"/>
  <c r="E2432" i="2"/>
  <c r="F2431" i="2"/>
  <c r="E2431" i="2"/>
  <c r="F2430" i="2"/>
  <c r="E2430" i="2"/>
  <c r="F2429" i="2"/>
  <c r="E2429" i="2"/>
  <c r="F2428" i="2"/>
  <c r="E2428" i="2"/>
  <c r="F2427" i="2"/>
  <c r="E2427" i="2"/>
  <c r="F2426" i="2"/>
  <c r="E2426" i="2"/>
  <c r="F2425" i="2"/>
  <c r="E2425" i="2"/>
  <c r="F2424" i="2"/>
  <c r="E2424" i="2"/>
  <c r="F2423" i="2"/>
  <c r="E2423" i="2"/>
  <c r="F2422" i="2"/>
  <c r="E2422" i="2"/>
  <c r="F2421" i="2"/>
  <c r="E2421" i="2"/>
  <c r="F2420" i="2"/>
  <c r="E2420" i="2"/>
  <c r="F2419" i="2"/>
  <c r="E2419" i="2"/>
  <c r="F2418" i="2"/>
  <c r="E2418" i="2"/>
  <c r="F2417" i="2"/>
  <c r="E2417" i="2"/>
  <c r="F2416" i="2"/>
  <c r="E2416" i="2"/>
  <c r="F2415" i="2"/>
  <c r="E2415" i="2"/>
  <c r="F2414" i="2"/>
  <c r="E2414" i="2"/>
  <c r="F2413" i="2"/>
  <c r="E2413" i="2"/>
  <c r="F2412" i="2"/>
  <c r="E2412" i="2"/>
  <c r="F2411" i="2"/>
  <c r="E2411" i="2"/>
  <c r="F2410" i="2"/>
  <c r="E2410" i="2"/>
  <c r="F2409" i="2"/>
  <c r="E2409" i="2"/>
  <c r="F2408" i="2"/>
  <c r="E2408" i="2"/>
  <c r="F2407" i="2"/>
  <c r="E2407" i="2"/>
  <c r="F2406" i="2"/>
  <c r="E2406" i="2"/>
  <c r="F2405" i="2"/>
  <c r="E2405" i="2"/>
  <c r="F2404" i="2"/>
  <c r="E2404" i="2"/>
  <c r="F2403" i="2"/>
  <c r="E2403" i="2"/>
  <c r="F2402" i="2"/>
  <c r="E2402" i="2"/>
  <c r="F2401" i="2"/>
  <c r="E2401" i="2"/>
  <c r="F2400" i="2"/>
  <c r="E2400" i="2"/>
  <c r="F2399" i="2"/>
  <c r="E2399" i="2"/>
  <c r="F2398" i="2"/>
  <c r="E2398" i="2"/>
  <c r="F2397" i="2"/>
  <c r="E2397" i="2"/>
  <c r="F2396" i="2"/>
  <c r="E2396" i="2"/>
  <c r="F2395" i="2"/>
  <c r="E2395" i="2"/>
  <c r="F2394" i="2"/>
  <c r="E2394" i="2"/>
  <c r="F2393" i="2"/>
  <c r="E2393" i="2"/>
  <c r="F2392" i="2"/>
  <c r="E2392" i="2"/>
  <c r="F2391" i="2"/>
  <c r="E2391" i="2"/>
  <c r="F2390" i="2"/>
  <c r="E2390" i="2"/>
  <c r="F2389" i="2"/>
  <c r="E2389" i="2"/>
  <c r="F2388" i="2"/>
  <c r="E23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72" i="2"/>
  <c r="E2372" i="2"/>
  <c r="F2371" i="2"/>
  <c r="E2371" i="2"/>
  <c r="F2370" i="2"/>
  <c r="E2370" i="2"/>
  <c r="F2369" i="2"/>
  <c r="E2369" i="2"/>
  <c r="F2368" i="2"/>
  <c r="E2368" i="2"/>
  <c r="F2367" i="2"/>
  <c r="E2367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F2359" i="2"/>
  <c r="E2359" i="2"/>
  <c r="F2358" i="2"/>
  <c r="E2358" i="2"/>
  <c r="F2357" i="2"/>
  <c r="E2357" i="2"/>
  <c r="F2356" i="2"/>
  <c r="E2356" i="2"/>
  <c r="F2355" i="2"/>
  <c r="E2355" i="2"/>
  <c r="F2354" i="2"/>
  <c r="E2354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2347" i="2"/>
  <c r="E2347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2289" i="2"/>
  <c r="E2289" i="2"/>
  <c r="F2288" i="2"/>
  <c r="E2288" i="2"/>
  <c r="F2287" i="2"/>
  <c r="E2287" i="2"/>
  <c r="F2286" i="2"/>
  <c r="E2286" i="2"/>
  <c r="F2285" i="2"/>
  <c r="E2285" i="2"/>
  <c r="F2284" i="2"/>
  <c r="E2284" i="2"/>
  <c r="F2283" i="2"/>
  <c r="E2283" i="2"/>
  <c r="F2282" i="2"/>
  <c r="E2282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2252" i="2"/>
  <c r="E2252" i="2"/>
  <c r="F2251" i="2"/>
  <c r="E2251" i="2"/>
  <c r="F2250" i="2"/>
  <c r="E2250" i="2"/>
  <c r="F2249" i="2"/>
  <c r="E2249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2236" i="2"/>
  <c r="E2236" i="2"/>
  <c r="F2235" i="2"/>
  <c r="E2235" i="2"/>
  <c r="F2234" i="2"/>
  <c r="E2234" i="2"/>
  <c r="F2233" i="2"/>
  <c r="E2233" i="2"/>
  <c r="F2232" i="2"/>
  <c r="E2232" i="2"/>
  <c r="F2231" i="2"/>
  <c r="E2231" i="2"/>
  <c r="F2230" i="2"/>
  <c r="E2230" i="2"/>
  <c r="F2229" i="2"/>
  <c r="E222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9" i="2"/>
  <c r="E2219" i="2"/>
  <c r="F2218" i="2"/>
  <c r="E2218" i="2"/>
  <c r="F2217" i="2"/>
  <c r="E2217" i="2"/>
  <c r="F2216" i="2"/>
  <c r="E2216" i="2"/>
  <c r="F2215" i="2"/>
  <c r="E2215" i="2"/>
  <c r="F2214" i="2"/>
  <c r="E2214" i="2"/>
  <c r="F2213" i="2"/>
  <c r="E2213" i="2"/>
  <c r="F2212" i="2"/>
  <c r="E2212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C187" i="1"/>
  <c r="E186" i="1"/>
  <c r="C186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F159" i="1"/>
  <c r="E159" i="1"/>
  <c r="C159" i="1"/>
  <c r="E158" i="1"/>
  <c r="C158" i="1"/>
  <c r="C157" i="1"/>
  <c r="E156" i="1"/>
  <c r="C156" i="1"/>
  <c r="E155" i="1"/>
  <c r="C155" i="1"/>
  <c r="F154" i="1"/>
  <c r="E154" i="1"/>
  <c r="C154" i="1"/>
  <c r="E153" i="1"/>
  <c r="C153" i="1"/>
  <c r="E152" i="1"/>
  <c r="C152" i="1"/>
  <c r="E151" i="1"/>
  <c r="C151" i="1"/>
  <c r="E150" i="1"/>
  <c r="C150" i="1"/>
  <c r="C149" i="1"/>
  <c r="E148" i="1"/>
  <c r="C148" i="1"/>
  <c r="C147" i="1"/>
  <c r="E146" i="1"/>
  <c r="C146" i="1"/>
  <c r="E145" i="1"/>
  <c r="C145" i="1"/>
  <c r="E144" i="1"/>
  <c r="C144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F134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C128" i="1"/>
  <c r="E127" i="1"/>
  <c r="C127" i="1"/>
  <c r="E126" i="1"/>
  <c r="C126" i="1"/>
  <c r="E125" i="1"/>
  <c r="C125" i="1"/>
  <c r="E124" i="1"/>
  <c r="C124" i="1"/>
  <c r="C123" i="1"/>
  <c r="E122" i="1"/>
  <c r="C122" i="1"/>
  <c r="E121" i="1"/>
  <c r="C121" i="1"/>
  <c r="E120" i="1"/>
  <c r="C120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C93" i="1"/>
  <c r="E92" i="1"/>
  <c r="C92" i="1"/>
  <c r="E91" i="1"/>
  <c r="C91" i="1"/>
  <c r="E90" i="1"/>
  <c r="C90" i="1"/>
  <c r="E89" i="1"/>
  <c r="C89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C68" i="1"/>
  <c r="E67" i="1"/>
  <c r="C67" i="1"/>
  <c r="E66" i="1"/>
  <c r="C66" i="1"/>
  <c r="E65" i="1"/>
  <c r="C65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F50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F37" i="1"/>
  <c r="E37" i="1"/>
  <c r="C37" i="1"/>
  <c r="E36" i="1"/>
  <c r="C36" i="1"/>
  <c r="F35" i="1"/>
  <c r="E35" i="1"/>
  <c r="C35" i="1"/>
  <c r="E34" i="1"/>
  <c r="C34" i="1"/>
  <c r="C33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C24" i="1"/>
  <c r="C23" i="1"/>
  <c r="C22" i="1"/>
  <c r="E21" i="1"/>
  <c r="C21" i="1"/>
  <c r="E20" i="1"/>
  <c r="C20" i="1"/>
  <c r="E19" i="1"/>
  <c r="C19" i="1"/>
  <c r="E18" i="1"/>
  <c r="C18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<sst xmlns="http://schemas.openxmlformats.org/spreadsheetml/2006/main" count="22966" uniqueCount="7537">
  <si>
    <t>GSE</t>
  </si>
  <si>
    <t>Title</t>
  </si>
  <si>
    <t>GSELink</t>
  </si>
  <si>
    <t>Pubmeds</t>
  </si>
  <si>
    <t>PubmedLinks</t>
  </si>
  <si>
    <t>GSE10246</t>
  </si>
  <si>
    <t>GNF Mouse GeneAtlas V3</t>
  </si>
  <si>
    <t>18442421</t>
  </si>
  <si>
    <t>GSE10970</t>
  </si>
  <si>
    <t>Efficient Array-based Identification of Novel Cardiac Genes through Differentiation of Mouse ESCs</t>
  </si>
  <si>
    <t>18478100</t>
  </si>
  <si>
    <t>GSE11274</t>
  </si>
  <si>
    <t>Induction of Pluripotency in Adult Unipotent Germline Stem Cells</t>
  </si>
  <si>
    <t>19570517</t>
  </si>
  <si>
    <t>GSE12482</t>
  </si>
  <si>
    <t>Sall4 regulates distinct transcription circuitries in different blastocyst-derived stem cell lineages</t>
  </si>
  <si>
    <t>18804426</t>
  </si>
  <si>
    <t>GSE12982</t>
  </si>
  <si>
    <t>Expression data from mouse ES cells and various differentiated cell types</t>
  </si>
  <si>
    <t>19026780</t>
  </si>
  <si>
    <t>GSE12986</t>
  </si>
  <si>
    <t>Expression of Cdx2 or Gata3 in R1 mouse embryonic stem cells</t>
  </si>
  <si>
    <t>20081188</t>
  </si>
  <si>
    <t>GSE13211</t>
  </si>
  <si>
    <t>Global gene-expression analyses of the Esrrb reprogrammed cells</t>
  </si>
  <si>
    <t>19136965</t>
  </si>
  <si>
    <t>GSE13212</t>
  </si>
  <si>
    <t>Global gene-expression analyses of the Esrrb knockdown cells</t>
  </si>
  <si>
    <t>GSE13408</t>
  </si>
  <si>
    <t>Cell cycle exit and terminal differentiation independent of the Rb gene family during embryonic development</t>
  </si>
  <si>
    <t>21059851</t>
  </si>
  <si>
    <t>GSE13770</t>
  </si>
  <si>
    <t>Induction of pluripotent stem cells from adult somatic cells by protein-based dedifferentiation</t>
  </si>
  <si>
    <t>20439621</t>
  </si>
  <si>
    <t>GSE13805</t>
  </si>
  <si>
    <t>Expression data from wild type and calreticulin deficient murine embryonic stem cells</t>
  </si>
  <si>
    <t>20506533</t>
  </si>
  <si>
    <t>GSE14012</t>
  </si>
  <si>
    <t>Role of the reprogramming factors in inducing pluripotency</t>
  </si>
  <si>
    <t>19167336</t>
  </si>
  <si>
    <t>GSE15173</t>
  </si>
  <si>
    <t>Dppa4 is dispensable for embryonic stem cell identity and germ cell development, but essential for embryogenesis</t>
  </si>
  <si>
    <t>19332562</t>
  </si>
  <si>
    <t>GSE15268</t>
  </si>
  <si>
    <t>Cell-context dependent Notch target genes</t>
  </si>
  <si>
    <t>20628604</t>
  </si>
  <si>
    <t>GSE15487</t>
  </si>
  <si>
    <t>Breaking the epigenetic barrier during reversion of post-implantation epiblast cells</t>
  </si>
  <si>
    <t>19816418</t>
  </si>
  <si>
    <t>GSE15998</t>
  </si>
  <si>
    <t>Mouse Exon Atlas</t>
  </si>
  <si>
    <t>GSE16925</t>
  </si>
  <si>
    <t>Expression data from mouse ES and iPS cells</t>
  </si>
  <si>
    <t>19672241</t>
  </si>
  <si>
    <t>GSE17131</t>
  </si>
  <si>
    <t>Expression profiles of two epiblast stem cell lines and one ES cell line</t>
  </si>
  <si>
    <t>20207225</t>
  </si>
  <si>
    <t>GSE17132</t>
  </si>
  <si>
    <t>Expression profiles of ES cells, epiblast stem cells, and epiblast stem cells reverted to an ES-like state</t>
  </si>
  <si>
    <t>GSE17136</t>
  </si>
  <si>
    <t>12h pathway stimulation / inhibition experiment in mouse ES cells</t>
  </si>
  <si>
    <t>GSE17487</t>
  </si>
  <si>
    <t>Expression data in WT and Satb1-/- ES cells</t>
  </si>
  <si>
    <t>GSE17488</t>
  </si>
  <si>
    <t>Expression data in WT and ES cells overexpressing Satb1</t>
  </si>
  <si>
    <t>GSE17489</t>
  </si>
  <si>
    <t>Expression data in WT and ES cells overexpressing Satb2</t>
  </si>
  <si>
    <t>GSE18503</t>
  </si>
  <si>
    <t>Effects of environmental chemicals on development of neuronal cell lineages derived from mouse ES cells</t>
  </si>
  <si>
    <t>22312247</t>
  </si>
  <si>
    <t>GSE18660</t>
  </si>
  <si>
    <t>Modulation of calcium activated potassium channels induces cardiogenesis of pluripotent stem cells and enrichment of pacemaker- like cells</t>
  </si>
  <si>
    <t>20956206</t>
  </si>
  <si>
    <t>GSE18840</t>
  </si>
  <si>
    <t>Let-7c and miR-294 target identification in mouse ES cells</t>
  </si>
  <si>
    <t>20054295</t>
  </si>
  <si>
    <t>GSE19023</t>
  </si>
  <si>
    <t>The Nuclear Receptor Nr5a2 can replace Oct4 in the Reprogramming of Murine Somatic Cells to Pluripotent Cells</t>
  </si>
  <si>
    <t>20096661</t>
  </si>
  <si>
    <t>GSE19076</t>
  </si>
  <si>
    <t>Expression data from wild type, Ring1B-/-, Eed-/-, and Ring1B/Eed double deficient mouse ES cells</t>
  </si>
  <si>
    <t>20123906</t>
  </si>
  <si>
    <t>GSE19165</t>
  </si>
  <si>
    <t>Microarray profiling analysis in Jmj-Fl/Fl and Jmj-null ESCs.</t>
  </si>
  <si>
    <t>20064376</t>
  </si>
  <si>
    <t>GSE19378</t>
  </si>
  <si>
    <t>DNA microarrays time course of a MaF pre-iPSC clone (C9) untreated or treated with Vc</t>
  </si>
  <si>
    <t>20036631</t>
  </si>
  <si>
    <t>GSE1948</t>
  </si>
  <si>
    <t>SRF-VP16 overexpression in ES cells</t>
  </si>
  <si>
    <t>GSE1949</t>
  </si>
  <si>
    <t>Time series serum stimulation of ES cells of different Srf genotype</t>
  </si>
  <si>
    <t>GSE19542</t>
  </si>
  <si>
    <t>HIRA null vs parental mES cell line</t>
  </si>
  <si>
    <t>20211137</t>
  </si>
  <si>
    <t>GSE19836</t>
  </si>
  <si>
    <t>A mouse Embryonic Stem Cell Bank for inducible overexpression of human chromosome 21 genes</t>
  </si>
  <si>
    <t>20569505;23180766</t>
  </si>
  <si>
    <t>GSE20177</t>
  </si>
  <si>
    <t>Expression data from mouse wild-type and Dnmt1-/-Dnmt3a-/-Dnmt3b-/- embryonic stem(ES) cells and nuclear transfer-trophoblastic stem(ntTS) cells, and wild-type trophoblastic stem(TS) cells, primitive endoderm cells, and extra-embryonic endoderm(XEN) cells</t>
  </si>
  <si>
    <t>20637626</t>
  </si>
  <si>
    <t>GSE2042</t>
  </si>
  <si>
    <t>Apoptosis and differentiation commitment:novel insights revealed by gene profiling studies in mouse Embryonic Stem cells</t>
  </si>
  <si>
    <t>16311515;18437159</t>
  </si>
  <si>
    <t>GSE20576</t>
  </si>
  <si>
    <t>Aberrant silencing of imprinted genes on chromosome 12qF1 in mouse induced pluripotent stem cells</t>
  </si>
  <si>
    <t>20418860</t>
  </si>
  <si>
    <t>GSE21515</t>
  </si>
  <si>
    <t>20382743</t>
  </si>
  <si>
    <t>GSE22043</t>
  </si>
  <si>
    <t>Expressoin data from iPSC with different cell of origin</t>
  </si>
  <si>
    <t>20644536</t>
  </si>
  <si>
    <t>GSE22605</t>
  </si>
  <si>
    <t>Pluripotent embryonic stem cells and multipotent adult germline stem cells reveal similar transcriptomes including pluripotency-related genes</t>
  </si>
  <si>
    <t>20624824</t>
  </si>
  <si>
    <t>GSE23923</t>
  </si>
  <si>
    <t>Expression data from Rad21 knock-down in ES cells</t>
  </si>
  <si>
    <t>21589869</t>
  </si>
  <si>
    <t>GSE24705</t>
  </si>
  <si>
    <t>mRNA expression data from iPSCs, ntESCs and iPSC-nt-ESCs</t>
  </si>
  <si>
    <t>21624975</t>
  </si>
  <si>
    <t>GSE24861</t>
  </si>
  <si>
    <t>Expression profile of MEFs, iPS, and ES in different culture condition</t>
  </si>
  <si>
    <t>21135873</t>
  </si>
  <si>
    <t>GSE25872</t>
  </si>
  <si>
    <t>Conversion of murine extraembryonic trophoblast stem cells into induced pluripotent stem cells</t>
  </si>
  <si>
    <t>21300784</t>
  </si>
  <si>
    <t>GSE26001</t>
  </si>
  <si>
    <t>Microarray gene expression data from Hdh knock-out, wild-type and knock-in embryonic stem cells</t>
  </si>
  <si>
    <t>21536587</t>
  </si>
  <si>
    <t>GSE26087</t>
  </si>
  <si>
    <t>Global analysis reveals HDAC1 occupies active and inactive genes and core transcription factors in embryonic stem cells and trophoblast stem cells</t>
  </si>
  <si>
    <t>22156375</t>
  </si>
  <si>
    <t>GSE26360</t>
  </si>
  <si>
    <t>Genome-wide analysis revealed a crosstalk between p53 and the pluripotent gene networks in mouse embryonic stem cells (expression)</t>
  </si>
  <si>
    <t>22387025</t>
  </si>
  <si>
    <t>GSE26431</t>
  </si>
  <si>
    <t>iPS cell generation</t>
  </si>
  <si>
    <t>21654807</t>
  </si>
  <si>
    <t>GSE26830</t>
  </si>
  <si>
    <t>Dual functions of Tet1 in transcriptional regulation in mouse embryonic stem cells (mRNA)</t>
  </si>
  <si>
    <t>21451524;21460036</t>
  </si>
  <si>
    <t>GSE27087</t>
  </si>
  <si>
    <t>Mouse embryonic and induced pluripotent stem cells can form definitive endoderm despite differences in imprinted genes</t>
  </si>
  <si>
    <t>21537085</t>
  </si>
  <si>
    <t>GSE27455</t>
  </si>
  <si>
    <t>Wnt and Tcf3-mediated regulation of gene expression in mouse embryonic stem cells</t>
  </si>
  <si>
    <t>21685894</t>
  </si>
  <si>
    <t>GSE27685</t>
  </si>
  <si>
    <t>Expression data of embryonic stem (ES) cells from both control and Prmt6 overexpressed population</t>
  </si>
  <si>
    <t>22455726</t>
  </si>
  <si>
    <t>GSE27708</t>
  </si>
  <si>
    <t>esBAF facilitates pluripotency by conditioning the genome for LIF/STAT3 signaling and by regulating Polycomb function</t>
  </si>
  <si>
    <t>21785422</t>
  </si>
  <si>
    <t>GSE27881</t>
  </si>
  <si>
    <t>Effect of ablation of Max gene expression on ES cells cultured under conventional or 2i/Nam condition.</t>
  </si>
  <si>
    <t>21726832</t>
  </si>
  <si>
    <t>GSE28262</t>
  </si>
  <si>
    <t>CC chemokine ligand 2 and LIF cooperatively promote pluripotency in mouse induced pluripotent cells</t>
  </si>
  <si>
    <t>21681859</t>
  </si>
  <si>
    <t>GSE28452</t>
  </si>
  <si>
    <t>Induction of trophoblast stem cells from embryonic stem cells by forced repression of Oct3/4.</t>
  </si>
  <si>
    <t>24120664</t>
  </si>
  <si>
    <t>GSE28530</t>
  </si>
  <si>
    <t>Genome-wide Regulation of 5hmC, 5mC and Gene Expression by Tet1 Hydroxylase in Mouse Embryonic Stem Cells (expression data)</t>
  </si>
  <si>
    <t>21514197</t>
  </si>
  <si>
    <t>GSE28593</t>
  </si>
  <si>
    <t>KMT1E Mediated H3K9 Methylation Is Required for the Maintenance of Embryonic Stem Cells by Repressing Trophectoderm Differentiation</t>
  </si>
  <si>
    <t>20014010</t>
  </si>
  <si>
    <t>GSE29635</t>
  </si>
  <si>
    <t>Efficient hematopoietic redifferentiation of induced pluripotent stem cells derived from primitive murine bone marrow cells</t>
  </si>
  <si>
    <t>21732815</t>
  </si>
  <si>
    <t>GSE2972</t>
  </si>
  <si>
    <t>R1 Embryonic Stem Cell and Embryoid Body Time Course</t>
  </si>
  <si>
    <t>17394647</t>
  </si>
  <si>
    <t>GSE30176</t>
  </si>
  <si>
    <t>Retinoic acid (RA) induction time-course to profile gene expression during mES cell differentiation.</t>
  </si>
  <si>
    <t>21764852</t>
  </si>
  <si>
    <t>GSE30245</t>
  </si>
  <si>
    <t>lincRNAs act in the circuitry controlling pluripotency and differentiation</t>
  </si>
  <si>
    <t>21874018</t>
  </si>
  <si>
    <t>GSE30293</t>
  </si>
  <si>
    <t>Zfp281 Functions as a Transcriptional Repressor for Pluripotency of Mouse Embryonic Stem Cells</t>
  </si>
  <si>
    <t>GSE31008</t>
  </si>
  <si>
    <t>A key role for Mbd3 in 5-hydroxymethylcytosine-dependent gene regulation in embryonic stem cells</t>
  </si>
  <si>
    <t>22196727</t>
  </si>
  <si>
    <t>GSE31374</t>
  </si>
  <si>
    <t>Collection of mouse ES cell lines engineered for the forced induction of transcription factors (part B)</t>
  </si>
  <si>
    <t>22355682</t>
  </si>
  <si>
    <t>GSE31784</t>
  </si>
  <si>
    <t>Expression changes in Yy1 knock down mouse embryonic stem cells</t>
  </si>
  <si>
    <t>22210892</t>
  </si>
  <si>
    <t>GSE3223</t>
  </si>
  <si>
    <t>Comparison of Gene Expression Profiles of J1 ES and J1 EB Cells.</t>
  </si>
  <si>
    <t>GSE32287</t>
  </si>
  <si>
    <t>Expression data from wild-type and Rybp-deficient ES cells</t>
  </si>
  <si>
    <t>22269950</t>
  </si>
  <si>
    <t>GSE32288</t>
  </si>
  <si>
    <t>Gene expression profile in Yaf2 KD and/or RYBP KO ES cells.</t>
  </si>
  <si>
    <t>GSE3231</t>
  </si>
  <si>
    <t>V6.5 Embryonic Stem Cell and Embryoid Body Time Course</t>
  </si>
  <si>
    <t>GSE32598</t>
  </si>
  <si>
    <t>Highly efficient derivation of ventricular cardiomyocytes from induced pluripotent stem cells with a distinct epigenetic signature</t>
  </si>
  <si>
    <t>22064699</t>
  </si>
  <si>
    <t>GSE33110</t>
  </si>
  <si>
    <t>Differentiation stage-specific donor memory in induced pluripotent stem cells (iPSC) generated from hepatic lineage cells</t>
  </si>
  <si>
    <t>22378611</t>
  </si>
  <si>
    <t>GSE33308</t>
  </si>
  <si>
    <t>Keratinocyte Growth Factor and Dexamethasone Plus Elevated cAMP Levels Synergistically Support Pluripotent Stem Cell Differentiation into Alveolar Epithelial Type II Cells.</t>
  </si>
  <si>
    <t>23176317</t>
  </si>
  <si>
    <t>GSE33882</t>
  </si>
  <si>
    <t>Musashi2 is required for the self-renewal and pluripotency of embryonic stem cells</t>
  </si>
  <si>
    <t>22496868</t>
  </si>
  <si>
    <t>GSE34761</t>
  </si>
  <si>
    <t>All-iPS cell mice generated from terminally differentiated B cells</t>
  </si>
  <si>
    <t>22387999</t>
  </si>
  <si>
    <t>GSE35785</t>
  </si>
  <si>
    <t>mRNA expression data from AG-haESC, E14 and MEF</t>
  </si>
  <si>
    <t>22541431</t>
  </si>
  <si>
    <t>GSE35983</t>
  </si>
  <si>
    <t>Investigations on the role of Blimp1 in pluripotency and reprogramming</t>
  </si>
  <si>
    <t>22770244</t>
  </si>
  <si>
    <t>GSE3653</t>
  </si>
  <si>
    <t>Inducible Ngn3 Embryonic Stem Cells</t>
  </si>
  <si>
    <t>16809427</t>
  </si>
  <si>
    <t>GSE36679</t>
  </si>
  <si>
    <t>Expression data from wild type and globally hypomethylated mouse embryonic stem cells (ESCs) during their differentiation as embyroid bodies</t>
  </si>
  <si>
    <t>23300728</t>
  </si>
  <si>
    <t>GSE36818</t>
  </si>
  <si>
    <t>GY118F downstream targets in iPSCs and EpiSCs</t>
  </si>
  <si>
    <t>22569365</t>
  </si>
  <si>
    <t>GSE37060</t>
  </si>
  <si>
    <t>Expression data from siSCR and siPRMT1 ES cells</t>
  </si>
  <si>
    <t>25388207</t>
  </si>
  <si>
    <t>GSE37113</t>
  </si>
  <si>
    <t>Transcriptome profiling for changes upon Lin28a knockdown in mouse embryonic stem cell (A3-1) [Affymetrix]</t>
  </si>
  <si>
    <t>23102813</t>
  </si>
  <si>
    <t>GSE3714</t>
  </si>
  <si>
    <t>Expression data from WT, H1c/H1d/H1e triple null ES cells</t>
  </si>
  <si>
    <t>16377562</t>
  </si>
  <si>
    <t>GSE37397</t>
  </si>
  <si>
    <t>Global Transcriptional Analysis of Nuclear Reprogramming in the Transition from MEFs to iPSCs</t>
  </si>
  <si>
    <t>23231677</t>
  </si>
  <si>
    <t>GSE3749</t>
  </si>
  <si>
    <t>11-Point Time Course Study of Differentiating J1 Embryoid Bodies</t>
  </si>
  <si>
    <t>GSE37712</t>
  </si>
  <si>
    <t>Expression data from mouse embryonic stem cells upon TRIM71 KD and parental ctrl cells</t>
  </si>
  <si>
    <t>23125361</t>
  </si>
  <si>
    <t>GSE3774</t>
  </si>
  <si>
    <t>Gene Expression in Embryonic Stem Cells Grown in a Maintenance Serum vs. a Non-maintenance Serum</t>
  </si>
  <si>
    <t>GSE37775</t>
  </si>
  <si>
    <t>Genome-wide characterization of menin-dependent H3K4me3 reveals a specific role for menin in the regulation of genes implicated in MEN1-like tumors (mRNA)</t>
  </si>
  <si>
    <t>22666422</t>
  </si>
  <si>
    <t>GSE38224</t>
  </si>
  <si>
    <t>Expression data from Ring1A(-/-);Ring1B(fl/fl);R26::CreERT2 ES cells expressing either of mock, WT or mutant Ring1B construct before or after OHT treatment</t>
  </si>
  <si>
    <t>22844243</t>
  </si>
  <si>
    <t>GSE38316</t>
  </si>
  <si>
    <t>Myocardin-like Protein (MKL)-2 Regulates TGF-β Signaling in Embryonic Stem Cells and the Developing Vasculature</t>
  </si>
  <si>
    <t>22899851</t>
  </si>
  <si>
    <t>GSE39321</t>
  </si>
  <si>
    <t>Ogt chromatin recruitment is mediated by TET proteins in mouse ES cells [expression array]</t>
  </si>
  <si>
    <t>23352454</t>
  </si>
  <si>
    <t>GSE39615</t>
  </si>
  <si>
    <t>Transcriptomic landscape of developing Presomitic Mesoderm (PSM) from Tailbud to somite in E9.5 mouse embryo and in in vitro differentiated Paraxial mesoderm derived from mouse embryonic stem cells (mESCs).</t>
  </si>
  <si>
    <t>GSE39770</t>
  </si>
  <si>
    <t>Expression data from embryonic stem cells following siRNA transfection of UPS members [Differentiation_ES]</t>
  </si>
  <si>
    <t>23103054</t>
  </si>
  <si>
    <t>GSE39771</t>
  </si>
  <si>
    <t>Expression data from embryonic stem cells following siRNA transfection of UPS members [self_renewal]</t>
  </si>
  <si>
    <t>GSE40335</t>
  </si>
  <si>
    <t>Nanog-dependent feedback loops regulate murine embryonic stem cell heterogeneity</t>
  </si>
  <si>
    <t>23103910</t>
  </si>
  <si>
    <t>GSE40701</t>
  </si>
  <si>
    <t>Gene expression changes following knockdown of Kdm2b on mESCs</t>
  </si>
  <si>
    <t>23256043</t>
  </si>
  <si>
    <t>GSE41298</t>
  </si>
  <si>
    <t>Kdm2b maintains murine embryonic stem cell status by recruiting PRC1 complex to CpG islands of lineage genes [Expression profiling]</t>
  </si>
  <si>
    <t>23502314</t>
  </si>
  <si>
    <t>GSE4189</t>
  </si>
  <si>
    <t>The Oct4 and Nanog transcription network that regulates pluripotency in mouse embryonic stem cells</t>
  </si>
  <si>
    <t>16518401</t>
  </si>
  <si>
    <t>GSE42478</t>
  </si>
  <si>
    <t>Defining a molecular roadmap of cellular reprogramming into iPS cells</t>
  </si>
  <si>
    <t>23260147</t>
  </si>
  <si>
    <t>GSE42580</t>
  </si>
  <si>
    <t>PRDM14 Ensures a Naïve Pluripotency by a Dual Mechanism Involving Signaling and Epigenetic Pathways in Mouse Embryonic Stem Cells</t>
  </si>
  <si>
    <t>23333148</t>
  </si>
  <si>
    <t>GSE42934</t>
  </si>
  <si>
    <t>Usp22 depletion in E14 mouse ESCs</t>
  </si>
  <si>
    <t>23760504</t>
  </si>
  <si>
    <t>GSE42993</t>
  </si>
  <si>
    <t>Different reprogramming methods generate undistinguishable pluripotent states</t>
  </si>
  <si>
    <t>GSE4308</t>
  </si>
  <si>
    <t>Expression data for validation of single cell cDNA amplification method (V1V3 method)</t>
  </si>
  <si>
    <t>16547197</t>
  </si>
  <si>
    <t>GSE43197</t>
  </si>
  <si>
    <t>Natural cardiogenesis-based template predicts cardiogenic potential of induced pluripotent stem cell lines</t>
  </si>
  <si>
    <t>24036272</t>
  </si>
  <si>
    <t>GSE43221</t>
  </si>
  <si>
    <t>Transcript levels in CCE WT and RARgamma knockout murine embryonic stem cells treated with either all-trans retinoic acid (8 and 24 hr) or with vehicle control</t>
  </si>
  <si>
    <t>23264745</t>
  </si>
  <si>
    <t>GSE43398</t>
  </si>
  <si>
    <t>Naïve pluripotency is associated with global DNA hypomethylation</t>
  </si>
  <si>
    <t>23416945</t>
  </si>
  <si>
    <t>GSE43420</t>
  </si>
  <si>
    <t>Transcriptional responses to Wnt pathway stimulation in mouse embryonic stem cells cultured in serum+LIF condition</t>
  </si>
  <si>
    <t>23505158</t>
  </si>
  <si>
    <t>GSE43421</t>
  </si>
  <si>
    <t>Transcriptional responses to GSK3 inhibitor and MEK inhibitor on 2i-adapted mouse embryonic stem cells</t>
  </si>
  <si>
    <t>GSE43682</t>
  </si>
  <si>
    <t>Transcriptome of mouse pluripotent embryonic stem cells (mESC) cultured in R2i, 2i, PD and SB conditions</t>
  </si>
  <si>
    <t>24036899</t>
  </si>
  <si>
    <t>GSE44084</t>
  </si>
  <si>
    <t>Expression data from pre-iPSCs with a control, histone methyltransferase or Cbx3 (HP1g) knockdown</t>
  </si>
  <si>
    <t>23748610</t>
  </si>
  <si>
    <t>GSE44339</t>
  </si>
  <si>
    <t>Identification of Ccr4-Not complex as a regulator of transition from partial to genuine iPS cells</t>
  </si>
  <si>
    <t>24200330</t>
  </si>
  <si>
    <t>GSE44972</t>
  </si>
  <si>
    <t>Cell reprogramming requires silencing of a core subset of Polycomb targets.</t>
  </si>
  <si>
    <t>23468641</t>
  </si>
  <si>
    <t>GSE46532</t>
  </si>
  <si>
    <t>Stage-specific regulation of reprogramming to iPSCs by Wnt signaling and Tcf proteins</t>
  </si>
  <si>
    <t>23791530</t>
  </si>
  <si>
    <t>GSE4679</t>
  </si>
  <si>
    <t>shRNAi induced differentiation time courses in mouse embrionic stem cells.</t>
  </si>
  <si>
    <t>16767105</t>
  </si>
  <si>
    <t>GSE46879</t>
  </si>
  <si>
    <t>RNA methylation destabilizes developmental regulators in murine embryonic stem cells (MoGene-2)</t>
  </si>
  <si>
    <t>24394384</t>
  </si>
  <si>
    <t>GSE47345</t>
  </si>
  <si>
    <t>Gene expression profiling to recognize specific features of (non-) genotoxic carcinogens</t>
  </si>
  <si>
    <t>25270620</t>
  </si>
  <si>
    <t>GSE48092</t>
  </si>
  <si>
    <t>Profile of Bmpr1a-/- embryonic stem cells in ESC media and N2B27</t>
  </si>
  <si>
    <t>23867226</t>
  </si>
  <si>
    <t>GSE48411</t>
  </si>
  <si>
    <t>Reprogramming of mouse somatic cells into pluripotent stem cells using a combination of small molecules</t>
  </si>
  <si>
    <t>GSE49250</t>
  </si>
  <si>
    <t>INO80 complex in the core regulatory network governing ESC self-renewal [771_timecourse]</t>
  </si>
  <si>
    <t>24792115</t>
  </si>
  <si>
    <t>GSE49251</t>
  </si>
  <si>
    <t>INO80 complex in the core regulatory network governing ESC self-renewal [728_subunits]</t>
  </si>
  <si>
    <t>GSE49305</t>
  </si>
  <si>
    <t>Polycomb protein EED is required for selective silencing of pluripotency genes upon ESC differentiation</t>
  </si>
  <si>
    <t>25134795</t>
  </si>
  <si>
    <t>GSE49556</t>
  </si>
  <si>
    <t>The effect of miR-294 and miR-181 on the transcriptome during OSK reprogramming of MEFs</t>
  </si>
  <si>
    <t>GSE49767</t>
  </si>
  <si>
    <t>Deterministic direct reprogramming of somatic cells to pluripotency</t>
  </si>
  <si>
    <t>25830885</t>
  </si>
  <si>
    <t>GSE49940</t>
  </si>
  <si>
    <t>Genome-wide analysis of gene expression during somatic cell reprogramming</t>
  </si>
  <si>
    <t>25503232</t>
  </si>
  <si>
    <t>GSE50206</t>
  </si>
  <si>
    <t>Induction of pluripotency in human somatic cells via a primitive streak-like state</t>
  </si>
  <si>
    <t>24759836</t>
  </si>
  <si>
    <t>GSE51605</t>
  </si>
  <si>
    <t>Simple Derivation of Transgene-Free iPS Cells by a Dual Recombinase Approach</t>
  </si>
  <si>
    <t>24677035</t>
  </si>
  <si>
    <t>GSE52200</t>
  </si>
  <si>
    <t>JARID2-associated protein network drives rapid and efficient reprogramming to pluripotency.</t>
  </si>
  <si>
    <t>GSE52304</t>
  </si>
  <si>
    <t>Premature termination of in vivo reprogramming leads to cancer development through altered epigenetic regulation</t>
  </si>
  <si>
    <t>24529372</t>
  </si>
  <si>
    <t>GSE52397</t>
  </si>
  <si>
    <t>C/EBPα poises B cells for rapid reprogramming into iPS cells</t>
  </si>
  <si>
    <t>24336202</t>
  </si>
  <si>
    <t>GSE53529</t>
  </si>
  <si>
    <t>NANOG amplifies STAT3 activation and they synergistically induce the naïve pluripotent program</t>
  </si>
  <si>
    <t>24462001</t>
  </si>
  <si>
    <t>GSE53637</t>
  </si>
  <si>
    <t>Effect of oocyte-enriched histones Th2a, Th2b, and histone chaperone Npm on mouse iPS cell generation</t>
  </si>
  <si>
    <t>24506885</t>
  </si>
  <si>
    <t>GSE53832</t>
  </si>
  <si>
    <t>Nanog is Dispensable for the Generation of Induced Pluripotent Stem Cells</t>
  </si>
  <si>
    <t>24461999</t>
  </si>
  <si>
    <t>GSE53969</t>
  </si>
  <si>
    <t>Dose response analysis of monophthalates in the murine embryonic stem cell test</t>
  </si>
  <si>
    <t>22813628;24480513</t>
  </si>
  <si>
    <t>GSE54242</t>
  </si>
  <si>
    <t>Expression data from differentiating murine embryonic stem cells</t>
  </si>
  <si>
    <t>26021268</t>
  </si>
  <si>
    <t>GSE54355</t>
  </si>
  <si>
    <t>Regulatory RNA Apela Is a Component of a Negative Feedback Loop Regulating p53-Mediated Apoptosis in Embryonic Stem Cells (I)</t>
  </si>
  <si>
    <t>25936916</t>
  </si>
  <si>
    <t>GSE55401</t>
  </si>
  <si>
    <t>TG-interacting factor1 (Tgif1) maintains the identity of mouse ES cells by counterbalancing the expression of core pluripotency factors.</t>
  </si>
  <si>
    <t>26411691</t>
  </si>
  <si>
    <t>GSE55622</t>
  </si>
  <si>
    <t>Cytoplasmic YAP and TAZ are intrinsic components of the b-catenin destruction complex</t>
  </si>
  <si>
    <t>24976009</t>
  </si>
  <si>
    <t>GSE5583</t>
  </si>
  <si>
    <t>Expression data from wild type versus HDAC knock out mouse embryonic stem cells</t>
  </si>
  <si>
    <t>16940178</t>
  </si>
  <si>
    <t>GSE5671</t>
  </si>
  <si>
    <t>Cardiac differentiation of embryonic stem cells recapitulates embryonic cardiac development.</t>
  </si>
  <si>
    <t>18246200</t>
  </si>
  <si>
    <t>GSE56838</t>
  </si>
  <si>
    <t>Histone-fold domain protein NF-Y promotes chromatin accessibility for cell type-specific master transcription factors [gene expression]</t>
  </si>
  <si>
    <t>25132174</t>
  </si>
  <si>
    <t>GSE56853</t>
  </si>
  <si>
    <t>Arid3a modulates the first cell fate decision by direct regulation of both embryonic and extraembryonic gene expression (microarray)</t>
  </si>
  <si>
    <t>25319825</t>
  </si>
  <si>
    <t>GSE57639</t>
  </si>
  <si>
    <t>Expression data from short-term mouse embryonic stem cell exposure Assay</t>
  </si>
  <si>
    <t>GSE57774</t>
  </si>
  <si>
    <t>Small molecules facilitate rapid and synchronous iPSC generation</t>
  </si>
  <si>
    <t>25262205</t>
  </si>
  <si>
    <t>GSE58317</t>
  </si>
  <si>
    <t>Foxd3 binding at enhancers controls developmental timing of gene expression by regulation of histone acetylation [expression array]</t>
  </si>
  <si>
    <t>26748757</t>
  </si>
  <si>
    <t>GSE58656</t>
  </si>
  <si>
    <t>A Myc-driven self-reinforcing regulatory network maintains mouse embryonic stem cell identity (BeadChip)</t>
  </si>
  <si>
    <t>27301576</t>
  </si>
  <si>
    <t>GSE60708</t>
  </si>
  <si>
    <t>Gene expression in pluripotent and Oct4+Tet1 induced cells</t>
  </si>
  <si>
    <t>GSE614</t>
  </si>
  <si>
    <t>effect of +/- mutations in ES cells</t>
  </si>
  <si>
    <t>14727137</t>
  </si>
  <si>
    <t>GSE61403</t>
  </si>
  <si>
    <t>Expression data from mouse integration-free iPS cells</t>
  </si>
  <si>
    <t>GSE62565</t>
  </si>
  <si>
    <t>Efficient differentiation of steroidogenic and germ-like cells from epigenetically-related iPSCs derived from ovarian granulosa cells</t>
  </si>
  <si>
    <t>25751620</t>
  </si>
  <si>
    <t>GSE63291</t>
  </si>
  <si>
    <t>The cohesin offloading factor Wapal is required for proper polycomb-mediated gene silencing [array]</t>
  </si>
  <si>
    <t>27087855</t>
  </si>
  <si>
    <t>GSE64251</t>
  </si>
  <si>
    <t>Jmjd2a and Jmjd2c regulate H3K9me3 and H3K36me3 at H3K4me3 positive TSSs being essential for ESC self-renewal and embryogenesis (microarray)</t>
  </si>
  <si>
    <t>27266524</t>
  </si>
  <si>
    <t>GSE64819</t>
  </si>
  <si>
    <t>Genome wide nucleosome specifity and function of chromatin remodellers in embryonic stem cells</t>
  </si>
  <si>
    <t>26814966</t>
  </si>
  <si>
    <t>GSE65597</t>
  </si>
  <si>
    <t>Genome-wide identification and analysis of mRNA and miRNA expression in MEFs, ESCs, and iPSCs</t>
  </si>
  <si>
    <t>26413786;26981399</t>
  </si>
  <si>
    <t>GSE65951</t>
  </si>
  <si>
    <t>Lineage conversion induced by pluripotency factors involves transient passage through  an iPSC stage</t>
  </si>
  <si>
    <t>26098450</t>
  </si>
  <si>
    <t>GSE66534</t>
  </si>
  <si>
    <t>The histone chaperone CAF-1 safeguards somatic cell identity during transcription factor-induced reprogramming</t>
  </si>
  <si>
    <t>26659182</t>
  </si>
  <si>
    <t>GSE67026</t>
  </si>
  <si>
    <t>Epigenetic Memory Is Not Intrinsic To Transcription Factor-Mediated Reprogramming</t>
  </si>
  <si>
    <t>GSE67462</t>
  </si>
  <si>
    <t>Expression data from OSKM-mediated 2nd reprogramming cells and the corresponding iPS cell line</t>
  </si>
  <si>
    <t>26832419</t>
  </si>
  <si>
    <t>GSE69317</t>
  </si>
  <si>
    <t>Nos3-/- iPSCs model concordant signatures of in utero cardiac pathogenesis</t>
  </si>
  <si>
    <t>26344701;26981387</t>
  </si>
  <si>
    <t>GSE69824</t>
  </si>
  <si>
    <t>Catalytically inactive Ring1B maintains near wildtype levels of gene expression in mESCs</t>
  </si>
  <si>
    <t>26385961</t>
  </si>
  <si>
    <t>GSE7069</t>
  </si>
  <si>
    <t>Zfx controls the self-renewal of embryonic and hematopoietic stem cells</t>
  </si>
  <si>
    <t>17448993</t>
  </si>
  <si>
    <t>GSE70956</t>
  </si>
  <si>
    <t>Molecular function of Lhx1 in early mouse development (BeadChip)</t>
  </si>
  <si>
    <t>26494787</t>
  </si>
  <si>
    <t>GSE71255</t>
  </si>
  <si>
    <t>Expression data from induced pluripotent stem cells (iPSCs), mouse embryonic stem cells (mESCs), and mouse embryonic fibroblast (MEFs)</t>
  </si>
  <si>
    <t>28157205</t>
  </si>
  <si>
    <t>GSE7141</t>
  </si>
  <si>
    <t>mRNA expression analysis of undifferentiated Dicer +/- (D4) and Dicer -/- (27H10) embryonic cell lines</t>
  </si>
  <si>
    <t>18311153</t>
  </si>
  <si>
    <t>GSE71528</t>
  </si>
  <si>
    <t>Hhex and Cer1 Mediate the Sox17 Pathway for Cardiac Mesoderm Formation in Embryonic Stem Cells</t>
  </si>
  <si>
    <t>24585688</t>
  </si>
  <si>
    <t>GSE73446</t>
  </si>
  <si>
    <t>Regulation of transcriptional elongation in pluripotency and cell differentiation by the PHD-finger protein Phf5a [gene expression]</t>
  </si>
  <si>
    <t>27749823</t>
  </si>
  <si>
    <t>GSE7506</t>
  </si>
  <si>
    <t>Prediction and Testing of Novel Networks Regulating Embryonic Stem Cell Self-Renewal and Commitment</t>
  </si>
  <si>
    <t>18371337</t>
  </si>
  <si>
    <t>GSE75138</t>
  </si>
  <si>
    <t>RNA-Seq: assessment of transcript level analysis tools [array]</t>
  </si>
  <si>
    <t>27100792</t>
  </si>
  <si>
    <t>GSE7528</t>
  </si>
  <si>
    <t>Gene expression of Wt vs CYP26A1-/- murine ES cells treated with control or 100 nM RA for 8 or 72 hr.</t>
  </si>
  <si>
    <t>18241852</t>
  </si>
  <si>
    <t>GSE76481</t>
  </si>
  <si>
    <t>Cell-of-origin specific 3D genome structure acquired during somatic cell reprogramming</t>
  </si>
  <si>
    <t>26971819</t>
  </si>
  <si>
    <t>GSE76558</t>
  </si>
  <si>
    <t>Fbxl19 recruits Rnf20 to CpG Islands and promotes H2B mono-ubiquitination [Affymetrix]</t>
  </si>
  <si>
    <t>GSE76582</t>
  </si>
  <si>
    <t>Gene expression analysis of mESCs following short-term inhibition with PD032, CHIRON, EPZ6438 and GSK-J4 both individually and in combination.</t>
  </si>
  <si>
    <t>27723457</t>
  </si>
  <si>
    <t>GSE76699</t>
  </si>
  <si>
    <t>A serial screen for roadblocks to reprogramming identifies the sumoylation effector protein Sumo2</t>
  </si>
  <si>
    <t>26947976</t>
  </si>
  <si>
    <t>GSE76964</t>
  </si>
  <si>
    <t>Expression data during vascular endothelial cells differentiation from mouse embryonic stem cells</t>
  </si>
  <si>
    <t>28334937</t>
  </si>
  <si>
    <t>GSE77202</t>
  </si>
  <si>
    <t>The cellular context-dependent consequences of Apc mutations on gene regulation and cellular behavior</t>
  </si>
  <si>
    <t>28057861</t>
  </si>
  <si>
    <t>GSE78116</t>
  </si>
  <si>
    <t>Differentiation of human and murine induced pluripotent stem cells to microglia-like cells</t>
  </si>
  <si>
    <t>28253233</t>
  </si>
  <si>
    <t>GSE7866</t>
  </si>
  <si>
    <t>Gene expression comparison of mouse ES cells and EpiSCs</t>
  </si>
  <si>
    <t>17597760</t>
  </si>
  <si>
    <t>GSE7948</t>
  </si>
  <si>
    <t>In vitro modeling of primordial germ cell development</t>
  </si>
  <si>
    <t>19578360</t>
  </si>
  <si>
    <t>GSE79515</t>
  </si>
  <si>
    <t>Gene expression profiles of OSKH iPSCs, OSK iPSCs and ESC</t>
  </si>
  <si>
    <t>27237376</t>
  </si>
  <si>
    <t>GSE79652</t>
  </si>
  <si>
    <t>RISC-mediated control of selected chromatin regulators stabilizes ground state pluripotency of mouse embryonic stem cells (RNAi)</t>
  </si>
  <si>
    <t>27154007</t>
  </si>
  <si>
    <t>GSE79769</t>
  </si>
  <si>
    <t>DNA methylation is required for chromatin binding by Mbd2 and Mbd3 in ES cells (mRNA)</t>
  </si>
  <si>
    <t>27849519</t>
  </si>
  <si>
    <t>GSE80983</t>
  </si>
  <si>
    <t>Transcriptomes of mouse PGCLCs isolated from 6-day culture embryoid bodies were compared with transcriptomes of their precur cells (ESCs, iPSCs, and EpiLCs) and E12.5 in vivo mouse PGCs</t>
  </si>
  <si>
    <t>27486249</t>
  </si>
  <si>
    <t>GSE8128</t>
  </si>
  <si>
    <t>E14 ES cells and Embryoid bodies</t>
  </si>
  <si>
    <t>17637833</t>
  </si>
  <si>
    <t>GSE81908</t>
  </si>
  <si>
    <t>Converting Oct6 into a pluripotency inducer by interrogating Oct4 residues</t>
  </si>
  <si>
    <t>28007765</t>
  </si>
  <si>
    <t>GSE83434</t>
  </si>
  <si>
    <t>Latrophilin 2 specifies cardiac lineage commitment and heart development</t>
  </si>
  <si>
    <t>GSE8503</t>
  </si>
  <si>
    <t>mRNA expression analysis of undifferentiated Dicer -/- (27H10) embryonic stem cells after miRNA transfection</t>
  </si>
  <si>
    <t>GSE87597</t>
  </si>
  <si>
    <t>In vivo differentiation of induced pluripotent stem cells into neural stem cells by chimera formation</t>
  </si>
  <si>
    <t>GSE89007</t>
  </si>
  <si>
    <t>Nat1 promotes translation of specific proteins that induce differentiation of mouse embryonic stem cells [expression]</t>
  </si>
  <si>
    <t>28003464</t>
  </si>
  <si>
    <t>GSE89600</t>
  </si>
  <si>
    <t>Nat1 promotes translation of specific proteins that induce differentiation of mouse embryonic stem cells [expression 2]</t>
  </si>
  <si>
    <t>GSE91022</t>
  </si>
  <si>
    <t>The Sin3a/HDAC co-repressor complex cooperates with Nanog in promoting stem cell pluripotency and somatic cell reprogramming</t>
  </si>
  <si>
    <t>28199843</t>
  </si>
  <si>
    <t>GSE9244</t>
  </si>
  <si>
    <t>WT vs Klf5 KO ES</t>
  </si>
  <si>
    <t>18983969</t>
  </si>
  <si>
    <t>GSE9563</t>
  </si>
  <si>
    <t>Translation state array analysis of Mouse embryonic stem cells and embryoid bodies</t>
  </si>
  <si>
    <t>18462695</t>
  </si>
  <si>
    <t>GSE9775</t>
  </si>
  <si>
    <t>RNAi expression experiments on Illumina BeadChip</t>
  </si>
  <si>
    <t>18264089</t>
  </si>
  <si>
    <t>GSE9954</t>
  </si>
  <si>
    <t>Large-scale analysis of the mouse transcriptome</t>
  </si>
  <si>
    <t>18365009</t>
  </si>
  <si>
    <t>GSE9978</t>
  </si>
  <si>
    <t>Genes plus and minus LIF</t>
  </si>
  <si>
    <t>19618472</t>
  </si>
  <si>
    <t>GSM</t>
  </si>
  <si>
    <t>GPL</t>
  </si>
  <si>
    <t>GSMLink</t>
  </si>
  <si>
    <t>GSM325396</t>
  </si>
  <si>
    <t>E14tg1 wild-type ES cells at day 0 (undifferentiated)</t>
  </si>
  <si>
    <t>GPL1261</t>
  </si>
  <si>
    <t>GSM325397</t>
  </si>
  <si>
    <t>Ezh2-null ES cells at day 0 (undifferentiated)</t>
  </si>
  <si>
    <t>GSM325394</t>
  </si>
  <si>
    <t>GSM325395</t>
  </si>
  <si>
    <t>GSM325392</t>
  </si>
  <si>
    <t>CJ7 wild-type ES cells at day 0 (undifferentiated)</t>
  </si>
  <si>
    <t>GSM325393</t>
  </si>
  <si>
    <t>GSM325390</t>
  </si>
  <si>
    <t>J1 wild-type ES cells at day 0 (undifferentiated)</t>
  </si>
  <si>
    <t>GSM325391</t>
  </si>
  <si>
    <t>GSM1600156</t>
  </si>
  <si>
    <t>O-retro-iPSCs-LIF(+)</t>
  </si>
  <si>
    <t>GPL6887</t>
  </si>
  <si>
    <t>GSM1600157</t>
  </si>
  <si>
    <t>O-lenti-iPSCs-LIF(+)</t>
  </si>
  <si>
    <t>GSM325398</t>
  </si>
  <si>
    <t>GSM325399</t>
  </si>
  <si>
    <t>GSM909569</t>
  </si>
  <si>
    <t>siPRMT1 DMSO, biological</t>
  </si>
  <si>
    <t>GPL6246</t>
  </si>
  <si>
    <t>GSM909568</t>
  </si>
  <si>
    <t>GSM1544137</t>
  </si>
  <si>
    <t>Pri clone 4</t>
  </si>
  <si>
    <t>GPL6885</t>
  </si>
  <si>
    <t>GSM1544136</t>
  </si>
  <si>
    <t>Pri clone 3</t>
  </si>
  <si>
    <t>GSM1313635</t>
  </si>
  <si>
    <t>mES shLuc</t>
  </si>
  <si>
    <t>GSM909561</t>
  </si>
  <si>
    <t>siPRMT1 ES, biological</t>
  </si>
  <si>
    <t>GSM909560</t>
  </si>
  <si>
    <t>siSCR ATRA, biological</t>
  </si>
  <si>
    <t>GSM909563</t>
  </si>
  <si>
    <t>GSM909562</t>
  </si>
  <si>
    <t>GSM909565</t>
  </si>
  <si>
    <t>siPRMT1 day4, biological</t>
  </si>
  <si>
    <t>GSM909564</t>
  </si>
  <si>
    <t>GSM909567</t>
  </si>
  <si>
    <t>GSM909566</t>
  </si>
  <si>
    <t>GSM1131830</t>
  </si>
  <si>
    <t>OCK Tcf3 ko day22</t>
  </si>
  <si>
    <t>GSM1131831</t>
  </si>
  <si>
    <t>OCK Tcf3 wt day26</t>
  </si>
  <si>
    <t>GSM1131832</t>
  </si>
  <si>
    <t>OCK Tcf3 ko day26</t>
  </si>
  <si>
    <t>GSM1131833</t>
  </si>
  <si>
    <t>OCK partial iPS clone siCtrl day2</t>
  </si>
  <si>
    <t>GSM1131834</t>
  </si>
  <si>
    <t>OCK partial iPS clone siTcf3 day2</t>
  </si>
  <si>
    <t>GSM1131835</t>
  </si>
  <si>
    <t>GSM1078128</t>
  </si>
  <si>
    <t>pre-iPSC- siRNA to luciferase-</t>
  </si>
  <si>
    <t>GSM1078129</t>
  </si>
  <si>
    <t>pre-iPSC- siRNA to Ehmt1, Ehmt2 and Setdb1-</t>
  </si>
  <si>
    <t>GSM1078126</t>
  </si>
  <si>
    <t>GSM1078127</t>
  </si>
  <si>
    <t>GSM1304497</t>
  </si>
  <si>
    <t>MEHP - 24 h - 0.0143 mM -</t>
  </si>
  <si>
    <t>GPL14178</t>
  </si>
  <si>
    <t>GSM1647470</t>
  </si>
  <si>
    <t>iPSC</t>
  </si>
  <si>
    <t>GSM72804</t>
  </si>
  <si>
    <t>CPGSC#0hr</t>
  </si>
  <si>
    <t>GPL339</t>
  </si>
  <si>
    <t>GSM72805</t>
  </si>
  <si>
    <t>GPL340</t>
  </si>
  <si>
    <t>GSM72806</t>
  </si>
  <si>
    <t>GSM72807</t>
  </si>
  <si>
    <t>GSM749088</t>
  </si>
  <si>
    <t>ESC shRNA linc1572 1.1-63 (batch1)</t>
  </si>
  <si>
    <t>GPL13767</t>
  </si>
  <si>
    <t>GSM749089</t>
  </si>
  <si>
    <t>ESC shRNA linc1581 1.1-1338 (batch1)</t>
  </si>
  <si>
    <t>GSM72802</t>
  </si>
  <si>
    <t>GSM72803</t>
  </si>
  <si>
    <t>GSM749084</t>
  </si>
  <si>
    <t>ESC shRNA linc1562 2.1-1197 (batch1)</t>
  </si>
  <si>
    <t>GSM749085</t>
  </si>
  <si>
    <t>ESC shRNA linc1563 1.1-3514 (batch1)</t>
  </si>
  <si>
    <t>GSM749086</t>
  </si>
  <si>
    <t>GSM749087</t>
  </si>
  <si>
    <t>GSM749080</t>
  </si>
  <si>
    <t>ESC shRNA linc1558 1.1-592 (batch1)</t>
  </si>
  <si>
    <t>GSM749081</t>
  </si>
  <si>
    <t>ESC shRNA linc1559 1.1-1359 (batch1)</t>
  </si>
  <si>
    <t>GSM749082</t>
  </si>
  <si>
    <t>GSM749083</t>
  </si>
  <si>
    <t>GSM1544135</t>
  </si>
  <si>
    <t>Pri clone 2</t>
  </si>
  <si>
    <t>GSM1544134</t>
  </si>
  <si>
    <t>Pri clone 1</t>
  </si>
  <si>
    <t>GSM1252562</t>
  </si>
  <si>
    <t>EScell</t>
  </si>
  <si>
    <t>GSM2412782</t>
  </si>
  <si>
    <t>Apc Min/Min ESC</t>
  </si>
  <si>
    <t>GSM1647471</t>
  </si>
  <si>
    <t>GSM2412784</t>
  </si>
  <si>
    <t>Apc Min/+ ESC</t>
  </si>
  <si>
    <t>GSM1313643</t>
  </si>
  <si>
    <t>mES shApela #2</t>
  </si>
  <si>
    <t>GSM241848</t>
  </si>
  <si>
    <t>ESC, Undifferentiated</t>
  </si>
  <si>
    <t>GSM747173</t>
  </si>
  <si>
    <t>WT</t>
  </si>
  <si>
    <t>GSM749260</t>
  </si>
  <si>
    <t>ESC shRNA linc1289 2.1-89s21c1 (batch 2)</t>
  </si>
  <si>
    <t>GSM749261</t>
  </si>
  <si>
    <t>GSM749262</t>
  </si>
  <si>
    <t>ESC shRNA linc1296 1.1-524s21c1 (batch 2)</t>
  </si>
  <si>
    <t>GSM749263</t>
  </si>
  <si>
    <t>GSM749264</t>
  </si>
  <si>
    <t>ESC shRNA linc1300 1.1-266s21c1 (batch 2)</t>
  </si>
  <si>
    <t>GSM749265</t>
  </si>
  <si>
    <t>GSM749266</t>
  </si>
  <si>
    <t>ESC shRNA linc1327 1.1-221s21c1 (batch 2)</t>
  </si>
  <si>
    <t>GSM749267</t>
  </si>
  <si>
    <t>GSM749268</t>
  </si>
  <si>
    <t>ESC shRNA linc1337 1.1-363s21c1 (batch 2)</t>
  </si>
  <si>
    <t>GSM495480</t>
  </si>
  <si>
    <t>Ets2 ES clone at T24, biological</t>
  </si>
  <si>
    <t>GSM495481</t>
  </si>
  <si>
    <t>GSM917610</t>
  </si>
  <si>
    <t>embryonic stem cells</t>
  </si>
  <si>
    <t>GSM747174</t>
  </si>
  <si>
    <t>GSM105578</t>
  </si>
  <si>
    <t>ESC Sox2 shRNAi d5 post transduction MOE430</t>
  </si>
  <si>
    <t>GSM105579</t>
  </si>
  <si>
    <t>GSM105576</t>
  </si>
  <si>
    <t>ESC Sox2 shRNAi d4 post transduction MOE430</t>
  </si>
  <si>
    <t>GSM105577</t>
  </si>
  <si>
    <t>GSM105574</t>
  </si>
  <si>
    <t>ESC Sox2 shRNAi d3 post transduction MOE430</t>
  </si>
  <si>
    <t>GSM747175</t>
  </si>
  <si>
    <t>GSM105572</t>
  </si>
  <si>
    <t>ESC Sox2 shRNAi d2 post transduction MOE430</t>
  </si>
  <si>
    <t>GSM105573</t>
  </si>
  <si>
    <t>GSM105570</t>
  </si>
  <si>
    <t>ESC Sox2 shRNAi d1 post transduction MOE430</t>
  </si>
  <si>
    <t>GSM105571</t>
  </si>
  <si>
    <t>GSM105525</t>
  </si>
  <si>
    <t>ESC Mm343880 shRNAi d1 post transduction MOE430</t>
  </si>
  <si>
    <t>GSM105524</t>
  </si>
  <si>
    <t>GSM706668</t>
  </si>
  <si>
    <t>Tet1 shRNA2863</t>
  </si>
  <si>
    <t>GSM105527</t>
  </si>
  <si>
    <t>ESC Mm343880 shRNAi d2 post transduction MOE430</t>
  </si>
  <si>
    <t>GSM748939</t>
  </si>
  <si>
    <t>ESC shRNA linc1261 1.1-363 (batch1)</t>
  </si>
  <si>
    <t>GSM748938</t>
  </si>
  <si>
    <t>ESC shRNA linc1259 1.1-1491 (batch1)</t>
  </si>
  <si>
    <t>GSM748937</t>
  </si>
  <si>
    <t>GSM748936</t>
  </si>
  <si>
    <t>ESC shRNA linc1256 1.1-745 (batch1)</t>
  </si>
  <si>
    <t>GSM748935</t>
  </si>
  <si>
    <t>GSM748934</t>
  </si>
  <si>
    <t>ESC shRNA linc1253 2.1-567 (batch1)</t>
  </si>
  <si>
    <t>GSM706665</t>
  </si>
  <si>
    <t>Tet1 siRNA</t>
  </si>
  <si>
    <t>GSM706664</t>
  </si>
  <si>
    <t>Control siRNA</t>
  </si>
  <si>
    <t>GSM706667</t>
  </si>
  <si>
    <t>Tet1 shRNA3387</t>
  </si>
  <si>
    <t>GSM706666</t>
  </si>
  <si>
    <t>Scr shRNA</t>
  </si>
  <si>
    <t>GSM105529</t>
  </si>
  <si>
    <t>ESC Mm343880 shRNAi d3 post transduction MOE430</t>
  </si>
  <si>
    <t>GSM777898</t>
  </si>
  <si>
    <t>ES[MC1R(20):tetFoxa1(36)] day2 Dox-</t>
  </si>
  <si>
    <t>GPL6867</t>
  </si>
  <si>
    <t>GSM777899</t>
  </si>
  <si>
    <t>GSM777896</t>
  </si>
  <si>
    <t>ES[MC1R(20):tetFoxa1(36)] day2 Dox+</t>
  </si>
  <si>
    <t>GSM777897</t>
  </si>
  <si>
    <t>GSM777894</t>
  </si>
  <si>
    <t>ES[MC1R(20):tetFosl2(1)] day2 Dox-</t>
  </si>
  <si>
    <t>GSM777895</t>
  </si>
  <si>
    <t>GSM777892</t>
  </si>
  <si>
    <t>ES[MC1R(20):tetFosl2(1)] day2 Dox+</t>
  </si>
  <si>
    <t>GSM412779</t>
  </si>
  <si>
    <t>R1E Adriamycin</t>
  </si>
  <si>
    <t>GSM777890</t>
  </si>
  <si>
    <t>ES[MC1R(20):tetFhl2(7)] day2 Dox-</t>
  </si>
  <si>
    <t>GSM777891</t>
  </si>
  <si>
    <t>GSM1626318</t>
  </si>
  <si>
    <t>pluripotent stem cell line 1</t>
  </si>
  <si>
    <t>GSM1626319</t>
  </si>
  <si>
    <t>pluripotent stem cell line 2</t>
  </si>
  <si>
    <t>GSM241857</t>
  </si>
  <si>
    <t>GSM1626310</t>
  </si>
  <si>
    <t>induced pluripotent stem cell line 1</t>
  </si>
  <si>
    <t>GSM1626311</t>
  </si>
  <si>
    <t>induced pluripotent stem cell line 2</t>
  </si>
  <si>
    <t>GSM1626312</t>
  </si>
  <si>
    <t>GSM1626313</t>
  </si>
  <si>
    <t>induced pluripotent stem cell line 3</t>
  </si>
  <si>
    <t>GSM1626314</t>
  </si>
  <si>
    <t>GSM1626315</t>
  </si>
  <si>
    <t>induced pluripotent stem cell line 4</t>
  </si>
  <si>
    <t>GSM1626316</t>
  </si>
  <si>
    <t>GSM1626317</t>
  </si>
  <si>
    <t>GSM241852</t>
  </si>
  <si>
    <t>GSM241853</t>
  </si>
  <si>
    <t>GSM85690</t>
  </si>
  <si>
    <t>ES H1 3KO1 exp</t>
  </si>
  <si>
    <t>GPL81</t>
  </si>
  <si>
    <t>GSM778017</t>
  </si>
  <si>
    <t>ES[MC1R(20):tetOstf1(15)] day2 Dox+</t>
  </si>
  <si>
    <t>GSM778016</t>
  </si>
  <si>
    <t>GSM778015</t>
  </si>
  <si>
    <t>ES[MC1R(20):tetNupr1(17)] day2 Dox-</t>
  </si>
  <si>
    <t>GSM778014</t>
  </si>
  <si>
    <t>GSM778013</t>
  </si>
  <si>
    <t>ES[MC1R(20):tetNupr1(17)] day2 Dox+</t>
  </si>
  <si>
    <t>GSM778012</t>
  </si>
  <si>
    <t>GSM778011</t>
  </si>
  <si>
    <t>ES[MC1R(20):tetNsbp1(6)] day2 Dox-</t>
  </si>
  <si>
    <t>GSM778010</t>
  </si>
  <si>
    <t>GSM1304601</t>
  </si>
  <si>
    <t>MBzP - 24 h - 0.00441 mM -</t>
  </si>
  <si>
    <t>GSM778019</t>
  </si>
  <si>
    <t>ES[MC1R(20):tetOstf1(15)] day2 Dox-</t>
  </si>
  <si>
    <t>GSM778018</t>
  </si>
  <si>
    <t>GSM1304605</t>
  </si>
  <si>
    <t>GSM1304604</t>
  </si>
  <si>
    <t>GSM1304607</t>
  </si>
  <si>
    <t>MBzP - 24 h - 0.0143 mM -</t>
  </si>
  <si>
    <t>GSM1304606</t>
  </si>
  <si>
    <t>GSM1244655</t>
  </si>
  <si>
    <t>Scramble at 0h, biological</t>
  </si>
  <si>
    <t>GPL16570</t>
  </si>
  <si>
    <t>GSM1244654</t>
  </si>
  <si>
    <t>GSM1244657</t>
  </si>
  <si>
    <t>Mettl14 KD at 0h, biological</t>
  </si>
  <si>
    <t>GSM1244656</t>
  </si>
  <si>
    <t>GSM1244659</t>
  </si>
  <si>
    <t>GSM1244658</t>
  </si>
  <si>
    <t>GSM1304609</t>
  </si>
  <si>
    <t>GSM1304608</t>
  </si>
  <si>
    <t>GSM777940</t>
  </si>
  <si>
    <t>ES[MC1R(20):tetHoxa2(12)] day2 Dox+</t>
  </si>
  <si>
    <t>GSM777941</t>
  </si>
  <si>
    <t>GSM777942</t>
  </si>
  <si>
    <t>ES[MC1R(20):tetHoxa2(12)] day2 Dox-</t>
  </si>
  <si>
    <t>GSM777943</t>
  </si>
  <si>
    <t>GSM638151</t>
  </si>
  <si>
    <t>Hdh knock-in embryonic stem cells, Q111 line</t>
  </si>
  <si>
    <t>GSM638150</t>
  </si>
  <si>
    <t>GSM777946</t>
  </si>
  <si>
    <t>ES[MC1R(20):tetHoxa9(19)] day2 Dox-</t>
  </si>
  <si>
    <t>GSM638152</t>
  </si>
  <si>
    <t>GSM777948</t>
  </si>
  <si>
    <t>ES[MC1R(20):tetHsf2bp(10)] day2 Dox+</t>
  </si>
  <si>
    <t>GSM777949</t>
  </si>
  <si>
    <t>GSM1068166</t>
  </si>
  <si>
    <t>Royan B18 R2i</t>
  </si>
  <si>
    <t>GSM132674</t>
  </si>
  <si>
    <t>Day 6 GFP Positive</t>
  </si>
  <si>
    <t>GSM1388385</t>
  </si>
  <si>
    <t>Rep-MEFs express OKSM+ascorbic acid and GSK3i for 4 days</t>
  </si>
  <si>
    <t>GSM1567064</t>
  </si>
  <si>
    <t>OHT 2abc</t>
  </si>
  <si>
    <t>GPL13912</t>
  </si>
  <si>
    <t>GSM1335364</t>
  </si>
  <si>
    <t>BirA control</t>
  </si>
  <si>
    <t>GPL8321</t>
  </si>
  <si>
    <t>GSM1304489</t>
  </si>
  <si>
    <t>MEHP - 24 h - 0.00441 mM -</t>
  </si>
  <si>
    <t>GSM2035902</t>
  </si>
  <si>
    <t>Day 6 repMEFs- Firefly knockdown</t>
  </si>
  <si>
    <t>GSM1068160</t>
  </si>
  <si>
    <t>Royan B18 PD</t>
  </si>
  <si>
    <t>GSM2035904</t>
  </si>
  <si>
    <t>38hr iPSC</t>
  </si>
  <si>
    <t>GSM2035905</t>
  </si>
  <si>
    <t>10-day iPSC</t>
  </si>
  <si>
    <t>GSM1385840</t>
  </si>
  <si>
    <t>PG-KS mouse ESC cell line R1 exposed to 1 mM Dimethadione/0.1% DMSO</t>
  </si>
  <si>
    <t>GSM1385841</t>
  </si>
  <si>
    <t>GSM1385842</t>
  </si>
  <si>
    <t>GSM1385843</t>
  </si>
  <si>
    <t>PG-KS mouse ESC cell line R1 exposed to 0.17 mM Metoclopramide/0.1% DMSO</t>
  </si>
  <si>
    <t>GSM1385844</t>
  </si>
  <si>
    <t>GSM1385845</t>
  </si>
  <si>
    <t>GSM549079</t>
  </si>
  <si>
    <t>EBIO-treated differentiated ES cells</t>
  </si>
  <si>
    <t>GSM549078</t>
  </si>
  <si>
    <t>GSM1385848</t>
  </si>
  <si>
    <t>PG-KS mouse ESC cell line R1 exposed to 1 mM Fluconazole/0.1% DMSO</t>
  </si>
  <si>
    <t>GSM1335365</t>
  </si>
  <si>
    <t>GSM1388383</t>
  </si>
  <si>
    <t>Rep-MEFs express OKSM+ascorbic acid and GSK3i for 2 days</t>
  </si>
  <si>
    <t>GSM549071</t>
  </si>
  <si>
    <t>Untreated control differentiated ES cells</t>
  </si>
  <si>
    <t>GSM549070</t>
  </si>
  <si>
    <t>GSM2100491</t>
  </si>
  <si>
    <t>E14Tg2A 0DIV Ctrl</t>
  </si>
  <si>
    <t>GPL10787</t>
  </si>
  <si>
    <t>GSM2100493</t>
  </si>
  <si>
    <t>E14Tg2A 2DIV shSA4</t>
  </si>
  <si>
    <t>GSM2100492</t>
  </si>
  <si>
    <t>E14Tg2A 2DIV Ctrl</t>
  </si>
  <si>
    <t>GSM2100495</t>
  </si>
  <si>
    <t>E14Tg2A 2DIV CHQ</t>
  </si>
  <si>
    <t>GSM1304481</t>
  </si>
  <si>
    <t>control - 48 h - 0 mM -</t>
  </si>
  <si>
    <t>GSM251874</t>
  </si>
  <si>
    <t>J1 minus LIF</t>
  </si>
  <si>
    <t>GSM1304480</t>
  </si>
  <si>
    <t>GSM1304458</t>
  </si>
  <si>
    <t>control - 0 h - 0 mM -</t>
  </si>
  <si>
    <t>GSM1304459</t>
  </si>
  <si>
    <t>GSM210976</t>
  </si>
  <si>
    <t>Undifferentiated Dicer -/- (27H) ES cell line transfected with miR-290 cluster</t>
  </si>
  <si>
    <t>GSM1894021</t>
  </si>
  <si>
    <t>ESCs-shPaf1 knockdown</t>
  </si>
  <si>
    <t>GSM1894020</t>
  </si>
  <si>
    <t>GSM1297608</t>
  </si>
  <si>
    <t>iPSC KOSM, clone #3</t>
  </si>
  <si>
    <t>GSM1297609</t>
  </si>
  <si>
    <t>iPSC KOBAN, clone #3</t>
  </si>
  <si>
    <t>GSM1297606</t>
  </si>
  <si>
    <t>iPSC KOSM, clone #1</t>
  </si>
  <si>
    <t>GSM1297607</t>
  </si>
  <si>
    <t>iPSC KOSM, clone #2</t>
  </si>
  <si>
    <t>GSM1297604</t>
  </si>
  <si>
    <t>ESC, R1</t>
  </si>
  <si>
    <t>GSM1297605</t>
  </si>
  <si>
    <t>ESC, E14</t>
  </si>
  <si>
    <t>GSM1297603</t>
  </si>
  <si>
    <t>ESC, TT2</t>
  </si>
  <si>
    <t>GSM325407</t>
  </si>
  <si>
    <t>Eed-null ES cells at day 0 (undifferentiated)</t>
  </si>
  <si>
    <t>GSM1335360</t>
  </si>
  <si>
    <t>Tgif1 OE</t>
  </si>
  <si>
    <t>GSM1486140</t>
  </si>
  <si>
    <t>iPS cell line</t>
  </si>
  <si>
    <t>GSM1973502</t>
  </si>
  <si>
    <t>SMC3 shRNA1</t>
  </si>
  <si>
    <t>GSM1973503</t>
  </si>
  <si>
    <t>GSM86139</t>
  </si>
  <si>
    <t>J1 EB 4d</t>
  </si>
  <si>
    <t>GSM854787</t>
  </si>
  <si>
    <t>iPS clone 4 derivated in the presence of ascorbic acid</t>
  </si>
  <si>
    <t>GSM1567069</t>
  </si>
  <si>
    <t>OHT 2ac</t>
  </si>
  <si>
    <t>GSM64964</t>
  </si>
  <si>
    <t>R1 EB 4d</t>
  </si>
  <si>
    <t>GSM64965</t>
  </si>
  <si>
    <t>GSM64966</t>
  </si>
  <si>
    <t>GSM64967</t>
  </si>
  <si>
    <t>GSM64960</t>
  </si>
  <si>
    <t>R1 EB 48h</t>
  </si>
  <si>
    <t>GSM64961</t>
  </si>
  <si>
    <t>GSM64962</t>
  </si>
  <si>
    <t>GSM64963</t>
  </si>
  <si>
    <t>GSM64968</t>
  </si>
  <si>
    <t>GSM64969</t>
  </si>
  <si>
    <t>GSM936981</t>
  </si>
  <si>
    <t>Ring1A/B cKO expressing I53A Ring1B #1 (OHT+)</t>
  </si>
  <si>
    <t>GSM936980</t>
  </si>
  <si>
    <t>Ring1A/B cKO expressing I53A Ring1B #1 (OHT-)</t>
  </si>
  <si>
    <t>GSM547969</t>
  </si>
  <si>
    <t>Granulocyte iPSC at p4</t>
  </si>
  <si>
    <t>GPL8759</t>
  </si>
  <si>
    <t>GSM547968</t>
  </si>
  <si>
    <t>GSM547963</t>
  </si>
  <si>
    <t>T cell iPSC at p10</t>
  </si>
  <si>
    <t>GSM547962</t>
  </si>
  <si>
    <t>GSM547961</t>
  </si>
  <si>
    <t>T cell iPSC at p4</t>
  </si>
  <si>
    <t>GSM547960</t>
  </si>
  <si>
    <t>GSM547967</t>
  </si>
  <si>
    <t>T cell iPSC at p16</t>
  </si>
  <si>
    <t>GSM547966</t>
  </si>
  <si>
    <t>GSM547965</t>
  </si>
  <si>
    <t>GSM547964</t>
  </si>
  <si>
    <t>GSM72808</t>
  </si>
  <si>
    <t>CPGSC#6hr</t>
  </si>
  <si>
    <t>GSM1058164</t>
  </si>
  <si>
    <t>19BL induced pluripotent stem cell</t>
  </si>
  <si>
    <t>GSM685739</t>
  </si>
  <si>
    <t>ES cells control</t>
  </si>
  <si>
    <t>GSM1153101</t>
  </si>
  <si>
    <t>GPL11533</t>
  </si>
  <si>
    <t>GSM72809</t>
  </si>
  <si>
    <t>GSM1147686</t>
  </si>
  <si>
    <t>50 μM HCH</t>
  </si>
  <si>
    <t>GPL17198</t>
  </si>
  <si>
    <t>GSM1147687</t>
  </si>
  <si>
    <t>5 μM HCE</t>
  </si>
  <si>
    <t>GSM1147684</t>
  </si>
  <si>
    <t>10 μM FK506</t>
  </si>
  <si>
    <t>GSM1147685</t>
  </si>
  <si>
    <t>10 μM CsA</t>
  </si>
  <si>
    <t>GSM1147682</t>
  </si>
  <si>
    <t>PBS</t>
  </si>
  <si>
    <t>GSM1147683</t>
  </si>
  <si>
    <t>GSM1147680</t>
  </si>
  <si>
    <t>DMSO</t>
  </si>
  <si>
    <t>GSM1147681</t>
  </si>
  <si>
    <t>GSM1147688</t>
  </si>
  <si>
    <t>250 μM WY</t>
  </si>
  <si>
    <t>GSM1147689</t>
  </si>
  <si>
    <t>100 μM CF</t>
  </si>
  <si>
    <t>GSM1647463</t>
  </si>
  <si>
    <t>Reprogramming cells at day7</t>
  </si>
  <si>
    <t>GSM1647462</t>
  </si>
  <si>
    <t>GSM1647461</t>
  </si>
  <si>
    <t>Reprogramming cells at day5</t>
  </si>
  <si>
    <t>GSM1647460</t>
  </si>
  <si>
    <t>GSM1647467</t>
  </si>
  <si>
    <t>Reprogramming cells at day15</t>
  </si>
  <si>
    <t>GSM1647466</t>
  </si>
  <si>
    <t>GSM1647465</t>
  </si>
  <si>
    <t>Reprogramming cells at day11</t>
  </si>
  <si>
    <t>GSM1647464</t>
  </si>
  <si>
    <t>GSM909572</t>
  </si>
  <si>
    <t>siPRMT1 ATRA, biological</t>
  </si>
  <si>
    <t>GSM909570</t>
  </si>
  <si>
    <t>GSM909571</t>
  </si>
  <si>
    <t>GSM495549</t>
  </si>
  <si>
    <t>Olig2 ES clone at T0, biological</t>
  </si>
  <si>
    <t>GSM495548</t>
  </si>
  <si>
    <t>Pfkl ES clone at T24, biological</t>
  </si>
  <si>
    <t>GSM2385238</t>
  </si>
  <si>
    <t>WT ESC</t>
  </si>
  <si>
    <t>GSM2385239</t>
  </si>
  <si>
    <t>Nat1-null ESC</t>
  </si>
  <si>
    <t>GSM1131829</t>
  </si>
  <si>
    <t>OCK Tcf3 wt day22</t>
  </si>
  <si>
    <t>GSM1058166</t>
  </si>
  <si>
    <t>Differentiated 19BL induced pluripotent stem cell at Day5</t>
  </si>
  <si>
    <t>GSM495541</t>
  </si>
  <si>
    <t>Ripk4 ES clone at T39, biological</t>
  </si>
  <si>
    <t>GSM495540</t>
  </si>
  <si>
    <t>GSM495543</t>
  </si>
  <si>
    <t>Pfkl ES clone at T0, biological</t>
  </si>
  <si>
    <t>GSM495542</t>
  </si>
  <si>
    <t>GSM495545</t>
  </si>
  <si>
    <t>GSM495544</t>
  </si>
  <si>
    <t>GSM495547</t>
  </si>
  <si>
    <t>GSM495546</t>
  </si>
  <si>
    <t>GSM2412783</t>
  </si>
  <si>
    <t>Apc +/+ ESC</t>
  </si>
  <si>
    <t>GSM1486139</t>
  </si>
  <si>
    <t>GSM1385831</t>
  </si>
  <si>
    <t>PG-KS mouse ESC cell line R1 exposed to 1 mM Hydrochlorothiazide/0.1% DMSO</t>
  </si>
  <si>
    <t>GSM1058167</t>
  </si>
  <si>
    <t>GSM1078131</t>
  </si>
  <si>
    <t>pre-iPSC- siRNA to Cbx3-</t>
  </si>
  <si>
    <t>GSM1078130</t>
  </si>
  <si>
    <t>GSM1078133</t>
  </si>
  <si>
    <t>GSM1078132</t>
  </si>
  <si>
    <t>GSM749071</t>
  </si>
  <si>
    <t>ESC shRNA linc1543 1.1-802 (batch1)</t>
  </si>
  <si>
    <t>GSM381311</t>
  </si>
  <si>
    <t>ES to ectoderm cells with inducible Notch1; OHT induced</t>
  </si>
  <si>
    <t>GSM381312</t>
  </si>
  <si>
    <t>ES to mesoderm cells with control construct; not induced</t>
  </si>
  <si>
    <t>GSM749072</t>
  </si>
  <si>
    <t>GSM381314</t>
  </si>
  <si>
    <t>ES to mesoderm cells with inducible Notch1; not induced</t>
  </si>
  <si>
    <t>GSM381315</t>
  </si>
  <si>
    <t>ES to mesoderm cells with inducible Notch1; OHT induced</t>
  </si>
  <si>
    <t>GSM749077</t>
  </si>
  <si>
    <t>ESC shRNA linc1557 1.1-842 (batch1)</t>
  </si>
  <si>
    <t>GSM749076</t>
  </si>
  <si>
    <t>ESC shRNA linc1555 1.1-269 (batch1)</t>
  </si>
  <si>
    <t>GSM749079</t>
  </si>
  <si>
    <t>GSM749078</t>
  </si>
  <si>
    <t>GSM72819</t>
  </si>
  <si>
    <t>CPGSC#12hr</t>
  </si>
  <si>
    <t>GSM72818</t>
  </si>
  <si>
    <t>GSM1061995</t>
  </si>
  <si>
    <t>ES FCS</t>
  </si>
  <si>
    <t>GSM1836287</t>
  </si>
  <si>
    <t>shSOX17 D2</t>
  </si>
  <si>
    <t>GSM34848</t>
  </si>
  <si>
    <t>E100-/- 10min FBS</t>
  </si>
  <si>
    <t>GPL32</t>
  </si>
  <si>
    <t>GSM34849</t>
  </si>
  <si>
    <t>E100-/- 30min FBS</t>
  </si>
  <si>
    <t>GSM34846</t>
  </si>
  <si>
    <t>E14wt 180min FBS</t>
  </si>
  <si>
    <t>GSM34847</t>
  </si>
  <si>
    <t>E100-/- 0min FBS</t>
  </si>
  <si>
    <t>GSM34844</t>
  </si>
  <si>
    <t>E14wt 30min FBS</t>
  </si>
  <si>
    <t>GSM34845</t>
  </si>
  <si>
    <t>E14wt 60min FBS</t>
  </si>
  <si>
    <t>GSM34842</t>
  </si>
  <si>
    <t>E14wt 0min FBS</t>
  </si>
  <si>
    <t>GSM34843</t>
  </si>
  <si>
    <t>E14wt 10min FBS</t>
  </si>
  <si>
    <t>GSM34840</t>
  </si>
  <si>
    <t>E100-/-SRFVP16</t>
  </si>
  <si>
    <t>GSM34841</t>
  </si>
  <si>
    <t>GSM1836289</t>
  </si>
  <si>
    <t>shSOX17 D4</t>
  </si>
  <si>
    <t>GSM1061996</t>
  </si>
  <si>
    <t>GSM1836288</t>
  </si>
  <si>
    <t>GSM105495</t>
  </si>
  <si>
    <t>d2 empty vector MOE430</t>
  </si>
  <si>
    <t>GSM105494</t>
  </si>
  <si>
    <t>GSM105497</t>
  </si>
  <si>
    <t>d3 empty vector MOE430</t>
  </si>
  <si>
    <t>GSM86295</t>
  </si>
  <si>
    <t>J1 EB 18h</t>
  </si>
  <si>
    <t>GSM105491</t>
  </si>
  <si>
    <t>d0 empty vector MOE430</t>
  </si>
  <si>
    <t>GSM1061993</t>
  </si>
  <si>
    <t>GSM105493</t>
  </si>
  <si>
    <t>d1 empty vector MOE430</t>
  </si>
  <si>
    <t>GSM105492</t>
  </si>
  <si>
    <t>GSM2139759</t>
  </si>
  <si>
    <t>iPS R21-6</t>
  </si>
  <si>
    <t>GSM105499</t>
  </si>
  <si>
    <t>d4 empty vector MOE430</t>
  </si>
  <si>
    <t>GSM105498</t>
  </si>
  <si>
    <t>GSM749215</t>
  </si>
  <si>
    <t>ESC shRNA NM 146176.1 (batch1)</t>
  </si>
  <si>
    <t>GSM749214</t>
  </si>
  <si>
    <t>GSM749217</t>
  </si>
  <si>
    <t>ESC shRNA NM 172517.1 (batch1)</t>
  </si>
  <si>
    <t>GSM749216</t>
  </si>
  <si>
    <t>GSM749211</t>
  </si>
  <si>
    <t>ESC shRNA NM 030241.2 (batch1)</t>
  </si>
  <si>
    <t>GSM749210</t>
  </si>
  <si>
    <t>GSM749213</t>
  </si>
  <si>
    <t>ESC shRNA NM 145830.1 (batch1)</t>
  </si>
  <si>
    <t>GSM749212</t>
  </si>
  <si>
    <t>GSM1335362</t>
  </si>
  <si>
    <t>shControl</t>
  </si>
  <si>
    <t>GSM749219</t>
  </si>
  <si>
    <t>ESC shRNA NM 199196.1 (batch1)</t>
  </si>
  <si>
    <t>GSM749218</t>
  </si>
  <si>
    <t>ESC shRNA NM 173441.1 (batch1)</t>
  </si>
  <si>
    <t>GSM1304602</t>
  </si>
  <si>
    <t>GSM1335363</t>
  </si>
  <si>
    <t>GSM749185</t>
  </si>
  <si>
    <t>ESC shRNA NM 013668.2 (batch1)</t>
  </si>
  <si>
    <t>GSM749184</t>
  </si>
  <si>
    <t>GSM749187</t>
  </si>
  <si>
    <t>ESC shRNA NM 018877.2 (batch1)</t>
  </si>
  <si>
    <t>GSM749186</t>
  </si>
  <si>
    <t>GSM749181</t>
  </si>
  <si>
    <t>ESC shRNA NM 013633.1 (batch1)</t>
  </si>
  <si>
    <t>GSM749180</t>
  </si>
  <si>
    <t>ESC shRNA NM 011934.2 (batch1)</t>
  </si>
  <si>
    <t>GSM749183</t>
  </si>
  <si>
    <t>GSM749182</t>
  </si>
  <si>
    <t>GSM105549</t>
  </si>
  <si>
    <t>ESC Nanog shRNAi d6 post transduction MOE430</t>
  </si>
  <si>
    <t>GSM105548</t>
  </si>
  <si>
    <t>GSM749189</t>
  </si>
  <si>
    <t>ESC shRNA NM 019448.2 (batch1)</t>
  </si>
  <si>
    <t>GSM749188</t>
  </si>
  <si>
    <t>GSM1061998</t>
  </si>
  <si>
    <t>ES 2i</t>
  </si>
  <si>
    <t>GSM470578</t>
  </si>
  <si>
    <t>iPSC N2SK #B11</t>
  </si>
  <si>
    <t>GPL6105</t>
  </si>
  <si>
    <t>GSM470575</t>
  </si>
  <si>
    <t>iPSC N2SK #B3</t>
  </si>
  <si>
    <t>GSM470574</t>
  </si>
  <si>
    <t>iPSC N2SKM</t>
  </si>
  <si>
    <t>GSM470577</t>
  </si>
  <si>
    <t>GSM470576</t>
  </si>
  <si>
    <t>GSM470571</t>
  </si>
  <si>
    <t>iPSC OSKM</t>
  </si>
  <si>
    <t>GSM470570</t>
  </si>
  <si>
    <t>ESC</t>
  </si>
  <si>
    <t>GSM470573</t>
  </si>
  <si>
    <t>GSM470572</t>
  </si>
  <si>
    <t>GSM748920</t>
  </si>
  <si>
    <t>ESC shRNA lacZ 300 (batch1)</t>
  </si>
  <si>
    <t>GSM748921</t>
  </si>
  <si>
    <t>ESC shRNA lacZ 656 (batch1)</t>
  </si>
  <si>
    <t>GSM748922</t>
  </si>
  <si>
    <t>ESC shRNA linc1230 1.1-370 (batch1)</t>
  </si>
  <si>
    <t>GSM748923</t>
  </si>
  <si>
    <t>GSM748924</t>
  </si>
  <si>
    <t>ESC shRNA linc1235 1.1-158 (batch1)</t>
  </si>
  <si>
    <t>GSM748925</t>
  </si>
  <si>
    <t>GSM748926</t>
  </si>
  <si>
    <t>ESC shRNA linc1239 1.1-1423 (batch1)</t>
  </si>
  <si>
    <t>GSM748927</t>
  </si>
  <si>
    <t>ESC shRNA linc1242 1.1-730 (batch1)</t>
  </si>
  <si>
    <t>GSM748928</t>
  </si>
  <si>
    <t>GSM748929</t>
  </si>
  <si>
    <t>ESC shRNA linc1244 1.1-301 (batch1)</t>
  </si>
  <si>
    <t>GSM241874</t>
  </si>
  <si>
    <t>Total RNA EB</t>
  </si>
  <si>
    <t>GSM749329</t>
  </si>
  <si>
    <t>ESC shRNA GFP-437 (batch 3)</t>
  </si>
  <si>
    <t>GSM749328</t>
  </si>
  <si>
    <t>ESC shRNA clonetechGfp 684s1c1 (batch 3)</t>
  </si>
  <si>
    <t>GSM241875</t>
  </si>
  <si>
    <t>GSM252122</t>
  </si>
  <si>
    <t>Mouse ES cells</t>
  </si>
  <si>
    <t>GSM252123</t>
  </si>
  <si>
    <t>GSM749327</t>
  </si>
  <si>
    <t>GSM749326</t>
  </si>
  <si>
    <t>ESC shRNA clonetechGfp 438s1c1 (batch 3)</t>
  </si>
  <si>
    <t>GSM1824057</t>
  </si>
  <si>
    <t>d5DE cont</t>
  </si>
  <si>
    <t>GSM1824056</t>
  </si>
  <si>
    <t>GSM1626309</t>
  </si>
  <si>
    <t>GSM1824059</t>
  </si>
  <si>
    <t>GSM1824058</t>
  </si>
  <si>
    <t>GSM898503</t>
  </si>
  <si>
    <t>embryoid body, wildtype at d16</t>
  </si>
  <si>
    <t>GSM778008</t>
  </si>
  <si>
    <t>ES[MC1R(20):tetNsbp1(6)] day2 Dox+</t>
  </si>
  <si>
    <t>GSM778009</t>
  </si>
  <si>
    <t>GSM2202989</t>
  </si>
  <si>
    <t>undifferentiated iPSCs at day 0</t>
  </si>
  <si>
    <t>GSM778000</t>
  </si>
  <si>
    <t>ES[MC1R(20):tetNkx2-5(12)] day2 Dox+</t>
  </si>
  <si>
    <t>GSM778001</t>
  </si>
  <si>
    <t>GSM778002</t>
  </si>
  <si>
    <t>ES[MC1R(20):tetNkx2-5(12)] day2 Dox-</t>
  </si>
  <si>
    <t>GSM778003</t>
  </si>
  <si>
    <t>GSM778004</t>
  </si>
  <si>
    <t>ES[MC1R(20):tetNr2f1(14)] day2 Dox+</t>
  </si>
  <si>
    <t>GSM778005</t>
  </si>
  <si>
    <t>GSM778006</t>
  </si>
  <si>
    <t>ES[MC1R(20):tetNr2f1(14)] day2 Dox-</t>
  </si>
  <si>
    <t>GSM778007</t>
  </si>
  <si>
    <t>GSM1304638</t>
  </si>
  <si>
    <t>MBzP - 24 h - 1.43 mM -</t>
  </si>
  <si>
    <t>GSM1304639</t>
  </si>
  <si>
    <t>GSM1304630</t>
  </si>
  <si>
    <t>MBzP - 24 h - 0.441 mM -</t>
  </si>
  <si>
    <t>GSM1304631</t>
  </si>
  <si>
    <t>GSM1304632</t>
  </si>
  <si>
    <t>GSM1304633</t>
  </si>
  <si>
    <t>GSM1062002</t>
  </si>
  <si>
    <t>GSM1304635</t>
  </si>
  <si>
    <t>GSM1062000</t>
  </si>
  <si>
    <t>GSM1062001</t>
  </si>
  <si>
    <t>GSM902362</t>
  </si>
  <si>
    <t>time (hrs) -12 + 2.66</t>
  </si>
  <si>
    <t>GSM902363</t>
  </si>
  <si>
    <t>time (hrs)-24 + 2.66</t>
  </si>
  <si>
    <t>GSM902360</t>
  </si>
  <si>
    <t>time (hrs) -12</t>
  </si>
  <si>
    <t>GSM902361</t>
  </si>
  <si>
    <t>time (hrs) -24</t>
  </si>
  <si>
    <t>GSM978946</t>
  </si>
  <si>
    <t>siUbr5</t>
  </si>
  <si>
    <t>GSM978945</t>
  </si>
  <si>
    <t>GSM978944</t>
  </si>
  <si>
    <t>siDdb1</t>
  </si>
  <si>
    <t>GSM978943</t>
  </si>
  <si>
    <t>GSM978942</t>
  </si>
  <si>
    <t>siPsmd14</t>
  </si>
  <si>
    <t>GSM854791</t>
  </si>
  <si>
    <t>iPS clone 4 derivated in the absence of ascorbic acid</t>
  </si>
  <si>
    <t>GSM854790</t>
  </si>
  <si>
    <t>iPS clone 3 derivated in the absence of ascorbic acid</t>
  </si>
  <si>
    <t>GSM638146</t>
  </si>
  <si>
    <t>Hdh knock-in embryonic stem cells, Q50 line</t>
  </si>
  <si>
    <t>GSM638147</t>
  </si>
  <si>
    <t>Hdh knock-in embryonic stem cells, Q91 line</t>
  </si>
  <si>
    <t>GSM638144</t>
  </si>
  <si>
    <t>GSM638145</t>
  </si>
  <si>
    <t>GSM638142</t>
  </si>
  <si>
    <t>Hdh knock-in embryonic stem cells, Q20 line</t>
  </si>
  <si>
    <t>GSM638143</t>
  </si>
  <si>
    <t>GSM638140</t>
  </si>
  <si>
    <t>Hdh knock-out embryonic stem cells</t>
  </si>
  <si>
    <t>GSM638141</t>
  </si>
  <si>
    <t>GSM777939</t>
  </si>
  <si>
    <t>ES[MC1R(20):tetHnf4a(1)] day2 Dox-</t>
  </si>
  <si>
    <t>GSM777938</t>
  </si>
  <si>
    <t>GSM638148</t>
  </si>
  <si>
    <t>GSM638149</t>
  </si>
  <si>
    <t>GSM1836292</t>
  </si>
  <si>
    <t>shSOX17 D5</t>
  </si>
  <si>
    <t>GSM130370</t>
  </si>
  <si>
    <t>HDAC1 knock out embryonic stem cells biological</t>
  </si>
  <si>
    <t>GSM1836290</t>
  </si>
  <si>
    <t>GSM1836291</t>
  </si>
  <si>
    <t>GSM1836296</t>
  </si>
  <si>
    <t>shSOX17 D8</t>
  </si>
  <si>
    <t>GSM1836297</t>
  </si>
  <si>
    <t>shSOX17 D10</t>
  </si>
  <si>
    <t>GSM1836294</t>
  </si>
  <si>
    <t>shSOX17 D6</t>
  </si>
  <si>
    <t>GSM1128644</t>
  </si>
  <si>
    <t>iPS cells #26</t>
  </si>
  <si>
    <t>GSM1836298</t>
  </si>
  <si>
    <t>GSM210973</t>
  </si>
  <si>
    <t>Undifferentiated Dicer -/- (27H) ES cell line transfected with siRL</t>
  </si>
  <si>
    <t>GSM1058924</t>
  </si>
  <si>
    <t>CCE WT Ctrl</t>
  </si>
  <si>
    <t>GSM1697638</t>
  </si>
  <si>
    <t>differentiated embryoid body, Control (wild type, CD1) mice, Day11</t>
  </si>
  <si>
    <t>GSM749269</t>
  </si>
  <si>
    <t>GSM210975</t>
  </si>
  <si>
    <t>GSM1058926</t>
  </si>
  <si>
    <t>CCE WT RA 1hr</t>
  </si>
  <si>
    <t>GSM1128640</t>
  </si>
  <si>
    <t>aiPS cells #8</t>
  </si>
  <si>
    <t>GSM1197053</t>
  </si>
  <si>
    <t>Eed KO E14 ESCs on day 0</t>
  </si>
  <si>
    <t>GSM1054611</t>
  </si>
  <si>
    <t>OG2 ESC</t>
  </si>
  <si>
    <t>GSM1197056</t>
  </si>
  <si>
    <t>WT V6.5 ESCs on day 0</t>
  </si>
  <si>
    <t>GSM1197057</t>
  </si>
  <si>
    <t>Eed KO E14 ESCs on day 3</t>
  </si>
  <si>
    <t>GSM1197054</t>
  </si>
  <si>
    <t>Eed KO J1 ESCs on day 0</t>
  </si>
  <si>
    <t>GSM1197055</t>
  </si>
  <si>
    <t>WT J1 ESCs on day 0</t>
  </si>
  <si>
    <t>GSM1197058</t>
  </si>
  <si>
    <t>Eed KO J1 ESCs on day 3</t>
  </si>
  <si>
    <t>GSM1197059</t>
  </si>
  <si>
    <t>WT J1 ESCs on day 3</t>
  </si>
  <si>
    <t>GSM688707</t>
  </si>
  <si>
    <t>Max-null ES Dox-treated (8 day)</t>
  </si>
  <si>
    <t>GSM688706</t>
  </si>
  <si>
    <t>Max-null ES Dox-treated (6 day)</t>
  </si>
  <si>
    <t>GSM688705</t>
  </si>
  <si>
    <t>Max-null ES Dox untreated</t>
  </si>
  <si>
    <t>GSM688704</t>
  </si>
  <si>
    <t>Max-null ES Dox-treated (4 day)</t>
  </si>
  <si>
    <t>GSM688703</t>
  </si>
  <si>
    <t>Max-null ES Dox-treated (3 day)</t>
  </si>
  <si>
    <t>GSM688702</t>
  </si>
  <si>
    <t>Max-null ES Dox-treated (2 day)</t>
  </si>
  <si>
    <t>GSM688701</t>
  </si>
  <si>
    <t>Max-null ES Dox-treated (1 day)</t>
  </si>
  <si>
    <t>GSM688700</t>
  </si>
  <si>
    <t>GSM777841</t>
  </si>
  <si>
    <t>ES[MC1R(20):tetCdyl(12)] day2 Dox+</t>
  </si>
  <si>
    <t>GSM777840</t>
  </si>
  <si>
    <t>GSM777843</t>
  </si>
  <si>
    <t>ES[MC1R(20):tetCdyl(12)] day2 Dox-</t>
  </si>
  <si>
    <t>GSM777842</t>
  </si>
  <si>
    <t>GSM777845</t>
  </si>
  <si>
    <t>ES[MC1R(20):tetCdyl2(24)] day2 Dox+</t>
  </si>
  <si>
    <t>GSM777844</t>
  </si>
  <si>
    <t>GSM688709</t>
  </si>
  <si>
    <t>GSM688708</t>
  </si>
  <si>
    <t>GSM1831429</t>
  </si>
  <si>
    <t>Mouse embryonic stem cells</t>
  </si>
  <si>
    <t>GSM1697636</t>
  </si>
  <si>
    <t>GSM86599</t>
  </si>
  <si>
    <t>6473</t>
  </si>
  <si>
    <t>GSM2202990</t>
  </si>
  <si>
    <t>GSM72624</t>
  </si>
  <si>
    <t>J1-U</t>
  </si>
  <si>
    <t>GSM72625</t>
  </si>
  <si>
    <t>GSM72626</t>
  </si>
  <si>
    <t>GSM72627</t>
  </si>
  <si>
    <t>GSM72620</t>
  </si>
  <si>
    <t>J1-D</t>
  </si>
  <si>
    <t>GSM72621</t>
  </si>
  <si>
    <t>GSM72622</t>
  </si>
  <si>
    <t>GSM72623</t>
  </si>
  <si>
    <t>GSM1045423</t>
  </si>
  <si>
    <t>Prdm14(-/-)+AGP14: 2i</t>
  </si>
  <si>
    <t>GSM1894014</t>
  </si>
  <si>
    <t>ESCs-shControl knockdown</t>
  </si>
  <si>
    <t>GSM1894015</t>
  </si>
  <si>
    <t>GSM1894016</t>
  </si>
  <si>
    <t>ESCs-shPhf5a knockdown</t>
  </si>
  <si>
    <t>GSM105575</t>
  </si>
  <si>
    <t>GSM1297619</t>
  </si>
  <si>
    <t>MEF KOSMBAN, day7</t>
  </si>
  <si>
    <t>GSM1297618</t>
  </si>
  <si>
    <t>GSM1894013</t>
  </si>
  <si>
    <t>GSM1297615</t>
  </si>
  <si>
    <t>MEF KOSM, day7</t>
  </si>
  <si>
    <t>GSM1297617</t>
  </si>
  <si>
    <t>GSM1297616</t>
  </si>
  <si>
    <t>GSM1297611</t>
  </si>
  <si>
    <t>iPSC KOBAN, clone #7</t>
  </si>
  <si>
    <t>GSM1297610</t>
  </si>
  <si>
    <t>iPSC KOBAN, clone #6</t>
  </si>
  <si>
    <t>GSM1094878</t>
  </si>
  <si>
    <t>Ezh2 dSET/dSET iPSC</t>
  </si>
  <si>
    <t>GSM1094879</t>
  </si>
  <si>
    <t>GSM1094876</t>
  </si>
  <si>
    <t>GSM1094877</t>
  </si>
  <si>
    <t>GSM1094874</t>
  </si>
  <si>
    <t>Ezh2 +/+ iPSC</t>
  </si>
  <si>
    <t>GSM1094875</t>
  </si>
  <si>
    <t>GSM1045422</t>
  </si>
  <si>
    <t>GSM1094873</t>
  </si>
  <si>
    <t>GSM936974</t>
  </si>
  <si>
    <t>Ring1A/B cKO expressing WT Ring1B (OHT-)</t>
  </si>
  <si>
    <t>GSM936975</t>
  </si>
  <si>
    <t>Ring1A/B cKO expressing WT Ring1B (OHT+)</t>
  </si>
  <si>
    <t>GSM936976</t>
  </si>
  <si>
    <t>Ring1A/B cKO expressing I53S Ring1B (OHT-)</t>
  </si>
  <si>
    <t>GSM936977</t>
  </si>
  <si>
    <t>Ring1A/B cKO expressing I53S Ring1B (OHT+)</t>
  </si>
  <si>
    <t>GSM936970</t>
  </si>
  <si>
    <t>Ring1A/B cKO mock (OHT-)</t>
  </si>
  <si>
    <t>GSM936971</t>
  </si>
  <si>
    <t>Ring1A/B cKO mock (OHT+)</t>
  </si>
  <si>
    <t>GSM936972</t>
  </si>
  <si>
    <t>GSM936973</t>
  </si>
  <si>
    <t>GSM936978</t>
  </si>
  <si>
    <t>GSM936979</t>
  </si>
  <si>
    <t>GSM64977</t>
  </si>
  <si>
    <t>R1 EB 9d</t>
  </si>
  <si>
    <t>GSM64976</t>
  </si>
  <si>
    <t>GSM64975</t>
  </si>
  <si>
    <t>R1 EB 7d</t>
  </si>
  <si>
    <t>GSM64974</t>
  </si>
  <si>
    <t>GSM64973</t>
  </si>
  <si>
    <t>GSM64972</t>
  </si>
  <si>
    <t>GSM64971</t>
  </si>
  <si>
    <t>GSM64970</t>
  </si>
  <si>
    <t>GSM251879</t>
  </si>
  <si>
    <t>Rex KO minus LIF</t>
  </si>
  <si>
    <t>GSM251878</t>
  </si>
  <si>
    <t>Rex-1 KO minus LIF</t>
  </si>
  <si>
    <t>GSM64979</t>
  </si>
  <si>
    <t>GSM64978</t>
  </si>
  <si>
    <t>GSM547978</t>
  </si>
  <si>
    <t>B cell iPSC at p4</t>
  </si>
  <si>
    <t>GSM547979</t>
  </si>
  <si>
    <t>GSM547974</t>
  </si>
  <si>
    <t>Granulocyte iPSC at p16</t>
  </si>
  <si>
    <t>GSM547975</t>
  </si>
  <si>
    <t>GSM547976</t>
  </si>
  <si>
    <t>GSM547977</t>
  </si>
  <si>
    <t>GSM547970</t>
  </si>
  <si>
    <t>GSM547971</t>
  </si>
  <si>
    <t>Granulocyte iPSC at p10</t>
  </si>
  <si>
    <t>GSM547972</t>
  </si>
  <si>
    <t>GSM547973</t>
  </si>
  <si>
    <t>GSM1139755</t>
  </si>
  <si>
    <t>Scramble at 8h, biological</t>
  </si>
  <si>
    <t>GSM1139754</t>
  </si>
  <si>
    <t>Scramble at 4h, biological</t>
  </si>
  <si>
    <t>GSM1139757</t>
  </si>
  <si>
    <t>Mettl14 KD at 4h, biological</t>
  </si>
  <si>
    <t>GSM1139756</t>
  </si>
  <si>
    <t>GSM1139751</t>
  </si>
  <si>
    <t>GSM1139750</t>
  </si>
  <si>
    <t>GSM1139753</t>
  </si>
  <si>
    <t>GSM1139752</t>
  </si>
  <si>
    <t>GSM1139759</t>
  </si>
  <si>
    <t>GSM1139758</t>
  </si>
  <si>
    <t>Mettl14 KD at 8h, biological</t>
  </si>
  <si>
    <t>GSM1580530</t>
  </si>
  <si>
    <t>control, Chd6 [9341927038]</t>
  </si>
  <si>
    <t>GSM1147695</t>
  </si>
  <si>
    <t>3 mM TCE</t>
  </si>
  <si>
    <t>GSM1058155</t>
  </si>
  <si>
    <t>H9 induced pluripotent stem cell</t>
  </si>
  <si>
    <t>GSM1147697</t>
  </si>
  <si>
    <t>2 μM SAR</t>
  </si>
  <si>
    <t>GSM1147696</t>
  </si>
  <si>
    <t>0.5 nM CA</t>
  </si>
  <si>
    <t>GSM1147691</t>
  </si>
  <si>
    <t>25 μM ARO</t>
  </si>
  <si>
    <t>GSM1147690</t>
  </si>
  <si>
    <t>100 nM TCDD</t>
  </si>
  <si>
    <t>GSM1147693</t>
  </si>
  <si>
    <t>3 mM PB</t>
  </si>
  <si>
    <t>GSM1058154</t>
  </si>
  <si>
    <t>GSM1147699</t>
  </si>
  <si>
    <t>2 mM D-M</t>
  </si>
  <si>
    <t>GSM1058157</t>
  </si>
  <si>
    <t>Differentiated H9 induced pluripotent stem cell at Day5</t>
  </si>
  <si>
    <t>GSM1058156</t>
  </si>
  <si>
    <t>GSM1128638</t>
  </si>
  <si>
    <t>B cells, time 192</t>
  </si>
  <si>
    <t>GSM1128639</t>
  </si>
  <si>
    <t>ES cells R1</t>
  </si>
  <si>
    <t>GSM1128634</t>
  </si>
  <si>
    <t>B cells, time 96</t>
  </si>
  <si>
    <t>GSM1058151</t>
  </si>
  <si>
    <t>Differentiated R1 embryonic stem cell at Day11</t>
  </si>
  <si>
    <t>GSM1128636</t>
  </si>
  <si>
    <t>B cells, time 144</t>
  </si>
  <si>
    <t>GSM1128637</t>
  </si>
  <si>
    <t>GSM1128631</t>
  </si>
  <si>
    <t>B cells, time 48</t>
  </si>
  <si>
    <t>GSM1128632</t>
  </si>
  <si>
    <t>GSM1058150</t>
  </si>
  <si>
    <t>GSM1058153</t>
  </si>
  <si>
    <t>GSM909549</t>
  </si>
  <si>
    <t>siSCR ES, biological</t>
  </si>
  <si>
    <t>GSM1385856</t>
  </si>
  <si>
    <t>PG-KS mouse ESC cell line R1 exposed to 1 mM Paracetamol/0.1% DMSO</t>
  </si>
  <si>
    <t>GSM1058152</t>
  </si>
  <si>
    <t>GSM495558</t>
  </si>
  <si>
    <t>Sim2 ES clone at T39, biological</t>
  </si>
  <si>
    <t>GSM495559</t>
  </si>
  <si>
    <t>GSM495552</t>
  </si>
  <si>
    <t>Olig2 ES clone at T24, biological</t>
  </si>
  <si>
    <t>GSM495553</t>
  </si>
  <si>
    <t>GSM495550</t>
  </si>
  <si>
    <t>GSM495551</t>
  </si>
  <si>
    <t>GSM495556</t>
  </si>
  <si>
    <t>Sim2 ES clone at T0, biological</t>
  </si>
  <si>
    <t>GSM495557</t>
  </si>
  <si>
    <t>GSM495554</t>
  </si>
  <si>
    <t>GSM495555</t>
  </si>
  <si>
    <t>GSM277758</t>
  </si>
  <si>
    <t>Day 0</t>
  </si>
  <si>
    <t>GSM277759</t>
  </si>
  <si>
    <t>GSM1304539</t>
  </si>
  <si>
    <t>MMP - 24 h - 1.43 mM -</t>
  </si>
  <si>
    <t>GSM703183</t>
  </si>
  <si>
    <t>Oct3/4KO Day4 biological</t>
  </si>
  <si>
    <t>GPL6096</t>
  </si>
  <si>
    <t>GSM703182</t>
  </si>
  <si>
    <t>Oct3/4KO Day3 biological</t>
  </si>
  <si>
    <t>GSM703181</t>
  </si>
  <si>
    <t>GSM703180</t>
  </si>
  <si>
    <t>GSM277757</t>
  </si>
  <si>
    <t>GSM703185</t>
  </si>
  <si>
    <t>GSM703184</t>
  </si>
  <si>
    <t>GSM72828</t>
  </si>
  <si>
    <t>CPGSC#24hr</t>
  </si>
  <si>
    <t>GSM72829</t>
  </si>
  <si>
    <t>GSM72822</t>
  </si>
  <si>
    <t>CPGSC#18hr</t>
  </si>
  <si>
    <t>GSM748933</t>
  </si>
  <si>
    <t>GSM72820</t>
  </si>
  <si>
    <t>GSM72821</t>
  </si>
  <si>
    <t>GSM72826</t>
  </si>
  <si>
    <t>GSM72827</t>
  </si>
  <si>
    <t>GSM72824</t>
  </si>
  <si>
    <t>GSM748932</t>
  </si>
  <si>
    <t>ESC shRNA linc1253 2.1-1304 (batch1)</t>
  </si>
  <si>
    <t>GSM749062</t>
  </si>
  <si>
    <t>ESC shRNA linc1524 1.1-318 (batch1)</t>
  </si>
  <si>
    <t>GSM749063</t>
  </si>
  <si>
    <t>ESC shRNA linc1526 1.1-55 (batch1)</t>
  </si>
  <si>
    <t>GSM749060</t>
  </si>
  <si>
    <t>ESC shRNA linc1517 3.1-1638 (batch1)</t>
  </si>
  <si>
    <t>GSM749061</t>
  </si>
  <si>
    <t>GSM749066</t>
  </si>
  <si>
    <t>ESC shRNA linc1537 1.1-1160 (batch1)</t>
  </si>
  <si>
    <t>GSM749067</t>
  </si>
  <si>
    <t>ESC shRNA linc1540 1.1-6084 (batch1)</t>
  </si>
  <si>
    <t>GSM749064</t>
  </si>
  <si>
    <t>GSM749065</t>
  </si>
  <si>
    <t>GSM749068</t>
  </si>
  <si>
    <t>GSM749069</t>
  </si>
  <si>
    <t>ESC shRNA linc1543 1.1-3855 (batch1)</t>
  </si>
  <si>
    <t>GSM1249098</t>
  </si>
  <si>
    <t>iPSC, clone 64</t>
  </si>
  <si>
    <t>GSM750871</t>
  </si>
  <si>
    <t>null</t>
  </si>
  <si>
    <t>GSM34851</t>
  </si>
  <si>
    <t>E100-/- 180min FBS</t>
  </si>
  <si>
    <t>GSM34850</t>
  </si>
  <si>
    <t>E100-/- 60min FBS</t>
  </si>
  <si>
    <t>GSM34853</t>
  </si>
  <si>
    <t>E100-/- rescue 10min FBS</t>
  </si>
  <si>
    <t>GSM34852</t>
  </si>
  <si>
    <t>E100-/- rescue 0min FBS</t>
  </si>
  <si>
    <t>GSM34854</t>
  </si>
  <si>
    <t>E100-/- rescue 30min FBS</t>
  </si>
  <si>
    <t>GSM34857</t>
  </si>
  <si>
    <t>E100-/- rescue 180min FBS</t>
  </si>
  <si>
    <t>GSM34856</t>
  </si>
  <si>
    <t>E100-/- rescue 60min FBS</t>
  </si>
  <si>
    <t>GSM2027883</t>
  </si>
  <si>
    <t>differentiated d4</t>
  </si>
  <si>
    <t>GSM252124</t>
  </si>
  <si>
    <t>GSM182263</t>
  </si>
  <si>
    <t>WtES RA+LIF 72h</t>
  </si>
  <si>
    <t>GSM2130797</t>
  </si>
  <si>
    <t>R1 Myc-ER mESC -Myc P9</t>
  </si>
  <si>
    <t>GSM749206</t>
  </si>
  <si>
    <t>ESC shRNA NM 028610.1 (batch1)</t>
  </si>
  <si>
    <t>GSM749207</t>
  </si>
  <si>
    <t>GSM749204</t>
  </si>
  <si>
    <t>ESC shRNA NM 026570.1 (batch1)</t>
  </si>
  <si>
    <t>GSM749205</t>
  </si>
  <si>
    <t>GSM749202</t>
  </si>
  <si>
    <t>ESC shRNA NM 022724.2 (batch1)</t>
  </si>
  <si>
    <t>GSM749203</t>
  </si>
  <si>
    <t>GSM37108</t>
  </si>
  <si>
    <t>S1 d3PDa</t>
  </si>
  <si>
    <t>GSM37109</t>
  </si>
  <si>
    <t>GSM37106</t>
  </si>
  <si>
    <t>S1 d3a</t>
  </si>
  <si>
    <t>GSM37107</t>
  </si>
  <si>
    <t>GSM37104</t>
  </si>
  <si>
    <t>D4 d3</t>
  </si>
  <si>
    <t>GSM37105</t>
  </si>
  <si>
    <t>D4 d3PD</t>
  </si>
  <si>
    <t>GSM799881</t>
  </si>
  <si>
    <t>Rybp#15 (OHT+) 4d</t>
  </si>
  <si>
    <t>GSM799880</t>
  </si>
  <si>
    <t>Rybp#15 (OHT-) 4d</t>
  </si>
  <si>
    <t>GSM749208</t>
  </si>
  <si>
    <t>ESC shRNA NM 029337.1 (batch1)</t>
  </si>
  <si>
    <t>GSM749209</t>
  </si>
  <si>
    <t>GSM749196</t>
  </si>
  <si>
    <t>ESC shRNA NM 021531.1 (batch1)</t>
  </si>
  <si>
    <t>GSM749197</t>
  </si>
  <si>
    <t>GSM749194</t>
  </si>
  <si>
    <t>ESC shRNA NM 021513.1 (batch1)</t>
  </si>
  <si>
    <t>GSM749195</t>
  </si>
  <si>
    <t>GSM749192</t>
  </si>
  <si>
    <t>ESC shRNA NM 019685.1 (batch1)</t>
  </si>
  <si>
    <t>GSM749193</t>
  </si>
  <si>
    <t>GSM749190</t>
  </si>
  <si>
    <t>ESC shRNA NM 019458.2 (batch1)</t>
  </si>
  <si>
    <t>GSM749191</t>
  </si>
  <si>
    <t>GSM424475</t>
  </si>
  <si>
    <t>CL11</t>
  </si>
  <si>
    <t>GSM424477</t>
  </si>
  <si>
    <t>GSM424476</t>
  </si>
  <si>
    <t>GSM86157</t>
  </si>
  <si>
    <t>J1 EB 14d</t>
  </si>
  <si>
    <t>GSM105559</t>
  </si>
  <si>
    <t>ESC Oct4 shRNAi d3 post transduction MOE430</t>
  </si>
  <si>
    <t>GSM749198</t>
  </si>
  <si>
    <t>ESC shRNA NM 021876.1 (batch1)</t>
  </si>
  <si>
    <t>GSM749199</t>
  </si>
  <si>
    <t>GSM1580528</t>
  </si>
  <si>
    <t>GSM1580529</t>
  </si>
  <si>
    <t>GSM470569</t>
  </si>
  <si>
    <t>GSM1580522</t>
  </si>
  <si>
    <t>sh Chd4 [9341927040]</t>
  </si>
  <si>
    <t>GSM1580523</t>
  </si>
  <si>
    <t>GSM1580520</t>
  </si>
  <si>
    <t>control, Chd4 [9341927038]</t>
  </si>
  <si>
    <t>GSM1580521</t>
  </si>
  <si>
    <t>GSM1580526</t>
  </si>
  <si>
    <t>sh Chd6 [9341927038]</t>
  </si>
  <si>
    <t>GSM1580527</t>
  </si>
  <si>
    <t>GSM1580524</t>
  </si>
  <si>
    <t>GSM1580525</t>
  </si>
  <si>
    <t>GSM748955</t>
  </si>
  <si>
    <t>ESC shRNA linc1304 1.1-903 (batch1)</t>
  </si>
  <si>
    <t>GSM748954</t>
  </si>
  <si>
    <t>GSM748957</t>
  </si>
  <si>
    <t>ESC shRNA linc1307 1.1-277 (batch1)</t>
  </si>
  <si>
    <t>GSM748956</t>
  </si>
  <si>
    <t>GSM748951</t>
  </si>
  <si>
    <t>ESC shRNA linc1290 1.1-177 (batch1)</t>
  </si>
  <si>
    <t>GSM748950</t>
  </si>
  <si>
    <t>ESC shRNA linc1283 4.1-56 (batch1)</t>
  </si>
  <si>
    <t>GSM748953</t>
  </si>
  <si>
    <t>ESC shRNA linc1293 1.1-4738 (batch1)</t>
  </si>
  <si>
    <t>GSM748952</t>
  </si>
  <si>
    <t>GSM94862</t>
  </si>
  <si>
    <t>Nanog RNAi</t>
  </si>
  <si>
    <t>GSM94863</t>
  </si>
  <si>
    <t>GSM94860</t>
  </si>
  <si>
    <t>Parental vector, pSUPER-puro</t>
  </si>
  <si>
    <t>GSM94861</t>
  </si>
  <si>
    <t>GSM748959</t>
  </si>
  <si>
    <t>ESC shRNA linc1312 1.1-185 (batch1)</t>
  </si>
  <si>
    <t>GSM748958</t>
  </si>
  <si>
    <t>GSM94864</t>
  </si>
  <si>
    <t>GSM94865</t>
  </si>
  <si>
    <t>GSM749338</t>
  </si>
  <si>
    <t>ESC shRNA linc1257 hp5s1 (batch 3)</t>
  </si>
  <si>
    <t>GSM749339</t>
  </si>
  <si>
    <t>ESC shRNA linc1317 hp4s1 (batch 3)</t>
  </si>
  <si>
    <t>GSM749332</t>
  </si>
  <si>
    <t>ESC shRNA lacZ 1339s1c1 (batch 3)</t>
  </si>
  <si>
    <t>GSM749333</t>
  </si>
  <si>
    <t>GSM749330</t>
  </si>
  <si>
    <t>GSM749331</t>
  </si>
  <si>
    <t>GSM749336</t>
  </si>
  <si>
    <t>ESC shRNA linc1251 hp5s1 (batch 3)</t>
  </si>
  <si>
    <t>GSM749337</t>
  </si>
  <si>
    <t>GSM749334</t>
  </si>
  <si>
    <t>ESC shRNA lacZ 1935s1c1 (batch 3)</t>
  </si>
  <si>
    <t>GSM749335</t>
  </si>
  <si>
    <t>GSM1544153</t>
  </si>
  <si>
    <t>Pri clone 20</t>
  </si>
  <si>
    <t>GSM2027887</t>
  </si>
  <si>
    <t>Fbxl19 Knockdown shRNA2</t>
  </si>
  <si>
    <t>GSM2027885</t>
  </si>
  <si>
    <t>Fbxl19 Knockdown shRNA1</t>
  </si>
  <si>
    <t>GSM1647458</t>
  </si>
  <si>
    <t>Reprogramming cells at day3</t>
  </si>
  <si>
    <t>GSM1600165</t>
  </si>
  <si>
    <t>M3O-lenti-iPSCs-LIF(-)</t>
  </si>
  <si>
    <t>GSM1647459</t>
  </si>
  <si>
    <t>GSM181965</t>
  </si>
  <si>
    <t>Day 1 L +RA chip</t>
  </si>
  <si>
    <t>GSM778079</t>
  </si>
  <si>
    <t>ES[MC1R(20):tetSub1(12)] day2 Dox-</t>
  </si>
  <si>
    <t>GSM778078</t>
  </si>
  <si>
    <t>GSM181964</t>
  </si>
  <si>
    <t>Day 1 M +RA chip</t>
  </si>
  <si>
    <t>GPL82</t>
  </si>
  <si>
    <t>GSM778075</t>
  </si>
  <si>
    <t>ES[MC1R(20):tetStra13(12)] day2 Dox-</t>
  </si>
  <si>
    <t>GSM778074</t>
  </si>
  <si>
    <t>GSM778077</t>
  </si>
  <si>
    <t>ES[MC1R(20):tetSub1(12)] day2 Dox+</t>
  </si>
  <si>
    <t>GSM778076</t>
  </si>
  <si>
    <t>GSM778071</t>
  </si>
  <si>
    <t>ES[MC1R(20):tetSox7(32)] day2 Dox-</t>
  </si>
  <si>
    <t>GSM778070</t>
  </si>
  <si>
    <t>GSM778073</t>
  </si>
  <si>
    <t>ES[MC1R(20):tetStra13(12)] day2 Dox+</t>
  </si>
  <si>
    <t>GSM778072</t>
  </si>
  <si>
    <t>GSM902359</t>
  </si>
  <si>
    <t>time (hrs) - 0</t>
  </si>
  <si>
    <t>GSM181966</t>
  </si>
  <si>
    <t>GSM1304629</t>
  </si>
  <si>
    <t>GSM1304628</t>
  </si>
  <si>
    <t>MBzP - 24 h - 0.143 mM -</t>
  </si>
  <si>
    <t>GSM1304627</t>
  </si>
  <si>
    <t>GSM1304626</t>
  </si>
  <si>
    <t>GSM1304625</t>
  </si>
  <si>
    <t>GSM1304624</t>
  </si>
  <si>
    <t>GSM1304623</t>
  </si>
  <si>
    <t>GSM1304622</t>
  </si>
  <si>
    <t>GSM1304621</t>
  </si>
  <si>
    <t>GSM1304620</t>
  </si>
  <si>
    <t>MBzP - 24 h - 0.0441 mM -</t>
  </si>
  <si>
    <t>GSM799870</t>
  </si>
  <si>
    <t>Rybp#10 (OHT-) 4d</t>
  </si>
  <si>
    <t>GSM854784</t>
  </si>
  <si>
    <t>iPS clone 1 derivated in the presence of ascorbic acid</t>
  </si>
  <si>
    <t>GSM854785</t>
  </si>
  <si>
    <t>iPS clone 2 derivated in the presence of ascorbic acid</t>
  </si>
  <si>
    <t>GSM854786</t>
  </si>
  <si>
    <t>iPS clone 3 derivated in the presence of ascorbic acid</t>
  </si>
  <si>
    <t>GSM799871</t>
  </si>
  <si>
    <t>Rybp#10 (OHT+) 4d</t>
  </si>
  <si>
    <t>GSM854788</t>
  </si>
  <si>
    <t>iPS clone 1 derivated in the absence of ascorbic acid</t>
  </si>
  <si>
    <t>GSM854789</t>
  </si>
  <si>
    <t>iPS clone 2 derivated in the absence of ascorbic acid</t>
  </si>
  <si>
    <t>GSM799872</t>
  </si>
  <si>
    <t>GSM777926</t>
  </si>
  <si>
    <t>ES[MC1R(20):tetGrhl2(22)] day2 Dox-</t>
  </si>
  <si>
    <t>GSM777927</t>
  </si>
  <si>
    <t>GSM777924</t>
  </si>
  <si>
    <t>ES[MC1R(20):tetGrhl2(22)] day2 Dox+</t>
  </si>
  <si>
    <t>GSM777925</t>
  </si>
  <si>
    <t>GSM777922</t>
  </si>
  <si>
    <t>ES[MC1R(20):tetGbx2(8)] day2 Dox-</t>
  </si>
  <si>
    <t>GSM777923</t>
  </si>
  <si>
    <t>GSM777920</t>
  </si>
  <si>
    <t>ES[MC1R(20):tetGbx2(8)] day2 Dox+</t>
  </si>
  <si>
    <t>GSM777921</t>
  </si>
  <si>
    <t>GSM799874</t>
  </si>
  <si>
    <t>Rybp#10 (OHT-) 12d</t>
  </si>
  <si>
    <t>GSM195140</t>
  </si>
  <si>
    <t>D7 EB Stella+</t>
  </si>
  <si>
    <t>GSM777928</t>
  </si>
  <si>
    <t>ES[MC1R(20):tetHesx1(8)] day2 Dox+</t>
  </si>
  <si>
    <t>GSM777929</t>
  </si>
  <si>
    <t>GSM1836281</t>
  </si>
  <si>
    <t>shLUC D6</t>
  </si>
  <si>
    <t>GSM1836280</t>
  </si>
  <si>
    <t>GSM1836283</t>
  </si>
  <si>
    <t>shLUC D8</t>
  </si>
  <si>
    <t>GSM1836282</t>
  </si>
  <si>
    <t>GSM1836285</t>
  </si>
  <si>
    <t>shLUC D10</t>
  </si>
  <si>
    <t>GSM799876</t>
  </si>
  <si>
    <t>Rybp#15 (OHT-) 12d</t>
  </si>
  <si>
    <t>GSM86298</t>
  </si>
  <si>
    <t>GSM86299</t>
  </si>
  <si>
    <t>GSM86296</t>
  </si>
  <si>
    <t>GSM86297</t>
  </si>
  <si>
    <t>GSM86294</t>
  </si>
  <si>
    <t>GSM799877</t>
  </si>
  <si>
    <t>Rybp#15 (OHT+) 12d</t>
  </si>
  <si>
    <t>GSM86293</t>
  </si>
  <si>
    <t>J1 EB 48h</t>
  </si>
  <si>
    <t>GSM1295569</t>
  </si>
  <si>
    <t>ESC N-/-</t>
  </si>
  <si>
    <t>GSM181968</t>
  </si>
  <si>
    <t>Day 2 M +RA chip</t>
  </si>
  <si>
    <t>GSM778101</t>
  </si>
  <si>
    <t>ES[MC1R(20):tetTrpv2(9)] day2 Dox+</t>
  </si>
  <si>
    <t>GSM778100</t>
  </si>
  <si>
    <t>GSM778103</t>
  </si>
  <si>
    <t>ES[MC1R(20):tetTrpv2(9)] day2 Dox-</t>
  </si>
  <si>
    <t>GSM778102</t>
  </si>
  <si>
    <t>GSM778105</t>
  </si>
  <si>
    <t>ES[MC1R(20):tetUgp2(20)] day2 Dox+</t>
  </si>
  <si>
    <t>GSM778104</t>
  </si>
  <si>
    <t>GSM778107</t>
  </si>
  <si>
    <t>ES[MC1R(20):tetUgp2(20)] day2 Dox-</t>
  </si>
  <si>
    <t>GSM778106</t>
  </si>
  <si>
    <t>GSM778109</t>
  </si>
  <si>
    <t>ES[MC1R(20):tetZfp57(22)] day2 Dox+</t>
  </si>
  <si>
    <t>GSM778108</t>
  </si>
  <si>
    <t>GSM2357064</t>
  </si>
  <si>
    <t>Nat1-null ESC  2i+LIF</t>
  </si>
  <si>
    <t>GSM2357065</t>
  </si>
  <si>
    <t>GSM2357062</t>
  </si>
  <si>
    <t>Nat1-null ESC LIF</t>
  </si>
  <si>
    <t>GSM2357063</t>
  </si>
  <si>
    <t>GSM2357060</t>
  </si>
  <si>
    <t>GSM2357061</t>
  </si>
  <si>
    <t>GSM819985</t>
  </si>
  <si>
    <t>Hepatocyte Derived iPSC AH-iPSC</t>
  </si>
  <si>
    <t>GSM819984</t>
  </si>
  <si>
    <t>GSM819987</t>
  </si>
  <si>
    <t>GSM819986</t>
  </si>
  <si>
    <t>GSM688710</t>
  </si>
  <si>
    <t>Nanog (WT)-rescued Max-null ES</t>
  </si>
  <si>
    <t>GSM688711</t>
  </si>
  <si>
    <t>Nanog (D67G)-rescued Max-null ES</t>
  </si>
  <si>
    <t>GSM688712</t>
  </si>
  <si>
    <t>2i Nam-treated WT ES</t>
  </si>
  <si>
    <t>GSM688713</t>
  </si>
  <si>
    <t>2i Nam-treated completely Max-null</t>
  </si>
  <si>
    <t>GSM688714</t>
  </si>
  <si>
    <t>GSM688715</t>
  </si>
  <si>
    <t>GSM777858</t>
  </si>
  <si>
    <t>ES[MC1R(20):tetDmrt1(21)] day2 Dox-</t>
  </si>
  <si>
    <t>GSM777859</t>
  </si>
  <si>
    <t>GSM1606381</t>
  </si>
  <si>
    <t>Tgif2 OE</t>
  </si>
  <si>
    <t>GSM1606380</t>
  </si>
  <si>
    <t>GSM1606383</t>
  </si>
  <si>
    <t>GSM1606382</t>
  </si>
  <si>
    <t>GSM777852</t>
  </si>
  <si>
    <t>ES[MC1R(20):tetDedd2(23)] day2 Dox+</t>
  </si>
  <si>
    <t>GSM777853</t>
  </si>
  <si>
    <t>GSM777850</t>
  </si>
  <si>
    <t>ES[MC1R(20):tetChes1(2)] day2 Dox-</t>
  </si>
  <si>
    <t>GSM777851</t>
  </si>
  <si>
    <t>GSM777856</t>
  </si>
  <si>
    <t>ES[MC1R(20):tetDmrt1(21)] day2 Dox+</t>
  </si>
  <si>
    <t>GSM777857</t>
  </si>
  <si>
    <t>GSM777854</t>
  </si>
  <si>
    <t>ES[MC1R(20):tetDedd2(23)] day2 Dox-</t>
  </si>
  <si>
    <t>GSM777855</t>
  </si>
  <si>
    <t>GSM960879</t>
  </si>
  <si>
    <t>esiOgt</t>
  </si>
  <si>
    <t>GSM2026308</t>
  </si>
  <si>
    <t>macrophages iPS p3</t>
  </si>
  <si>
    <t>GSM1195998</t>
  </si>
  <si>
    <t>J1 Ino80e siRNA</t>
  </si>
  <si>
    <t>GPL4134</t>
  </si>
  <si>
    <t>GSM1297620</t>
  </si>
  <si>
    <t>GSM1297621</t>
  </si>
  <si>
    <t>MEFdBA KOSM, day7</t>
  </si>
  <si>
    <t>GSM1297622</t>
  </si>
  <si>
    <t>GSM1297623</t>
  </si>
  <si>
    <t>GSM181961</t>
  </si>
  <si>
    <t>Day 1 H +RA chip</t>
  </si>
  <si>
    <t>GSM181960</t>
  </si>
  <si>
    <t>Day 5 L -LIF chip</t>
  </si>
  <si>
    <t>GSM181963</t>
  </si>
  <si>
    <t>GSM181962</t>
  </si>
  <si>
    <t>GSM195142</t>
  </si>
  <si>
    <t>GSM1600155</t>
  </si>
  <si>
    <t>ESCs (CJ7)</t>
  </si>
  <si>
    <t>GSM1304531</t>
  </si>
  <si>
    <t>MMP - 24 h - 0.441 mM -</t>
  </si>
  <si>
    <t>GSM1869338</t>
  </si>
  <si>
    <t>day3 renilla control</t>
  </si>
  <si>
    <t>GSM181969</t>
  </si>
  <si>
    <t>Day 2 L +RA chip</t>
  </si>
  <si>
    <t>GSM1304540</t>
  </si>
  <si>
    <t>GSM1304541</t>
  </si>
  <si>
    <t>GSM1529405</t>
  </si>
  <si>
    <t>Embryoid body derived from mESC, suspended</t>
  </si>
  <si>
    <t>GSM1304542</t>
  </si>
  <si>
    <t>GSM1304543</t>
  </si>
  <si>
    <t>GSM64948</t>
  </si>
  <si>
    <t>R1 EB 24h</t>
  </si>
  <si>
    <t>GSM64949</t>
  </si>
  <si>
    <t>GSM1304546</t>
  </si>
  <si>
    <t>MMP - 24 h - 4.41 mM -</t>
  </si>
  <si>
    <t>GSM1304547</t>
  </si>
  <si>
    <t>GSM1304544</t>
  </si>
  <si>
    <t>GSM1304545</t>
  </si>
  <si>
    <t>GSM64942</t>
  </si>
  <si>
    <t>R1 EB 18h</t>
  </si>
  <si>
    <t>GSM64943</t>
  </si>
  <si>
    <t>GSM64940</t>
  </si>
  <si>
    <t>GSM64941</t>
  </si>
  <si>
    <t>GSM64946</t>
  </si>
  <si>
    <t>GSM64947</t>
  </si>
  <si>
    <t>GSM64944</t>
  </si>
  <si>
    <t>GSM64945</t>
  </si>
  <si>
    <t>GSM1304548</t>
  </si>
  <si>
    <t>GSM1304549</t>
  </si>
  <si>
    <t>GSM547981</t>
  </si>
  <si>
    <t>B cell iPSC at p10</t>
  </si>
  <si>
    <t>GSM547980</t>
  </si>
  <si>
    <t>GSM547983</t>
  </si>
  <si>
    <t>B cell iPSC at p16</t>
  </si>
  <si>
    <t>GSM547982</t>
  </si>
  <si>
    <t>GSM547985</t>
  </si>
  <si>
    <t>GSM547984</t>
  </si>
  <si>
    <t>GSM1139760</t>
  </si>
  <si>
    <t>GSM1139761</t>
  </si>
  <si>
    <t>GSM1139762</t>
  </si>
  <si>
    <t>Mettl3 KD at 0h, biological</t>
  </si>
  <si>
    <t>GSM1139763</t>
  </si>
  <si>
    <t>Mettl3 KD at 4h, biological</t>
  </si>
  <si>
    <t>GSM1139764</t>
  </si>
  <si>
    <t>Mettl3 KD at 8h, biological</t>
  </si>
  <si>
    <t>GSM1139765</t>
  </si>
  <si>
    <t>GSM1139766</t>
  </si>
  <si>
    <t>GSM1139767</t>
  </si>
  <si>
    <t>GSM1038614</t>
  </si>
  <si>
    <t>iPS KH2-SC MEF 1-3</t>
  </si>
  <si>
    <t>GSM1038610</t>
  </si>
  <si>
    <t>Day12 SSEA1+ M2</t>
  </si>
  <si>
    <t>GSM1038611</t>
  </si>
  <si>
    <t>Day12 GFP+ M2</t>
  </si>
  <si>
    <t>GSM1038612</t>
  </si>
  <si>
    <t>iPS KH2-SC MEF 1-5</t>
  </si>
  <si>
    <t>GSM1038613</t>
  </si>
  <si>
    <t>iPS KH2-SC MEF 1-6</t>
  </si>
  <si>
    <t>GSM2102216</t>
  </si>
  <si>
    <t>Mbd3 KD</t>
  </si>
  <si>
    <t>GPL10333</t>
  </si>
  <si>
    <t>GSM640460</t>
  </si>
  <si>
    <t>ES cell, 100 nM TSA</t>
  </si>
  <si>
    <t>GSM640461</t>
  </si>
  <si>
    <t>GSM1177476</t>
  </si>
  <si>
    <t>ES (Affymetrix)</t>
  </si>
  <si>
    <t>GSM2102218</t>
  </si>
  <si>
    <t>Mbd2 KD</t>
  </si>
  <si>
    <t>GSM1128623</t>
  </si>
  <si>
    <t>18hrs pulse B cells, time 96</t>
  </si>
  <si>
    <t>GSM1128622</t>
  </si>
  <si>
    <t>18hrs pulse B cells, time 48</t>
  </si>
  <si>
    <t>GSM1128621</t>
  </si>
  <si>
    <t>GSM1128627</t>
  </si>
  <si>
    <t>18hrs pulse B cells, time 192</t>
  </si>
  <si>
    <t>GSM1128626</t>
  </si>
  <si>
    <t>18hrs pulse B cells, time 144</t>
  </si>
  <si>
    <t>GSM1128625</t>
  </si>
  <si>
    <t>GSM1128624</t>
  </si>
  <si>
    <t>GSM1128628</t>
  </si>
  <si>
    <t>GSM909550</t>
  </si>
  <si>
    <t>GSM909551</t>
  </si>
  <si>
    <t>GSM909552</t>
  </si>
  <si>
    <t>siSCR day4, biological</t>
  </si>
  <si>
    <t>GSM909553</t>
  </si>
  <si>
    <t>GSM909554</t>
  </si>
  <si>
    <t>GSM909555</t>
  </si>
  <si>
    <t>siSCR DMSO, biological</t>
  </si>
  <si>
    <t>GSM909556</t>
  </si>
  <si>
    <t>GSM909557</t>
  </si>
  <si>
    <t>GSM909558</t>
  </si>
  <si>
    <t>GSM909559</t>
  </si>
  <si>
    <t>GSM1304600</t>
  </si>
  <si>
    <t>GSM2130801</t>
  </si>
  <si>
    <t>R1 Myc-ER mESC -Myc P16</t>
  </si>
  <si>
    <t>GSM1304603</t>
  </si>
  <si>
    <t>GSM495569</t>
  </si>
  <si>
    <t>Runx1 ES clone at T0, biological</t>
  </si>
  <si>
    <t>GSM495568</t>
  </si>
  <si>
    <t>GSM495567</t>
  </si>
  <si>
    <t>GSM495566</t>
  </si>
  <si>
    <t>Zfp295 ES clone at T24, biological</t>
  </si>
  <si>
    <t>GSM495565</t>
  </si>
  <si>
    <t>GSM495564</t>
  </si>
  <si>
    <t>GSM495563</t>
  </si>
  <si>
    <t>Zfp295 ES clone at T0, biological</t>
  </si>
  <si>
    <t>GSM495562</t>
  </si>
  <si>
    <t>GSM495561</t>
  </si>
  <si>
    <t>GSM495560</t>
  </si>
  <si>
    <t>GSM86151</t>
  </si>
  <si>
    <t>J1 EB 9d</t>
  </si>
  <si>
    <t>GSM1836284</t>
  </si>
  <si>
    <t>GSM277768</t>
  </si>
  <si>
    <t>Day 6 GFPneg</t>
  </si>
  <si>
    <t>GSM277767</t>
  </si>
  <si>
    <t>GSM277766</t>
  </si>
  <si>
    <t>GSM277765</t>
  </si>
  <si>
    <t>Day 6 GFPpos</t>
  </si>
  <si>
    <t>GSM277764</t>
  </si>
  <si>
    <t>GSM277763</t>
  </si>
  <si>
    <t>GSM277762</t>
  </si>
  <si>
    <t>Day 4</t>
  </si>
  <si>
    <t>GSM277761</t>
  </si>
  <si>
    <t>GSM277760</t>
  </si>
  <si>
    <t>GSM86152</t>
  </si>
  <si>
    <t>GSM72839</t>
  </si>
  <si>
    <t>CPGSC#14dhr</t>
  </si>
  <si>
    <t>GSM72838</t>
  </si>
  <si>
    <t>GSM72835</t>
  </si>
  <si>
    <t>CPGSC#36hr</t>
  </si>
  <si>
    <t>GSM72834</t>
  </si>
  <si>
    <t>GSM72837</t>
  </si>
  <si>
    <t>GSM72836</t>
  </si>
  <si>
    <t>GSM72831</t>
  </si>
  <si>
    <t>GSM72830</t>
  </si>
  <si>
    <t>GSM72833</t>
  </si>
  <si>
    <t>GSM72832</t>
  </si>
  <si>
    <t>GSM749057</t>
  </si>
  <si>
    <t>ESC shRNA linc1510 1.1-266 (batch1)</t>
  </si>
  <si>
    <t>GSM749056</t>
  </si>
  <si>
    <t>GSM749055</t>
  </si>
  <si>
    <t>GSM749054</t>
  </si>
  <si>
    <t>ESC shRNA linc1490 2.1-782 (batch1)</t>
  </si>
  <si>
    <t>GSM749053</t>
  </si>
  <si>
    <t>GSM749052</t>
  </si>
  <si>
    <t>ESC shRNA linc1490 2.1-612 (batch1)</t>
  </si>
  <si>
    <t>GSM749051</t>
  </si>
  <si>
    <t>GSM749050</t>
  </si>
  <si>
    <t>ESC shRNA linc1483 1.1-519 (batch1)</t>
  </si>
  <si>
    <t>GSM86156</t>
  </si>
  <si>
    <t>GSM86118</t>
  </si>
  <si>
    <t>J1 EB 6 hr</t>
  </si>
  <si>
    <t>GSM749059</t>
  </si>
  <si>
    <t>GSM749058</t>
  </si>
  <si>
    <t>GSM34824</t>
  </si>
  <si>
    <t>E81-/-vector</t>
  </si>
  <si>
    <t>GSM34825</t>
  </si>
  <si>
    <t>E100-/-vector</t>
  </si>
  <si>
    <t>GSM34826</t>
  </si>
  <si>
    <t>E14wt-SRFdM-VP16</t>
  </si>
  <si>
    <t>GSM34827</t>
  </si>
  <si>
    <t>GSM34820</t>
  </si>
  <si>
    <t>E14wt-vector</t>
  </si>
  <si>
    <t>GSM34821</t>
  </si>
  <si>
    <t>E14-99+/-vector</t>
  </si>
  <si>
    <t>GSM34822</t>
  </si>
  <si>
    <t>GSM34823</t>
  </si>
  <si>
    <t>GSM34828</t>
  </si>
  <si>
    <t>E99-/+SRFdM-VP16</t>
  </si>
  <si>
    <t>GSM34829</t>
  </si>
  <si>
    <t>GSM98578</t>
  </si>
  <si>
    <t>ES 5ug nonamplified, technical</t>
  </si>
  <si>
    <t>GSM98579</t>
  </si>
  <si>
    <t>GSM98574</t>
  </si>
  <si>
    <t>ES 10pg amplified, technical</t>
  </si>
  <si>
    <t>GSM777944</t>
  </si>
  <si>
    <t>ES[MC1R(20):tetHoxa9(19)] day2 Dox+</t>
  </si>
  <si>
    <t>GSM98576</t>
  </si>
  <si>
    <t>GSM98577</t>
  </si>
  <si>
    <t>GSM98570</t>
  </si>
  <si>
    <t>GSM98571</t>
  </si>
  <si>
    <t>GSM98572</t>
  </si>
  <si>
    <t>GSM777945</t>
  </si>
  <si>
    <t>GSM749239</t>
  </si>
  <si>
    <t>ESC shRNA rfp 66 (batch1)</t>
  </si>
  <si>
    <t>GSM749238</t>
  </si>
  <si>
    <t>ESC shRNA rfp 513 (batch1)</t>
  </si>
  <si>
    <t>GSM749233</t>
  </si>
  <si>
    <t>ESC shRNA promegaLuc 743 (batch1)</t>
  </si>
  <si>
    <t>GSM749232</t>
  </si>
  <si>
    <t>ESC shRNA promegaLuc 601 (batch1)</t>
  </si>
  <si>
    <t>GSM749231</t>
  </si>
  <si>
    <t>ESC shRNA promegaLuc 168 (batch1)</t>
  </si>
  <si>
    <t>GSM749230</t>
  </si>
  <si>
    <t>ESC shRNA promegaLuc 164 (batch1)</t>
  </si>
  <si>
    <t>GSM749237</t>
  </si>
  <si>
    <t>ESC shRNA rfp 403 (batch1)</t>
  </si>
  <si>
    <t>GSM749236</t>
  </si>
  <si>
    <t>ESC shRNA rfp 402 (batch1)</t>
  </si>
  <si>
    <t>GSM749235</t>
  </si>
  <si>
    <t>GSM749234</t>
  </si>
  <si>
    <t>ESC shRNA rfp 283 (batch1)</t>
  </si>
  <si>
    <t>GSM37111</t>
  </si>
  <si>
    <t>S1 d3b</t>
  </si>
  <si>
    <t>GSM37110</t>
  </si>
  <si>
    <t>S1 d3SB</t>
  </si>
  <si>
    <t>GSM37113</t>
  </si>
  <si>
    <t>S1 d3PDb</t>
  </si>
  <si>
    <t>GSM37112</t>
  </si>
  <si>
    <t>GSM37115</t>
  </si>
  <si>
    <t>GSM37114</t>
  </si>
  <si>
    <t>GSM37116</t>
  </si>
  <si>
    <t>GSM1304538</t>
  </si>
  <si>
    <t>GSM878591</t>
  </si>
  <si>
    <t>ESC+/- 2i</t>
  </si>
  <si>
    <t>GSM799890</t>
  </si>
  <si>
    <t>Yaf2kd (OHT+)</t>
  </si>
  <si>
    <t>GSM799891</t>
  </si>
  <si>
    <t>Yaf2kd (OHT-)</t>
  </si>
  <si>
    <t>GSM1370101</t>
  </si>
  <si>
    <t>NF-YB KD ES cells 96hr</t>
  </si>
  <si>
    <t>GSM1370100</t>
  </si>
  <si>
    <t>NF-YA KD ES cells 96hr</t>
  </si>
  <si>
    <t>GSM1370103</t>
  </si>
  <si>
    <t>GSM1370102</t>
  </si>
  <si>
    <t>GSM1370105</t>
  </si>
  <si>
    <t>NF-YC KD ES cells 96hr</t>
  </si>
  <si>
    <t>GSM1370104</t>
  </si>
  <si>
    <t>GSM1370107</t>
  </si>
  <si>
    <t>NF-YA, NF-YB, NF-YC triple KD ES cells 96hr</t>
  </si>
  <si>
    <t>GSM1370106</t>
  </si>
  <si>
    <t>GSM1370109</t>
  </si>
  <si>
    <t>GSM1370108</t>
  </si>
  <si>
    <t>GSM1580537</t>
  </si>
  <si>
    <t>control, Chd8 [5452647037]</t>
  </si>
  <si>
    <t>GSM748946</t>
  </si>
  <si>
    <t>ESC shRNA linc1270 2.1-672 (batch1)</t>
  </si>
  <si>
    <t>GSM748947</t>
  </si>
  <si>
    <t>ESC shRNA linc1283 2.1-199 (batch1)</t>
  </si>
  <si>
    <t>GSM748944</t>
  </si>
  <si>
    <t>ESC shRNA linc1267 1.1-135 (batch1)</t>
  </si>
  <si>
    <t>GSM748945</t>
  </si>
  <si>
    <t>GSM748942</t>
  </si>
  <si>
    <t>ESC shRNA linc1262 1.1-229 (batch1)</t>
  </si>
  <si>
    <t>GSM748943</t>
  </si>
  <si>
    <t>GSM748940</t>
  </si>
  <si>
    <t>GSM748941</t>
  </si>
  <si>
    <t>GSM707701</t>
  </si>
  <si>
    <t>Setdb1 2lox/1lox/Cre plus tamoxifen</t>
  </si>
  <si>
    <t>GSM707700</t>
  </si>
  <si>
    <t>GSM105585</t>
  </si>
  <si>
    <t>ESC Tbx3 shRNAi d0 post transduction MOE430</t>
  </si>
  <si>
    <t>GSM105584</t>
  </si>
  <si>
    <t>GSM105583</t>
  </si>
  <si>
    <t>ESC Sox2 shRNAi d7 post transduction MOE430</t>
  </si>
  <si>
    <t>GSM105582</t>
  </si>
  <si>
    <t>GSM748948</t>
  </si>
  <si>
    <t>GSM748949</t>
  </si>
  <si>
    <t>GSM251882</t>
  </si>
  <si>
    <t>Rex KO plus LIF</t>
  </si>
  <si>
    <t>GSM749309</t>
  </si>
  <si>
    <t>ESC shRNA rfp 283s1c1 (batch 2)</t>
  </si>
  <si>
    <t>GSM749308</t>
  </si>
  <si>
    <t>ESC shRNA promegaLuc 743s1c1 (batch 2)</t>
  </si>
  <si>
    <t>GSM749307</t>
  </si>
  <si>
    <t>ESC shRNA promegaLuc 601s1c1 (batch 2)</t>
  </si>
  <si>
    <t>GSM749306</t>
  </si>
  <si>
    <t>ESC shRNA promegaLuc 164s1c1 (batch 2)</t>
  </si>
  <si>
    <t>GSM749305</t>
  </si>
  <si>
    <t>ESC shRNA NM 013633 (batch 2)</t>
  </si>
  <si>
    <t>GSM749304</t>
  </si>
  <si>
    <t>GSM749303</t>
  </si>
  <si>
    <t>ESC shRNA linc1627 1.1-355s21c1 (batch 2)</t>
  </si>
  <si>
    <t>GSM749302</t>
  </si>
  <si>
    <t>GSM749301</t>
  </si>
  <si>
    <t>ESC shRNA linc1626 1.1-533s21c1 (batch 2)</t>
  </si>
  <si>
    <t>GSM749300</t>
  </si>
  <si>
    <t>GSM251881</t>
  </si>
  <si>
    <t>GSM1195989</t>
  </si>
  <si>
    <t>J1 NT siRNA</t>
  </si>
  <si>
    <t>GSM2334976</t>
  </si>
  <si>
    <t>GSM2334975</t>
  </si>
  <si>
    <t>GSM172073</t>
  </si>
  <si>
    <t>Undifferentiated Dicer -/- (27H) ES cell line</t>
  </si>
  <si>
    <t>GSM1340506</t>
  </si>
  <si>
    <t>Rex1GFPd2 ES cells siControl#2 in PD-only medium</t>
  </si>
  <si>
    <t>GSM778068</t>
  </si>
  <si>
    <t>ES[MC1R(20):tetSox7(32)] day2 Dox+</t>
  </si>
  <si>
    <t>GSM778069</t>
  </si>
  <si>
    <t>GSM778066</t>
  </si>
  <si>
    <t>ES[MC1R(20):tetSox15(10)] day2 Dox-</t>
  </si>
  <si>
    <t>GSM778067</t>
  </si>
  <si>
    <t>GSM778064</t>
  </si>
  <si>
    <t>ES[MC1R(20):tetSox15(10)] day2 Dox+</t>
  </si>
  <si>
    <t>GSM778065</t>
  </si>
  <si>
    <t>GSM778062</t>
  </si>
  <si>
    <t>ES[MC1R(20):tetSox11(2)] day2 Dox-</t>
  </si>
  <si>
    <t>GSM778063</t>
  </si>
  <si>
    <t>GSM778060</t>
  </si>
  <si>
    <t>ES[MC1R(20):tetSox11(2)] day2 Dox+</t>
  </si>
  <si>
    <t>GSM778061</t>
  </si>
  <si>
    <t>GSM1195980</t>
  </si>
  <si>
    <t>J1 shRNA Ino80 Day 2</t>
  </si>
  <si>
    <t>GSM1195981</t>
  </si>
  <si>
    <t>J1 shRNA NT Day 4</t>
  </si>
  <si>
    <t>GSM777919</t>
  </si>
  <si>
    <t>ES[MC1R(20):tetGata2(7)] day2 Dox-</t>
  </si>
  <si>
    <t>GSM777918</t>
  </si>
  <si>
    <t>GSM1503983</t>
  </si>
  <si>
    <t>ES control</t>
  </si>
  <si>
    <t>GSM777913</t>
  </si>
  <si>
    <t>ES[MC1R(20):tetFoxp3(12)] day2 Dox+</t>
  </si>
  <si>
    <t>GSM777912</t>
  </si>
  <si>
    <t>GSM777911</t>
  </si>
  <si>
    <t>ES[MC1R(20):tetFoxl2(15)] day2 Dox-</t>
  </si>
  <si>
    <t>GSM777910</t>
  </si>
  <si>
    <t>GSM777917</t>
  </si>
  <si>
    <t>ES[MC1R(20):tetGata2(7)] day2 Dox+</t>
  </si>
  <si>
    <t>GSM777916</t>
  </si>
  <si>
    <t>GSM777915</t>
  </si>
  <si>
    <t>ES[MC1R(20):tetFoxp3(12)] day2 Dox-</t>
  </si>
  <si>
    <t>GSM777914</t>
  </si>
  <si>
    <t>GSM1201708</t>
  </si>
  <si>
    <t>iPSCs</t>
  </si>
  <si>
    <t>GSM1201709</t>
  </si>
  <si>
    <t>miR181 OSK Day3</t>
  </si>
  <si>
    <t>GSM1201707</t>
  </si>
  <si>
    <t>miR294 OSK Day3</t>
  </si>
  <si>
    <t>GSM778112</t>
  </si>
  <si>
    <t>ES[MC1R(20):tetZic1(6)] day2 Dox+</t>
  </si>
  <si>
    <t>GSM778113</t>
  </si>
  <si>
    <t>GSM778110</t>
  </si>
  <si>
    <t>ES[MC1R(20):tetZfp57(22)] day2 Dox-</t>
  </si>
  <si>
    <t>GSM778111</t>
  </si>
  <si>
    <t>GSM778116</t>
  </si>
  <si>
    <t>ES[MC1R(20):tetZmat4(15)] day2 Dox+</t>
  </si>
  <si>
    <t>GSM778117</t>
  </si>
  <si>
    <t>GSM778114</t>
  </si>
  <si>
    <t>ES[MC1R(20):tetZic1(6)] day2 Dox-</t>
  </si>
  <si>
    <t>GSM778115</t>
  </si>
  <si>
    <t>GSM778118</t>
  </si>
  <si>
    <t>ES[MC1R(20):tetZmat4(15)] day2 Dox-</t>
  </si>
  <si>
    <t>GSM778119</t>
  </si>
  <si>
    <t>GSM105554</t>
  </si>
  <si>
    <t>ESC Oct4 shRNAi d1 post transduction MOE430</t>
  </si>
  <si>
    <t>GSM819992</t>
  </si>
  <si>
    <t>Fibroblast Derived iPSC mEF-iPSC</t>
  </si>
  <si>
    <t>GSM819993</t>
  </si>
  <si>
    <t>GSM819990</t>
  </si>
  <si>
    <t>Hepatoblast Derived iPSC HB-iPSC</t>
  </si>
  <si>
    <t>GSM819991</t>
  </si>
  <si>
    <t>GSM1197070</t>
  </si>
  <si>
    <t>GSM1197071</t>
  </si>
  <si>
    <t>GSM819994</t>
  </si>
  <si>
    <t>GSM819995</t>
  </si>
  <si>
    <t>GSM105556</t>
  </si>
  <si>
    <t>ESC Oct4 shRNAi d2 post transduction MOE430</t>
  </si>
  <si>
    <t>GSM86600</t>
  </si>
  <si>
    <t>GSM777869</t>
  </si>
  <si>
    <t>ES[MC1R(20):tetEll2(38)] day2 Dox+</t>
  </si>
  <si>
    <t>GSM777868</t>
  </si>
  <si>
    <t>GSM777867</t>
  </si>
  <si>
    <t>ES[MC1R(20):tetElf5(18)] day2 Dox-</t>
  </si>
  <si>
    <t>GSM777866</t>
  </si>
  <si>
    <t>GSM777865</t>
  </si>
  <si>
    <t>ES[MC1R(20):tetElf5(18)] day2 Dox+</t>
  </si>
  <si>
    <t>GSM777864</t>
  </si>
  <si>
    <t>GSM777863</t>
  </si>
  <si>
    <t>ES[MC1R(20):tetDppa3(7)] day2 Dox-</t>
  </si>
  <si>
    <t>GSM777862</t>
  </si>
  <si>
    <t>GSM777861</t>
  </si>
  <si>
    <t>ES[MC1R(20):tetDppa3(7)] day2 Dox+</t>
  </si>
  <si>
    <t>GSM777860</t>
  </si>
  <si>
    <t>GSM1359924</t>
  </si>
  <si>
    <t>B cells, time 24</t>
  </si>
  <si>
    <t>GSM1359925</t>
  </si>
  <si>
    <t>GSM1359922</t>
  </si>
  <si>
    <t>B cells, time 12</t>
  </si>
  <si>
    <t>GSM1359923</t>
  </si>
  <si>
    <t>GSM1359920</t>
  </si>
  <si>
    <t>B cells, time 6</t>
  </si>
  <si>
    <t>GSM1359921</t>
  </si>
  <si>
    <t>GSM105557</t>
  </si>
  <si>
    <t>GSM1709633</t>
  </si>
  <si>
    <t>E14Tg2a</t>
  </si>
  <si>
    <t>GSM1709632</t>
  </si>
  <si>
    <t>GSM1709637</t>
  </si>
  <si>
    <t>Ring1B -/-</t>
  </si>
  <si>
    <t>GSM1709636</t>
  </si>
  <si>
    <t>GSM1709635</t>
  </si>
  <si>
    <t>GSM1709634</t>
  </si>
  <si>
    <t>GSM1709639</t>
  </si>
  <si>
    <t>Ring1B I53A/I53A</t>
  </si>
  <si>
    <t>GSM1709638</t>
  </si>
  <si>
    <t>GSM105626</t>
  </si>
  <si>
    <t>d5 RA treatment MOE430</t>
  </si>
  <si>
    <t>GSM85019</t>
  </si>
  <si>
    <t>Ngn3 EB10 OFF</t>
  </si>
  <si>
    <t>GSM85018</t>
  </si>
  <si>
    <t>Ngn3 EB10 ON</t>
  </si>
  <si>
    <t>GSM777986</t>
  </si>
  <si>
    <t>ES[MC1R(20):tetLhx2(13)] day2 Dox-</t>
  </si>
  <si>
    <t>GSM777987</t>
  </si>
  <si>
    <t>GSM1313641</t>
  </si>
  <si>
    <t>GSM1313640</t>
  </si>
  <si>
    <t>mES shApela #1</t>
  </si>
  <si>
    <t>GSM1600163</t>
  </si>
  <si>
    <t>GSM2035903</t>
  </si>
  <si>
    <t>Day 6 repMEFs- Sumo2 knockdown</t>
  </si>
  <si>
    <t>GSM241850</t>
  </si>
  <si>
    <t>GSM470599</t>
  </si>
  <si>
    <t>11 dpi N2OSKM-infected MEFs</t>
  </si>
  <si>
    <t>GSM181970</t>
  </si>
  <si>
    <t>GSM1600162</t>
  </si>
  <si>
    <t>GSM470598</t>
  </si>
  <si>
    <t>GSM1600161</t>
  </si>
  <si>
    <t>ESCs (CGR8)</t>
  </si>
  <si>
    <t>GSM85011</t>
  </si>
  <si>
    <t>Ngn3 EB3 ON</t>
  </si>
  <si>
    <t>GSM1600164</t>
  </si>
  <si>
    <t>M3O-lenti-iPSCs-LIF(+)</t>
  </si>
  <si>
    <t>GSM749240</t>
  </si>
  <si>
    <t>ESC shRNA XM 132755.3 (batch1)</t>
  </si>
  <si>
    <t>GSM1304551</t>
  </si>
  <si>
    <t>MBuP - 24 h - 0.00441 mM -</t>
  </si>
  <si>
    <t>GSM1304550</t>
  </si>
  <si>
    <t>GSM1304553</t>
  </si>
  <si>
    <t>GSM313602</t>
  </si>
  <si>
    <t>E14</t>
  </si>
  <si>
    <t>GPL6103</t>
  </si>
  <si>
    <t>GSM64959</t>
  </si>
  <si>
    <t>GSM64958</t>
  </si>
  <si>
    <t>GSM1304557</t>
  </si>
  <si>
    <t>GSM1304556</t>
  </si>
  <si>
    <t>GSM64955</t>
  </si>
  <si>
    <t>R1 EB 36h</t>
  </si>
  <si>
    <t>GSM64954</t>
  </si>
  <si>
    <t>GSM64957</t>
  </si>
  <si>
    <t>GSM64956</t>
  </si>
  <si>
    <t>GSM64951</t>
  </si>
  <si>
    <t>GSM64950</t>
  </si>
  <si>
    <t>GSM64953</t>
  </si>
  <si>
    <t>GSM470592</t>
  </si>
  <si>
    <t>7 dpi N2OSKM-infected MEFs</t>
  </si>
  <si>
    <t>GSM1295576</t>
  </si>
  <si>
    <t>iPSC N-/- (pre-iPSC)</t>
  </si>
  <si>
    <t>GSM85017</t>
  </si>
  <si>
    <t>GSM777902</t>
  </si>
  <si>
    <t>ES[MC1R(20):tetFoxc1(18)] day2 Dox-</t>
  </si>
  <si>
    <t>GSM2102212</t>
  </si>
  <si>
    <t>Dnmt1 KD</t>
  </si>
  <si>
    <t>GSM1385846</t>
  </si>
  <si>
    <t>GSM1385847</t>
  </si>
  <si>
    <t>GSM1038609</t>
  </si>
  <si>
    <t>Day12 Thy- M2</t>
  </si>
  <si>
    <t>GSM1038608</t>
  </si>
  <si>
    <t>Day12 Thy+ M2</t>
  </si>
  <si>
    <t>GSM1388379</t>
  </si>
  <si>
    <t>GMP-iPS</t>
  </si>
  <si>
    <t>GSM1388378</t>
  </si>
  <si>
    <t>Fibroblasts-iPS</t>
  </si>
  <si>
    <t>GSM1385849</t>
  </si>
  <si>
    <t>PG-KS mouse ESC cell line R1 exposed to 0.054 mM Ondansetron/0.1% DMSO</t>
  </si>
  <si>
    <t>GSM1038603</t>
  </si>
  <si>
    <t>Day6 Thy- M3</t>
  </si>
  <si>
    <t>GSM1038602</t>
  </si>
  <si>
    <t>Day6 Thy+ M3</t>
  </si>
  <si>
    <t>GSM1038601</t>
  </si>
  <si>
    <t>Day6 SSEA1+ M2</t>
  </si>
  <si>
    <t>GSM1038600</t>
  </si>
  <si>
    <t>Day6 Thy- M2</t>
  </si>
  <si>
    <t>GSM1038607</t>
  </si>
  <si>
    <t>Day9 SSEA1+ M2</t>
  </si>
  <si>
    <t>GSM1038606</t>
  </si>
  <si>
    <t>Day9 Thy- M2</t>
  </si>
  <si>
    <t>GSM1038605</t>
  </si>
  <si>
    <t>Day9 Thy+ M2</t>
  </si>
  <si>
    <t>GSM1038604</t>
  </si>
  <si>
    <t>Day6 SSEA1+ M3</t>
  </si>
  <si>
    <t>GSM640457</t>
  </si>
  <si>
    <t>ES cell, 10 nM TSA</t>
  </si>
  <si>
    <t>GSM640456</t>
  </si>
  <si>
    <t>GSM640455</t>
  </si>
  <si>
    <t>ES cell, 0 nM TSA</t>
  </si>
  <si>
    <t>GSM640454</t>
  </si>
  <si>
    <t>GSM640459</t>
  </si>
  <si>
    <t>ES cell, 50 nM TSA</t>
  </si>
  <si>
    <t>GSM640458</t>
  </si>
  <si>
    <t>GSM1697613</t>
  </si>
  <si>
    <t>iPSCs, Nos3-/- mice, Day 0</t>
  </si>
  <si>
    <t>GSM1697615</t>
  </si>
  <si>
    <t>GSM1697614</t>
  </si>
  <si>
    <t>GSM1697617</t>
  </si>
  <si>
    <t>GSM130369</t>
  </si>
  <si>
    <t>GSM130368</t>
  </si>
  <si>
    <t>GSM130367</t>
  </si>
  <si>
    <t>wild type embryonic stem cells biological</t>
  </si>
  <si>
    <t>GSM130366</t>
  </si>
  <si>
    <t>GSM130365</t>
  </si>
  <si>
    <t>GSM1697616</t>
  </si>
  <si>
    <t>GSM1697624</t>
  </si>
  <si>
    <t>iPSCs,control (wild type CD1) mice, Day 0</t>
  </si>
  <si>
    <t>GSM1697619</t>
  </si>
  <si>
    <t>GSM1697626</t>
  </si>
  <si>
    <t>GSM1697627</t>
  </si>
  <si>
    <t>GSM1697620</t>
  </si>
  <si>
    <t>GSM1697621</t>
  </si>
  <si>
    <t>GSM1697622</t>
  </si>
  <si>
    <t>GSM1697618</t>
  </si>
  <si>
    <t>GSM1697628</t>
  </si>
  <si>
    <t>GSM1697629</t>
  </si>
  <si>
    <t>differentiated embryoid body, Nos3-/- mice, Day</t>
  </si>
  <si>
    <t>GSM495570</t>
  </si>
  <si>
    <t>Runx1 ES clone at T24, biological</t>
  </si>
  <si>
    <t>GSM495571</t>
  </si>
  <si>
    <t>GSM495572</t>
  </si>
  <si>
    <t>GSM2385246</t>
  </si>
  <si>
    <t>tet-Map3k3 Nat1-null ESC w Dox</t>
  </si>
  <si>
    <t>GSM2385241</t>
  </si>
  <si>
    <t>GSM2385240</t>
  </si>
  <si>
    <t>GSM2385243</t>
  </si>
  <si>
    <t>tet-Map3k3 Nat1-null ESC wo Dox</t>
  </si>
  <si>
    <t>GSM2385242</t>
  </si>
  <si>
    <t>GSM1261104</t>
  </si>
  <si>
    <t>MEF OSKM-J2deltaC+PrEsS Day3</t>
  </si>
  <si>
    <t>GSM2385249</t>
  </si>
  <si>
    <t>tet-EGFP Nat1-null ESC w Dox</t>
  </si>
  <si>
    <t>GSM1261101</t>
  </si>
  <si>
    <t>MEF OSKM+Empty Day3</t>
  </si>
  <si>
    <t>GSM1261102</t>
  </si>
  <si>
    <t>MEF OSKM-J2deltaC+Empty Day3</t>
  </si>
  <si>
    <t>GSM1261103</t>
  </si>
  <si>
    <t>MEF OSKM+PrEsS Day3</t>
  </si>
  <si>
    <t>GSM838335</t>
  </si>
  <si>
    <t>ESC scr shRNA</t>
  </si>
  <si>
    <t>GSM2028220</t>
  </si>
  <si>
    <t>N2LE</t>
  </si>
  <si>
    <t>GSM132676</t>
  </si>
  <si>
    <t>Day 7 GFP Negative</t>
  </si>
  <si>
    <t>GSM749048</t>
  </si>
  <si>
    <t>ESC shRNA linc1477 1.1-720 (batch1)</t>
  </si>
  <si>
    <t>GSM749049</t>
  </si>
  <si>
    <t>GSM749040</t>
  </si>
  <si>
    <t>ESC shRNA linc1468 2.1-5203 (batch1)</t>
  </si>
  <si>
    <t>GSM749041</t>
  </si>
  <si>
    <t>GSM749042</t>
  </si>
  <si>
    <t>ESC shRNA linc1470 1.1-402 (batch1)</t>
  </si>
  <si>
    <t>GSM749043</t>
  </si>
  <si>
    <t>GSM749044</t>
  </si>
  <si>
    <t>ESC shRNA linc1471 1.1-60 (batch1)</t>
  </si>
  <si>
    <t>GSM749045</t>
  </si>
  <si>
    <t>ESC shRNA linc1473 1.1-220 (batch1)</t>
  </si>
  <si>
    <t>GSM749046</t>
  </si>
  <si>
    <t>GSM749047</t>
  </si>
  <si>
    <t>GSM201483</t>
  </si>
  <si>
    <t>Embryoid body EB</t>
  </si>
  <si>
    <t>GSM2130800</t>
  </si>
  <si>
    <t>GSM34837</t>
  </si>
  <si>
    <t>E99-/+SRFVP16</t>
  </si>
  <si>
    <t>GSM34836</t>
  </si>
  <si>
    <t>GSM34835</t>
  </si>
  <si>
    <t>E14wt-SRFVP16</t>
  </si>
  <si>
    <t>GSM34834</t>
  </si>
  <si>
    <t>GSM34833</t>
  </si>
  <si>
    <t>E100-/-SRFdM-VP16</t>
  </si>
  <si>
    <t>GSM34832</t>
  </si>
  <si>
    <t>GSM34831</t>
  </si>
  <si>
    <t>E81-/-SRFdM-VP16</t>
  </si>
  <si>
    <t>GSM34830</t>
  </si>
  <si>
    <t>GSM1503985</t>
  </si>
  <si>
    <t>iPS cell line1</t>
  </si>
  <si>
    <t>GSM1503984</t>
  </si>
  <si>
    <t>GSM1503987</t>
  </si>
  <si>
    <t>iPS cell line2</t>
  </si>
  <si>
    <t>GSM1503986</t>
  </si>
  <si>
    <t>GSM34839</t>
  </si>
  <si>
    <t>E81-/-SRFVP16</t>
  </si>
  <si>
    <t>GSM34838</t>
  </si>
  <si>
    <t>GSM98569</t>
  </si>
  <si>
    <t>GSM98568</t>
  </si>
  <si>
    <t>GSM1304519</t>
  </si>
  <si>
    <t>MEHP - 24 h - 0.441 mM -</t>
  </si>
  <si>
    <t>GSM1304518</t>
  </si>
  <si>
    <t>GSM749228</t>
  </si>
  <si>
    <t>ESC shRNA promegaLuc 160 (batch1)</t>
  </si>
  <si>
    <t>GSM749229</t>
  </si>
  <si>
    <t>GSM1836286</t>
  </si>
  <si>
    <t>shSOX17 D0</t>
  </si>
  <si>
    <t>GSM749224</t>
  </si>
  <si>
    <t>ESC shRNA pLKO (batch1)</t>
  </si>
  <si>
    <t>GSM749225</t>
  </si>
  <si>
    <t>GSM749226</t>
  </si>
  <si>
    <t>GSM749227</t>
  </si>
  <si>
    <t>GSM749220</t>
  </si>
  <si>
    <t>GSM749221</t>
  </si>
  <si>
    <t>ESC shRNA NM 201396.1 (batch1)</t>
  </si>
  <si>
    <t>GSM749222</t>
  </si>
  <si>
    <t>GSM749223</t>
  </si>
  <si>
    <t>GSM1195983</t>
  </si>
  <si>
    <t>J1 shRNA Ino80 Day 4</t>
  </si>
  <si>
    <t>GSM1045445</t>
  </si>
  <si>
    <t>Prdm14(-/-): Serum+MEK inhibitor (day2)</t>
  </si>
  <si>
    <t>GSM1045444</t>
  </si>
  <si>
    <t>GSM1045447</t>
  </si>
  <si>
    <t>Prdm14(+/+): Serum+MEK inhibitor (day2)</t>
  </si>
  <si>
    <t>GSM1045446</t>
  </si>
  <si>
    <t>GSM1045441</t>
  </si>
  <si>
    <t>Prdm14(-/-): Serum (day2)</t>
  </si>
  <si>
    <t>GSM1045440</t>
  </si>
  <si>
    <t>GSM1045443</t>
  </si>
  <si>
    <t>Prdm14(+/+): Serum (day2)</t>
  </si>
  <si>
    <t>GSM1045442</t>
  </si>
  <si>
    <t>GSM94859</t>
  </si>
  <si>
    <t>GSM1304516</t>
  </si>
  <si>
    <t>GSM466929</t>
  </si>
  <si>
    <t>miR-294 transfected</t>
  </si>
  <si>
    <t>GSM466928</t>
  </si>
  <si>
    <t>GSM466925</t>
  </si>
  <si>
    <t>let-7c transfected</t>
  </si>
  <si>
    <t>GSM466927</t>
  </si>
  <si>
    <t>GSM466926</t>
  </si>
  <si>
    <t>GSM94858</t>
  </si>
  <si>
    <t>GSM105591</t>
  </si>
  <si>
    <t>ESC Tbx3 shRNAi d3 post transduction MOE430</t>
  </si>
  <si>
    <t>GSM105592</t>
  </si>
  <si>
    <t>ESC Tbx3 shRNAi d4 post transduction MOE430</t>
  </si>
  <si>
    <t>GSM105593</t>
  </si>
  <si>
    <t>GSM105594</t>
  </si>
  <si>
    <t>ESC Tbx3 shRNAi d5 post transduction MOE430</t>
  </si>
  <si>
    <t>GSM105595</t>
  </si>
  <si>
    <t>GSM105596</t>
  </si>
  <si>
    <t>ESC Tbx3 shRNAi d6 post transduction MOE430</t>
  </si>
  <si>
    <t>GSM105597</t>
  </si>
  <si>
    <t>GSM105598</t>
  </si>
  <si>
    <t>ESC Tbx3 shRNAi d7 post transduction MOE430</t>
  </si>
  <si>
    <t>GSM105599</t>
  </si>
  <si>
    <t>GSM749310</t>
  </si>
  <si>
    <t>ESC shRNA rfp 402s1c1 (batch 2)</t>
  </si>
  <si>
    <t>GSM749311</t>
  </si>
  <si>
    <t>ESC shRNA rfp 513s1c1 (batch 2)</t>
  </si>
  <si>
    <t>GSM749312</t>
  </si>
  <si>
    <t>ESC shRNA XM 132755 (batch 2)</t>
  </si>
  <si>
    <t>GSM749313</t>
  </si>
  <si>
    <t>GSM647221</t>
  </si>
  <si>
    <t>mES, p53-/-, Adr</t>
  </si>
  <si>
    <t>GSM647220</t>
  </si>
  <si>
    <t>GSM778053</t>
  </si>
  <si>
    <t>ES[MC1R(20):tetSix1(15)] day2 Dox+</t>
  </si>
  <si>
    <t>GSM778052</t>
  </si>
  <si>
    <t>GSM778051</t>
  </si>
  <si>
    <t>ES[MC1R(20):tetSirt3(19)] day2 Dox-</t>
  </si>
  <si>
    <t>GSM778050</t>
  </si>
  <si>
    <t>GSM778057</t>
  </si>
  <si>
    <t>ES[MC1R(20):tetSmad6(9)] day2 Dox+</t>
  </si>
  <si>
    <t>GSM778056</t>
  </si>
  <si>
    <t>GSM778055</t>
  </si>
  <si>
    <t>ES[MC1R(20):tetSix1(15)] day2 Dox-</t>
  </si>
  <si>
    <t>GSM778054</t>
  </si>
  <si>
    <t>GSM778059</t>
  </si>
  <si>
    <t>ES[MC1R(20):tetSmad6(9)] day2 Dox-</t>
  </si>
  <si>
    <t>GSM778058</t>
  </si>
  <si>
    <t>GSM978936</t>
  </si>
  <si>
    <t>siRnf31</t>
  </si>
  <si>
    <t>GSM978937</t>
  </si>
  <si>
    <t>siNonTarget</t>
  </si>
  <si>
    <t>GSM978934</t>
  </si>
  <si>
    <t>siSocs3</t>
  </si>
  <si>
    <t>GSM978935</t>
  </si>
  <si>
    <t>GSM777908</t>
  </si>
  <si>
    <t>ES[MC1R(20):tetFoxl2(15)] day2 Dox+</t>
  </si>
  <si>
    <t>GSM777909</t>
  </si>
  <si>
    <t>GSM978930</t>
  </si>
  <si>
    <t>siSox17</t>
  </si>
  <si>
    <t>GSM978931</t>
  </si>
  <si>
    <t>siFbxw7</t>
  </si>
  <si>
    <t>GSM777904</t>
  </si>
  <si>
    <t>ES[MC1R(20):tetFoxg1(8)] day2 Dox+</t>
  </si>
  <si>
    <t>GSM777905</t>
  </si>
  <si>
    <t>GSM777906</t>
  </si>
  <si>
    <t>ES[MC1R(20):tetFoxg1(8)] day2 Dox-</t>
  </si>
  <si>
    <t>GSM777907</t>
  </si>
  <si>
    <t>GSM777900</t>
  </si>
  <si>
    <t>ES[MC1R(20):tetFoxc1(18)] day2 Dox+</t>
  </si>
  <si>
    <t>GSM284805</t>
  </si>
  <si>
    <t>Embryonic stem cells</t>
  </si>
  <si>
    <t>GSM284806</t>
  </si>
  <si>
    <t>GSM284807</t>
  </si>
  <si>
    <t>GSM748979</t>
  </si>
  <si>
    <t>ESC shRNA linc1361 1.1-403 (batch1)</t>
  </si>
  <si>
    <t>GSM748978</t>
  </si>
  <si>
    <t>ESC shRNA linc1349 1.1-13 (batch1)</t>
  </si>
  <si>
    <t>GSM1201719</t>
  </si>
  <si>
    <t>GSM1201718</t>
  </si>
  <si>
    <t>GSM748973</t>
  </si>
  <si>
    <t>ESC shRNA linc1347 1.1-2917 (batch1)</t>
  </si>
  <si>
    <t>GSM748972</t>
  </si>
  <si>
    <t>ESC shRNA linc1346 1.1-3679 (batch1)</t>
  </si>
  <si>
    <t>GSM748971</t>
  </si>
  <si>
    <t>GSM748970</t>
  </si>
  <si>
    <t>ESC shRNA linc1335 1.1-130 (batch1)</t>
  </si>
  <si>
    <t>GSM748977</t>
  </si>
  <si>
    <t>GSM748976</t>
  </si>
  <si>
    <t>GSM748975</t>
  </si>
  <si>
    <t>GSM748974</t>
  </si>
  <si>
    <t>GSM560810</t>
  </si>
  <si>
    <t>Differentiated Embryonal stem cells 129SV</t>
  </si>
  <si>
    <t>GSM560811</t>
  </si>
  <si>
    <t>GSM560812</t>
  </si>
  <si>
    <t>GSM560813</t>
  </si>
  <si>
    <t>Undifferentiated Embryonal stem cells Stra8</t>
  </si>
  <si>
    <t>GSM560814</t>
  </si>
  <si>
    <t>GSM560815</t>
  </si>
  <si>
    <t>GSM560816</t>
  </si>
  <si>
    <t>Undifferentiated Embryonal stem cells 129SV</t>
  </si>
  <si>
    <t>GSM560817</t>
  </si>
  <si>
    <t>GSM560818</t>
  </si>
  <si>
    <t>GSM1197069</t>
  </si>
  <si>
    <t>GSM1197068</t>
  </si>
  <si>
    <t>GSM1197063</t>
  </si>
  <si>
    <t>WT J1 ESCs on day 7</t>
  </si>
  <si>
    <t>GSM1197062</t>
  </si>
  <si>
    <t>Eed KO J1 ESCs on day 7</t>
  </si>
  <si>
    <t>GSM1197061</t>
  </si>
  <si>
    <t>Eed KO E14 ESCs on day 7</t>
  </si>
  <si>
    <t>GSM1197060</t>
  </si>
  <si>
    <t>WT V6.5 ESCs on day 3</t>
  </si>
  <si>
    <t>GSM1197067</t>
  </si>
  <si>
    <t>GSM105543</t>
  </si>
  <si>
    <t>ESC Nanog shRNAi d3 post transduction MOE430</t>
  </si>
  <si>
    <t>GSM1197065</t>
  </si>
  <si>
    <t>GSM1197064</t>
  </si>
  <si>
    <t>WT V6.5 ESCs on day 7</t>
  </si>
  <si>
    <t>GSM777870</t>
  </si>
  <si>
    <t>ES[MC1R(20):tetEll2(38)] day2 Dox-</t>
  </si>
  <si>
    <t>GSM777871</t>
  </si>
  <si>
    <t>GSM777872</t>
  </si>
  <si>
    <t>ES[MC1R(20):tetEts1(6)] day2 Dox+</t>
  </si>
  <si>
    <t>GSM777873</t>
  </si>
  <si>
    <t>GSM777874</t>
  </si>
  <si>
    <t>ES[MC1R(20):tetEts1(6)] day2 Dox-</t>
  </si>
  <si>
    <t>GSM777875</t>
  </si>
  <si>
    <t>GSM777876</t>
  </si>
  <si>
    <t>ES[MC1R(20):tetEtv1(15)] day2 Dox+</t>
  </si>
  <si>
    <t>GSM777877</t>
  </si>
  <si>
    <t>GSM777878</t>
  </si>
  <si>
    <t>ES[MC1R(20):tetEtv1(15)] day2 Dox-</t>
  </si>
  <si>
    <t>GSM777879</t>
  </si>
  <si>
    <t>GSM105542</t>
  </si>
  <si>
    <t>GSM1824061</t>
  </si>
  <si>
    <t>d5DE null</t>
  </si>
  <si>
    <t>GSM1544171</t>
  </si>
  <si>
    <t>1B 1 iPSC</t>
  </si>
  <si>
    <t>GSM1709640</t>
  </si>
  <si>
    <t>GSM1340494</t>
  </si>
  <si>
    <t>Rex1GFPd2 ES cells siControl#1 in 2i medium</t>
  </si>
  <si>
    <t>GSM105541</t>
  </si>
  <si>
    <t>ESC Nanog shRNAi d2 post transduction MOE430</t>
  </si>
  <si>
    <t>GSM234773</t>
  </si>
  <si>
    <t>Mouse WT ES</t>
  </si>
  <si>
    <t>GSM234772</t>
  </si>
  <si>
    <t>GSM234775</t>
  </si>
  <si>
    <t>Mouse Klf5 KO ES</t>
  </si>
  <si>
    <t>GSM234774</t>
  </si>
  <si>
    <t>GSM707698</t>
  </si>
  <si>
    <t>Setdb1 2lox/1lox/Cre minus tamoxifen</t>
  </si>
  <si>
    <t>GSM72619</t>
  </si>
  <si>
    <t>GSM72618</t>
  </si>
  <si>
    <t>GSM9271</t>
  </si>
  <si>
    <t>ES cell line</t>
  </si>
  <si>
    <t>GSM72617</t>
  </si>
  <si>
    <t>GSM72616</t>
  </si>
  <si>
    <t>GSM182257</t>
  </si>
  <si>
    <t>KO Control minusLIF 8h</t>
  </si>
  <si>
    <t>GSM105540</t>
  </si>
  <si>
    <t>GSM9274</t>
  </si>
  <si>
    <t>control for Abca1 +/- ES</t>
  </si>
  <si>
    <t>GSM9275</t>
  </si>
  <si>
    <t>ES cell control</t>
  </si>
  <si>
    <t>GSM1626330</t>
  </si>
  <si>
    <t>fibroblast-derived induced pluripotent stem cells</t>
  </si>
  <si>
    <t>GSM338367</t>
  </si>
  <si>
    <t>TKO EB</t>
  </si>
  <si>
    <t>GSM338366</t>
  </si>
  <si>
    <t>GSM338369</t>
  </si>
  <si>
    <t>GSM338368</t>
  </si>
  <si>
    <t>WT EB</t>
  </si>
  <si>
    <t>GSM9277</t>
  </si>
  <si>
    <t>GSM9278</t>
  </si>
  <si>
    <t>ES cell mutant</t>
  </si>
  <si>
    <t>GSM9279</t>
  </si>
  <si>
    <t>GSM1304564</t>
  </si>
  <si>
    <t>MBuP - 24 h - 0.0143 mM -</t>
  </si>
  <si>
    <t>GSM1304565</t>
  </si>
  <si>
    <t>MBuP - 24 h - 0.0441 mM -</t>
  </si>
  <si>
    <t>GSM1304566</t>
  </si>
  <si>
    <t>GSM1304567</t>
  </si>
  <si>
    <t>GSM1304560</t>
  </si>
  <si>
    <t>GSM1304561</t>
  </si>
  <si>
    <t>GSM1304562</t>
  </si>
  <si>
    <t>GSM1304563</t>
  </si>
  <si>
    <t>GSM1083519</t>
  </si>
  <si>
    <t>Partial iPSCs (2B1) untreated</t>
  </si>
  <si>
    <t>GSM182270</t>
  </si>
  <si>
    <t>WtES RA+LIF 8h</t>
  </si>
  <si>
    <t>GSM1304568</t>
  </si>
  <si>
    <t>GSM1304569</t>
  </si>
  <si>
    <t>GSM463601</t>
  </si>
  <si>
    <t>EBIO-treated ES cells</t>
  </si>
  <si>
    <t>GSM463600</t>
  </si>
  <si>
    <t>GSM182272</t>
  </si>
  <si>
    <t>KO Control+LIF 8h</t>
  </si>
  <si>
    <t>GSM182273</t>
  </si>
  <si>
    <t>KO RA+LIF 8h</t>
  </si>
  <si>
    <t>GSM182254</t>
  </si>
  <si>
    <t>GSM1335359</t>
  </si>
  <si>
    <t>GSM1335358</t>
  </si>
  <si>
    <t>GSM105545</t>
  </si>
  <si>
    <t>ESC Nanog shRNAi d4 post transduction MOE430</t>
  </si>
  <si>
    <t>GSM1147672</t>
  </si>
  <si>
    <t>80 μM BPA</t>
  </si>
  <si>
    <t>GSM182255</t>
  </si>
  <si>
    <t>GSM1335355</t>
  </si>
  <si>
    <t>Tgif1 KD</t>
  </si>
  <si>
    <t>GSM1147642</t>
  </si>
  <si>
    <t>GSM1147643</t>
  </si>
  <si>
    <t>2 mM DIDP</t>
  </si>
  <si>
    <t>GSM1147640</t>
  </si>
  <si>
    <t>GSM1147641</t>
  </si>
  <si>
    <t>250 nM TBTO</t>
  </si>
  <si>
    <t>GSM1147646</t>
  </si>
  <si>
    <t>50 μM MEN</t>
  </si>
  <si>
    <t>GSM1147647</t>
  </si>
  <si>
    <t>100 μM DEM</t>
  </si>
  <si>
    <t>GSM1147644</t>
  </si>
  <si>
    <t>5 μM CSPT</t>
  </si>
  <si>
    <t>GSM1147645</t>
  </si>
  <si>
    <t>5 μM ETP</t>
  </si>
  <si>
    <t>GSM1147648</t>
  </si>
  <si>
    <t>0.5 μM MMC</t>
  </si>
  <si>
    <t>GSM1147649</t>
  </si>
  <si>
    <t>500 μM MNU</t>
  </si>
  <si>
    <t>GSM105544</t>
  </si>
  <si>
    <t>GSM181949</t>
  </si>
  <si>
    <t>Day 3 H -LIF chip</t>
  </si>
  <si>
    <t>GSM181948</t>
  </si>
  <si>
    <t>Day 1 L -LIF chip</t>
  </si>
  <si>
    <t>GSM181943</t>
  </si>
  <si>
    <t>Day 1 H -LIF chip</t>
  </si>
  <si>
    <t>GSM181942</t>
  </si>
  <si>
    <t>GSM181941</t>
  </si>
  <si>
    <t>GSM181940</t>
  </si>
  <si>
    <t>Control M chip</t>
  </si>
  <si>
    <t>GSM181947</t>
  </si>
  <si>
    <t>GSM181946</t>
  </si>
  <si>
    <t>Day 1 M -LIF chip</t>
  </si>
  <si>
    <t>GSM181945</t>
  </si>
  <si>
    <t>GSM181944</t>
  </si>
  <si>
    <t>GSM1128645</t>
  </si>
  <si>
    <t>aiPS cells #22</t>
  </si>
  <si>
    <t>GSM973065</t>
  </si>
  <si>
    <t>Day3 cells with DMSO,Rspo, Noggin</t>
  </si>
  <si>
    <t>GSM1697639</t>
  </si>
  <si>
    <t>GSM1128646</t>
  </si>
  <si>
    <t>GSM1128641</t>
  </si>
  <si>
    <t>ES cells Bruce</t>
  </si>
  <si>
    <t>GSM86138</t>
  </si>
  <si>
    <t>GSM1058938</t>
  </si>
  <si>
    <t>RARE KO RA 1hr</t>
  </si>
  <si>
    <t>GSM1128642</t>
  </si>
  <si>
    <t>GSM1697633</t>
  </si>
  <si>
    <t>GSM1697632</t>
  </si>
  <si>
    <t>GSM1697631</t>
  </si>
  <si>
    <t>GSM1697630</t>
  </si>
  <si>
    <t>GSM1697637</t>
  </si>
  <si>
    <t>GSM973067</t>
  </si>
  <si>
    <t>GSM1697635</t>
  </si>
  <si>
    <t>GSM1697634</t>
  </si>
  <si>
    <t>GSM973066</t>
  </si>
  <si>
    <t>GSM98575</t>
  </si>
  <si>
    <t>GSM1014065</t>
  </si>
  <si>
    <t>control E14</t>
  </si>
  <si>
    <t>GSM1014064</t>
  </si>
  <si>
    <t>GSM1014067</t>
  </si>
  <si>
    <t>Kdm2b KD E14</t>
  </si>
  <si>
    <t>GSM1014066</t>
  </si>
  <si>
    <t>GSM495505</t>
  </si>
  <si>
    <t>Pknox1 ES clone at T24, biological</t>
  </si>
  <si>
    <t>GSM495504</t>
  </si>
  <si>
    <t>GSM495507</t>
  </si>
  <si>
    <t>RIKEN-1810007M14 ES clone at T0, biological</t>
  </si>
  <si>
    <t>GSM495506</t>
  </si>
  <si>
    <t>GSM495501</t>
  </si>
  <si>
    <t>Pknox1 ES clone at T0, biological</t>
  </si>
  <si>
    <t>GSM495500</t>
  </si>
  <si>
    <t>Olig1 ES clone at T24, biological</t>
  </si>
  <si>
    <t>GSM495503</t>
  </si>
  <si>
    <t>GSM495502</t>
  </si>
  <si>
    <t>GSM495509</t>
  </si>
  <si>
    <t>GSM495508</t>
  </si>
  <si>
    <t>GSM703172</t>
  </si>
  <si>
    <t>Oct3/4KO Day0 biological</t>
  </si>
  <si>
    <t>GSM703173</t>
  </si>
  <si>
    <t>GSM750878</t>
  </si>
  <si>
    <t>het</t>
  </si>
  <si>
    <t>GSM703176</t>
  </si>
  <si>
    <t>Oct3/4KO Day1 biological</t>
  </si>
  <si>
    <t>GSM703177</t>
  </si>
  <si>
    <t>Oct3/4KO Day2 biological</t>
  </si>
  <si>
    <t>GSM703174</t>
  </si>
  <si>
    <t>GSM703175</t>
  </si>
  <si>
    <t>GSM750873</t>
  </si>
  <si>
    <t>GSM750872</t>
  </si>
  <si>
    <t>GSM703178</t>
  </si>
  <si>
    <t>GSM703179</t>
  </si>
  <si>
    <t>GSM750877</t>
  </si>
  <si>
    <t>GSM750876</t>
  </si>
  <si>
    <t>wt</t>
  </si>
  <si>
    <t>GSM750875</t>
  </si>
  <si>
    <t>GSM750874</t>
  </si>
  <si>
    <t>GSM749039</t>
  </si>
  <si>
    <t>ESC shRNA linc1465 1.1-497 (batch1)</t>
  </si>
  <si>
    <t>GSM749038</t>
  </si>
  <si>
    <t>GSM749035</t>
  </si>
  <si>
    <t>ESC shRNA linc1457 1.1-79 (batch1)</t>
  </si>
  <si>
    <t>GSM749034</t>
  </si>
  <si>
    <t>GSM749037</t>
  </si>
  <si>
    <t>ESC shRNA linc1463 1.1-1421 (batch1)</t>
  </si>
  <si>
    <t>GSM749036</t>
  </si>
  <si>
    <t>GSM749031</t>
  </si>
  <si>
    <t>ESC shRNA linc1454 1.1-681 (batch1)</t>
  </si>
  <si>
    <t>GSM749030</t>
  </si>
  <si>
    <t>GSM749033</t>
  </si>
  <si>
    <t>ESC shRNA linc1456 1.1-4387 (batch1)</t>
  </si>
  <si>
    <t>GSM749032</t>
  </si>
  <si>
    <t>GSM378798</t>
  </si>
  <si>
    <t>CI#84.2</t>
  </si>
  <si>
    <t>GSM378796</t>
  </si>
  <si>
    <t>GSM378797</t>
  </si>
  <si>
    <t>GSM98573</t>
  </si>
  <si>
    <t>GSM9269</t>
  </si>
  <si>
    <t>GSM201478</t>
  </si>
  <si>
    <t>GSM201479</t>
  </si>
  <si>
    <t>Embryonic stem cell ES</t>
  </si>
  <si>
    <t>GSM1062299</t>
  </si>
  <si>
    <t>2i</t>
  </si>
  <si>
    <t>GSM1062298</t>
  </si>
  <si>
    <t>2iLIF</t>
  </si>
  <si>
    <t>GSM1062293</t>
  </si>
  <si>
    <t>mESC XAV</t>
  </si>
  <si>
    <t>GSM1062292</t>
  </si>
  <si>
    <t>mESC CHIR</t>
  </si>
  <si>
    <t>GSM1062291</t>
  </si>
  <si>
    <t>GSM1062290</t>
  </si>
  <si>
    <t>GSM1062297</t>
  </si>
  <si>
    <t>GSM1062296</t>
  </si>
  <si>
    <t>GSM1062295</t>
  </si>
  <si>
    <t>GSM1062294</t>
  </si>
  <si>
    <t>GSM749141</t>
  </si>
  <si>
    <t>ESC shRNA linc1631 1.1-125 (batch1)</t>
  </si>
  <si>
    <t>GSM749140</t>
  </si>
  <si>
    <t>GSM749143</t>
  </si>
  <si>
    <t>ESC shRNA linc1632 1.1-81 (batch1)</t>
  </si>
  <si>
    <t>GSM749142</t>
  </si>
  <si>
    <t>GSM749145</t>
  </si>
  <si>
    <t>ESC shRNA linc1633 1.1-233 (batch1)</t>
  </si>
  <si>
    <t>GSM749144</t>
  </si>
  <si>
    <t>GSM749147</t>
  </si>
  <si>
    <t>ESC shRNA linc1635 1.1-74 (batch1)</t>
  </si>
  <si>
    <t>GSM749146</t>
  </si>
  <si>
    <t>ESC shRNA linc1634 1.1-480 (batch1)</t>
  </si>
  <si>
    <t>GSM749149</t>
  </si>
  <si>
    <t>ESC shRNA NM 007622.2 (batch1)</t>
  </si>
  <si>
    <t>GSM749148</t>
  </si>
  <si>
    <t>GSM1580513</t>
  </si>
  <si>
    <t>control, Chd1 [5452647020]</t>
  </si>
  <si>
    <t>GSM1580517</t>
  </si>
  <si>
    <t>sh Chd1 [5452647020]</t>
  </si>
  <si>
    <t>GSM1580516</t>
  </si>
  <si>
    <t>GSM1580515</t>
  </si>
  <si>
    <t>GSM1580514</t>
  </si>
  <si>
    <t>GSM1580519</t>
  </si>
  <si>
    <t>GSM1580518</t>
  </si>
  <si>
    <t>GSM466932</t>
  </si>
  <si>
    <t>mock transfected</t>
  </si>
  <si>
    <t>GSM466933</t>
  </si>
  <si>
    <t>GSM466930</t>
  </si>
  <si>
    <t>GSM466931</t>
  </si>
  <si>
    <t>GSM820004</t>
  </si>
  <si>
    <t>Embryonic Stem Cell mES</t>
  </si>
  <si>
    <t>GSM820005</t>
  </si>
  <si>
    <t>GSM820006</t>
  </si>
  <si>
    <t>GSM820007</t>
  </si>
  <si>
    <t>GSM1406408</t>
  </si>
  <si>
    <t>R Tam hyb1</t>
  </si>
  <si>
    <t>GSM1406404</t>
  </si>
  <si>
    <t>GSM1406405</t>
  </si>
  <si>
    <t>R EtOH hyb1</t>
  </si>
  <si>
    <t>GSM1406406</t>
  </si>
  <si>
    <t>GSM1406407</t>
  </si>
  <si>
    <t>GSM749365</t>
  </si>
  <si>
    <t>ESC shRNA promegaLuc 743s1c1 (batch 3)</t>
  </si>
  <si>
    <t>GSM749364</t>
  </si>
  <si>
    <t>GSM749367</t>
  </si>
  <si>
    <t>ESC shRNA rfp 403s1c1 (batch 3)</t>
  </si>
  <si>
    <t>GSM749366</t>
  </si>
  <si>
    <t>GSM749361</t>
  </si>
  <si>
    <t>ESC shRNA LKO18bp (batch 3)</t>
  </si>
  <si>
    <t>GSM749360</t>
  </si>
  <si>
    <t>GSM749363</t>
  </si>
  <si>
    <t>ESC shRNA promegaLuc 164s1c1 (batch 3)</t>
  </si>
  <si>
    <t>GSM749362</t>
  </si>
  <si>
    <t>GSM470597</t>
  </si>
  <si>
    <t>11 dpi OSKM-infected MEFs</t>
  </si>
  <si>
    <t>GSM470596</t>
  </si>
  <si>
    <t>GSM470595</t>
  </si>
  <si>
    <t>GSM470594</t>
  </si>
  <si>
    <t>GSM470593</t>
  </si>
  <si>
    <t>GSM749368</t>
  </si>
  <si>
    <t>GSM470591</t>
  </si>
  <si>
    <t>7 dpi OSKM-infected MEFs</t>
  </si>
  <si>
    <t>GSM470590</t>
  </si>
  <si>
    <t>GSM749369</t>
  </si>
  <si>
    <t>ESC shRNA rfp 513s1c1 (batch 3)</t>
  </si>
  <si>
    <t>GSM898501</t>
  </si>
  <si>
    <t>embryoid body, wildtype at d4</t>
  </si>
  <si>
    <t>GSM898506</t>
  </si>
  <si>
    <t>embryonic stem cells, dnmt1-/- at d0</t>
  </si>
  <si>
    <t>GSM898507</t>
  </si>
  <si>
    <t>embryoid body, dnmt1-/- at d4</t>
  </si>
  <si>
    <t>GSM132672</t>
  </si>
  <si>
    <t>Day 6 GFP Negative</t>
  </si>
  <si>
    <t>GSM132671</t>
  </si>
  <si>
    <t>Day 5 GFP Positive</t>
  </si>
  <si>
    <t>GSM132677</t>
  </si>
  <si>
    <t>Day 7 GFP Positive</t>
  </si>
  <si>
    <t>GSM898504</t>
  </si>
  <si>
    <t>GSM1304513</t>
  </si>
  <si>
    <t>MEHP - 24 h - 0.143 mM -</t>
  </si>
  <si>
    <t>GSM991428</t>
  </si>
  <si>
    <t>NgR day1 +12h Dox</t>
  </si>
  <si>
    <t>GSM132679</t>
  </si>
  <si>
    <t>Day 8 GFP Positive</t>
  </si>
  <si>
    <t>GSM898505</t>
  </si>
  <si>
    <t>GSM778044</t>
  </si>
  <si>
    <t>ES[MC1R(20):tetSfrs6(2)] day2 Dox+</t>
  </si>
  <si>
    <t>GSM778045</t>
  </si>
  <si>
    <t>GSM778046</t>
  </si>
  <si>
    <t>ES[MC1R(20):tetSfrs6(2)] day2 Dox-</t>
  </si>
  <si>
    <t>GSM778047</t>
  </si>
  <si>
    <t>GSM778040</t>
  </si>
  <si>
    <t>ES[MC1R(20):tetSap30(12)] day2 Dox+</t>
  </si>
  <si>
    <t>GSM778041</t>
  </si>
  <si>
    <t>GSM778042</t>
  </si>
  <si>
    <t>ES[MC1R(20):tetSap30(12)] day2 Dox-</t>
  </si>
  <si>
    <t>GSM778043</t>
  </si>
  <si>
    <t>GSM778048</t>
  </si>
  <si>
    <t>ES[MC1R(20):tetSirt3(19)] day2 Dox+</t>
  </si>
  <si>
    <t>GSM778049</t>
  </si>
  <si>
    <t>GSM777962</t>
  </si>
  <si>
    <t>ES[MC1R(20):tetIrf2(7)] day2 Dox-</t>
  </si>
  <si>
    <t>GSM1370212</t>
  </si>
  <si>
    <t>Oct4 KD</t>
  </si>
  <si>
    <t>GSM777963</t>
  </si>
  <si>
    <t>GSM777960</t>
  </si>
  <si>
    <t>ES[MC1R(20):tetIrf2(7)] day2 Dox+</t>
  </si>
  <si>
    <t>GSM1600159</t>
  </si>
  <si>
    <t>GSM777961</t>
  </si>
  <si>
    <t>GSM777966</t>
  </si>
  <si>
    <t>ES[MC1R(20):tetJarid1a(21)] day2 Dox-</t>
  </si>
  <si>
    <t>GSM777967</t>
  </si>
  <si>
    <t>GSM748968</t>
  </si>
  <si>
    <t>ESC shRNA linc1331 2.1-399 (batch1)</t>
  </si>
  <si>
    <t>GSM748969</t>
  </si>
  <si>
    <t>GSM748964</t>
  </si>
  <si>
    <t>ESC shRNA linc1316 2.1-1148 (batch1)</t>
  </si>
  <si>
    <t>GSM748965</t>
  </si>
  <si>
    <t>ESC shRNA linc1328 1.1-510 (batch1)</t>
  </si>
  <si>
    <t>GSM748966</t>
  </si>
  <si>
    <t>GSM748967</t>
  </si>
  <si>
    <t>GSM748960</t>
  </si>
  <si>
    <t>ESC shRNA linc1313 1.1-1153 (batch1)</t>
  </si>
  <si>
    <t>GSM748961</t>
  </si>
  <si>
    <t>ESC shRNA linc1315 1.1-672 (batch1)</t>
  </si>
  <si>
    <t>GSM748962</t>
  </si>
  <si>
    <t>GSM748963</t>
  </si>
  <si>
    <t>GSM251875</t>
  </si>
  <si>
    <t>GSM182259</t>
  </si>
  <si>
    <t>GSM2357057</t>
  </si>
  <si>
    <t>WT ESC  2i+LIF</t>
  </si>
  <si>
    <t>GSM2357056</t>
  </si>
  <si>
    <t>WT ESC LIF</t>
  </si>
  <si>
    <t>GSM1370214</t>
  </si>
  <si>
    <t>KD control</t>
  </si>
  <si>
    <t>GSM2357054</t>
  </si>
  <si>
    <t>GSM2418738</t>
  </si>
  <si>
    <t>NE d0</t>
  </si>
  <si>
    <t>GSM2418739</t>
  </si>
  <si>
    <t>GSM1313642</t>
  </si>
  <si>
    <t>GSM132664</t>
  </si>
  <si>
    <t>GSM2357059</t>
  </si>
  <si>
    <t>GSM2357058</t>
  </si>
  <si>
    <t>GSM1580539</t>
  </si>
  <si>
    <t>GSM1580538</t>
  </si>
  <si>
    <t>GSM132665</t>
  </si>
  <si>
    <t>GSM72823</t>
  </si>
  <si>
    <t>GSM1388382</t>
  </si>
  <si>
    <t>Rep-MEFs express OKSM for 2 days</t>
  </si>
  <si>
    <t>GSM1416509</t>
  </si>
  <si>
    <t>R1 Myc-ER Myc+Dkk1/Sfrp1 mESC</t>
  </si>
  <si>
    <t>GSM1244660</t>
  </si>
  <si>
    <t>GSM703171</t>
  </si>
  <si>
    <t>GSM172071</t>
  </si>
  <si>
    <t>GSM333636</t>
  </si>
  <si>
    <t>ES cells</t>
  </si>
  <si>
    <t>GSM333637</t>
  </si>
  <si>
    <t>GSM388199</t>
  </si>
  <si>
    <t>mouse embryonic stem cell ES</t>
  </si>
  <si>
    <t>GPL2995</t>
  </si>
  <si>
    <t>GSM461151</t>
  </si>
  <si>
    <t>mES Methoprene-0.1mM</t>
  </si>
  <si>
    <t>GSM461150</t>
  </si>
  <si>
    <t>mES Methoprene-0.001mM</t>
  </si>
  <si>
    <t>GSM388201</t>
  </si>
  <si>
    <t>GSM388200</t>
  </si>
  <si>
    <t>GSM1244661</t>
  </si>
  <si>
    <t>GSM338372</t>
  </si>
  <si>
    <t>GSM338373</t>
  </si>
  <si>
    <t>GSM338370</t>
  </si>
  <si>
    <t>GSM338371</t>
  </si>
  <si>
    <t>GSM338376</t>
  </si>
  <si>
    <t>GSM338377</t>
  </si>
  <si>
    <t>TKO ESC</t>
  </si>
  <si>
    <t>GSM338374</t>
  </si>
  <si>
    <t>GSM338375</t>
  </si>
  <si>
    <t>GSM1153100</t>
  </si>
  <si>
    <t>GSM338378</t>
  </si>
  <si>
    <t>GSM338379</t>
  </si>
  <si>
    <t>GSM105624</t>
  </si>
  <si>
    <t>d4 RA treatment MOE430</t>
  </si>
  <si>
    <t>GSM1304579</t>
  </si>
  <si>
    <t>MBuP - 24 h - 0.441 mM -</t>
  </si>
  <si>
    <t>GSM105625</t>
  </si>
  <si>
    <t>GSM1304573</t>
  </si>
  <si>
    <t>MBuP - 24 h - 0.143 mM -</t>
  </si>
  <si>
    <t>GSM1304572</t>
  </si>
  <si>
    <t>GSM1304571</t>
  </si>
  <si>
    <t>GSM1304570</t>
  </si>
  <si>
    <t>GSM1304577</t>
  </si>
  <si>
    <t>GSM1304576</t>
  </si>
  <si>
    <t>GSM1304575</t>
  </si>
  <si>
    <t>GSM105623</t>
  </si>
  <si>
    <t>d3 RA treatment MOE430</t>
  </si>
  <si>
    <t>GSM1083524</t>
  </si>
  <si>
    <t>Nanog-GFP ESCs from blastocyst</t>
  </si>
  <si>
    <t>GSM1083525</t>
  </si>
  <si>
    <t>Wild-type ESCs (EBRTcH3)</t>
  </si>
  <si>
    <t>GSM1083526</t>
  </si>
  <si>
    <t>Partial iPSCs (2B1) with empty vector</t>
  </si>
  <si>
    <t>GSM1083527</t>
  </si>
  <si>
    <t>Partial iPSCs (2B1) with Cnot1</t>
  </si>
  <si>
    <t>GSM1083520</t>
  </si>
  <si>
    <t>Partial iPSCs (5C5) untreated</t>
  </si>
  <si>
    <t>GSM1083521</t>
  </si>
  <si>
    <t>iPSCs from 2B1 with 2i treatment</t>
  </si>
  <si>
    <t>GSM1083522</t>
  </si>
  <si>
    <t>iPSCs from 5C5 with 2i treatment</t>
  </si>
  <si>
    <t>GSM105588</t>
  </si>
  <si>
    <t>ESC Tbx3 shRNAi d2 post transduction MOE430</t>
  </si>
  <si>
    <t>GSM1083528</t>
  </si>
  <si>
    <t>Partial iPSCs (2B1) with Cnot2</t>
  </si>
  <si>
    <t>GSM1083529</t>
  </si>
  <si>
    <t>Partial iPSCs (2B1) with Cnot3</t>
  </si>
  <si>
    <t>GSM105587</t>
  </si>
  <si>
    <t>ESC Tbx3 shRNAi d1 post transduction MOE430</t>
  </si>
  <si>
    <t>GSM181952</t>
  </si>
  <si>
    <t>Day 3 M -LIF chip</t>
  </si>
  <si>
    <t>GSM105586</t>
  </si>
  <si>
    <t>GSM1147678</t>
  </si>
  <si>
    <t>GSM181953</t>
  </si>
  <si>
    <t>Day 3 L -LIF chip</t>
  </si>
  <si>
    <t>GSM788492</t>
  </si>
  <si>
    <t>CTRL siRNA</t>
  </si>
  <si>
    <t>GSM105580</t>
  </si>
  <si>
    <t>ESC Sox2 shRNAi d6 post transduction MOE430</t>
  </si>
  <si>
    <t>GSM1147651</t>
  </si>
  <si>
    <t>GSM1147650</t>
  </si>
  <si>
    <t>GSM1147653</t>
  </si>
  <si>
    <t>GSM1147652</t>
  </si>
  <si>
    <t>GSM1147655</t>
  </si>
  <si>
    <t>GSM1147654</t>
  </si>
  <si>
    <t>GSM1147657</t>
  </si>
  <si>
    <t>GSM1147656</t>
  </si>
  <si>
    <t>GSM1147659</t>
  </si>
  <si>
    <t>GSM1147658</t>
  </si>
  <si>
    <t>GSM132663</t>
  </si>
  <si>
    <t>GSM734279</t>
  </si>
  <si>
    <t>Brg-KO ES cells</t>
  </si>
  <si>
    <t>GSM734278</t>
  </si>
  <si>
    <t>GSM181958</t>
  </si>
  <si>
    <t>Day 5 M -LIF chip</t>
  </si>
  <si>
    <t>GSM181959</t>
  </si>
  <si>
    <t>GSM1058925</t>
  </si>
  <si>
    <t>GSM181955</t>
  </si>
  <si>
    <t>Day 5 H -LIF chip</t>
  </si>
  <si>
    <t>GSM181956</t>
  </si>
  <si>
    <t>GSM181957</t>
  </si>
  <si>
    <t>GSM734277</t>
  </si>
  <si>
    <t>GSM734276</t>
  </si>
  <si>
    <t>WT ES cells</t>
  </si>
  <si>
    <t>GSM734275</t>
  </si>
  <si>
    <t>GSM734274</t>
  </si>
  <si>
    <t>GSM1697642</t>
  </si>
  <si>
    <t>GSM1697643</t>
  </si>
  <si>
    <t>GSM1697640</t>
  </si>
  <si>
    <t>GSM1697641</t>
  </si>
  <si>
    <t>GSM1385858</t>
  </si>
  <si>
    <t>PG-KS mouse ESC cell line R1 exposed to 0.028 µM Methotrexate/0.1% DMSO</t>
  </si>
  <si>
    <t>GSM495516</t>
  </si>
  <si>
    <t>Hunk ES clone at T39, biological</t>
  </si>
  <si>
    <t>GSM495517</t>
  </si>
  <si>
    <t>GSM495514</t>
  </si>
  <si>
    <t>Hunk ES clone at T0, biological</t>
  </si>
  <si>
    <t>GSM495515</t>
  </si>
  <si>
    <t>GSM495512</t>
  </si>
  <si>
    <t>RIKEN-1810007M14 ES clone at T24, biological</t>
  </si>
  <si>
    <t>GSM495513</t>
  </si>
  <si>
    <t>GSM495510</t>
  </si>
  <si>
    <t>GSM495511</t>
  </si>
  <si>
    <t>GSM495518</t>
  </si>
  <si>
    <t>GSM495519</t>
  </si>
  <si>
    <t>Dyrk1a ES clone at T0, biological</t>
  </si>
  <si>
    <t>GSM1058927</t>
  </si>
  <si>
    <t>GSM749028</t>
  </si>
  <si>
    <t>ESC shRNA linc1454 1.1-478 (batch1)</t>
  </si>
  <si>
    <t>GSM749029</t>
  </si>
  <si>
    <t>GSM749026</t>
  </si>
  <si>
    <t>ESC shRNA linc1450 1.1-604 (batch1)</t>
  </si>
  <si>
    <t>GSM749027</t>
  </si>
  <si>
    <t>GSM749024</t>
  </si>
  <si>
    <t>ESC shRNA linc1448 1.1-227 (batch1)</t>
  </si>
  <si>
    <t>GSM749025</t>
  </si>
  <si>
    <t>GSM749022</t>
  </si>
  <si>
    <t>ESC shRNA linc1435 1.1-977 (batch1)</t>
  </si>
  <si>
    <t>GSM749023</t>
  </si>
  <si>
    <t>GSM749020</t>
  </si>
  <si>
    <t>ESC shRNA linc1435 1.1-242 (batch1)</t>
  </si>
  <si>
    <t>GSM749021</t>
  </si>
  <si>
    <t>GSM1249109</t>
  </si>
  <si>
    <t>Mouse embroynic stem cell line IDG3.2</t>
  </si>
  <si>
    <t>GSM34819</t>
  </si>
  <si>
    <t>GSM1388377</t>
  </si>
  <si>
    <t>WT ESCs</t>
  </si>
  <si>
    <t>GSM1385865</t>
  </si>
  <si>
    <t>PG-KS mouse ESC cell line R1 exposed to 1 mM VPA/0.1% DMSO</t>
  </si>
  <si>
    <t>GSM1147673</t>
  </si>
  <si>
    <t>GSM1304507</t>
  </si>
  <si>
    <t>GSM1249100</t>
  </si>
  <si>
    <t>GSM1249101</t>
  </si>
  <si>
    <t>iPSC, clone 70</t>
  </si>
  <si>
    <t>GSM1304504</t>
  </si>
  <si>
    <t>MEHP - 24 h - 0.0441 mM -</t>
  </si>
  <si>
    <t>GSM1058922</t>
  </si>
  <si>
    <t>GSM749152</t>
  </si>
  <si>
    <t>ESC shRNA NM 007690.1 (batch1)</t>
  </si>
  <si>
    <t>GSM749153</t>
  </si>
  <si>
    <t>GSM749150</t>
  </si>
  <si>
    <t>ESC shRNA NM 007624.1 (batch1)</t>
  </si>
  <si>
    <t>GSM749151</t>
  </si>
  <si>
    <t>GSM749156</t>
  </si>
  <si>
    <t>ESC shRNA NM 008452.1 (batch1)</t>
  </si>
  <si>
    <t>GSM749157</t>
  </si>
  <si>
    <t>GSM749154</t>
  </si>
  <si>
    <t>ESC shRNA NM 007971.1 (batch1)</t>
  </si>
  <si>
    <t>GSM749155</t>
  </si>
  <si>
    <t>GSM241862</t>
  </si>
  <si>
    <t>EB, Pool</t>
  </si>
  <si>
    <t>GSM749158</t>
  </si>
  <si>
    <t>ESC shRNA NM 008709.2 (batch1)</t>
  </si>
  <si>
    <t>GSM749159</t>
  </si>
  <si>
    <t>GSM1647469</t>
  </si>
  <si>
    <t>Reprogrammed cells at day18</t>
  </si>
  <si>
    <t>GSM1869340</t>
  </si>
  <si>
    <t>day6 renilla control</t>
  </si>
  <si>
    <t>GSM1869341</t>
  </si>
  <si>
    <t>day6 Chaf1a knockdown</t>
  </si>
  <si>
    <t>GSM1869342</t>
  </si>
  <si>
    <t>GSM1869343</t>
  </si>
  <si>
    <t>day3 Chaf1a knockdown</t>
  </si>
  <si>
    <t>GSM1869344</t>
  </si>
  <si>
    <t>GSM1869345</t>
  </si>
  <si>
    <t>GSM1869346</t>
  </si>
  <si>
    <t>GSM1869347</t>
  </si>
  <si>
    <t>GSM1869348</t>
  </si>
  <si>
    <t>GSM1869349</t>
  </si>
  <si>
    <t>GSM1304505</t>
  </si>
  <si>
    <t>GSM86127</t>
  </si>
  <si>
    <t>J1 EB 12 hr</t>
  </si>
  <si>
    <t>GSM748931</t>
  </si>
  <si>
    <t>GSM1406413</t>
  </si>
  <si>
    <t>R EtOH hyb2</t>
  </si>
  <si>
    <t>GSM241864</t>
  </si>
  <si>
    <t>GSM241867</t>
  </si>
  <si>
    <t>GSM241866</t>
  </si>
  <si>
    <t>GSM1406417</t>
  </si>
  <si>
    <t>GSM1406416</t>
  </si>
  <si>
    <t>R Tam hyb2</t>
  </si>
  <si>
    <t>GSM1406415</t>
  </si>
  <si>
    <t>GSM1406414</t>
  </si>
  <si>
    <t>GSM1406418</t>
  </si>
  <si>
    <t>GSM241869</t>
  </si>
  <si>
    <t>GSM241868</t>
  </si>
  <si>
    <t>GSM748930</t>
  </si>
  <si>
    <t>GSM470583</t>
  </si>
  <si>
    <t>3 dpi OSKM-infected MEFs</t>
  </si>
  <si>
    <t>GSM470584</t>
  </si>
  <si>
    <t>GSM470585</t>
  </si>
  <si>
    <t>GSM470586</t>
  </si>
  <si>
    <t>3 dpi N2OSKM-infected MEFs</t>
  </si>
  <si>
    <t>GSM470587</t>
  </si>
  <si>
    <t>GSM470588</t>
  </si>
  <si>
    <t>GSM470589</t>
  </si>
  <si>
    <t>GSM172068</t>
  </si>
  <si>
    <t>Undifferentiated Dicer +/- (D4) ES cell line</t>
  </si>
  <si>
    <t>GSM172069</t>
  </si>
  <si>
    <t>GSM105539</t>
  </si>
  <si>
    <t>ESC Nanog shRNAi d1 post transduction MOE430</t>
  </si>
  <si>
    <t>GSM1131828</t>
  </si>
  <si>
    <t>OCK Tcf3 ko day19</t>
  </si>
  <si>
    <t>GSM1330512</t>
  </si>
  <si>
    <t>SSEA-1 (+)/Nanog-GFP (+) cells on day 15</t>
  </si>
  <si>
    <t>GSM1131827</t>
  </si>
  <si>
    <t>OCK Tcf3 wt day19</t>
  </si>
  <si>
    <t>GSM1330510</t>
  </si>
  <si>
    <t>SSEA-1 (+)/Nanog-GFP (-) cells on day 11</t>
  </si>
  <si>
    <t>GSM1330511</t>
  </si>
  <si>
    <t>SSEA-1 (+)/Nanog-GFP (+) cells on day 11</t>
  </si>
  <si>
    <t>GSM1330516</t>
  </si>
  <si>
    <t>Mouse Embryonic Stem cell line (1B4)</t>
  </si>
  <si>
    <t>GSM1330514</t>
  </si>
  <si>
    <t>SSEA-1 (+)/Nanog-GFP (+) cells on day 24</t>
  </si>
  <si>
    <t>GSM1131826</t>
  </si>
  <si>
    <t>OCK Tcf3 ko day15</t>
  </si>
  <si>
    <t>GSM132668</t>
  </si>
  <si>
    <t>Day 8 GFP Negative</t>
  </si>
  <si>
    <t>GSM1131825</t>
  </si>
  <si>
    <t>OCK Tcf3 wt day15</t>
  </si>
  <si>
    <t>GSM1370208</t>
  </si>
  <si>
    <t>GSM1131824</t>
  </si>
  <si>
    <t>OCK Tcf3 ko day11</t>
  </si>
  <si>
    <t>GSM1131823</t>
  </si>
  <si>
    <t>OCK Tcf3 wt day11</t>
  </si>
  <si>
    <t>GSM1370206</t>
  </si>
  <si>
    <t>Arid3a OE-High</t>
  </si>
  <si>
    <t>GSM1370207</t>
  </si>
  <si>
    <t>GSM1370204</t>
  </si>
  <si>
    <t>Arid3a OE-Pool</t>
  </si>
  <si>
    <t>GSM1131822</t>
  </si>
  <si>
    <t>OSK iPS Tcf3 ko</t>
  </si>
  <si>
    <t>GSM378804</t>
  </si>
  <si>
    <t>CI#243.12</t>
  </si>
  <si>
    <t>GSM823718</t>
  </si>
  <si>
    <t>mESCs at d8 of differentiation with KGF treatment</t>
  </si>
  <si>
    <t>GSM378806</t>
  </si>
  <si>
    <t>GSM1131821</t>
  </si>
  <si>
    <t>GSM378803</t>
  </si>
  <si>
    <t>GSM1131820</t>
  </si>
  <si>
    <t>OSK iPS Tcf3 wt</t>
  </si>
  <si>
    <t>GSM823717</t>
  </si>
  <si>
    <t>mESCs at d8 of differentiation (Control)</t>
  </si>
  <si>
    <t>GSM1388393</t>
  </si>
  <si>
    <t>Rep-MEFs express OKSM+ascorbic acid and GSK3i for 12 days</t>
  </si>
  <si>
    <t>GSM172072</t>
  </si>
  <si>
    <t>GSM1295578</t>
  </si>
  <si>
    <t>Pre-iPSC N-/-</t>
  </si>
  <si>
    <t>GSM1388392</t>
  </si>
  <si>
    <t>Rep-MEFs express OKSM for 12 days</t>
  </si>
  <si>
    <t>GSM86146</t>
  </si>
  <si>
    <t>J1 EB 7d</t>
  </si>
  <si>
    <t>GSM748991</t>
  </si>
  <si>
    <t>ESC shRNA linc1386 1.1-2478 (batch1)</t>
  </si>
  <si>
    <t>GSM748990</t>
  </si>
  <si>
    <t>GSM748993</t>
  </si>
  <si>
    <t>ESC shRNA linc1388 1.1-40 (batch1)</t>
  </si>
  <si>
    <t>GSM748992</t>
  </si>
  <si>
    <t>GSM748995</t>
  </si>
  <si>
    <t>ESC shRNA linc1389 2.1-1319 (batch1)</t>
  </si>
  <si>
    <t>GSM748994</t>
  </si>
  <si>
    <t>GSM748997</t>
  </si>
  <si>
    <t>ESC shRNA linc1390 1.1-505 (batch1)</t>
  </si>
  <si>
    <t>GSM748996</t>
  </si>
  <si>
    <t>GSM748999</t>
  </si>
  <si>
    <t>ESC shRNA linc1400 1.1-885 (batch1)</t>
  </si>
  <si>
    <t>GSM748998</t>
  </si>
  <si>
    <t>ESC shRNA linc1391 1.1-53 (batch1)</t>
  </si>
  <si>
    <t>GSM1304574</t>
  </si>
  <si>
    <t>GSM1295575</t>
  </si>
  <si>
    <t>GSM1295572</t>
  </si>
  <si>
    <t>iPSC N-/- pS+K (EpiSC)</t>
  </si>
  <si>
    <t>GSM1054606</t>
  </si>
  <si>
    <t>gPSC[GSCneonatal]#2</t>
  </si>
  <si>
    <t>GSM1295570</t>
  </si>
  <si>
    <t>GSM1304476</t>
  </si>
  <si>
    <t>GSM85016</t>
  </si>
  <si>
    <t>Ngn3 EB3 OFF</t>
  </si>
  <si>
    <t>GSM1295571</t>
  </si>
  <si>
    <t>GSM777816</t>
  </si>
  <si>
    <t>ES[MC1R(20):tetAnkrd22(9)] day2 Dox+</t>
  </si>
  <si>
    <t>GSM777817</t>
  </si>
  <si>
    <t>GSM777814</t>
  </si>
  <si>
    <t>ES[MC1R(20):tetAff1(9)] day2 Dox-</t>
  </si>
  <si>
    <t>GSM777815</t>
  </si>
  <si>
    <t>GSM777812</t>
  </si>
  <si>
    <t>ES[MC1R(20):tetAff1(9)] day2 Dox+</t>
  </si>
  <si>
    <t>GSM777813</t>
  </si>
  <si>
    <t>GSM86140</t>
  </si>
  <si>
    <t>GSM86141</t>
  </si>
  <si>
    <t>GSM1304478</t>
  </si>
  <si>
    <t>GSM777818</t>
  </si>
  <si>
    <t>ES[MC1R(20):tetAnkrd22(9)] day2 Dox-</t>
  </si>
  <si>
    <t>GSM777819</t>
  </si>
  <si>
    <t>GSM749178</t>
  </si>
  <si>
    <t>ESC shRNA NM 011542.1 (batch1)</t>
  </si>
  <si>
    <t>GSM1832878</t>
  </si>
  <si>
    <t>mESCs Pax3-GFP -positive at day6, Chir differentiation</t>
  </si>
  <si>
    <t>GSM1832879</t>
  </si>
  <si>
    <t>GSM749179</t>
  </si>
  <si>
    <t>ESC shRNA NM 011640.1 (batch1)</t>
  </si>
  <si>
    <t>GSM1832872</t>
  </si>
  <si>
    <t>mESCs Msgn1-repV -positive at day4, Chir differentiation</t>
  </si>
  <si>
    <t>GSM1832873</t>
  </si>
  <si>
    <t>GSM1832870</t>
  </si>
  <si>
    <t>mESCs Msgn1-repV -positive at day4, Rspo3 differentiation</t>
  </si>
  <si>
    <t>GSM1832871</t>
  </si>
  <si>
    <t>GSM1832876</t>
  </si>
  <si>
    <t>mESCs Pax3-GFP -positive at day6, Rspo3 differentiation</t>
  </si>
  <si>
    <t>GSM1832877</t>
  </si>
  <si>
    <t>GSM1832874</t>
  </si>
  <si>
    <t>GSM1832875</t>
  </si>
  <si>
    <t>GSM778099</t>
  </si>
  <si>
    <t>ES[MC1R(20):tetTgm2(14)] day2 Dox-</t>
  </si>
  <si>
    <t>GSM778098</t>
  </si>
  <si>
    <t>GSM778097</t>
  </si>
  <si>
    <t>ES[MC1R(20):tetTgm2(14)] day2 Dox+</t>
  </si>
  <si>
    <t>GSM778096</t>
  </si>
  <si>
    <t>GSM778095</t>
  </si>
  <si>
    <t>ES[MC1R(20):tetTgif1(8)] day2 Dox-</t>
  </si>
  <si>
    <t>GSM778094</t>
  </si>
  <si>
    <t>GSM778093</t>
  </si>
  <si>
    <t>ES[MC1R(20):tetTgif1(8)] day2 Dox+</t>
  </si>
  <si>
    <t>GSM778092</t>
  </si>
  <si>
    <t>GSM777989</t>
  </si>
  <si>
    <t>ES[MC1R(20):tetMbd3(12)] day2 Dox+</t>
  </si>
  <si>
    <t>GSM778090</t>
  </si>
  <si>
    <t>ES[MC1R(20):tetTcfcp2l1(6)] day2 Dox-</t>
  </si>
  <si>
    <t>GSM2026309</t>
  </si>
  <si>
    <t>preB iPS p20</t>
  </si>
  <si>
    <t>GSM1370205</t>
  </si>
  <si>
    <t>GSM475183</t>
  </si>
  <si>
    <t>Fl/Fl day-8</t>
  </si>
  <si>
    <t>GSM475182</t>
  </si>
  <si>
    <t>Fl/Fl day- 8</t>
  </si>
  <si>
    <t>GSM475181</t>
  </si>
  <si>
    <t>Fl/Fl day-6</t>
  </si>
  <si>
    <t>GSM475180</t>
  </si>
  <si>
    <t>GSM475187</t>
  </si>
  <si>
    <t>null day-2</t>
  </si>
  <si>
    <t>GSM475186</t>
  </si>
  <si>
    <t>null day-0</t>
  </si>
  <si>
    <t>GSM475185</t>
  </si>
  <si>
    <t>GSM475184</t>
  </si>
  <si>
    <t>GSM910967</t>
  </si>
  <si>
    <t>A3-1 mRNA microarray - siLin28a</t>
  </si>
  <si>
    <t>GSM910966</t>
  </si>
  <si>
    <t>GSM475189</t>
  </si>
  <si>
    <t>GSM475188</t>
  </si>
  <si>
    <t>GSM910963</t>
  </si>
  <si>
    <t>A3-1 mRNA microarray - untreated</t>
  </si>
  <si>
    <t>GSM910962</t>
  </si>
  <si>
    <t>GSM749176</t>
  </si>
  <si>
    <t>ESC shRNA NM 011486.3 (batch1)</t>
  </si>
  <si>
    <t>GSM1304508</t>
  </si>
  <si>
    <t>GSM1304509</t>
  </si>
  <si>
    <t>GSM1304506</t>
  </si>
  <si>
    <t>GSM1083532</t>
  </si>
  <si>
    <t>Partial iPSCs (2B1) with Nanog</t>
  </si>
  <si>
    <t>GSM1083531</t>
  </si>
  <si>
    <t>Partial iPSCs (2B1) with Cnot1,2,3</t>
  </si>
  <si>
    <t>GSM749177</t>
  </si>
  <si>
    <t>GSM1304502</t>
  </si>
  <si>
    <t>GSM1304503</t>
  </si>
  <si>
    <t>GSM1304500</t>
  </si>
  <si>
    <t>GSM1304501</t>
  </si>
  <si>
    <t>GSM64986</t>
  </si>
  <si>
    <t>R1 EB 14d</t>
  </si>
  <si>
    <t>GSM381310</t>
  </si>
  <si>
    <t>ES to ectoderm cells with inducible Notch1; not induced</t>
  </si>
  <si>
    <t>GSM64984</t>
  </si>
  <si>
    <t>GSM64985</t>
  </si>
  <si>
    <t>GSM64982</t>
  </si>
  <si>
    <t>GSM64983</t>
  </si>
  <si>
    <t>GSM64980</t>
  </si>
  <si>
    <t>GSM64981</t>
  </si>
  <si>
    <t>GSM749073</t>
  </si>
  <si>
    <t>ESC shRNA linc1552 2.1-838 (batch1)</t>
  </si>
  <si>
    <t>GSM1567071</t>
  </si>
  <si>
    <t>GSM381313</t>
  </si>
  <si>
    <t>ES to mesoderm cells with control construct; OHT induced</t>
  </si>
  <si>
    <t>GSM1359919</t>
  </si>
  <si>
    <t>B cells, time 3</t>
  </si>
  <si>
    <t>GSM1359918</t>
  </si>
  <si>
    <t>GSM1359917</t>
  </si>
  <si>
    <t>18hrs pulse B cells, time 24</t>
  </si>
  <si>
    <t>GSM749075</t>
  </si>
  <si>
    <t>GSM1359915</t>
  </si>
  <si>
    <t>18hrs pulse B cells, time 12</t>
  </si>
  <si>
    <t>GSM1359914</t>
  </si>
  <si>
    <t>GSM1359913</t>
  </si>
  <si>
    <t>18hrs pulse B cells, time 6</t>
  </si>
  <si>
    <t>GSM1359912</t>
  </si>
  <si>
    <t>GSM1359911</t>
  </si>
  <si>
    <t>18hrs pulse B cells, time 3</t>
  </si>
  <si>
    <t>GSM749074</t>
  </si>
  <si>
    <t>GSM72811</t>
  </si>
  <si>
    <t>GSM2357055</t>
  </si>
  <si>
    <t>GSM978929</t>
  </si>
  <si>
    <t>GSM72810</t>
  </si>
  <si>
    <t>GSM978928</t>
  </si>
  <si>
    <t>siNonTarget d</t>
  </si>
  <si>
    <t>GSM1147664</t>
  </si>
  <si>
    <t>3 mM CT</t>
  </si>
  <si>
    <t>GSM1147665</t>
  </si>
  <si>
    <t>GSM1147666</t>
  </si>
  <si>
    <t>4 nM OA</t>
  </si>
  <si>
    <t>GSM1147667</t>
  </si>
  <si>
    <t>GSM1147660</t>
  </si>
  <si>
    <t>GSM1147661</t>
  </si>
  <si>
    <t>GSM1147662</t>
  </si>
  <si>
    <t>5 μM TCPOBOP</t>
  </si>
  <si>
    <t>GSM1147663</t>
  </si>
  <si>
    <t>GSM1304578</t>
  </si>
  <si>
    <t>GSM1147668</t>
  </si>
  <si>
    <t>GSM1147669</t>
  </si>
  <si>
    <t>10 μM LAC</t>
  </si>
  <si>
    <t>GSM246434</t>
  </si>
  <si>
    <t>Klf 2days</t>
  </si>
  <si>
    <t>GPL6238</t>
  </si>
  <si>
    <t>GSM246433</t>
  </si>
  <si>
    <t>Luc 4days</t>
  </si>
  <si>
    <t>GSM480942</t>
  </si>
  <si>
    <t>MaF pre-iPSC9P2, Vc+, D6</t>
  </si>
  <si>
    <t>GSM480941</t>
  </si>
  <si>
    <t>MaF pre-iPSC9P2, Vc+, D5</t>
  </si>
  <si>
    <t>GSM480940</t>
  </si>
  <si>
    <t>MaF pre-iPSC9P2, Vc+, D4</t>
  </si>
  <si>
    <t>GSM246431</t>
  </si>
  <si>
    <t>Luc 6days</t>
  </si>
  <si>
    <t>GSM246430</t>
  </si>
  <si>
    <t>Klf 6days</t>
  </si>
  <si>
    <t>GSM495529</t>
  </si>
  <si>
    <t>Snf1lk ES clone at T24, biological</t>
  </si>
  <si>
    <t>GSM495528</t>
  </si>
  <si>
    <t>GSM1045425</t>
  </si>
  <si>
    <t>Prdm14(-/-): 2i</t>
  </si>
  <si>
    <t>GSM495523</t>
  </si>
  <si>
    <t>Dyrk1a ES clone at T24, biological</t>
  </si>
  <si>
    <t>GSM495522</t>
  </si>
  <si>
    <t>GSM495521</t>
  </si>
  <si>
    <t>GSM495520</t>
  </si>
  <si>
    <t>GSM495527</t>
  </si>
  <si>
    <t>Snf1lk ES clone at T0, biological</t>
  </si>
  <si>
    <t>GSM495526</t>
  </si>
  <si>
    <t>GSM495525</t>
  </si>
  <si>
    <t>GSM495524</t>
  </si>
  <si>
    <t>GSM1094883</t>
  </si>
  <si>
    <t>wt mESC</t>
  </si>
  <si>
    <t>GSM1340508</t>
  </si>
  <si>
    <t>Rex1GFPd2 ES cells siYAP/TAZ#1 in PD-only medium</t>
  </si>
  <si>
    <t>GSM1611652</t>
  </si>
  <si>
    <t>iPSCs derived using the BKSM polycistronic cassette #7</t>
  </si>
  <si>
    <t>GSM72817</t>
  </si>
  <si>
    <t>GSM1340509</t>
  </si>
  <si>
    <t>GSM1611651</t>
  </si>
  <si>
    <t>iPSCs derived using the BKSM polycistronic cassette #2</t>
  </si>
  <si>
    <t>GSM749013</t>
  </si>
  <si>
    <t>ESC shRNA linc1421 1.1-1095 (batch1)</t>
  </si>
  <si>
    <t>GSM749012</t>
  </si>
  <si>
    <t>GSM749011</t>
  </si>
  <si>
    <t>ESC shRNA linc1419 1.1-1267 (batch1)</t>
  </si>
  <si>
    <t>GSM749010</t>
  </si>
  <si>
    <t>GSM749017</t>
  </si>
  <si>
    <t>ESC shRNA linc1428 1.1-240 (batch1)</t>
  </si>
  <si>
    <t>GSM749016</t>
  </si>
  <si>
    <t>GSM749015</t>
  </si>
  <si>
    <t>ESC shRNA linc1425 1.1-298 (batch1)</t>
  </si>
  <si>
    <t>GSM749014</t>
  </si>
  <si>
    <t>GSM749019</t>
  </si>
  <si>
    <t>ESC shRNA linc1434 1.1-3296 (batch1)</t>
  </si>
  <si>
    <t>GSM749018</t>
  </si>
  <si>
    <t>GSM85012</t>
  </si>
  <si>
    <t>GSM72816</t>
  </si>
  <si>
    <t>GSM2028216</t>
  </si>
  <si>
    <t>N2LD</t>
  </si>
  <si>
    <t>GSM2028217</t>
  </si>
  <si>
    <t>GSM2028214</t>
  </si>
  <si>
    <t>N2L2iG</t>
  </si>
  <si>
    <t>GSM2028215</t>
  </si>
  <si>
    <t>GSM2028212</t>
  </si>
  <si>
    <t>GSM2028213</t>
  </si>
  <si>
    <t>GSM2028210</t>
  </si>
  <si>
    <t>N2L2iE</t>
  </si>
  <si>
    <t>GSM2028211</t>
  </si>
  <si>
    <t>GSM2028218</t>
  </si>
  <si>
    <t>GSM2028219</t>
  </si>
  <si>
    <t>GSM487407</t>
  </si>
  <si>
    <t>w9.5 ES cells</t>
  </si>
  <si>
    <t>GSM487406</t>
  </si>
  <si>
    <t>GSM487405</t>
  </si>
  <si>
    <t>GSM325401</t>
  </si>
  <si>
    <t>GSM1388388</t>
  </si>
  <si>
    <t>Rep-MEFs express OKSM for 8 days</t>
  </si>
  <si>
    <t>GSM1388389</t>
  </si>
  <si>
    <t>Rep-MEFs express OKSM+ascorbic acid and GSK3i for 8 days</t>
  </si>
  <si>
    <t>GSM72815</t>
  </si>
  <si>
    <t>GSM1388384</t>
  </si>
  <si>
    <t>Rep-MEFs express OKSM for 4 days</t>
  </si>
  <si>
    <t>GSM325406</t>
  </si>
  <si>
    <t>GSM1388386</t>
  </si>
  <si>
    <t>Rep-MEFs express OKSM for 6 days</t>
  </si>
  <si>
    <t>GSM1388387</t>
  </si>
  <si>
    <t>Rep-MEFs express OKSM+ascorbic acid and GSK3i for 6 days</t>
  </si>
  <si>
    <t>GSM487409</t>
  </si>
  <si>
    <t>Cl34 ES cells</t>
  </si>
  <si>
    <t>GSM487408</t>
  </si>
  <si>
    <t>GSM325404</t>
  </si>
  <si>
    <t>GSM85014</t>
  </si>
  <si>
    <t>GSM749167</t>
  </si>
  <si>
    <t>ESC shRNA NM 010066.2 (batch1)</t>
  </si>
  <si>
    <t>GSM749166</t>
  </si>
  <si>
    <t>ESC shRNA NM 009769.2 (batch1)</t>
  </si>
  <si>
    <t>GSM749165</t>
  </si>
  <si>
    <t>GSM749164</t>
  </si>
  <si>
    <t>ESC shRNA NM 009556.2 (batch1)</t>
  </si>
  <si>
    <t>GSM749163</t>
  </si>
  <si>
    <t>ESC shRNA NM 009337.2 (batch1)</t>
  </si>
  <si>
    <t>GSM749162</t>
  </si>
  <si>
    <t>GSM749161</t>
  </si>
  <si>
    <t>ESC shRNA NM 009066.2 (batch1)</t>
  </si>
  <si>
    <t>GSM749160</t>
  </si>
  <si>
    <t>GSM86150</t>
  </si>
  <si>
    <t>GSM749169</t>
  </si>
  <si>
    <t>ESC shRNA NM 010637.1 (batch1)</t>
  </si>
  <si>
    <t>GSM749168</t>
  </si>
  <si>
    <t>GSM1094872</t>
  </si>
  <si>
    <t>GSM1045424</t>
  </si>
  <si>
    <t>GSM325411</t>
  </si>
  <si>
    <t>CJ7 wild-type ES cells at day 2 of LIF withdrawal</t>
  </si>
  <si>
    <t>GSM325410</t>
  </si>
  <si>
    <t>GSM325413</t>
  </si>
  <si>
    <t>J1 wild-type ES cells at day 6 of LIF withdrawal</t>
  </si>
  <si>
    <t>GSM325412</t>
  </si>
  <si>
    <t>GSM325415</t>
  </si>
  <si>
    <t>CJ7 wild-type ES cells at day 6 of LIF withdrawal</t>
  </si>
  <si>
    <t>GSM325414</t>
  </si>
  <si>
    <t>GSM325417</t>
  </si>
  <si>
    <t>CJ7 wild-type ES cells at day 8 of LIF withdrawal</t>
  </si>
  <si>
    <t>GSM325416</t>
  </si>
  <si>
    <t>GSM325419</t>
  </si>
  <si>
    <t>Ezh2-null ES cells at day 2 of LIF withdrawal</t>
  </si>
  <si>
    <t>GSM325418</t>
  </si>
  <si>
    <t>GSM2139754</t>
  </si>
  <si>
    <t>iPS PPF159-2</t>
  </si>
  <si>
    <t>GSM86153</t>
  </si>
  <si>
    <t>GSM1061999</t>
  </si>
  <si>
    <t>GSM777937</t>
  </si>
  <si>
    <t>ES[MC1R(20):tetHnf4a(1)] day2 Dox+</t>
  </si>
  <si>
    <t>GSM2139751</t>
  </si>
  <si>
    <t>R21-5 PGCLC</t>
  </si>
  <si>
    <t>GSM241876</t>
  </si>
  <si>
    <t>GSM749349</t>
  </si>
  <si>
    <t>ESC shRNA linc1406 hp5s1 (batch 3)</t>
  </si>
  <si>
    <t>GSM749348</t>
  </si>
  <si>
    <t>ESC shRNA linc1393 hp2s1 (batch 3)</t>
  </si>
  <si>
    <t>GSM241872</t>
  </si>
  <si>
    <t>Total RNA ESC, Undifferentiated</t>
  </si>
  <si>
    <t>GSM241873</t>
  </si>
  <si>
    <t>GSM241870</t>
  </si>
  <si>
    <t>GSM241871</t>
  </si>
  <si>
    <t>GSM749343</t>
  </si>
  <si>
    <t>ESC shRNA linc1354 hp4s1 (batch 3)</t>
  </si>
  <si>
    <t>GSM749342</t>
  </si>
  <si>
    <t>GSM749341</t>
  </si>
  <si>
    <t>GSM749340</t>
  </si>
  <si>
    <t>GSM749347</t>
  </si>
  <si>
    <t>GSM749346</t>
  </si>
  <si>
    <t>GSM749345</t>
  </si>
  <si>
    <t>GSM749344</t>
  </si>
  <si>
    <t>GSM72812</t>
  </si>
  <si>
    <t>GSM105496</t>
  </si>
  <si>
    <t>GSM1058928</t>
  </si>
  <si>
    <t>CCE WT RA 8hr</t>
  </si>
  <si>
    <t>GSM1058929</t>
  </si>
  <si>
    <t>GSM1054612</t>
  </si>
  <si>
    <t>GSM1054613</t>
  </si>
  <si>
    <t>iPSC[MEF]</t>
  </si>
  <si>
    <t>GSM1054610</t>
  </si>
  <si>
    <t>gPSC[GSCadult]#2</t>
  </si>
  <si>
    <t>GSM777936</t>
  </si>
  <si>
    <t>GSM1054614</t>
  </si>
  <si>
    <t>GSM1058923</t>
  </si>
  <si>
    <t>GSM241863</t>
  </si>
  <si>
    <t>GSM647216</t>
  </si>
  <si>
    <t>mES, p53-/-, Ctr</t>
  </si>
  <si>
    <t>GSM647217</t>
  </si>
  <si>
    <t>GSM1330507</t>
  </si>
  <si>
    <t>Mouse embryonic fibroblast transfected OSKMG on day 3</t>
  </si>
  <si>
    <t>GSM86155</t>
  </si>
  <si>
    <t>GSM1330509</t>
  </si>
  <si>
    <t>SSEA-1 (+)/Nanog-GFP (+) cells on day 7</t>
  </si>
  <si>
    <t>GSM1330508</t>
  </si>
  <si>
    <t>SSEA-1 (+)/Nanog-GFP (-) cells on day 7</t>
  </si>
  <si>
    <t>GSM647218</t>
  </si>
  <si>
    <t>GSM647219</t>
  </si>
  <si>
    <t>GSM1304583</t>
  </si>
  <si>
    <t>GSM1197074</t>
  </si>
  <si>
    <t>GSM1304580</t>
  </si>
  <si>
    <t>GSM1197075</t>
  </si>
  <si>
    <t>GSM1370211</t>
  </si>
  <si>
    <t>GSM1370210</t>
  </si>
  <si>
    <t>Arid3a KD</t>
  </si>
  <si>
    <t>GSM1370213</t>
  </si>
  <si>
    <t>GSM1304581</t>
  </si>
  <si>
    <t>GSM1197076</t>
  </si>
  <si>
    <t>GSM181954</t>
  </si>
  <si>
    <t>GSM86154</t>
  </si>
  <si>
    <t>GSM2418750</t>
  </si>
  <si>
    <t>EE d0</t>
  </si>
  <si>
    <t>GSM2418751</t>
  </si>
  <si>
    <t>GSM2027882</t>
  </si>
  <si>
    <t>GSM1058933</t>
  </si>
  <si>
    <t>CCE WT RA 24hr</t>
  </si>
  <si>
    <t>GSM2027880</t>
  </si>
  <si>
    <t>GSM2027881</t>
  </si>
  <si>
    <t>GSM2027886</t>
  </si>
  <si>
    <t>GSM1197072</t>
  </si>
  <si>
    <t>GSM2027884</t>
  </si>
  <si>
    <t>GSM1058932</t>
  </si>
  <si>
    <t>GSM2139739</t>
  </si>
  <si>
    <t>ES1 2</t>
  </si>
  <si>
    <t>GSM181950</t>
  </si>
  <si>
    <t>GSM1197073</t>
  </si>
  <si>
    <t>GSM181951</t>
  </si>
  <si>
    <t>GSM748982</t>
  </si>
  <si>
    <t>ESC shRNA linc1366 1.1-1180 (batch1)</t>
  </si>
  <si>
    <t>GSM748983</t>
  </si>
  <si>
    <t>ESC shRNA linc1368 2.1-766 (batch1)</t>
  </si>
  <si>
    <t>GSM748980</t>
  </si>
  <si>
    <t>GSM748981</t>
  </si>
  <si>
    <t>GSM748986</t>
  </si>
  <si>
    <t>ESC shRNA linc1369 4.1-1077 (batch1)</t>
  </si>
  <si>
    <t>GSM748987</t>
  </si>
  <si>
    <t>ESC shRNA linc1382 1.1-1060 (batch1)</t>
  </si>
  <si>
    <t>GSM748984</t>
  </si>
  <si>
    <t>GSM748985</t>
  </si>
  <si>
    <t>GSM799878</t>
  </si>
  <si>
    <t>GSM799879</t>
  </si>
  <si>
    <t>GSM748988</t>
  </si>
  <si>
    <t>GSM748989</t>
  </si>
  <si>
    <t>ESC shRNA linc1385 1.1-2506 (batch1)</t>
  </si>
  <si>
    <t>GSM246424</t>
  </si>
  <si>
    <t>GSM86142</t>
  </si>
  <si>
    <t>GSM2385245</t>
  </si>
  <si>
    <t>GSM1054601</t>
  </si>
  <si>
    <t>iPSC[GSCadult]#2</t>
  </si>
  <si>
    <t>GSM777932</t>
  </si>
  <si>
    <t>ES[MC1R(20):tetHmga2(18)] day2 Dox+</t>
  </si>
  <si>
    <t>GSM1054600</t>
  </si>
  <si>
    <t>iPSC[GSCadult]#1</t>
  </si>
  <si>
    <t>GSM105528</t>
  </si>
  <si>
    <t>GSM1058939</t>
  </si>
  <si>
    <t>GSM86159</t>
  </si>
  <si>
    <t>GSM86158</t>
  </si>
  <si>
    <t>GSM777829</t>
  </si>
  <si>
    <t>ES[MC1R(20):tetAtxn1(20)] day2 Dox+</t>
  </si>
  <si>
    <t>GSM777828</t>
  </si>
  <si>
    <t>GSM1832880</t>
  </si>
  <si>
    <t>GSM777823</t>
  </si>
  <si>
    <t>ES[MC1R(20):tetArnt2(26)] day2 Dox-</t>
  </si>
  <si>
    <t>GSM777822</t>
  </si>
  <si>
    <t>GSM777821</t>
  </si>
  <si>
    <t>ES[MC1R(20):tetArnt2(26)] day2 Dox+</t>
  </si>
  <si>
    <t>GSM777820</t>
  </si>
  <si>
    <t>GSM777827</t>
  </si>
  <si>
    <t>ES[MC1R(20):tetAsh2L(6)] day2 Dox-</t>
  </si>
  <si>
    <t>GSM777826</t>
  </si>
  <si>
    <t>GSM777825</t>
  </si>
  <si>
    <t>ES[MC1R(20):tetAsh2L(6)] day2 Dox+</t>
  </si>
  <si>
    <t>GSM777824</t>
  </si>
  <si>
    <t>GSM1054607</t>
  </si>
  <si>
    <t>gPSC[GSCadult]#1</t>
  </si>
  <si>
    <t>GSM878593</t>
  </si>
  <si>
    <t>ESC-/- 2i</t>
  </si>
  <si>
    <t>GSM878592</t>
  </si>
  <si>
    <t>GSM799887</t>
  </si>
  <si>
    <t>Yaf2wt (OHT-)</t>
  </si>
  <si>
    <t>GSM878590</t>
  </si>
  <si>
    <t>GSM878595</t>
  </si>
  <si>
    <t>GSM878594</t>
  </si>
  <si>
    <t>GSM1832869</t>
  </si>
  <si>
    <t>GSM1832868</t>
  </si>
  <si>
    <t>mESCs undifferentiated at day0</t>
  </si>
  <si>
    <t>GSM1195988</t>
  </si>
  <si>
    <t>J1 shRNA Ino80 Day 6</t>
  </si>
  <si>
    <t>GSM1045435</t>
  </si>
  <si>
    <t>Prdm14(-/-): Serum without LIF (day2)</t>
  </si>
  <si>
    <t>GSM1195986</t>
  </si>
  <si>
    <t>J1 shRNA NT Day 6</t>
  </si>
  <si>
    <t>GSM1195987</t>
  </si>
  <si>
    <t>GSM1195984</t>
  </si>
  <si>
    <t>GSM1195985</t>
  </si>
  <si>
    <t>GSM1195982</t>
  </si>
  <si>
    <t>GSM1045436</t>
  </si>
  <si>
    <t>Prdm14(+/+): Serum without LIF (day2)</t>
  </si>
  <si>
    <t>GSM1832867</t>
  </si>
  <si>
    <t>GSM1832866</t>
  </si>
  <si>
    <t>GSM2041525</t>
  </si>
  <si>
    <t>GSM1045437</t>
  </si>
  <si>
    <t>GSM1340498</t>
  </si>
  <si>
    <t>Rex1GFPd2 ES cells siControl#2 in 2i medium</t>
  </si>
  <si>
    <t>GSM105547</t>
  </si>
  <si>
    <t>ESC Nanog shRNAi d5 post transduction MOE430</t>
  </si>
  <si>
    <t>GSM1335361</t>
  </si>
  <si>
    <t>GSM105546</t>
  </si>
  <si>
    <t>GSM778080</t>
  </si>
  <si>
    <t>ES[MC1R(20):tetTbx5(2)] day2 Dox+</t>
  </si>
  <si>
    <t>GSM778081</t>
  </si>
  <si>
    <t>GSM778082</t>
  </si>
  <si>
    <t>ES[MC1R(20):tetTbx5(2)] day2 Dox-</t>
  </si>
  <si>
    <t>GSM778083</t>
  </si>
  <si>
    <t>GSM778084</t>
  </si>
  <si>
    <t>ES[MC1R(20):tetTcfap2c(18)] day2 Dox+</t>
  </si>
  <si>
    <t>GSM778085</t>
  </si>
  <si>
    <t>GSM778086</t>
  </si>
  <si>
    <t>ES[MC1R(20):tetTcfap2c(18)] day2 Dox-</t>
  </si>
  <si>
    <t>GSM778087</t>
  </si>
  <si>
    <t>GSM778088</t>
  </si>
  <si>
    <t>ES[MC1R(20):tetTcfcp2l1(6)] day2 Dox+</t>
  </si>
  <si>
    <t>GSM778089</t>
  </si>
  <si>
    <t>GSM1045433</t>
  </si>
  <si>
    <t>Prdm14(-/-)+AGP14: Serum without LIF (day2)</t>
  </si>
  <si>
    <t>GSM978939</t>
  </si>
  <si>
    <t>siSox2</t>
  </si>
  <si>
    <t>GSM475194</t>
  </si>
  <si>
    <t>null day-4</t>
  </si>
  <si>
    <t>GSM475195</t>
  </si>
  <si>
    <t>GSM475196</t>
  </si>
  <si>
    <t>GSM475197</t>
  </si>
  <si>
    <t>null day-6</t>
  </si>
  <si>
    <t>GSM475190</t>
  </si>
  <si>
    <t>GSM475191</t>
  </si>
  <si>
    <t>GSM475192</t>
  </si>
  <si>
    <t>GSM475193</t>
  </si>
  <si>
    <t>GSM1045438</t>
  </si>
  <si>
    <t>Prdm14(-/-)+AGP14: Serum (day2)</t>
  </si>
  <si>
    <t>GSM475198</t>
  </si>
  <si>
    <t>GSM475199</t>
  </si>
  <si>
    <t>GSM1045439</t>
  </si>
  <si>
    <t>GSM1147707</t>
  </si>
  <si>
    <t>GSM1147706</t>
  </si>
  <si>
    <t>GSM1147705</t>
  </si>
  <si>
    <t>GSM1147704</t>
  </si>
  <si>
    <t>GSM1147703</t>
  </si>
  <si>
    <t>GSM1147702</t>
  </si>
  <si>
    <t>GSM1147701</t>
  </si>
  <si>
    <t>GSM1147700</t>
  </si>
  <si>
    <t>GSM1304515</t>
  </si>
  <si>
    <t>GSM1304514</t>
  </si>
  <si>
    <t>GSM1304517</t>
  </si>
  <si>
    <t>GSM86143</t>
  </si>
  <si>
    <t>GSM1304511</t>
  </si>
  <si>
    <t>GSM1304510</t>
  </si>
  <si>
    <t>GSM1304494</t>
  </si>
  <si>
    <t>GSM1304512</t>
  </si>
  <si>
    <t>GSM1168407</t>
  </si>
  <si>
    <t>Bmpr1a-/- N2B27</t>
  </si>
  <si>
    <t>GSM1168406</t>
  </si>
  <si>
    <t>GSM1168405</t>
  </si>
  <si>
    <t>GSM1168404</t>
  </si>
  <si>
    <t>Control N2B27</t>
  </si>
  <si>
    <t>GSM1168403</t>
  </si>
  <si>
    <t>GSM1168402</t>
  </si>
  <si>
    <t>GSM1168401</t>
  </si>
  <si>
    <t>Bmpr1a-/- ESC media</t>
  </si>
  <si>
    <t>GSM1168400</t>
  </si>
  <si>
    <t>GSM1168399</t>
  </si>
  <si>
    <t>Control ESC media</t>
  </si>
  <si>
    <t>GSM1168398</t>
  </si>
  <si>
    <t>GSM1168397</t>
  </si>
  <si>
    <t>GSM72814</t>
  </si>
  <si>
    <t>GSM1058160</t>
  </si>
  <si>
    <t>Differentiated H9 induced pluripotent stem cell at Day11</t>
  </si>
  <si>
    <t>GSM1385857</t>
  </si>
  <si>
    <t>GSM246436</t>
  </si>
  <si>
    <t>GSM1058161</t>
  </si>
  <si>
    <t>GSM1049452</t>
  </si>
  <si>
    <t>Day6 SSEA1+EpCAM- 1</t>
  </si>
  <si>
    <t>GSM1049453</t>
  </si>
  <si>
    <t>Day6 SSEA1+EpCAM- 2</t>
  </si>
  <si>
    <t>GSM1058162</t>
  </si>
  <si>
    <t>GSM1049454</t>
  </si>
  <si>
    <t>Day6 SSEA1+EpCAM+ 1</t>
  </si>
  <si>
    <t>GSM1049455</t>
  </si>
  <si>
    <t>Day6 SSEA1+EpCAM+ 2</t>
  </si>
  <si>
    <t>GSM1869339</t>
  </si>
  <si>
    <t>GSM1147679</t>
  </si>
  <si>
    <t>GSM1058163</t>
  </si>
  <si>
    <t>GSM472235</t>
  </si>
  <si>
    <t>wild type ES cells</t>
  </si>
  <si>
    <t>GSM472236</t>
  </si>
  <si>
    <t>GSM472237</t>
  </si>
  <si>
    <t>GSM472238</t>
  </si>
  <si>
    <t>Ring1B deficient ES cells</t>
  </si>
  <si>
    <t>GSM472239</t>
  </si>
  <si>
    <t>GSM1147671</t>
  </si>
  <si>
    <t>GSM1147670</t>
  </si>
  <si>
    <t>GSM1147677</t>
  </si>
  <si>
    <t>GSM1147676</t>
  </si>
  <si>
    <t>GSM1147675</t>
  </si>
  <si>
    <t>GSM1147674</t>
  </si>
  <si>
    <t>GSM768337</t>
  </si>
  <si>
    <t>p400Brg1 KD</t>
  </si>
  <si>
    <t>GPL7202</t>
  </si>
  <si>
    <t>GSM768336</t>
  </si>
  <si>
    <t>p400Tip60 KD</t>
  </si>
  <si>
    <t>GSM768335</t>
  </si>
  <si>
    <t>GSM768334</t>
  </si>
  <si>
    <t>p400 KD</t>
  </si>
  <si>
    <t>GSM768333</t>
  </si>
  <si>
    <t>GSM768332</t>
  </si>
  <si>
    <t>p400Ash2l KD</t>
  </si>
  <si>
    <t>GSM768331</t>
  </si>
  <si>
    <t>GSM768330</t>
  </si>
  <si>
    <t>p400Suz12 KD</t>
  </si>
  <si>
    <t>GSM495458</t>
  </si>
  <si>
    <t>Aire ES clone at T48, biological</t>
  </si>
  <si>
    <t>GSM973069</t>
  </si>
  <si>
    <t>Day4 cells with DMSO,Rspo, Noggin</t>
  </si>
  <si>
    <t>GSM973068</t>
  </si>
  <si>
    <t>GSM768339</t>
  </si>
  <si>
    <t>Tip60Mbd3 KD</t>
  </si>
  <si>
    <t>GSM768338</t>
  </si>
  <si>
    <t>GSM1058168</t>
  </si>
  <si>
    <t>Differentiated 19BL induced pluripotent stem cell at Day11</t>
  </si>
  <si>
    <t>GSM195139</t>
  </si>
  <si>
    <t>GSM195138</t>
  </si>
  <si>
    <t>D7 EB Stella-</t>
  </si>
  <si>
    <t>GSM1058169</t>
  </si>
  <si>
    <t>GSM195133</t>
  </si>
  <si>
    <t>ESC Stella+</t>
  </si>
  <si>
    <t>GSM2026306</t>
  </si>
  <si>
    <t>MEF iPS p3</t>
  </si>
  <si>
    <t>GSM195131</t>
  </si>
  <si>
    <t>ESC Stella-</t>
  </si>
  <si>
    <t>GSM195130</t>
  </si>
  <si>
    <t>GSM195137</t>
  </si>
  <si>
    <t>GSM195136</t>
  </si>
  <si>
    <t>GSM195135</t>
  </si>
  <si>
    <t>GSM2026307</t>
  </si>
  <si>
    <t>GSM991421</t>
  </si>
  <si>
    <t>NgR day0 +Dox</t>
  </si>
  <si>
    <t>GSM991420</t>
  </si>
  <si>
    <t>GSM991423</t>
  </si>
  <si>
    <t>NgR day1 -Dox</t>
  </si>
  <si>
    <t>GSM991422</t>
  </si>
  <si>
    <t>GSM991425</t>
  </si>
  <si>
    <t>NgR day1 -12h Dox</t>
  </si>
  <si>
    <t>GSM991424</t>
  </si>
  <si>
    <t>GSM991427</t>
  </si>
  <si>
    <t>GSM991426</t>
  </si>
  <si>
    <t>GSM991429</t>
  </si>
  <si>
    <t>GSM495453</t>
  </si>
  <si>
    <t>Aire ES clone at T0, biological</t>
  </si>
  <si>
    <t>GSM1304588</t>
  </si>
  <si>
    <t>MBuP - 24 h - 1.43 mM -</t>
  </si>
  <si>
    <t>GSM495538</t>
  </si>
  <si>
    <t>Ripk4 ES clone at T0, biological</t>
  </si>
  <si>
    <t>GSM495539</t>
  </si>
  <si>
    <t>GSM495534</t>
  </si>
  <si>
    <t>Pdxk ES clone at T48, biological</t>
  </si>
  <si>
    <t>GSM495535</t>
  </si>
  <si>
    <t>GSM495536</t>
  </si>
  <si>
    <t>GSM495537</t>
  </si>
  <si>
    <t>GSM495530</t>
  </si>
  <si>
    <t>GSM495531</t>
  </si>
  <si>
    <t>Pdxk ES clone at T0, biological</t>
  </si>
  <si>
    <t>GSM495532</t>
  </si>
  <si>
    <t>GSM495533</t>
  </si>
  <si>
    <t>GSM1340504</t>
  </si>
  <si>
    <t>GSM475178</t>
  </si>
  <si>
    <t>Fl/Fl day -4</t>
  </si>
  <si>
    <t>GSM475179</t>
  </si>
  <si>
    <t>Fl/Fl day-4</t>
  </si>
  <si>
    <t>GSM1201721</t>
  </si>
  <si>
    <t>Con OSK Day3</t>
  </si>
  <si>
    <t>GSM475176</t>
  </si>
  <si>
    <t>Fl/Fl day-2</t>
  </si>
  <si>
    <t>GSM475177</t>
  </si>
  <si>
    <t>Fl/Fl day -2</t>
  </si>
  <si>
    <t>GSM475174</t>
  </si>
  <si>
    <t>Fl/Fl day-0</t>
  </si>
  <si>
    <t>GSM475175</t>
  </si>
  <si>
    <t>GSM1304495</t>
  </si>
  <si>
    <t>GSM210972</t>
  </si>
  <si>
    <t>GSM749004</t>
  </si>
  <si>
    <t>ESC shRNA linc1412 1.1-223 (batch1)</t>
  </si>
  <si>
    <t>GSM749005</t>
  </si>
  <si>
    <t>ESC shRNA linc1412 3.1-611 (batch1)</t>
  </si>
  <si>
    <t>GSM749006</t>
  </si>
  <si>
    <t>GSM749007</t>
  </si>
  <si>
    <t>ESC shRNA linc1413 1.1-333 (batch1)</t>
  </si>
  <si>
    <t>GSM749000</t>
  </si>
  <si>
    <t>GSM749001</t>
  </si>
  <si>
    <t>ESC shRNA linc1410 1.1-553 (batch1)</t>
  </si>
  <si>
    <t>GSM749002</t>
  </si>
  <si>
    <t>ESC shRNA linc1411 1.1-2359 (batch1)</t>
  </si>
  <si>
    <t>GSM749003</t>
  </si>
  <si>
    <t>GSM1102843</t>
  </si>
  <si>
    <t>MBD3 f - iPSC</t>
  </si>
  <si>
    <t>GSM1102842</t>
  </si>
  <si>
    <t>MBD3 f - 8day DOX</t>
  </si>
  <si>
    <t>GSM1102841</t>
  </si>
  <si>
    <t>MBD3 f - 4day DOX</t>
  </si>
  <si>
    <t>GSM749008</t>
  </si>
  <si>
    <t>GSM749009</t>
  </si>
  <si>
    <t>ESC shRNA linc1418 1.1-23 (batch1)</t>
  </si>
  <si>
    <t>GSM1102845</t>
  </si>
  <si>
    <t>MBD3 - - ES</t>
  </si>
  <si>
    <t>GSM72813</t>
  </si>
  <si>
    <t>GSM898499</t>
  </si>
  <si>
    <t>embryonic stem cells, wildtype at d0</t>
  </si>
  <si>
    <t>GSM2096551</t>
  </si>
  <si>
    <t>OSKH iPSC</t>
  </si>
  <si>
    <t>GSM241854</t>
  </si>
  <si>
    <t>GSM195134</t>
  </si>
  <si>
    <t>GSM94857</t>
  </si>
  <si>
    <t>GSM2028207</t>
  </si>
  <si>
    <t>N2L2i</t>
  </si>
  <si>
    <t>GSM2028206</t>
  </si>
  <si>
    <t>GSM94856</t>
  </si>
  <si>
    <t>GSM487410</t>
  </si>
  <si>
    <t>GSM2028209</t>
  </si>
  <si>
    <t>GSM2028208</t>
  </si>
  <si>
    <t>GSM436119</t>
  </si>
  <si>
    <t>tetO-Satb2 +DOX</t>
  </si>
  <si>
    <t>GSM436118</t>
  </si>
  <si>
    <t>tetO-Satb2</t>
  </si>
  <si>
    <t>GSM1388391</t>
  </si>
  <si>
    <t>Rep-MEFs express OKSM+ascorbic acid and GSK3i for 10 days</t>
  </si>
  <si>
    <t>GSM1388390</t>
  </si>
  <si>
    <t>Rep-MEFs express OKSM for 10 days</t>
  </si>
  <si>
    <t>GSM210974</t>
  </si>
  <si>
    <t>GSM1388394</t>
  </si>
  <si>
    <t>Sorted Thy+ cells from Rep-MEFs expressing OKSM for 3 days</t>
  </si>
  <si>
    <t>GSM436111</t>
  </si>
  <si>
    <t>Satb1-/- clone</t>
  </si>
  <si>
    <t>GSM436110</t>
  </si>
  <si>
    <t>GSM436113</t>
  </si>
  <si>
    <t>tetO-Satb1</t>
  </si>
  <si>
    <t>GSM436112</t>
  </si>
  <si>
    <t>GSM436115</t>
  </si>
  <si>
    <t>tetO-Satb1 +DOX</t>
  </si>
  <si>
    <t>GSM436114</t>
  </si>
  <si>
    <t>GSM436117</t>
  </si>
  <si>
    <t>GSM436116</t>
  </si>
  <si>
    <t>GSM461137</t>
  </si>
  <si>
    <t>mES DEX-10nM</t>
  </si>
  <si>
    <t>GSM461136</t>
  </si>
  <si>
    <t>mES DEX-1nM</t>
  </si>
  <si>
    <t>GSM461135</t>
  </si>
  <si>
    <t>mES T3-10nM</t>
  </si>
  <si>
    <t>GSM461134</t>
  </si>
  <si>
    <t>mES T3-1nM</t>
  </si>
  <si>
    <t>GSM461133</t>
  </si>
  <si>
    <t>mES BPA-100pM</t>
  </si>
  <si>
    <t>GSM461132</t>
  </si>
  <si>
    <t>mES BPA-1pM</t>
  </si>
  <si>
    <t>GSM461131</t>
  </si>
  <si>
    <t>mES DHT-10nM</t>
  </si>
  <si>
    <t>GSM461130</t>
  </si>
  <si>
    <t>mES DHT-1M</t>
  </si>
  <si>
    <t>GSM749170</t>
  </si>
  <si>
    <t>GSM749171</t>
  </si>
  <si>
    <t>ESC shRNA NM 011304.1 (batch1)</t>
  </si>
  <si>
    <t>GSM749172</t>
  </si>
  <si>
    <t>GSM749173</t>
  </si>
  <si>
    <t>ESC shRNA NM 011443.2 (batch1)</t>
  </si>
  <si>
    <t>GSM749174</t>
  </si>
  <si>
    <t>GSM749175</t>
  </si>
  <si>
    <t>GSM461139</t>
  </si>
  <si>
    <t>mES TCDD-10nM</t>
  </si>
  <si>
    <t>GSM461138</t>
  </si>
  <si>
    <t>mES TCDD-1nM</t>
  </si>
  <si>
    <t>GSM98581</t>
  </si>
  <si>
    <t>GSM98580</t>
  </si>
  <si>
    <t>GSM98583</t>
  </si>
  <si>
    <t>GSM98582</t>
  </si>
  <si>
    <t>GSM210977</t>
  </si>
  <si>
    <t>GSM1385850</t>
  </si>
  <si>
    <t>GSM1580548</t>
  </si>
  <si>
    <t>sh Chd9 [5506502022]</t>
  </si>
  <si>
    <t>GSM1580549</t>
  </si>
  <si>
    <t>control, Ep400 [5455311040]</t>
  </si>
  <si>
    <t>GSM1304589</t>
  </si>
  <si>
    <t>GSM1580540</t>
  </si>
  <si>
    <t>sh Chd8 [5452647037]</t>
  </si>
  <si>
    <t>GSM1580541</t>
  </si>
  <si>
    <t>GSM1580542</t>
  </si>
  <si>
    <t>GSM1580543</t>
  </si>
  <si>
    <t>control, Chd9 [5506502022]</t>
  </si>
  <si>
    <t>GSM1580544</t>
  </si>
  <si>
    <t>GSM1580545</t>
  </si>
  <si>
    <t>GSM1580546</t>
  </si>
  <si>
    <t>GSM1580547</t>
  </si>
  <si>
    <t>GSM325402</t>
  </si>
  <si>
    <t>GSM325403</t>
  </si>
  <si>
    <t>GSM325400</t>
  </si>
  <si>
    <t>GSM506224</t>
  </si>
  <si>
    <t>WT ES</t>
  </si>
  <si>
    <t>GSM506223</t>
  </si>
  <si>
    <t>GSM506222</t>
  </si>
  <si>
    <t>TKO ES</t>
  </si>
  <si>
    <t>GSM506221</t>
  </si>
  <si>
    <t>GSM325405</t>
  </si>
  <si>
    <t>GSM2139745</t>
  </si>
  <si>
    <t>ES v65 PGCLC</t>
  </si>
  <si>
    <t>GSM325408</t>
  </si>
  <si>
    <t>J1 wild-type ES cells at day 2 of LIF withdrawal</t>
  </si>
  <si>
    <t>GSM325409</t>
  </si>
  <si>
    <t>GSM2139741</t>
  </si>
  <si>
    <t>ES1 5 PGCLC</t>
  </si>
  <si>
    <t>GSM1304558</t>
  </si>
  <si>
    <t>GSM2139743</t>
  </si>
  <si>
    <t>ES v65</t>
  </si>
  <si>
    <t>GSM2139742</t>
  </si>
  <si>
    <t>ES1 5</t>
  </si>
  <si>
    <t>GSM749358</t>
  </si>
  <si>
    <t>ESC shRNA linc1547 hp4s1 (batch 3)</t>
  </si>
  <si>
    <t>GSM749359</t>
  </si>
  <si>
    <t>GSM749354</t>
  </si>
  <si>
    <t>ESC shRNA linc1427 hp1s1 (batch 3)</t>
  </si>
  <si>
    <t>GSM749355</t>
  </si>
  <si>
    <t>GSM749356</t>
  </si>
  <si>
    <t>GSM749357</t>
  </si>
  <si>
    <t>GSM749350</t>
  </si>
  <si>
    <t>GSM749351</t>
  </si>
  <si>
    <t>ESC shRNA linc1422 hp5s1 (batch 3)</t>
  </si>
  <si>
    <t>GSM749352</t>
  </si>
  <si>
    <t>GSM749353</t>
  </si>
  <si>
    <t>ESC shRNA linc1422 hp5s2 (batch 3)</t>
  </si>
  <si>
    <t>GSM1054609</t>
  </si>
  <si>
    <t>GSM1054608</t>
  </si>
  <si>
    <t>GSM1058931</t>
  </si>
  <si>
    <t>GSM1058930</t>
  </si>
  <si>
    <t>GSM1058937</t>
  </si>
  <si>
    <t>GSM1058936</t>
  </si>
  <si>
    <t>RARE KO Ctrl</t>
  </si>
  <si>
    <t>GSM1058935</t>
  </si>
  <si>
    <t>GSM1058934</t>
  </si>
  <si>
    <t>GSM400442</t>
  </si>
  <si>
    <t>embryonic stem cell line Bruce4 p13</t>
  </si>
  <si>
    <t>GPL6193</t>
  </si>
  <si>
    <t>GSM400443</t>
  </si>
  <si>
    <t>GSM1054603</t>
  </si>
  <si>
    <t>gPSC[GSCneonatal]#1</t>
  </si>
  <si>
    <t>GSM1054602</t>
  </si>
  <si>
    <t>GSM1054605</t>
  </si>
  <si>
    <t>GSM1054604</t>
  </si>
  <si>
    <t>GSM400444</t>
  </si>
  <si>
    <t>embryonic stem cell line V26 2 p16</t>
  </si>
  <si>
    <t>GSM400445</t>
  </si>
  <si>
    <t>GSM1054599</t>
  </si>
  <si>
    <t>GSM1054598</t>
  </si>
  <si>
    <t>iPSC[GSCneonatal]#2</t>
  </si>
  <si>
    <t>GSM1062310</t>
  </si>
  <si>
    <t>GSM1054595</t>
  </si>
  <si>
    <t>iPSC[GSCneonatal]#1</t>
  </si>
  <si>
    <t>GSM1054597</t>
  </si>
  <si>
    <t>GSM1054596</t>
  </si>
  <si>
    <t>GSM241855</t>
  </si>
  <si>
    <t>GSM2418752</t>
  </si>
  <si>
    <t>SE d0</t>
  </si>
  <si>
    <t>GSM898502</t>
  </si>
  <si>
    <t>GSM182238</t>
  </si>
  <si>
    <t>WtES Control+LIF 8h</t>
  </si>
  <si>
    <t>GSM241849</t>
  </si>
  <si>
    <t>GSM777988</t>
  </si>
  <si>
    <t>GSM638089</t>
  </si>
  <si>
    <t>iPSC-2</t>
  </si>
  <si>
    <t>GSM638088</t>
  </si>
  <si>
    <t>GSM638087</t>
  </si>
  <si>
    <t>iPSC-1</t>
  </si>
  <si>
    <t>GSM638086</t>
  </si>
  <si>
    <t>GSM638085</t>
  </si>
  <si>
    <t>GSM313604</t>
  </si>
  <si>
    <t>GSM1544139</t>
  </si>
  <si>
    <t>Pri clone 6</t>
  </si>
  <si>
    <t>GSM928133</t>
  </si>
  <si>
    <t>WT ES cells (Men1)</t>
  </si>
  <si>
    <t>GSM928136</t>
  </si>
  <si>
    <t>Men1-KO ES cells</t>
  </si>
  <si>
    <t>GSM928135</t>
  </si>
  <si>
    <t>GSM928134</t>
  </si>
  <si>
    <t>GSM1567060</t>
  </si>
  <si>
    <t>Ctrl 2abc</t>
  </si>
  <si>
    <t>GSM1567061</t>
  </si>
  <si>
    <t>GSM1567062</t>
  </si>
  <si>
    <t>GSM1567063</t>
  </si>
  <si>
    <t>GSM777838</t>
  </si>
  <si>
    <t>ES[MC1R(20):tetBcl6(32)] day2 Dox-</t>
  </si>
  <si>
    <t>GSM777839</t>
  </si>
  <si>
    <t>GSM1567066</t>
  </si>
  <si>
    <t>Ctrl 2ac</t>
  </si>
  <si>
    <t>GSM1385859</t>
  </si>
  <si>
    <t>GSM777834</t>
  </si>
  <si>
    <t>ES[MC1R(20):tetBatf3(35)] day2 Dox-</t>
  </si>
  <si>
    <t>GSM777835</t>
  </si>
  <si>
    <t>GSM777836</t>
  </si>
  <si>
    <t>ES[MC1R(20):tetBcl6(32)] day2 Dox+</t>
  </si>
  <si>
    <t>GSM777837</t>
  </si>
  <si>
    <t>GSM777830</t>
  </si>
  <si>
    <t>ES[MC1R(20):tetAtxn1(20)] day2 Dox-</t>
  </si>
  <si>
    <t>GSM777831</t>
  </si>
  <si>
    <t>GSM777832</t>
  </si>
  <si>
    <t>ES[MC1R(20):tetBatf3(35)] day2 Dox+</t>
  </si>
  <si>
    <t>GSM777833</t>
  </si>
  <si>
    <t>GSM246438</t>
  </si>
  <si>
    <t>Klf 4days</t>
  </si>
  <si>
    <t>GSM878588</t>
  </si>
  <si>
    <t>ESC-/-</t>
  </si>
  <si>
    <t>GSM878589</t>
  </si>
  <si>
    <t>GSM878584</t>
  </si>
  <si>
    <t>ESC+/-</t>
  </si>
  <si>
    <t>GSM878585</t>
  </si>
  <si>
    <t>GSM878586</t>
  </si>
  <si>
    <t>GSM878587</t>
  </si>
  <si>
    <t>GSM1385822</t>
  </si>
  <si>
    <t>PG-KS mouse ESC cell line R1 exposed to 0.23 µM 5-azacytidine  (azacitidine)/0.1% DMSO</t>
  </si>
  <si>
    <t>GSM777947</t>
  </si>
  <si>
    <t>GSM1385820</t>
  </si>
  <si>
    <t>PG-KS mouse ESC cell line R1 exposed to 0.028 mM Clozapine/0.1% DMSO</t>
  </si>
  <si>
    <t>GSM1385821</t>
  </si>
  <si>
    <t>GSM1385826</t>
  </si>
  <si>
    <t>PG-KS mouse ESC cell line R1 exposed to 0.37 mM Glybenclamide/0.1% DMSO</t>
  </si>
  <si>
    <t>GSM1147626</t>
  </si>
  <si>
    <t>GSM1385824</t>
  </si>
  <si>
    <t>GSM1385825</t>
  </si>
  <si>
    <t>GSM1195995</t>
  </si>
  <si>
    <t>J1 Ino80c siRNA</t>
  </si>
  <si>
    <t>GSM1195994</t>
  </si>
  <si>
    <t>J1 Ino80b siRNA</t>
  </si>
  <si>
    <t>GSM1195997</t>
  </si>
  <si>
    <t>GSM1147627</t>
  </si>
  <si>
    <t>GSM1195991</t>
  </si>
  <si>
    <t>J1 Ino80 siRNA</t>
  </si>
  <si>
    <t>GSM1195990</t>
  </si>
  <si>
    <t>GSM1195993</t>
  </si>
  <si>
    <t>GSM1195992</t>
  </si>
  <si>
    <t>GSM1147628</t>
  </si>
  <si>
    <t>GSM333669</t>
  </si>
  <si>
    <t>Esrrb RNAi, day 6</t>
  </si>
  <si>
    <t>GSM333668</t>
  </si>
  <si>
    <t>GSM1147629</t>
  </si>
  <si>
    <t>GSM333665</t>
  </si>
  <si>
    <t>Control GFP RNAi, day 6</t>
  </si>
  <si>
    <t>GSM333664</t>
  </si>
  <si>
    <t>Esrrb RNAi, day 4</t>
  </si>
  <si>
    <t>GSM333667</t>
  </si>
  <si>
    <t>GSM333666</t>
  </si>
  <si>
    <t>GSM333661</t>
  </si>
  <si>
    <t>Control GFP RNAi, day 4</t>
  </si>
  <si>
    <t>GSM333660</t>
  </si>
  <si>
    <t>GSM333663</t>
  </si>
  <si>
    <t>GSM333662</t>
  </si>
  <si>
    <t>GSM86589</t>
  </si>
  <si>
    <t>6999</t>
  </si>
  <si>
    <t>GSM2385237</t>
  </si>
  <si>
    <t>GSM86147</t>
  </si>
  <si>
    <t>GSM1304498</t>
  </si>
  <si>
    <t>GSM925899</t>
  </si>
  <si>
    <t>mES cells TR71 KD</t>
  </si>
  <si>
    <t>GSM925898</t>
  </si>
  <si>
    <t>GSM1304499</t>
  </si>
  <si>
    <t>GSM2202988</t>
  </si>
  <si>
    <t>GSM925897</t>
  </si>
  <si>
    <t>GSM925896</t>
  </si>
  <si>
    <t>mES cells</t>
  </si>
  <si>
    <t>GSM925895</t>
  </si>
  <si>
    <t>GSM925894</t>
  </si>
  <si>
    <t>GSM1304520</t>
  </si>
  <si>
    <t>GSM1304521</t>
  </si>
  <si>
    <t>GSM1304522</t>
  </si>
  <si>
    <t>MMP - 24 h - 0.143 mM -</t>
  </si>
  <si>
    <t>GSM1304523</t>
  </si>
  <si>
    <t>GSM516969</t>
  </si>
  <si>
    <t>HSCs m2</t>
  </si>
  <si>
    <t>GSM516968</t>
  </si>
  <si>
    <t>GSM1304526</t>
  </si>
  <si>
    <t>GSM1304527</t>
  </si>
  <si>
    <t>GSM516965</t>
  </si>
  <si>
    <t>Granulocytes m1</t>
  </si>
  <si>
    <t>GSM516964</t>
  </si>
  <si>
    <t>GSM516967</t>
  </si>
  <si>
    <t>PFs m1</t>
  </si>
  <si>
    <t>GSM516966</t>
  </si>
  <si>
    <t>GSM516961</t>
  </si>
  <si>
    <t>GMPs m1</t>
  </si>
  <si>
    <t>GSM516960</t>
  </si>
  <si>
    <t>GSM516963</t>
  </si>
  <si>
    <t>GSM516962</t>
  </si>
  <si>
    <t>GSM105627</t>
  </si>
  <si>
    <t>GSM1529411</t>
  </si>
  <si>
    <t>Embryoid body derived from mGriPSC, attached</t>
  </si>
  <si>
    <t>GSM9280</t>
  </si>
  <si>
    <t>GSM1529410</t>
  </si>
  <si>
    <t>GSM938921</t>
  </si>
  <si>
    <t>Mkl2-/-</t>
  </si>
  <si>
    <t>GSM938920</t>
  </si>
  <si>
    <t>GSM1304492</t>
  </si>
  <si>
    <t>GSM241859</t>
  </si>
  <si>
    <t>GSM1304493</t>
  </si>
  <si>
    <t>GSM747183</t>
  </si>
  <si>
    <t>6HR</t>
  </si>
  <si>
    <t>GSM747182</t>
  </si>
  <si>
    <t>GSM747181</t>
  </si>
  <si>
    <t>4HR</t>
  </si>
  <si>
    <t>GSM747180</t>
  </si>
  <si>
    <t>GSM747184</t>
  </si>
  <si>
    <t>GSM768328</t>
  </si>
  <si>
    <t>p400Mbd3 KD</t>
  </si>
  <si>
    <t>GSM768329</t>
  </si>
  <si>
    <t>GSM472246</t>
  </si>
  <si>
    <t>Ring1B/Eed double deficient ES cells</t>
  </si>
  <si>
    <t>GSM472241</t>
  </si>
  <si>
    <t>Eed deficient ES cells</t>
  </si>
  <si>
    <t>GSM472240</t>
  </si>
  <si>
    <t>GSM472243</t>
  </si>
  <si>
    <t>GSM472242</t>
  </si>
  <si>
    <t>GSM64952</t>
  </si>
  <si>
    <t>GSM768325</t>
  </si>
  <si>
    <t>EGFP KD</t>
  </si>
  <si>
    <t>GSM768326</t>
  </si>
  <si>
    <t>GSM768327</t>
  </si>
  <si>
    <t>GSM246435</t>
  </si>
  <si>
    <t>Luc 2days</t>
  </si>
  <si>
    <t>GSM973070</t>
  </si>
  <si>
    <t>GSM1068159</t>
  </si>
  <si>
    <t>Royan B20 2i</t>
  </si>
  <si>
    <t>GSM1068156</t>
  </si>
  <si>
    <t>Royan B18 2i</t>
  </si>
  <si>
    <t>GSM1068157</t>
  </si>
  <si>
    <t>GSM1340507</t>
  </si>
  <si>
    <t>GSM734282</t>
  </si>
  <si>
    <t>Lif-WD ES cells</t>
  </si>
  <si>
    <t>GSM2385250</t>
  </si>
  <si>
    <t>GSM734280</t>
  </si>
  <si>
    <t>GSM734281</t>
  </si>
  <si>
    <t>GSM1304636</t>
  </si>
  <si>
    <t>GSM1304637</t>
  </si>
  <si>
    <t>GSM991432</t>
  </si>
  <si>
    <t>NgR day3 -Dox</t>
  </si>
  <si>
    <t>GSM991433</t>
  </si>
  <si>
    <t>GSM991430</t>
  </si>
  <si>
    <t>GSM991431</t>
  </si>
  <si>
    <t>GSM991436</t>
  </si>
  <si>
    <t>NgR day3 -12h Dox</t>
  </si>
  <si>
    <t>GSM991437</t>
  </si>
  <si>
    <t>NgR day3 +12h Dox</t>
  </si>
  <si>
    <t>GSM991434</t>
  </si>
  <si>
    <t>GSM991435</t>
  </si>
  <si>
    <t>GSM991438</t>
  </si>
  <si>
    <t>GSM991439</t>
  </si>
  <si>
    <t>GSM241856</t>
  </si>
  <si>
    <t>GSM86128</t>
  </si>
  <si>
    <t>GSM86129</t>
  </si>
  <si>
    <t>GSM1943949</t>
  </si>
  <si>
    <t>day 4</t>
  </si>
  <si>
    <t>GSM1943948</t>
  </si>
  <si>
    <t>day 3</t>
  </si>
  <si>
    <t>GSM819989</t>
  </si>
  <si>
    <t>GSM1567067</t>
  </si>
  <si>
    <t>GSM1943945</t>
  </si>
  <si>
    <t>GSM1943944</t>
  </si>
  <si>
    <t>day 0</t>
  </si>
  <si>
    <t>GSM1943947</t>
  </si>
  <si>
    <t>GSM1943946</t>
  </si>
  <si>
    <t>GSM86124</t>
  </si>
  <si>
    <t>GSM86125</t>
  </si>
  <si>
    <t>GSM246432</t>
  </si>
  <si>
    <t>GSM86126</t>
  </si>
  <si>
    <t>GSM819988</t>
  </si>
  <si>
    <t>GSM1102838</t>
  </si>
  <si>
    <t>WT 11day DOX</t>
  </si>
  <si>
    <t>GSM1102839</t>
  </si>
  <si>
    <t>WT iPSC</t>
  </si>
  <si>
    <t>GSM86120</t>
  </si>
  <si>
    <t>GSM1304634</t>
  </si>
  <si>
    <t>GSM86121</t>
  </si>
  <si>
    <t>GSM86122</t>
  </si>
  <si>
    <t>GSM86123</t>
  </si>
  <si>
    <t>GSM2130799</t>
  </si>
  <si>
    <t>GSM777935</t>
  </si>
  <si>
    <t>ES[MC1R(20):tetHmga2(18)] day2 Dox-</t>
  </si>
  <si>
    <t>GSM777934</t>
  </si>
  <si>
    <t>GSM1356154</t>
  </si>
  <si>
    <t>EGFP-TS3.5 biological</t>
  </si>
  <si>
    <t>GSM1356152</t>
  </si>
  <si>
    <t>GSM1356153</t>
  </si>
  <si>
    <t>GSM1356150</t>
  </si>
  <si>
    <t>ZHBTc4-TSC biological</t>
  </si>
  <si>
    <t>GSM1356151</t>
  </si>
  <si>
    <t>GSM436108</t>
  </si>
  <si>
    <t>GSM436109</t>
  </si>
  <si>
    <t>GSM777931</t>
  </si>
  <si>
    <t>ES[MC1R(20):tetHesx1(8)] day2 Dox-</t>
  </si>
  <si>
    <t>GSM436106</t>
  </si>
  <si>
    <t>GSM436107</t>
  </si>
  <si>
    <t>GSM777930</t>
  </si>
  <si>
    <t>GSM749109</t>
  </si>
  <si>
    <t>ESC shRNA linc1607 1.1-210 (batch1)</t>
  </si>
  <si>
    <t>GSM749108</t>
  </si>
  <si>
    <t>ESC shRNA linc1604 1.1-350 (batch1)</t>
  </si>
  <si>
    <t>GSM1370096</t>
  </si>
  <si>
    <t>Control ES cells 96hr</t>
  </si>
  <si>
    <t>GSM749105</t>
  </si>
  <si>
    <t>ESC shRNA linc1603 1.1-167 (batch1)</t>
  </si>
  <si>
    <t>GSM749104</t>
  </si>
  <si>
    <t>ESC shRNA linc1602 1.1-107 (batch1)</t>
  </si>
  <si>
    <t>GSM749107</t>
  </si>
  <si>
    <t>GSM749106</t>
  </si>
  <si>
    <t>GSM749101</t>
  </si>
  <si>
    <t>ESC shRNA linc1601 1.1-337 (batch1)</t>
  </si>
  <si>
    <t>GSM749100</t>
  </si>
  <si>
    <t>ESC shRNA linc1599 1.1-44 (batch1)</t>
  </si>
  <si>
    <t>GSM749103</t>
  </si>
  <si>
    <t>GSM749102</t>
  </si>
  <si>
    <t>GSM1544168</t>
  </si>
  <si>
    <t>1B 2 D16</t>
  </si>
  <si>
    <t>GSM1544169</t>
  </si>
  <si>
    <t>1B 2 D18</t>
  </si>
  <si>
    <t>GSM347154</t>
  </si>
  <si>
    <t>CRT knockout mouse embryonic stem cell</t>
  </si>
  <si>
    <t>GSM347155</t>
  </si>
  <si>
    <t>GSM347156</t>
  </si>
  <si>
    <t>GSM1544161</t>
  </si>
  <si>
    <t>Pri clone 28</t>
  </si>
  <si>
    <t>GSM347150</t>
  </si>
  <si>
    <t>Wild type mouse embryonic stem cell</t>
  </si>
  <si>
    <t>GSM347151</t>
  </si>
  <si>
    <t>GSM347152</t>
  </si>
  <si>
    <t>GSM347153</t>
  </si>
  <si>
    <t>GSM1580554</t>
  </si>
  <si>
    <t>sh Ep400 [5455311040]</t>
  </si>
  <si>
    <t>GSM1580553</t>
  </si>
  <si>
    <t>GSM1580552</t>
  </si>
  <si>
    <t>GSM1580551</t>
  </si>
  <si>
    <t>GSM1580550</t>
  </si>
  <si>
    <t>GSM999465</t>
  </si>
  <si>
    <t>shScr</t>
  </si>
  <si>
    <t>GSM999464</t>
  </si>
  <si>
    <t>GSM999467</t>
  </si>
  <si>
    <t>GSM999466</t>
  </si>
  <si>
    <t>GSM325433</t>
  </si>
  <si>
    <t>Eed-null ES cells at day 6 of LIF withdrawal</t>
  </si>
  <si>
    <t>GSM325432</t>
  </si>
  <si>
    <t>GSM325431</t>
  </si>
  <si>
    <t>Eed-null ES cells at day 2 of LIF withdrawal</t>
  </si>
  <si>
    <t>GSM325430</t>
  </si>
  <si>
    <t>GSM699604</t>
  </si>
  <si>
    <t>92% of iPSC cultured with feeder free condition signal mixed with 8% of MSTO signal in silico</t>
  </si>
  <si>
    <t>GSM699605</t>
  </si>
  <si>
    <t>GSM699600</t>
  </si>
  <si>
    <t>iPSC cultured on feeder cells</t>
  </si>
  <si>
    <t>GSM699601</t>
  </si>
  <si>
    <t>GSM699602</t>
  </si>
  <si>
    <t>GSM699603</t>
  </si>
  <si>
    <t>GSM463598</t>
  </si>
  <si>
    <t>Untreated control ES cells</t>
  </si>
  <si>
    <t>GSM463597</t>
  </si>
  <si>
    <t>GSM1058944</t>
  </si>
  <si>
    <t>RARE KO RA 24hr</t>
  </si>
  <si>
    <t>GSM1058945</t>
  </si>
  <si>
    <t>GSM1058942</t>
  </si>
  <si>
    <t>RARE KO RA 8hr</t>
  </si>
  <si>
    <t>GSM1058943</t>
  </si>
  <si>
    <t>GSM1058940</t>
  </si>
  <si>
    <t>GSM1058941</t>
  </si>
  <si>
    <t>GSM898511</t>
  </si>
  <si>
    <t>embryonic stem cells, TKO at d0</t>
  </si>
  <si>
    <t>GSM898510</t>
  </si>
  <si>
    <t>embryoid body, dnmt1-/- at d16</t>
  </si>
  <si>
    <t>GSM898513</t>
  </si>
  <si>
    <t>embryoid body, TKO at d4</t>
  </si>
  <si>
    <t>GSM898512</t>
  </si>
  <si>
    <t>GSM898515</t>
  </si>
  <si>
    <t>embryoid body, TKO at d16</t>
  </si>
  <si>
    <t>GSM898514</t>
  </si>
  <si>
    <t>GSM898516</t>
  </si>
  <si>
    <t>GSM1062305</t>
  </si>
  <si>
    <t>PD03</t>
  </si>
  <si>
    <t>GSM1062304</t>
  </si>
  <si>
    <t>CHIR</t>
  </si>
  <si>
    <t>GSM1062307</t>
  </si>
  <si>
    <t>GSM1062306</t>
  </si>
  <si>
    <t>GSM1062301</t>
  </si>
  <si>
    <t>GSM1062300</t>
  </si>
  <si>
    <t>GSM1062303</t>
  </si>
  <si>
    <t>GSM1062302</t>
  </si>
  <si>
    <t>GSM2139747</t>
  </si>
  <si>
    <t>R21-2 PGCLC</t>
  </si>
  <si>
    <t>GSM1836295</t>
  </si>
  <si>
    <t>GSM1062309</t>
  </si>
  <si>
    <t>GSM1062308</t>
  </si>
  <si>
    <t>GSM461128</t>
  </si>
  <si>
    <t>mES E2-1nM</t>
  </si>
  <si>
    <t>GSM461129</t>
  </si>
  <si>
    <t>mES E2-10nM</t>
  </si>
  <si>
    <t>GSM707695</t>
  </si>
  <si>
    <t>Setdb1 2lox/1lox plus tamoxifen</t>
  </si>
  <si>
    <t>GSM707694</t>
  </si>
  <si>
    <t>GSM707693</t>
  </si>
  <si>
    <t>GSM749298</t>
  </si>
  <si>
    <t>ESC shRNA linc1621 1.1-570s21c1 (batch 2)</t>
  </si>
  <si>
    <t>GSM749295</t>
  </si>
  <si>
    <t>ESC shRNA linc1607 1.1-210s21c1 (batch 2)</t>
  </si>
  <si>
    <t>GSM749294</t>
  </si>
  <si>
    <t>ESC shRNA linc1600 1.1-73s21c1 (batch 2)</t>
  </si>
  <si>
    <t>GSM749297</t>
  </si>
  <si>
    <t>ESC shRNA linc1608 1.1-69s21c1 (batch 2)</t>
  </si>
  <si>
    <t>GSM749296</t>
  </si>
  <si>
    <t>GSM749291</t>
  </si>
  <si>
    <t>ESC shRNA linc1592 2.1-561s21c1 (batch 2)</t>
  </si>
  <si>
    <t>GSM749290</t>
  </si>
  <si>
    <t>ESC shRNA linc1536 1.1-1584s21c1 (batch 2)</t>
  </si>
  <si>
    <t>GSM707699</t>
  </si>
  <si>
    <t>GSM461127</t>
  </si>
  <si>
    <t>mES DMSO</t>
  </si>
  <si>
    <t>GSM1195996</t>
  </si>
  <si>
    <t>GSM182240</t>
  </si>
  <si>
    <t>WtES Control minusLIF 8h</t>
  </si>
  <si>
    <t>GSM182243</t>
  </si>
  <si>
    <t>GSM823720</t>
  </si>
  <si>
    <t>mESCs at d17 of differentiation with KGF treatment</t>
  </si>
  <si>
    <t>GSM823721</t>
  </si>
  <si>
    <t>mESCs at d17 of differentiation with DCI treatment</t>
  </si>
  <si>
    <t>GSM823722</t>
  </si>
  <si>
    <t>mESCs at d17 of differentiation with KGF and DCI treatment</t>
  </si>
  <si>
    <t>GSM823723</t>
  </si>
  <si>
    <t>mESCs at d24 of differentiation (Control)</t>
  </si>
  <si>
    <t>GSM823724</t>
  </si>
  <si>
    <t>mESCs at d24 of differentiation with KGF treatment</t>
  </si>
  <si>
    <t>GSM823725</t>
  </si>
  <si>
    <t>mESCs at d24 of differentiation with DCI treatment</t>
  </si>
  <si>
    <t>GSM823726</t>
  </si>
  <si>
    <t>mESCs at d24 of differentiation with KGF and DCI treatment</t>
  </si>
  <si>
    <t>GSM1147692</t>
  </si>
  <si>
    <t>GSM1313636</t>
  </si>
  <si>
    <t>GSM1313637</t>
  </si>
  <si>
    <t>GSM86149</t>
  </si>
  <si>
    <t>GSM85020</t>
  </si>
  <si>
    <t>GSM85021</t>
  </si>
  <si>
    <t>Ngn3 ES3 ON</t>
  </si>
  <si>
    <t>GSM85022</t>
  </si>
  <si>
    <t>GSM85023</t>
  </si>
  <si>
    <t>Ainv15 EB3</t>
  </si>
  <si>
    <t>GSM85024</t>
  </si>
  <si>
    <t>GSM105628</t>
  </si>
  <si>
    <t>d6 RA treatment MOE430</t>
  </si>
  <si>
    <t>GSM105521</t>
  </si>
  <si>
    <t>ESC Esrrb shRNAi d7 post transduction MOE430</t>
  </si>
  <si>
    <t>GSM105520</t>
  </si>
  <si>
    <t>GSM105523</t>
  </si>
  <si>
    <t>ESC Mm343880 shRNAi d0 post transduction MOE430</t>
  </si>
  <si>
    <t>GSM105522</t>
  </si>
  <si>
    <t>GSM412777</t>
  </si>
  <si>
    <t>R1E Mock</t>
  </si>
  <si>
    <t>GSM412776</t>
  </si>
  <si>
    <t>GSM412775</t>
  </si>
  <si>
    <t>GSM105526</t>
  </si>
  <si>
    <t>GSM638094</t>
  </si>
  <si>
    <t>iPSC-4</t>
  </si>
  <si>
    <t>GSM638095</t>
  </si>
  <si>
    <t>GSM638096</t>
  </si>
  <si>
    <t>GSM412778</t>
  </si>
  <si>
    <t>GSM638090</t>
  </si>
  <si>
    <t>GSM638091</t>
  </si>
  <si>
    <t>iPSC-3</t>
  </si>
  <si>
    <t>GSM638092</t>
  </si>
  <si>
    <t>GSM638093</t>
  </si>
  <si>
    <t>GSM241865</t>
  </si>
  <si>
    <t>GSM105629</t>
  </si>
  <si>
    <t>GSM246439</t>
  </si>
  <si>
    <t>GSM172070</t>
  </si>
  <si>
    <t>GSM241861</t>
  </si>
  <si>
    <t>GSM241860</t>
  </si>
  <si>
    <t>GSM611393</t>
  </si>
  <si>
    <t>iPS cell line O4-1 cultured in KSR</t>
  </si>
  <si>
    <t>GSM1973504</t>
  </si>
  <si>
    <t>SMC3 shRNA2</t>
  </si>
  <si>
    <t>GSM1973505</t>
  </si>
  <si>
    <t>GSM611396</t>
  </si>
  <si>
    <t>iPS cell line O4-4 cultured in KSR</t>
  </si>
  <si>
    <t>GSM611397</t>
  </si>
  <si>
    <t>OG2 ES cultured in N2B27(2i)</t>
  </si>
  <si>
    <t>GSM611394</t>
  </si>
  <si>
    <t>iPS cell line O4-1 cultured in N2B27(2i)</t>
  </si>
  <si>
    <t>GSM611395</t>
  </si>
  <si>
    <t>iPS cell line O4-2 cultured in KSR</t>
  </si>
  <si>
    <t>GSM86137</t>
  </si>
  <si>
    <t>GSM86136</t>
  </si>
  <si>
    <t>GSM86135</t>
  </si>
  <si>
    <t>J1 EB 36 hr</t>
  </si>
  <si>
    <t>GSM86134</t>
  </si>
  <si>
    <t>GSM86133</t>
  </si>
  <si>
    <t>GSM86132</t>
  </si>
  <si>
    <t>GSM86131</t>
  </si>
  <si>
    <t>GSM86130</t>
  </si>
  <si>
    <t>GSM2139749</t>
  </si>
  <si>
    <t>R21-4 PGCLC</t>
  </si>
  <si>
    <t>GSM1385823</t>
  </si>
  <si>
    <t>GSM1385830</t>
  </si>
  <si>
    <t>PG-KS mouse ESC cell line R1 exposed to 0.024 mM All trans retinoic acid/0.1% DMSO</t>
  </si>
  <si>
    <t>GSM1385833</t>
  </si>
  <si>
    <t>GSM1385832</t>
  </si>
  <si>
    <t>GSM1385835</t>
  </si>
  <si>
    <t>PG-KS mouse ESC cell line R1 exposed to 0.1 mM Dexamethazone/0.1% DMSO</t>
  </si>
  <si>
    <t>GSM1385834</t>
  </si>
  <si>
    <t>GSM1385837</t>
  </si>
  <si>
    <t>PG-KS mouse ESC cell line R1 exposed to 0.043 mM Loratadine/0.1% DMSO</t>
  </si>
  <si>
    <t>GSM1385836</t>
  </si>
  <si>
    <t>GSM1385839</t>
  </si>
  <si>
    <t>GSM1385838</t>
  </si>
  <si>
    <t>GSM333670</t>
  </si>
  <si>
    <t>GSM1567072</t>
  </si>
  <si>
    <t>GSM1053554</t>
  </si>
  <si>
    <t>control</t>
  </si>
  <si>
    <t>GSM1053555</t>
  </si>
  <si>
    <t>GSM1053556</t>
  </si>
  <si>
    <t>Usp22 depleted</t>
  </si>
  <si>
    <t>GSM1053557</t>
  </si>
  <si>
    <t>GSM86591</t>
  </si>
  <si>
    <t>GSM86590</t>
  </si>
  <si>
    <t>GSM86593</t>
  </si>
  <si>
    <t>GSM86592</t>
  </si>
  <si>
    <t>GSM86595</t>
  </si>
  <si>
    <t>GSM86594</t>
  </si>
  <si>
    <t>GSM86597</t>
  </si>
  <si>
    <t>GSM86596</t>
  </si>
  <si>
    <t>GSM799875</t>
  </si>
  <si>
    <t>Rybp#10 (OHT+) 12d</t>
  </si>
  <si>
    <t>GSM86598</t>
  </si>
  <si>
    <t>GSM1304537</t>
  </si>
  <si>
    <t>GSM1304536</t>
  </si>
  <si>
    <t>GSM1304535</t>
  </si>
  <si>
    <t>GSM1304534</t>
  </si>
  <si>
    <t>GSM1304533</t>
  </si>
  <si>
    <t>GSM1304532</t>
  </si>
  <si>
    <t>GSM516978</t>
  </si>
  <si>
    <t>Granulocytes m2</t>
  </si>
  <si>
    <t>GSM516979</t>
  </si>
  <si>
    <t>PFs m2</t>
  </si>
  <si>
    <t>GSM516976</t>
  </si>
  <si>
    <t>GSM516977</t>
  </si>
  <si>
    <t>GSM516974</t>
  </si>
  <si>
    <t>GMPs m2</t>
  </si>
  <si>
    <t>GSM516975</t>
  </si>
  <si>
    <t>GSM516972</t>
  </si>
  <si>
    <t>GSM516973</t>
  </si>
  <si>
    <t>GSM516970</t>
  </si>
  <si>
    <t>GSM516971</t>
  </si>
  <si>
    <t>GSM777849</t>
  </si>
  <si>
    <t>ES[MC1R(20):tetChes1(2)] day2 Dox+</t>
  </si>
  <si>
    <t>GSM777848</t>
  </si>
  <si>
    <t>GSM313616</t>
  </si>
  <si>
    <t>E14 Sall4 KD</t>
  </si>
  <si>
    <t>GSM1385855</t>
  </si>
  <si>
    <t>GSM313617</t>
  </si>
  <si>
    <t>E14 Scrb KD</t>
  </si>
  <si>
    <t>GSM1385854</t>
  </si>
  <si>
    <t>PG-KS mouse ESC cell line R1 exposed to 1 mM Topiramate/0.1% DMSO</t>
  </si>
  <si>
    <t>GSM313614</t>
  </si>
  <si>
    <t>GSM1304596</t>
  </si>
  <si>
    <t>MBuP - 24 h - 4.41 mM -</t>
  </si>
  <si>
    <t>GSM1385853</t>
  </si>
  <si>
    <t>GSM313615</t>
  </si>
  <si>
    <t>GSM1385852</t>
  </si>
  <si>
    <t>GSM1385851</t>
  </si>
  <si>
    <t>GSM1261096</t>
  </si>
  <si>
    <t>Jarid2-miPSC#4</t>
  </si>
  <si>
    <t>GSM241858</t>
  </si>
  <si>
    <t>GSM1261095</t>
  </si>
  <si>
    <t>Jarid2-miPSC#3</t>
  </si>
  <si>
    <t>GSM1503982</t>
  </si>
  <si>
    <t>GSM768359</t>
  </si>
  <si>
    <t>Mbd3Suz12 KD</t>
  </si>
  <si>
    <t>GSM768358</t>
  </si>
  <si>
    <t>GSM768355</t>
  </si>
  <si>
    <t>Brg1 KD</t>
  </si>
  <si>
    <t>GSM768354</t>
  </si>
  <si>
    <t>Brg1Ash2l KD</t>
  </si>
  <si>
    <t>GSM768357</t>
  </si>
  <si>
    <t>GSM768356</t>
  </si>
  <si>
    <t>GSM768351</t>
  </si>
  <si>
    <t>Brg1Suz12 KD</t>
  </si>
  <si>
    <t>GSM768350</t>
  </si>
  <si>
    <t>Brg1Mbd3 KD</t>
  </si>
  <si>
    <t>GSM768353</t>
  </si>
  <si>
    <t>GSM768352</t>
  </si>
  <si>
    <t>GSM1529400</t>
  </si>
  <si>
    <t>Embryoid body derived from mESC, attached</t>
  </si>
  <si>
    <t>GSM1529401</t>
  </si>
  <si>
    <t>GSM1529402</t>
  </si>
  <si>
    <t>GSM1529403</t>
  </si>
  <si>
    <t>GSM1529404</t>
  </si>
  <si>
    <t>GSM1304552</t>
  </si>
  <si>
    <t>GSM1529406</t>
  </si>
  <si>
    <t>Embryoid body derived from mGriPSC, suspended</t>
  </si>
  <si>
    <t>GSM1529407</t>
  </si>
  <si>
    <t>GSM1529408</t>
  </si>
  <si>
    <t>GSM1529409</t>
  </si>
  <si>
    <t>GSM480936</t>
  </si>
  <si>
    <t>MaF pre-iPSC9P2, Vc-, D4</t>
  </si>
  <si>
    <t>GSM480937</t>
  </si>
  <si>
    <t>MaF pre-iPSC9P2, Vc-, D5</t>
  </si>
  <si>
    <t>GSM480935</t>
  </si>
  <si>
    <t>MaF pre-iPSC9P2, Vc-, D3</t>
  </si>
  <si>
    <t>GSM777847</t>
  </si>
  <si>
    <t>ES[MC1R(20):tetCdyl2(24)] day2 Dox-</t>
  </si>
  <si>
    <t>GSM777846</t>
  </si>
  <si>
    <t>GSM480938</t>
  </si>
  <si>
    <t>MaF pre-iPSC9P2, Vc-, D6</t>
  </si>
  <si>
    <t>GSM480939</t>
  </si>
  <si>
    <t>MaF pre-iPSC9P2, Vc+, D3</t>
  </si>
  <si>
    <t>GSM1304555</t>
  </si>
  <si>
    <t>GSM105502</t>
  </si>
  <si>
    <t>d6 empty vector MOE430</t>
  </si>
  <si>
    <t>GSM1128643</t>
  </si>
  <si>
    <t>GSM344760</t>
  </si>
  <si>
    <t>E14 ES cells - control</t>
  </si>
  <si>
    <t>GSM1544138</t>
  </si>
  <si>
    <t>Pri clone 5</t>
  </si>
  <si>
    <t>GSM1304554</t>
  </si>
  <si>
    <t>GSM182261</t>
  </si>
  <si>
    <t>GSM1038599</t>
  </si>
  <si>
    <t>Day6 Thy+ M2</t>
  </si>
  <si>
    <t>GSM1038598</t>
  </si>
  <si>
    <t>Day3 SSEA1+ M3</t>
  </si>
  <si>
    <t>GSM1038597</t>
  </si>
  <si>
    <t>Day3 Thy- M3</t>
  </si>
  <si>
    <t>GSM1038596</t>
  </si>
  <si>
    <t>Day3 Thy+ M3</t>
  </si>
  <si>
    <t>GSM1038595</t>
  </si>
  <si>
    <t>Day3 SSEA1+ M2</t>
  </si>
  <si>
    <t>GSM1038594</t>
  </si>
  <si>
    <t>Day3 Thy- M2</t>
  </si>
  <si>
    <t>GSM1038593</t>
  </si>
  <si>
    <t>Day3 Thy+ M2</t>
  </si>
  <si>
    <t>GSM132666</t>
  </si>
  <si>
    <t>GSM169460</t>
  </si>
  <si>
    <t>ESC Zfx-null</t>
  </si>
  <si>
    <t>GSM132667</t>
  </si>
  <si>
    <t>GSM132678</t>
  </si>
  <si>
    <t>GSM182260</t>
  </si>
  <si>
    <t>KO RA+LIF 72h</t>
  </si>
  <si>
    <t>GSM132662</t>
  </si>
  <si>
    <t>GSM2385244</t>
  </si>
  <si>
    <t>GSM1330515</t>
  </si>
  <si>
    <t>Mouse induced Pluripotent Stem cell line (20D17)</t>
  </si>
  <si>
    <t>GSM2385247</t>
  </si>
  <si>
    <t>GSM1385828</t>
  </si>
  <si>
    <t>GSM1249099</t>
  </si>
  <si>
    <t>GSM2028229</t>
  </si>
  <si>
    <t>SLG</t>
  </si>
  <si>
    <t>GSM2028228</t>
  </si>
  <si>
    <t>GSM2028227</t>
  </si>
  <si>
    <t>GSM2028226</t>
  </si>
  <si>
    <t>SLE</t>
  </si>
  <si>
    <t>GSM2028225</t>
  </si>
  <si>
    <t>GSM2028224</t>
  </si>
  <si>
    <t>GSM2028223</t>
  </si>
  <si>
    <t>SLD</t>
  </si>
  <si>
    <t>GSM2028222</t>
  </si>
  <si>
    <t>GSM2028221</t>
  </si>
  <si>
    <t>GSM182267</t>
  </si>
  <si>
    <t>GSM201486</t>
  </si>
  <si>
    <t>GSM201485</t>
  </si>
  <si>
    <t>GSM201484</t>
  </si>
  <si>
    <t>GSM1356149</t>
  </si>
  <si>
    <t>GSM201482</t>
  </si>
  <si>
    <t>GSM201481</t>
  </si>
  <si>
    <t>GSM201480</t>
  </si>
  <si>
    <t>GSM1385829</t>
  </si>
  <si>
    <t>GSM132669</t>
  </si>
  <si>
    <t>Day 5 GFP Negative</t>
  </si>
  <si>
    <t>GSM1058146</t>
  </si>
  <si>
    <t>R1 embryonic stem cell</t>
  </si>
  <si>
    <t>GSM777893</t>
  </si>
  <si>
    <t>GSM1058147</t>
  </si>
  <si>
    <t>Differentiated R1 embryonic stem cell at Day5</t>
  </si>
  <si>
    <t>GSM1304524</t>
  </si>
  <si>
    <t>GSM1304559</t>
  </si>
  <si>
    <t>GSM1058144</t>
  </si>
  <si>
    <t>GSM1310819</t>
  </si>
  <si>
    <t>undifferentiated embryonic stem cells,</t>
  </si>
  <si>
    <t>GSM1304525</t>
  </si>
  <si>
    <t>GSM1058145</t>
  </si>
  <si>
    <t>GSM749118</t>
  </si>
  <si>
    <t>ESC shRNA linc1613 1.1-536 (batch1)</t>
  </si>
  <si>
    <t>GSM749119</t>
  </si>
  <si>
    <t>ESC shRNA linc1614 1.1-278 (batch1)</t>
  </si>
  <si>
    <t>GSM749116</t>
  </si>
  <si>
    <t>ESC shRNA linc1612 1.1-469 (batch1)</t>
  </si>
  <si>
    <t>GSM749117</t>
  </si>
  <si>
    <t>GSM749114</t>
  </si>
  <si>
    <t>ESC shRNA linc1611 1.1-450 (batch1)</t>
  </si>
  <si>
    <t>GSM749115</t>
  </si>
  <si>
    <t>GSM749112</t>
  </si>
  <si>
    <t>ESC shRNA linc1610 1.1-474 (batch1)</t>
  </si>
  <si>
    <t>GSM749113</t>
  </si>
  <si>
    <t>GSM749110</t>
  </si>
  <si>
    <t>GSM749111</t>
  </si>
  <si>
    <t>ESC shRNA linc1609 1.1-232 (batch1)</t>
  </si>
  <si>
    <t>GSM1304528</t>
  </si>
  <si>
    <t>GSM1370209</t>
  </si>
  <si>
    <t>GSM181967</t>
  </si>
  <si>
    <t>GSM1304529</t>
  </si>
  <si>
    <t>GSM749070</t>
  </si>
  <si>
    <t>GSM1544170</t>
  </si>
  <si>
    <t>1B 2 iPSC</t>
  </si>
  <si>
    <t>GSM1544173</t>
  </si>
  <si>
    <t>GSM1544172</t>
  </si>
  <si>
    <t>GSM325428</t>
  </si>
  <si>
    <t>Ezh2-null ES cells at day 8 of LIF withdrawal</t>
  </si>
  <si>
    <t>GSM325429</t>
  </si>
  <si>
    <t>GSM991419</t>
  </si>
  <si>
    <t>GSM325420</t>
  </si>
  <si>
    <t>GSM325421</t>
  </si>
  <si>
    <t>GSM325422</t>
  </si>
  <si>
    <t>GSM325423</t>
  </si>
  <si>
    <t>Ezh2-null ES cells at day 6 of LIF withdrawal</t>
  </si>
  <si>
    <t>GSM325424</t>
  </si>
  <si>
    <t>GSM325425</t>
  </si>
  <si>
    <t>GSM325426</t>
  </si>
  <si>
    <t>GSM325427</t>
  </si>
  <si>
    <t>GSM1567065</t>
  </si>
  <si>
    <t>GSM1370203</t>
  </si>
  <si>
    <t>GSM182264</t>
  </si>
  <si>
    <t>GSM1831430</t>
  </si>
  <si>
    <t>GSM475200</t>
  </si>
  <si>
    <t>GSM1545150</t>
  </si>
  <si>
    <t>Empty Vector</t>
  </si>
  <si>
    <t>GSM1545151</t>
  </si>
  <si>
    <t>GSM1545152</t>
  </si>
  <si>
    <t>Wapal shRNA1</t>
  </si>
  <si>
    <t>GSM1545153</t>
  </si>
  <si>
    <t>GSM1545154</t>
  </si>
  <si>
    <t>Wapal shRNA2</t>
  </si>
  <si>
    <t>GSM1545155</t>
  </si>
  <si>
    <t>GSM72848</t>
  </si>
  <si>
    <t>CPGSC#7d</t>
  </si>
  <si>
    <t>GSM72849</t>
  </si>
  <si>
    <t>GSM898508</t>
  </si>
  <si>
    <t>GSM898509</t>
  </si>
  <si>
    <t>GSM241851</t>
  </si>
  <si>
    <t>GSM72840</t>
  </si>
  <si>
    <t>GSM72841</t>
  </si>
  <si>
    <t>GSM72842</t>
  </si>
  <si>
    <t>GSM72843</t>
  </si>
  <si>
    <t>GSM72844</t>
  </si>
  <si>
    <t>GSM72845</t>
  </si>
  <si>
    <t>GSM72846</t>
  </si>
  <si>
    <t>GSM72847</t>
  </si>
  <si>
    <t>GSM823719</t>
  </si>
  <si>
    <t>mESCs at d17 of differentiation (Control)</t>
  </si>
  <si>
    <t>GSM475201</t>
  </si>
  <si>
    <t>GSM1249097</t>
  </si>
  <si>
    <t>iPSC, clone 48</t>
  </si>
  <si>
    <t>GSM1416500</t>
  </si>
  <si>
    <t>R1 Myc-ER mESC LIF</t>
  </si>
  <si>
    <t>GSM1416501</t>
  </si>
  <si>
    <t>GSM1416502</t>
  </si>
  <si>
    <t>GSM1416503</t>
  </si>
  <si>
    <t>R1 Myc-ER Myc mESC</t>
  </si>
  <si>
    <t>GSM1416504</t>
  </si>
  <si>
    <t>GSM1416505</t>
  </si>
  <si>
    <t>GSM749288</t>
  </si>
  <si>
    <t>ESC shRNA linc1506 1.1-189s21c1 (batch 2)</t>
  </si>
  <si>
    <t>GSM749289</t>
  </si>
  <si>
    <t>GSM749286</t>
  </si>
  <si>
    <t>ESC shRNA linc1505 1.1-311s21c1 (batch 2)</t>
  </si>
  <si>
    <t>GSM749287</t>
  </si>
  <si>
    <t>GSM749284</t>
  </si>
  <si>
    <t>ESC shRNA linc1503 1.1-698s21c1 (batch 2)</t>
  </si>
  <si>
    <t>GSM749285</t>
  </si>
  <si>
    <t>GSM749282</t>
  </si>
  <si>
    <t>ESC shRNA linc1484 2.1-92s21c1 (batch 2)</t>
  </si>
  <si>
    <t>GSM749283</t>
  </si>
  <si>
    <t>GSM749280</t>
  </si>
  <si>
    <t>ESC shRNA linc1477 1.1-121s21c1 (batch 2)</t>
  </si>
  <si>
    <t>GSM749281</t>
  </si>
  <si>
    <t>GSM537476</t>
  </si>
  <si>
    <t>ES and iPS cells ESC2</t>
  </si>
  <si>
    <t>GSM537477</t>
  </si>
  <si>
    <t>GSM537474</t>
  </si>
  <si>
    <t>ES and iPS cells R1</t>
  </si>
  <si>
    <t>GSM537475</t>
  </si>
  <si>
    <t>GSM105622</t>
  </si>
  <si>
    <t>GSM537473</t>
  </si>
  <si>
    <t>GSM105620</t>
  </si>
  <si>
    <t>d2 RA treatment MOE430</t>
  </si>
  <si>
    <t>GSM105621</t>
  </si>
  <si>
    <t>GSM788494</t>
  </si>
  <si>
    <t>Yy1 siRNA</t>
  </si>
  <si>
    <t>GSM788495</t>
  </si>
  <si>
    <t>GSM1500905</t>
  </si>
  <si>
    <t>R1 ES cells</t>
  </si>
  <si>
    <t>GSM537478</t>
  </si>
  <si>
    <t>GSM788493</t>
  </si>
  <si>
    <t>GSM475203</t>
  </si>
  <si>
    <t>null day-8</t>
  </si>
  <si>
    <t>GSM668583</t>
  </si>
  <si>
    <t>ES undifferentiated</t>
  </si>
  <si>
    <t>GSM668582</t>
  </si>
  <si>
    <t>GSM668581</t>
  </si>
  <si>
    <t>ES endoderm day 5</t>
  </si>
  <si>
    <t>GSM668580</t>
  </si>
  <si>
    <t>GSM1340495</t>
  </si>
  <si>
    <t>GSM1177486</t>
  </si>
  <si>
    <t>ES (Agilent)</t>
  </si>
  <si>
    <t>GSM668584</t>
  </si>
  <si>
    <t>GSM1249102</t>
  </si>
  <si>
    <t>GSM1249103</t>
  </si>
  <si>
    <t>GSM1177489</t>
  </si>
  <si>
    <t>OM2i-iPSCs (Agilent)</t>
  </si>
  <si>
    <t>GSM1177488</t>
  </si>
  <si>
    <t>PM2i-iPSC (Agilent)</t>
  </si>
  <si>
    <t>GSM1249106</t>
  </si>
  <si>
    <t>iPSC, clone 78</t>
  </si>
  <si>
    <t>GSM1249104</t>
  </si>
  <si>
    <t>GSM1249105</t>
  </si>
  <si>
    <t>GSM105532</t>
  </si>
  <si>
    <t>ESC Mm343880 shRNAi d5 post transduction MOE430</t>
  </si>
  <si>
    <t>GSM105533</t>
  </si>
  <si>
    <t>GSM105530</t>
  </si>
  <si>
    <t>ESC Mm343880 shRNAi d4 post transduction MOE430</t>
  </si>
  <si>
    <t>GSM105531</t>
  </si>
  <si>
    <t>GSM105536</t>
  </si>
  <si>
    <t>ESC Nanog shRNAi d0 post transduction MOE430</t>
  </si>
  <si>
    <t>GSM105537</t>
  </si>
  <si>
    <t>GSM105534</t>
  </si>
  <si>
    <t>ESC Mm343880 shRNAi d6 post transduction MOE430</t>
  </si>
  <si>
    <t>GSM105535</t>
  </si>
  <si>
    <t>GSM105538</t>
  </si>
  <si>
    <t>GSM978938</t>
  </si>
  <si>
    <t>GSM668569</t>
  </si>
  <si>
    <t>ES undifferentiated-amplified</t>
  </si>
  <si>
    <t>GSM668568</t>
  </si>
  <si>
    <t>GSM1340496</t>
  </si>
  <si>
    <t>GSM668565</t>
  </si>
  <si>
    <t>ES endoderm day 5-amplified</t>
  </si>
  <si>
    <t>GSM668564</t>
  </si>
  <si>
    <t>GSM668567</t>
  </si>
  <si>
    <t>GSM668566</t>
  </si>
  <si>
    <t>GSM412782</t>
  </si>
  <si>
    <t>GSM412783</t>
  </si>
  <si>
    <t>R1E UV</t>
  </si>
  <si>
    <t>GSM412780</t>
  </si>
  <si>
    <t>GSM412781</t>
  </si>
  <si>
    <t>GSM412786</t>
  </si>
  <si>
    <t>GSM412784</t>
  </si>
  <si>
    <t>GSM412785</t>
  </si>
  <si>
    <t>GSM1340497</t>
  </si>
  <si>
    <t>GSM428967</t>
  </si>
  <si>
    <t>CGR8 embryonic stem cells</t>
  </si>
  <si>
    <t>GSM428964</t>
  </si>
  <si>
    <t>OG2 embryonic stem cells</t>
  </si>
  <si>
    <t>GSM678447</t>
  </si>
  <si>
    <t>MouseESC Tcf3WT ControlMedia</t>
  </si>
  <si>
    <t>GSM678446</t>
  </si>
  <si>
    <t>GSM678445</t>
  </si>
  <si>
    <t>GSM1340505</t>
  </si>
  <si>
    <t>GSM1340502</t>
  </si>
  <si>
    <t>Rex1GFPd2 ES cells siControl#1 in PD-only medium</t>
  </si>
  <si>
    <t>GSM1340503</t>
  </si>
  <si>
    <t>GSM1340500</t>
  </si>
  <si>
    <t>GSM1340501</t>
  </si>
  <si>
    <t>GSM678449</t>
  </si>
  <si>
    <t>MouseESC Tcf3KO ControlMedia</t>
  </si>
  <si>
    <t>GSM678448</t>
  </si>
  <si>
    <t>GSM1385807</t>
  </si>
  <si>
    <t>PG-KS mouse ESC cell line R1 exposed to 0.1% DMSO</t>
  </si>
  <si>
    <t>GSM1385808</t>
  </si>
  <si>
    <t>GSM1385809</t>
  </si>
  <si>
    <t>GSM1894017</t>
  </si>
  <si>
    <t>GSM1295577</t>
  </si>
  <si>
    <t>GSM346689</t>
  </si>
  <si>
    <t>C57 ES cell</t>
  </si>
  <si>
    <t>GSM246441</t>
  </si>
  <si>
    <t>GSM1340499</t>
  </si>
  <si>
    <t>GSM1544146</t>
  </si>
  <si>
    <t>Pri clone 13</t>
  </si>
  <si>
    <t>GSM1304649</t>
  </si>
  <si>
    <t>MBzP - 24 h - 4.41 mM -</t>
  </si>
  <si>
    <t>GSM1304648</t>
  </si>
  <si>
    <t>GSM182280</t>
  </si>
  <si>
    <t>GSM1304641</t>
  </si>
  <si>
    <t>GSM1304640</t>
  </si>
  <si>
    <t>GSM1304643</t>
  </si>
  <si>
    <t>GSM1304642</t>
  </si>
  <si>
    <t>GSM1304645</t>
  </si>
  <si>
    <t>GSM1304644</t>
  </si>
  <si>
    <t>GSM1304647</t>
  </si>
  <si>
    <t>GSM1304646</t>
  </si>
  <si>
    <t>GSM1626326</t>
  </si>
  <si>
    <t>GSM1544143</t>
  </si>
  <si>
    <t>Pri clone 10</t>
  </si>
  <si>
    <t>GSM1626320</t>
  </si>
  <si>
    <t>GSM1310828</t>
  </si>
  <si>
    <t>Differentiating Day 3 embryoid bodies, non treated,</t>
  </si>
  <si>
    <t>GSM1310829</t>
  </si>
  <si>
    <t>GSM734424</t>
  </si>
  <si>
    <t>Lin+iPSCs11</t>
  </si>
  <si>
    <t>GSM734425</t>
  </si>
  <si>
    <t>MEF-iPSC</t>
  </si>
  <si>
    <t>GSM734422</t>
  </si>
  <si>
    <t>Lin-iPSCs7</t>
  </si>
  <si>
    <t>GSM734423</t>
  </si>
  <si>
    <t>Lin-iPSCs9</t>
  </si>
  <si>
    <t>GSM734420</t>
  </si>
  <si>
    <t>OG2-ESC</t>
  </si>
  <si>
    <t>GSM734421</t>
  </si>
  <si>
    <t>Lin-iPSCs112</t>
  </si>
  <si>
    <t>GSM1310820</t>
  </si>
  <si>
    <t>GSM1310821</t>
  </si>
  <si>
    <t>GSM1310822</t>
  </si>
  <si>
    <t>Differentiating Day 2 embryoid bodies, non treated,</t>
  </si>
  <si>
    <t>GSM1310823</t>
  </si>
  <si>
    <t>GSM1310824</t>
  </si>
  <si>
    <t>GSM1310825</t>
  </si>
  <si>
    <t>Differentiating Day 2 embryoid bodies, ascorbic acid treated,</t>
  </si>
  <si>
    <t>GSM1310826</t>
  </si>
  <si>
    <t>GSM1310827</t>
  </si>
  <si>
    <t>GSM2026302</t>
  </si>
  <si>
    <t>preB iPS p3</t>
  </si>
  <si>
    <t>GSM2026303</t>
  </si>
  <si>
    <t>NSC iPS p3</t>
  </si>
  <si>
    <t>GSM2026301</t>
  </si>
  <si>
    <t>GSM516947</t>
  </si>
  <si>
    <t>GSM516946</t>
  </si>
  <si>
    <t>GSM516945</t>
  </si>
  <si>
    <t>GSM2026305</t>
  </si>
  <si>
    <t>GSM1503989</t>
  </si>
  <si>
    <t>iPS cell line3</t>
  </si>
  <si>
    <t>GSM516949</t>
  </si>
  <si>
    <t>MEFs c1</t>
  </si>
  <si>
    <t>GSM516948</t>
  </si>
  <si>
    <t>GSM2139758</t>
  </si>
  <si>
    <t>iPS R21-5</t>
  </si>
  <si>
    <t>GSM1503988</t>
  </si>
  <si>
    <t>GSM472245</t>
  </si>
  <si>
    <t>GSM472244</t>
  </si>
  <si>
    <t>GSM2100494</t>
  </si>
  <si>
    <t>E14Tg2A 2DIV AZA</t>
  </si>
  <si>
    <t>GSM838334</t>
  </si>
  <si>
    <t>ESC Msi2 shRNA</t>
  </si>
  <si>
    <t>GSM1370098</t>
  </si>
  <si>
    <t>GSM2177596</t>
  </si>
  <si>
    <t>GSM1385827</t>
  </si>
  <si>
    <t>GSM495493</t>
  </si>
  <si>
    <t>Nrip1 ES clone at T24, biological</t>
  </si>
  <si>
    <t>GSM495492</t>
  </si>
  <si>
    <t>GSM495491</t>
  </si>
  <si>
    <t>Nrip1 ES clone at T0, biological</t>
  </si>
  <si>
    <t>GSM495490</t>
  </si>
  <si>
    <t>GSM495497</t>
  </si>
  <si>
    <t>Olig1 ES clone at T0, biological</t>
  </si>
  <si>
    <t>GSM495496</t>
  </si>
  <si>
    <t>GSM495495</t>
  </si>
  <si>
    <t>GSM495494</t>
  </si>
  <si>
    <t>GSM495499</t>
  </si>
  <si>
    <t>GSM495498</t>
  </si>
  <si>
    <t>GSM1147620</t>
  </si>
  <si>
    <t>GSM1147621</t>
  </si>
  <si>
    <t>GSM1147622</t>
  </si>
  <si>
    <t>GSM1147623</t>
  </si>
  <si>
    <t>GSM1147624</t>
  </si>
  <si>
    <t>GSM1147625</t>
  </si>
  <si>
    <t>GSM768348</t>
  </si>
  <si>
    <t>Tip60Brg1 KD</t>
  </si>
  <si>
    <t>GSM768349</t>
  </si>
  <si>
    <t>GSM768346</t>
  </si>
  <si>
    <t>Tip60 KD</t>
  </si>
  <si>
    <t>GSM768347</t>
  </si>
  <si>
    <t>GSM768344</t>
  </si>
  <si>
    <t>Tip60Ash2l KD</t>
  </si>
  <si>
    <t>GSM768345</t>
  </si>
  <si>
    <t>GSM768342</t>
  </si>
  <si>
    <t>Tip60Suz12 KD</t>
  </si>
  <si>
    <t>GSM768343</t>
  </si>
  <si>
    <t>GSM768340</t>
  </si>
  <si>
    <t>GSM768341</t>
  </si>
  <si>
    <t>GSM1068170</t>
  </si>
  <si>
    <t>Royan B20 R2i</t>
  </si>
  <si>
    <t>GSM1068171</t>
  </si>
  <si>
    <t>GSM1068172</t>
  </si>
  <si>
    <t>Royan B4 R2i</t>
  </si>
  <si>
    <t>GSM1068173</t>
  </si>
  <si>
    <t>Royan C17 R2i</t>
  </si>
  <si>
    <t>GSM1068174</t>
  </si>
  <si>
    <t>Royan B4 PD</t>
  </si>
  <si>
    <t>GSM1068175</t>
  </si>
  <si>
    <t>Royan C17 PD</t>
  </si>
  <si>
    <t>GSM1068176</t>
  </si>
  <si>
    <t>Royan B4 SB</t>
  </si>
  <si>
    <t>GSM1068177</t>
  </si>
  <si>
    <t>Royan C17 SB</t>
  </si>
  <si>
    <t>GSM659781</t>
  </si>
  <si>
    <t>Tet1 KD</t>
  </si>
  <si>
    <t>GSM659780</t>
  </si>
  <si>
    <t>GSM659783</t>
  </si>
  <si>
    <t>Tet1 KD + Nanog overexpression (OE)</t>
  </si>
  <si>
    <t>GSM659782</t>
  </si>
  <si>
    <t>GSM659785</t>
  </si>
  <si>
    <t>GSM659784</t>
  </si>
  <si>
    <t>GSM1304496</t>
  </si>
  <si>
    <t>GSM659786</t>
  </si>
  <si>
    <t>GSM2139757</t>
  </si>
  <si>
    <t>iPS R21-4</t>
  </si>
  <si>
    <t>GSM1249108</t>
  </si>
  <si>
    <t>Mouse embroynic stem cell line JM8</t>
  </si>
  <si>
    <t>GSM978927</t>
  </si>
  <si>
    <t>GSM777964</t>
  </si>
  <si>
    <t>ES[MC1R(20):tetJarid1a(21)] day2 Dox+</t>
  </si>
  <si>
    <t>GSM1061994</t>
  </si>
  <si>
    <t>GSM2177598</t>
  </si>
  <si>
    <t>O6SKM-iPSC</t>
  </si>
  <si>
    <t>GSM344759</t>
  </si>
  <si>
    <t>GSM344758</t>
  </si>
  <si>
    <t>v6.5 ES cells - control</t>
  </si>
  <si>
    <t>GSM344757</t>
  </si>
  <si>
    <t>GSM463596</t>
  </si>
  <si>
    <t>GSM2177599</t>
  </si>
  <si>
    <t>GSM898500</t>
  </si>
  <si>
    <t>GSM1147698</t>
  </si>
  <si>
    <t>GSM1335357</t>
  </si>
  <si>
    <t>GSM1061997</t>
  </si>
  <si>
    <t>GSM169455</t>
  </si>
  <si>
    <t>ESC Zfx-flox</t>
  </si>
  <si>
    <t>GSM169459</t>
  </si>
  <si>
    <t>GSM64928</t>
  </si>
  <si>
    <t>R1 EB 6h</t>
  </si>
  <si>
    <t>GSM64929</t>
  </si>
  <si>
    <t>GSM1567068</t>
  </si>
  <si>
    <t>GSM2139755</t>
  </si>
  <si>
    <t>iPS PPF159-3</t>
  </si>
  <si>
    <t>GSM64922</t>
  </si>
  <si>
    <t>R1 ES 0h</t>
  </si>
  <si>
    <t>GSM64923</t>
  </si>
  <si>
    <t>GSM64924</t>
  </si>
  <si>
    <t>GSM64925</t>
  </si>
  <si>
    <t>GSM64926</t>
  </si>
  <si>
    <t>GSM64927</t>
  </si>
  <si>
    <t>GSM1335356</t>
  </si>
  <si>
    <t>GSM778025</t>
  </si>
  <si>
    <t>ES[MC1R(20):tetPdlim1(15)] day2 Dox+</t>
  </si>
  <si>
    <t>GSM495479</t>
  </si>
  <si>
    <t>Ets2 ES clone at T0, biological</t>
  </si>
  <si>
    <t>GSM495478</t>
  </si>
  <si>
    <t>GSM132432</t>
  </si>
  <si>
    <t>GSM1058148</t>
  </si>
  <si>
    <t>GSM1058149</t>
  </si>
  <si>
    <t>GSM495471</t>
  </si>
  <si>
    <t>Erg ES clone at T0, biological</t>
  </si>
  <si>
    <t>GSM495470</t>
  </si>
  <si>
    <t>Dscr1 ES clone at T24, biological</t>
  </si>
  <si>
    <t>GSM495473</t>
  </si>
  <si>
    <t>GSM495472</t>
  </si>
  <si>
    <t>GSM495475</t>
  </si>
  <si>
    <t>Erg ES clone at T24, biological</t>
  </si>
  <si>
    <t>GSM495474</t>
  </si>
  <si>
    <t>GSM495477</t>
  </si>
  <si>
    <t>GSM495476</t>
  </si>
  <si>
    <t>GSM436120</t>
  </si>
  <si>
    <t>GSM436121</t>
  </si>
  <si>
    <t>GSM105490</t>
  </si>
  <si>
    <t>GSM251877</t>
  </si>
  <si>
    <t>J1 plus LIF</t>
  </si>
  <si>
    <t>GSM251876</t>
  </si>
  <si>
    <t>GSM749123</t>
  </si>
  <si>
    <t>ESC shRNA linc1616 1.1-325 (batch1)</t>
  </si>
  <si>
    <t>GSM749122</t>
  </si>
  <si>
    <t>GSM749121</t>
  </si>
  <si>
    <t>ESC shRNA linc1615 1.1-82 (batch1)</t>
  </si>
  <si>
    <t>GSM749120</t>
  </si>
  <si>
    <t>GSM749127</t>
  </si>
  <si>
    <t>ESC shRNA linc1618 1.1-421 (batch1)</t>
  </si>
  <si>
    <t>GSM749126</t>
  </si>
  <si>
    <t>GSM749125</t>
  </si>
  <si>
    <t>ESC shRNA linc1617 1.1-371 (batch1)</t>
  </si>
  <si>
    <t>GSM749124</t>
  </si>
  <si>
    <t>GSM749129</t>
  </si>
  <si>
    <t>ESC shRNA linc1622 1.1-529 (batch1)</t>
  </si>
  <si>
    <t>GSM749128</t>
  </si>
  <si>
    <t>GSM777965</t>
  </si>
  <si>
    <t>GSM1894019</t>
  </si>
  <si>
    <t>GSM1544148</t>
  </si>
  <si>
    <t>Pri clone 15</t>
  </si>
  <si>
    <t>GSM1544149</t>
  </si>
  <si>
    <t>Pri clone 16</t>
  </si>
  <si>
    <t>GSM1544144</t>
  </si>
  <si>
    <t>Pri clone 11</t>
  </si>
  <si>
    <t>GSM1544145</t>
  </si>
  <si>
    <t>Pri clone 12</t>
  </si>
  <si>
    <t>GSM1045434</t>
  </si>
  <si>
    <t>GSM1544147</t>
  </si>
  <si>
    <t>Pri clone 14</t>
  </si>
  <si>
    <t>GSM1544140</t>
  </si>
  <si>
    <t>Pri clone 7</t>
  </si>
  <si>
    <t>GSM1544141</t>
  </si>
  <si>
    <t>Pri clone 8</t>
  </si>
  <si>
    <t>GSM1544142</t>
  </si>
  <si>
    <t>Pri clone 9</t>
  </si>
  <si>
    <t>GSM1201713</t>
  </si>
  <si>
    <t>GSM325459</t>
  </si>
  <si>
    <t>R1 control</t>
  </si>
  <si>
    <t>GSM325458</t>
  </si>
  <si>
    <t>Gata3 Cdx2 null</t>
  </si>
  <si>
    <t>GSM1500906</t>
  </si>
  <si>
    <t>GSM325455</t>
  </si>
  <si>
    <t>Cdx2</t>
  </si>
  <si>
    <t>GSM325454</t>
  </si>
  <si>
    <t>GSM325457</t>
  </si>
  <si>
    <t>GSM325456</t>
  </si>
  <si>
    <t>GSM325451</t>
  </si>
  <si>
    <t>Gata3</t>
  </si>
  <si>
    <t>GSM325450</t>
  </si>
  <si>
    <t>GSM325453</t>
  </si>
  <si>
    <t>GSM325452</t>
  </si>
  <si>
    <t>GSM808020</t>
  </si>
  <si>
    <t>mESCs</t>
  </si>
  <si>
    <t>GSM808021</t>
  </si>
  <si>
    <t>GSM808022</t>
  </si>
  <si>
    <t>GSM1201712</t>
  </si>
  <si>
    <t>GSM1500907</t>
  </si>
  <si>
    <t>GSM2385236</t>
  </si>
  <si>
    <t>GSM72859</t>
  </si>
  <si>
    <t>CPGSC#4d</t>
  </si>
  <si>
    <t>GSM72858</t>
  </si>
  <si>
    <t>GSM72853</t>
  </si>
  <si>
    <t>CPGSC#14d</t>
  </si>
  <si>
    <t>GSM72852</t>
  </si>
  <si>
    <t>GSM72851</t>
  </si>
  <si>
    <t>GSM72850</t>
  </si>
  <si>
    <t>GSM72857</t>
  </si>
  <si>
    <t>GSM72856</t>
  </si>
  <si>
    <t>GSM72855</t>
  </si>
  <si>
    <t>GSM72854</t>
  </si>
  <si>
    <t>GSM589802</t>
  </si>
  <si>
    <t>Luc control esiRNA, biological</t>
  </si>
  <si>
    <t>GSM589803</t>
  </si>
  <si>
    <t>GSM589801</t>
  </si>
  <si>
    <t>GSM589806</t>
  </si>
  <si>
    <t>Rad21 esiRNA, biological</t>
  </si>
  <si>
    <t>GSM589807</t>
  </si>
  <si>
    <t>GSM589804</t>
  </si>
  <si>
    <t>GSM589805</t>
  </si>
  <si>
    <t>GSM589808</t>
  </si>
  <si>
    <t>GSM86144</t>
  </si>
  <si>
    <t>GSM86145</t>
  </si>
  <si>
    <t>GSM1416512</t>
  </si>
  <si>
    <t>R1 Myc-ER shEed Myc mESC</t>
  </si>
  <si>
    <t>GSM461148</t>
  </si>
  <si>
    <t>mES Cyclopamine-100nM</t>
  </si>
  <si>
    <t>GSM461149</t>
  </si>
  <si>
    <t>mES Cyclopamine-0.01mM</t>
  </si>
  <si>
    <t>GSM461146</t>
  </si>
  <si>
    <t>mES Permethrin-100nM</t>
  </si>
  <si>
    <t>GSM461147</t>
  </si>
  <si>
    <t>mES Permethrin-0.01mM</t>
  </si>
  <si>
    <t>GSM461144</t>
  </si>
  <si>
    <t>mES DEHP-0.001mM</t>
  </si>
  <si>
    <t>GSM461145</t>
  </si>
  <si>
    <t>mES DEHP-0.1mM</t>
  </si>
  <si>
    <t>GSM461142</t>
  </si>
  <si>
    <t>mES Thalidomide-100nM</t>
  </si>
  <si>
    <t>GSM461143</t>
  </si>
  <si>
    <t>mES Thalidomide-0.01mM</t>
  </si>
  <si>
    <t>GSM461140</t>
  </si>
  <si>
    <t>mES 4OHPCB-1nM</t>
  </si>
  <si>
    <t>GSM461141</t>
  </si>
  <si>
    <t>mES 4OHPCB-10nM</t>
  </si>
  <si>
    <t>GSM749259</t>
  </si>
  <si>
    <t>ESC shRNA linc1282 1.1-223s21c1 (batch 2)</t>
  </si>
  <si>
    <t>GSM749258</t>
  </si>
  <si>
    <t>GSM777991</t>
  </si>
  <si>
    <t>ES[MC1R(20):tetMbd3(12)] day2 Dox-</t>
  </si>
  <si>
    <t>GSM777990</t>
  </si>
  <si>
    <t>GSM777997</t>
  </si>
  <si>
    <t>ES[MC1R(20):tetMkrn1(15)] day2 Dox+</t>
  </si>
  <si>
    <t>GSM777996</t>
  </si>
  <si>
    <t>GSM777995</t>
  </si>
  <si>
    <t>ES[MC1R(20):tetMeis2(40)] day2 Dox-</t>
  </si>
  <si>
    <t>GSM777956</t>
  </si>
  <si>
    <t>ES[MC1R(20):tetInppl1(21)] day2 Dox+</t>
  </si>
  <si>
    <t>GSM749251</t>
  </si>
  <si>
    <t>ESC shRNA linc1256 1.1-745s21c1 (batch 2)</t>
  </si>
  <si>
    <t>GSM749250</t>
  </si>
  <si>
    <t>GSM749253</t>
  </si>
  <si>
    <t>ESC shRNA linc1260 1.1-116s21c1 (batch 2)</t>
  </si>
  <si>
    <t>GSM749252</t>
  </si>
  <si>
    <t>GSM749255</t>
  </si>
  <si>
    <t>ESC shRNA linc1267 1.1-93s21c1 (batch 2)</t>
  </si>
  <si>
    <t>GSM749254</t>
  </si>
  <si>
    <t>GSM749257</t>
  </si>
  <si>
    <t>ESC shRNA linc1281 1.1-800s21c1 (batch 2)</t>
  </si>
  <si>
    <t>GSM749256</t>
  </si>
  <si>
    <t>ESC shRNA linc1274 1.1-608s21c1 (batch 2)</t>
  </si>
  <si>
    <t>GSM85006</t>
  </si>
  <si>
    <t>Ainv15 EB10</t>
  </si>
  <si>
    <t>GSM85007</t>
  </si>
  <si>
    <t>GSM2418741</t>
  </si>
  <si>
    <t>NS d0</t>
  </si>
  <si>
    <t>GSM1831442</t>
  </si>
  <si>
    <t>OSKM mouse iPSCs</t>
  </si>
  <si>
    <t>GSM85008</t>
  </si>
  <si>
    <t>Ainv15 ES0</t>
  </si>
  <si>
    <t>GSM85009</t>
  </si>
  <si>
    <t>GSM105507</t>
  </si>
  <si>
    <t>ESC Esrrb shRNAi d0 post transduction MOE430</t>
  </si>
  <si>
    <t>GSM105506</t>
  </si>
  <si>
    <t>GSM105505</t>
  </si>
  <si>
    <t>d7 empty vector MOE430</t>
  </si>
  <si>
    <t>GSM105504</t>
  </si>
  <si>
    <t>GSM105503</t>
  </si>
  <si>
    <t>GSM86148</t>
  </si>
  <si>
    <t>GSM105501</t>
  </si>
  <si>
    <t>d5 empty vector MOE430</t>
  </si>
  <si>
    <t>GSM105500</t>
  </si>
  <si>
    <t>GSM777950</t>
  </si>
  <si>
    <t>ES[MC1R(20):tetHsf2bp(10)] day2 Dox-</t>
  </si>
  <si>
    <t>GSM105509</t>
  </si>
  <si>
    <t>ESC Esrrb shRNAi d1 post transduction MOE430</t>
  </si>
  <si>
    <t>GSM105508</t>
  </si>
  <si>
    <t>GSM668579</t>
  </si>
  <si>
    <t>GSM86115</t>
  </si>
  <si>
    <t>J1 ES 0 hr</t>
  </si>
  <si>
    <t>GSM86114</t>
  </si>
  <si>
    <t>GSM86117</t>
  </si>
  <si>
    <t>GSM86116</t>
  </si>
  <si>
    <t>GSM428978</t>
  </si>
  <si>
    <t>12h PL-treated ES cells</t>
  </si>
  <si>
    <t>GSM428979</t>
  </si>
  <si>
    <t>12h FL-treated ES cells</t>
  </si>
  <si>
    <t>GSM86113</t>
  </si>
  <si>
    <t>GSM86112</t>
  </si>
  <si>
    <t>GSM678450</t>
  </si>
  <si>
    <t>GSM678451</t>
  </si>
  <si>
    <t>MouseESC Tcf3WT WntMedia</t>
  </si>
  <si>
    <t>GSM678452</t>
  </si>
  <si>
    <t>GSM678453</t>
  </si>
  <si>
    <t>GSM678454</t>
  </si>
  <si>
    <t>MouseESC Tcf3KO WntMedia</t>
  </si>
  <si>
    <t>GSM678455</t>
  </si>
  <si>
    <t>GSM678456</t>
  </si>
  <si>
    <t>GSM246427</t>
  </si>
  <si>
    <t>GSM1340514</t>
  </si>
  <si>
    <t>Rex1GFPd2 ES cells siYAP/TAZ#2 in PD-only medium</t>
  </si>
  <si>
    <t>GSM105619</t>
  </si>
  <si>
    <t>d1 RA treatment MOE430</t>
  </si>
  <si>
    <t>GSM105618</t>
  </si>
  <si>
    <t>GSM1340511</t>
  </si>
  <si>
    <t>GSM1340510</t>
  </si>
  <si>
    <t>GSM1340513</t>
  </si>
  <si>
    <t>GSM1340512</t>
  </si>
  <si>
    <t>GSM105613</t>
  </si>
  <si>
    <t>ESC Tcl1 shRNAi d6 post transduction MOE430</t>
  </si>
  <si>
    <t>GSM105612</t>
  </si>
  <si>
    <t>GSM105611</t>
  </si>
  <si>
    <t>ESC Tcl1 shRNAi d5 post transduction MOE430</t>
  </si>
  <si>
    <t>GSM105610</t>
  </si>
  <si>
    <t>GSM105617</t>
  </si>
  <si>
    <t>d0 RA treatment MOE430</t>
  </si>
  <si>
    <t>GSM105616</t>
  </si>
  <si>
    <t>GSM105615</t>
  </si>
  <si>
    <t>ESC Tcl1 shRNAi d7 post transduction MOE430</t>
  </si>
  <si>
    <t>GSM105614</t>
  </si>
  <si>
    <t>GSM659775</t>
  </si>
  <si>
    <t>Control KD</t>
  </si>
  <si>
    <t>GSM659776</t>
  </si>
  <si>
    <t>GSM659777</t>
  </si>
  <si>
    <t>GSM258658</t>
  </si>
  <si>
    <t>embryonic stem line V26 2 p16</t>
  </si>
  <si>
    <t>GSM1416511</t>
  </si>
  <si>
    <t>GSM258655</t>
  </si>
  <si>
    <t>embryonic stem line Bruce4 p13</t>
  </si>
  <si>
    <t>GSM258656</t>
  </si>
  <si>
    <t>GSM258657</t>
  </si>
  <si>
    <t>GSM659778</t>
  </si>
  <si>
    <t>GSM659779</t>
  </si>
  <si>
    <t>GSM333654</t>
  </si>
  <si>
    <t>Control GFP RNAi, day 2</t>
  </si>
  <si>
    <t>GSM333655</t>
  </si>
  <si>
    <t>GSM333656</t>
  </si>
  <si>
    <t>Esrrb RNAi, day 2</t>
  </si>
  <si>
    <t>GSM333657</t>
  </si>
  <si>
    <t>GSM346690</t>
  </si>
  <si>
    <t>GSM346691</t>
  </si>
  <si>
    <t>GSM333653</t>
  </si>
  <si>
    <t>GSM333658</t>
  </si>
  <si>
    <t>GSM333659</t>
  </si>
  <si>
    <t>GSM495459</t>
  </si>
  <si>
    <t>Bach1 ES clone at T0, biological</t>
  </si>
  <si>
    <t>GSM777979</t>
  </si>
  <si>
    <t>ES[MC1R(20):tetKlf9(23)] day2 Dox-</t>
  </si>
  <si>
    <t>GSM777978</t>
  </si>
  <si>
    <t>GSM777971</t>
  </si>
  <si>
    <t>ES[MC1R(20):tetJun(4)] day2 Dox-</t>
  </si>
  <si>
    <t>GSM638103</t>
  </si>
  <si>
    <t>GSM777973</t>
  </si>
  <si>
    <t>ES[MC1R(20):tetKlf3(11)] day2 Dox+</t>
  </si>
  <si>
    <t>GSM777972</t>
  </si>
  <si>
    <t>GSM777975</t>
  </si>
  <si>
    <t>ES[MC1R(20):tetKlf3(11)] day2 Dox-</t>
  </si>
  <si>
    <t>GSM777974</t>
  </si>
  <si>
    <t>GSM638104</t>
  </si>
  <si>
    <t>GSM638105</t>
  </si>
  <si>
    <t>GSM105590</t>
  </si>
  <si>
    <t>GSM1310839</t>
  </si>
  <si>
    <t>Differentiating Day 5 embryoid bodies, ascorbic acid treated,</t>
  </si>
  <si>
    <t>GSM1310838</t>
  </si>
  <si>
    <t>GSM1310837</t>
  </si>
  <si>
    <t>GSM1310836</t>
  </si>
  <si>
    <t>Differentiating Day 5 embryoid bodies, non treated,</t>
  </si>
  <si>
    <t>GSM1310835</t>
  </si>
  <si>
    <t>GSM1310834</t>
  </si>
  <si>
    <t>GSM1310833</t>
  </si>
  <si>
    <t>Differentiating Day 3 embryoid bodies, ascorbic acid treated,</t>
  </si>
  <si>
    <t>GSM1310832</t>
  </si>
  <si>
    <t>GSM1310831</t>
  </si>
  <si>
    <t>GSM1310830</t>
  </si>
  <si>
    <t>GSM516954</t>
  </si>
  <si>
    <t>GSM516955</t>
  </si>
  <si>
    <t>HSCs m1</t>
  </si>
  <si>
    <t>GSM516956</t>
  </si>
  <si>
    <t>GSM516957</t>
  </si>
  <si>
    <t>GSM516950</t>
  </si>
  <si>
    <t>GSM516951</t>
  </si>
  <si>
    <t>GSM516952</t>
  </si>
  <si>
    <t>GSM516953</t>
  </si>
  <si>
    <t>GSM2026318</t>
  </si>
  <si>
    <t>ES E14</t>
  </si>
  <si>
    <t>GSM516958</t>
  </si>
  <si>
    <t>GSM516959</t>
  </si>
  <si>
    <t>GSM190783</t>
  </si>
  <si>
    <t>mES ESF175/1</t>
  </si>
  <si>
    <t>GSM190782</t>
  </si>
  <si>
    <t>mES ESF122</t>
  </si>
  <si>
    <t>GSM169456</t>
  </si>
  <si>
    <t>GSM1147694</t>
  </si>
  <si>
    <t>GSM1606115</t>
  </si>
  <si>
    <t>WT 8day DOX</t>
  </si>
  <si>
    <t>GSM1606116</t>
  </si>
  <si>
    <t>WT ESC WT</t>
  </si>
  <si>
    <t>GSM1385819</t>
  </si>
  <si>
    <t>GSM1385818</t>
  </si>
  <si>
    <t>PG-KS mouse ESC cell line R1 exposed to 0.35 mM (+/-)-Thalidomide/0.1% DMSO</t>
  </si>
  <si>
    <t>GSM1385813</t>
  </si>
  <si>
    <t>PG-KS mouse ESC cell line R1 exposed to 1 mM Chlorthalidone/0.1% DMSO</t>
  </si>
  <si>
    <t>GSM1385812</t>
  </si>
  <si>
    <t>PG-KS mouse ESC cell line R1 exposed to 1 mM (-)-d-penicillamine/0.1% DMSO</t>
  </si>
  <si>
    <t>GSM1385811</t>
  </si>
  <si>
    <t>GSM1385810</t>
  </si>
  <si>
    <t>GSM1385817</t>
  </si>
  <si>
    <t>GSM1385816</t>
  </si>
  <si>
    <t>GSM1385815</t>
  </si>
  <si>
    <t>GSM1385814</t>
  </si>
  <si>
    <t>GSM495484</t>
  </si>
  <si>
    <t>Gabpa ES clone at T0, biological</t>
  </si>
  <si>
    <t>GSM495485</t>
  </si>
  <si>
    <t>GSM495486</t>
  </si>
  <si>
    <t>Gabpa ES clone at T24, biological</t>
  </si>
  <si>
    <t>GSM495487</t>
  </si>
  <si>
    <t>GSM747176</t>
  </si>
  <si>
    <t>2HR</t>
  </si>
  <si>
    <t>GSM747177</t>
  </si>
  <si>
    <t>GSM495482</t>
  </si>
  <si>
    <t>GSM495483</t>
  </si>
  <si>
    <t>GSM747178</t>
  </si>
  <si>
    <t>GSM747179</t>
  </si>
  <si>
    <t>GSM495488</t>
  </si>
  <si>
    <t>GSM495489</t>
  </si>
  <si>
    <t>GSM1147637</t>
  </si>
  <si>
    <t>GSM1147636</t>
  </si>
  <si>
    <t>GSM1147635</t>
  </si>
  <si>
    <t>GSM1147634</t>
  </si>
  <si>
    <t>GSM1147633</t>
  </si>
  <si>
    <t>GSM1147632</t>
  </si>
  <si>
    <t>GSM1147631</t>
  </si>
  <si>
    <t>GSM1147630</t>
  </si>
  <si>
    <t>GSM1147639</t>
  </si>
  <si>
    <t>GSM1147638</t>
  </si>
  <si>
    <t>GSM1068167</t>
  </si>
  <si>
    <t>GSM777993</t>
  </si>
  <si>
    <t>ES[MC1R(20):tetMeis2(40)] day2 Dox+</t>
  </si>
  <si>
    <t>GSM1068165</t>
  </si>
  <si>
    <t>Royan B20 PD</t>
  </si>
  <si>
    <t>GSM1068164</t>
  </si>
  <si>
    <t>GSM1068163</t>
  </si>
  <si>
    <t>GSM1068162</t>
  </si>
  <si>
    <t>GSM1068161</t>
  </si>
  <si>
    <t>GSM777992</t>
  </si>
  <si>
    <t>GSM1304487</t>
  </si>
  <si>
    <t>GSM1304486</t>
  </si>
  <si>
    <t>GSM1304485</t>
  </si>
  <si>
    <t>GSM1304484</t>
  </si>
  <si>
    <t>GSM1304483</t>
  </si>
  <si>
    <t>GSM1304482</t>
  </si>
  <si>
    <t>GSM1068169</t>
  </si>
  <si>
    <t>GSM1068168</t>
  </si>
  <si>
    <t>GSM2177597</t>
  </si>
  <si>
    <t>GSM1304479</t>
  </si>
  <si>
    <t>GSM1697623</t>
  </si>
  <si>
    <t>GSM777994</t>
  </si>
  <si>
    <t>GSM777933</t>
  </si>
  <si>
    <t>GSM1486138</t>
  </si>
  <si>
    <t>GSM778091</t>
  </si>
  <si>
    <t>GSM635239</t>
  </si>
  <si>
    <t>GSM635238</t>
  </si>
  <si>
    <t>TSC-iPSC L2K2</t>
  </si>
  <si>
    <t>GSM635237</t>
  </si>
  <si>
    <t>TSC-iPSC L2K1</t>
  </si>
  <si>
    <t>GSM1486135</t>
  </si>
  <si>
    <t>OT-1D cells (intermediate stage)</t>
  </si>
  <si>
    <t>GSM1486136</t>
  </si>
  <si>
    <t>GSM1486137</t>
  </si>
  <si>
    <t>GSM777999</t>
  </si>
  <si>
    <t>ES[MC1R(20):tetMkrn1(15)] day2 Dox-</t>
  </si>
  <si>
    <t>GSM648509</t>
  </si>
  <si>
    <t>Day5 p53KO MEF OSKGlis1</t>
  </si>
  <si>
    <t>GSM648508</t>
  </si>
  <si>
    <t>Day5 p53KO MEF OSK</t>
  </si>
  <si>
    <t>GSM777998</t>
  </si>
  <si>
    <t>GSM64939</t>
  </si>
  <si>
    <t>R1 EB 12h</t>
  </si>
  <si>
    <t>GSM64938</t>
  </si>
  <si>
    <t>GSM1102837</t>
  </si>
  <si>
    <t>WT 4day DOX</t>
  </si>
  <si>
    <t>GSM64933</t>
  </si>
  <si>
    <t>GSM64932</t>
  </si>
  <si>
    <t>GSM64931</t>
  </si>
  <si>
    <t>GSM64930</t>
  </si>
  <si>
    <t>GSM64937</t>
  </si>
  <si>
    <t>GSM64936</t>
  </si>
  <si>
    <t>GSM64935</t>
  </si>
  <si>
    <t>GSM64934</t>
  </si>
  <si>
    <t>GSM1128633</t>
  </si>
  <si>
    <t>GSM1301750</t>
  </si>
  <si>
    <t>GSM1301751</t>
  </si>
  <si>
    <t>GSM1301752</t>
  </si>
  <si>
    <t>Nanog KO iPSC</t>
  </si>
  <si>
    <t>GSM1301753</t>
  </si>
  <si>
    <t>GSM495468</t>
  </si>
  <si>
    <t>GSM495469</t>
  </si>
  <si>
    <t>GSM1058159</t>
  </si>
  <si>
    <t>GSM1058158</t>
  </si>
  <si>
    <t>GSM495462</t>
  </si>
  <si>
    <t>Bach1 ES clone at T24, biological</t>
  </si>
  <si>
    <t>GSM495463</t>
  </si>
  <si>
    <t>GSM495460</t>
  </si>
  <si>
    <t>GSM495461</t>
  </si>
  <si>
    <t>GSM495466</t>
  </si>
  <si>
    <t>Dscr1 ES clone at T0, biological</t>
  </si>
  <si>
    <t>GSM495467</t>
  </si>
  <si>
    <t>GSM495464</t>
  </si>
  <si>
    <t>GSM495465</t>
  </si>
  <si>
    <t>GSM749134</t>
  </si>
  <si>
    <t>ESC shRNA linc1627 1.1-355 (batch1)</t>
  </si>
  <si>
    <t>GSM749135</t>
  </si>
  <si>
    <t>GSM749136</t>
  </si>
  <si>
    <t>ESC shRNA linc1629 1.1-110 (batch1)</t>
  </si>
  <si>
    <t>GSM749137</t>
  </si>
  <si>
    <t>GSM749130</t>
  </si>
  <si>
    <t>ESC shRNA linc1623 1.1-235 (batch1)</t>
  </si>
  <si>
    <t>GSM749131</t>
  </si>
  <si>
    <t>GSM749132</t>
  </si>
  <si>
    <t>ESC shRNA linc1624 1.1-281 (batch1)</t>
  </si>
  <si>
    <t>GSM749133</t>
  </si>
  <si>
    <t>GSM749138</t>
  </si>
  <si>
    <t>ESC shRNA linc1630 1.1-287 (batch1)</t>
  </si>
  <si>
    <t>GSM749139</t>
  </si>
  <si>
    <t>GSM799873</t>
  </si>
  <si>
    <t>GSM1544152</t>
  </si>
  <si>
    <t>Pri clone 19</t>
  </si>
  <si>
    <t>GSM1544151</t>
  </si>
  <si>
    <t>Pri clone 18</t>
  </si>
  <si>
    <t>GSM1544150</t>
  </si>
  <si>
    <t>Pri clone 17</t>
  </si>
  <si>
    <t>GSM1544157</t>
  </si>
  <si>
    <t>Pri clone 24</t>
  </si>
  <si>
    <t>GSM1544156</t>
  </si>
  <si>
    <t>Pri clone 23</t>
  </si>
  <si>
    <t>GSM1544155</t>
  </si>
  <si>
    <t>Pri clone 22</t>
  </si>
  <si>
    <t>GSM1544154</t>
  </si>
  <si>
    <t>Pri clone 21</t>
  </si>
  <si>
    <t>GSM1544159</t>
  </si>
  <si>
    <t>Pri clone 26</t>
  </si>
  <si>
    <t>GSM1544158</t>
  </si>
  <si>
    <t>Pri clone 25</t>
  </si>
  <si>
    <t>GSM1647456</t>
  </si>
  <si>
    <t>Reprogramming cells at day1</t>
  </si>
  <si>
    <t>GSM1647457</t>
  </si>
  <si>
    <t>GSM1153099</t>
  </si>
  <si>
    <t>GSM777976</t>
  </si>
  <si>
    <t>ES[MC1R(20):tetKlf9(23)] day2 Dox+</t>
  </si>
  <si>
    <t>GSM910965</t>
  </si>
  <si>
    <t>A3-1 mRNA microarray - siGFP</t>
  </si>
  <si>
    <t>GSM1131818</t>
  </si>
  <si>
    <t>OCK iPS Tcf3 ko</t>
  </si>
  <si>
    <t>GSM1131819</t>
  </si>
  <si>
    <t>GSM2102211</t>
  </si>
  <si>
    <t>GSM2102210</t>
  </si>
  <si>
    <t>GSM2102213</t>
  </si>
  <si>
    <t>GSM910964</t>
  </si>
  <si>
    <t>GSM2102215</t>
  </si>
  <si>
    <t>GSM2102214</t>
  </si>
  <si>
    <t>GSM2102217</t>
  </si>
  <si>
    <t>GSM2130798</t>
  </si>
  <si>
    <t>GSM2102219</t>
  </si>
  <si>
    <t>GSM1824070</t>
  </si>
  <si>
    <t>d6DE null</t>
  </si>
  <si>
    <t>GSM1304613</t>
  </si>
  <si>
    <t>GSM72866</t>
  </si>
  <si>
    <t>V6.5 mEB 9d</t>
  </si>
  <si>
    <t>GSM72867</t>
  </si>
  <si>
    <t>GSM72864</t>
  </si>
  <si>
    <t>GSM72865</t>
  </si>
  <si>
    <t>GSM72862</t>
  </si>
  <si>
    <t>GSM72863</t>
  </si>
  <si>
    <t>GSM72860</t>
  </si>
  <si>
    <t>GSM72861</t>
  </si>
  <si>
    <t>GSM2385248</t>
  </si>
  <si>
    <t>GSM1304490</t>
  </si>
  <si>
    <t>GSM195141</t>
  </si>
  <si>
    <t>GSM777984</t>
  </si>
  <si>
    <t>ES[MC1R(20):tetLhx2(13)] day2 Dox+</t>
  </si>
  <si>
    <t>GSM777985</t>
  </si>
  <si>
    <t>GSM749248</t>
  </si>
  <si>
    <t>ESC shRNA linc1252 2.1-3022s21c1 (batch 2)</t>
  </si>
  <si>
    <t>GSM749249</t>
  </si>
  <si>
    <t>GSM777980</t>
  </si>
  <si>
    <t>ES[MC1R(20):tetLass2(12)] day2 Dox+</t>
  </si>
  <si>
    <t>GSM777981</t>
  </si>
  <si>
    <t>GSM777982</t>
  </si>
  <si>
    <t>ES[MC1R(20):tetLass2(12)] day2 Dox-</t>
  </si>
  <si>
    <t>GSM777983</t>
  </si>
  <si>
    <t>GSM749242</t>
  </si>
  <si>
    <t>ESC shRNA clonetechGfp 197s1c1 (batch 2)</t>
  </si>
  <si>
    <t>GSM749243</t>
  </si>
  <si>
    <t>ESC shRNA clonetechGfp 449s1c1 (batch 2)</t>
  </si>
  <si>
    <t>GSM313603</t>
  </si>
  <si>
    <t>GSM749241</t>
  </si>
  <si>
    <t>GSM749246</t>
  </si>
  <si>
    <t>ESC shRNA lacZ 2082s1c1 (batch 2)</t>
  </si>
  <si>
    <t>GSM749247</t>
  </si>
  <si>
    <t>ESC shRNA linc1245 3.1-836s21c1 (batch 2)</t>
  </si>
  <si>
    <t>GSM749244</t>
  </si>
  <si>
    <t>ESC shRNA clonetechGfp 477s1c1 (batch 2)</t>
  </si>
  <si>
    <t>GSM749245</t>
  </si>
  <si>
    <t>ESC shRNA lacZ 1650s1c1 (batch 2)</t>
  </si>
  <si>
    <t>GSM105518</t>
  </si>
  <si>
    <t>ESC Esrrb shRNAi d6 post transduction MOE430</t>
  </si>
  <si>
    <t>GSM105519</t>
  </si>
  <si>
    <t>GSM1083530</t>
  </si>
  <si>
    <t>Partial iPSCs (2B1) with Trim28</t>
  </si>
  <si>
    <t>GSM105510</t>
  </si>
  <si>
    <t>ESC Esrrb shRNAi d2 post transduction MOE430</t>
  </si>
  <si>
    <t>GSM105511</t>
  </si>
  <si>
    <t>GSM105512</t>
  </si>
  <si>
    <t>ESC Esrrb shRNAi d3 post transduction MOE430</t>
  </si>
  <si>
    <t>GSM105513</t>
  </si>
  <si>
    <t>GSM105514</t>
  </si>
  <si>
    <t>ESC Esrrb shRNAi d4 post transduction MOE430</t>
  </si>
  <si>
    <t>GSM105515</t>
  </si>
  <si>
    <t>GSM105516</t>
  </si>
  <si>
    <t>ESC Esrrb shRNAi d5 post transduction MOE430</t>
  </si>
  <si>
    <t>GSM105517</t>
  </si>
  <si>
    <t>GSM1295567</t>
  </si>
  <si>
    <t>ESC WT</t>
  </si>
  <si>
    <t>GSM748919</t>
  </si>
  <si>
    <t>ESC shRNA lacZ 208 (batch1)</t>
  </si>
  <si>
    <t>GSM748918</t>
  </si>
  <si>
    <t>ESC shRNA lacZ 165 (batch1)</t>
  </si>
  <si>
    <t>GSM64987</t>
  </si>
  <si>
    <t>GSM748911</t>
  </si>
  <si>
    <t>ESC shRNA clonetechGfp 437 (batch1)</t>
  </si>
  <si>
    <t>GSM748910</t>
  </si>
  <si>
    <t>ESC shRNA clonetechGfp 231 (batch1)</t>
  </si>
  <si>
    <t>GSM748913</t>
  </si>
  <si>
    <t>GSM748912</t>
  </si>
  <si>
    <t>GSM748915</t>
  </si>
  <si>
    <t>ESC shRNA clonetechGfp 477 (batch1)</t>
  </si>
  <si>
    <t>GSM748914</t>
  </si>
  <si>
    <t>GSM748917</t>
  </si>
  <si>
    <t>ESC shRNA lacZ 133 (batch1)</t>
  </si>
  <si>
    <t>GSM748916</t>
  </si>
  <si>
    <t>ESC shRNA clonetechGfp 506 (batch1)</t>
  </si>
  <si>
    <t>GSM2139756</t>
  </si>
  <si>
    <t>iPS R21-2</t>
  </si>
  <si>
    <t>GSM1831428</t>
  </si>
  <si>
    <t>GSM475202</t>
  </si>
  <si>
    <t>GSM428981</t>
  </si>
  <si>
    <t>12h FJ-treated ES cells</t>
  </si>
  <si>
    <t>GSM428980</t>
  </si>
  <si>
    <t>12h PJ-treated ES cells</t>
  </si>
  <si>
    <t>GSM1824068</t>
  </si>
  <si>
    <t>GSM1824069</t>
  </si>
  <si>
    <t>GSM1824062</t>
  </si>
  <si>
    <t>GSM1824063</t>
  </si>
  <si>
    <t>GSM1824060</t>
  </si>
  <si>
    <t>GSM1304466</t>
  </si>
  <si>
    <t>control - 24 h - 0 mM -</t>
  </si>
  <si>
    <t>GSM1824066</t>
  </si>
  <si>
    <t>d6DE cont</t>
  </si>
  <si>
    <t>GSM1824067</t>
  </si>
  <si>
    <t>GSM1824064</t>
  </si>
  <si>
    <t>GSM1824065</t>
  </si>
  <si>
    <t>GSM9270</t>
  </si>
  <si>
    <t>GSM1304469</t>
  </si>
  <si>
    <t>GSM9272</t>
  </si>
  <si>
    <t>GSM9273</t>
  </si>
  <si>
    <t>GSM105608</t>
  </si>
  <si>
    <t>ESC Tcl1 shRNAi d4 post transduction MOE430</t>
  </si>
  <si>
    <t>GSM105609</t>
  </si>
  <si>
    <t>GSM9276</t>
  </si>
  <si>
    <t>GSM1304468</t>
  </si>
  <si>
    <t>GSM105604</t>
  </si>
  <si>
    <t>ESC Tcl1 shRNAi d2 post transduction MOE430</t>
  </si>
  <si>
    <t>GSM105605</t>
  </si>
  <si>
    <t>GSM105606</t>
  </si>
  <si>
    <t>ESC Tcl1 shRNAi d3 post transduction MOE430</t>
  </si>
  <si>
    <t>GSM105607</t>
  </si>
  <si>
    <t>GSM105600</t>
  </si>
  <si>
    <t>ESC Tcl1 shRNAi d0 post transduction MOE430</t>
  </si>
  <si>
    <t>GSM105601</t>
  </si>
  <si>
    <t>GSM105602</t>
  </si>
  <si>
    <t>ESC Tcl1 shRNAi d1 post transduction MOE430</t>
  </si>
  <si>
    <t>GSM105603</t>
  </si>
  <si>
    <t>GSM778031</t>
  </si>
  <si>
    <t>ES[MC1R(20):tetPrickle1(11)] day2 Dox-</t>
  </si>
  <si>
    <t>GSM778030</t>
  </si>
  <si>
    <t>GSM778033</t>
  </si>
  <si>
    <t>ES[MC1R(20):tetRest(19)] day2 Dox+</t>
  </si>
  <si>
    <t>GSM778032</t>
  </si>
  <si>
    <t>GSM778035</t>
  </si>
  <si>
    <t>ES[MC1R(20):tetRest(19)] day2 Dox-</t>
  </si>
  <si>
    <t>GSM778034</t>
  </si>
  <si>
    <t>GSM778037</t>
  </si>
  <si>
    <t>ES[MC1R(20):tet4932441K18Rik(9)] day2 Dox+</t>
  </si>
  <si>
    <t>GSM778036</t>
  </si>
  <si>
    <t>GSM778039</t>
  </si>
  <si>
    <t>ES[MC1R(20):tet4932441K18Rik(9)] day2 Dox-</t>
  </si>
  <si>
    <t>GSM778038</t>
  </si>
  <si>
    <t>GSM2130796</t>
  </si>
  <si>
    <t>GSM777968</t>
  </si>
  <si>
    <t>ES[MC1R(20):tetJun(4)] day2 Dox+</t>
  </si>
  <si>
    <t>GSM777969</t>
  </si>
  <si>
    <t>GSM638139</t>
  </si>
  <si>
    <t>GSM638138</t>
  </si>
  <si>
    <t>GSM638137</t>
  </si>
  <si>
    <t>GSM638136</t>
  </si>
  <si>
    <t>GSM638135</t>
  </si>
  <si>
    <t>GSM638134</t>
  </si>
  <si>
    <t>control embryonic stem cells</t>
  </si>
  <si>
    <t>GSM638133</t>
  </si>
  <si>
    <t>GSM638132</t>
  </si>
  <si>
    <t>GSM638131</t>
  </si>
  <si>
    <t>GSM638130</t>
  </si>
  <si>
    <t>GSM246428</t>
  </si>
  <si>
    <t>GSM195132</t>
  </si>
  <si>
    <t>GSM246429</t>
  </si>
  <si>
    <t>GSM1359916</t>
  </si>
  <si>
    <t>GSM2026310</t>
  </si>
  <si>
    <t>GSM978932</t>
  </si>
  <si>
    <t>GSM72825</t>
  </si>
  <si>
    <t>GSM1045432</t>
  </si>
  <si>
    <t>GSM978933</t>
  </si>
  <si>
    <t>GSM463599</t>
  </si>
  <si>
    <t>GSM1249095</t>
  </si>
  <si>
    <t>GSM1249096</t>
  </si>
  <si>
    <t>GSM1304488</t>
  </si>
  <si>
    <t>GSM86300</t>
  </si>
  <si>
    <t>J1 EB 24h</t>
  </si>
  <si>
    <t>GSM86301</t>
  </si>
  <si>
    <t>GSM86302</t>
  </si>
  <si>
    <t>GSM86303</t>
  </si>
  <si>
    <t>GSM86304</t>
  </si>
  <si>
    <t>GSM86305</t>
  </si>
  <si>
    <t>GSM105589</t>
  </si>
  <si>
    <t>GSM1385866</t>
  </si>
  <si>
    <t>GSM1385864</t>
  </si>
  <si>
    <t>GSM1359910</t>
  </si>
  <si>
    <t>GSM1385862</t>
  </si>
  <si>
    <t>PG-KS mouse ESC cell line R1 exposed to 1 mM Sulfasalazine/0.1% DMSO</t>
  </si>
  <si>
    <t>GSM1385863</t>
  </si>
  <si>
    <t>GSM1385860</t>
  </si>
  <si>
    <t>GSM1385861</t>
  </si>
  <si>
    <t>GSM960880</t>
  </si>
  <si>
    <t>GSM241847</t>
  </si>
  <si>
    <t>GSM86119</t>
  </si>
  <si>
    <t>GSM181938</t>
  </si>
  <si>
    <t>Control H chip</t>
  </si>
  <si>
    <t>GSM777901</t>
  </si>
  <si>
    <t>GSM768364</t>
  </si>
  <si>
    <t>Suz12 KD</t>
  </si>
  <si>
    <t>GSM768365</t>
  </si>
  <si>
    <t>Suz12Ash2l KD</t>
  </si>
  <si>
    <t>GSM768366</t>
  </si>
  <si>
    <t>GSM768367</t>
  </si>
  <si>
    <t>Ash2l KD</t>
  </si>
  <si>
    <t>GSM768360</t>
  </si>
  <si>
    <t>GSM768361</t>
  </si>
  <si>
    <t>Mbd3Ash2l KD</t>
  </si>
  <si>
    <t>GSM768362</t>
  </si>
  <si>
    <t>GSM768363</t>
  </si>
  <si>
    <t>GSM777903</t>
  </si>
  <si>
    <t>GSM768368</t>
  </si>
  <si>
    <t>GSM1544160</t>
  </si>
  <si>
    <t>Pri clone 27</t>
  </si>
  <si>
    <t>GSM1304472</t>
  </si>
  <si>
    <t>GSM1304473</t>
  </si>
  <si>
    <t>GSM1304470</t>
  </si>
  <si>
    <t>GSM1304471</t>
  </si>
  <si>
    <t>GSM1195977</t>
  </si>
  <si>
    <t>J1 shRNA NT Day 2</t>
  </si>
  <si>
    <t>GSM1304477</t>
  </si>
  <si>
    <t>GSM1304474</t>
  </si>
  <si>
    <t>GSM1304475</t>
  </si>
  <si>
    <t>GSM1544166</t>
  </si>
  <si>
    <t>1B 2 D8</t>
  </si>
  <si>
    <t>GSM1195979</t>
  </si>
  <si>
    <t>GSM1195978</t>
  </si>
  <si>
    <t>GSM1544167</t>
  </si>
  <si>
    <t>1B 2 D11</t>
  </si>
  <si>
    <t>GSM1831440</t>
  </si>
  <si>
    <t>GSM182268</t>
  </si>
  <si>
    <t>GSM1544164</t>
  </si>
  <si>
    <t>1B 2 D2</t>
  </si>
  <si>
    <t>GSM1544165</t>
  </si>
  <si>
    <t>1B 2 D5</t>
  </si>
  <si>
    <t>GSM1416510</t>
  </si>
  <si>
    <t>GSM1831441</t>
  </si>
  <si>
    <t>GSM181937</t>
  </si>
  <si>
    <t>GSM1201717</t>
  </si>
  <si>
    <t>GSM182262</t>
  </si>
  <si>
    <t>GSM1544162</t>
  </si>
  <si>
    <t>Pri clone 1-D30</t>
  </si>
  <si>
    <t>GSM1201715</t>
  </si>
  <si>
    <t>GSM1201714</t>
  </si>
  <si>
    <t>GSM648512</t>
  </si>
  <si>
    <t>iPS MEF OSMGlis1</t>
  </si>
  <si>
    <t>GSM648513</t>
  </si>
  <si>
    <t>iPS MEF OSMDmrtb1</t>
  </si>
  <si>
    <t>GSM648510</t>
  </si>
  <si>
    <t>GSM648511</t>
  </si>
  <si>
    <t>GSM648514</t>
  </si>
  <si>
    <t>iPS MEF OSMPitx2</t>
  </si>
  <si>
    <t>GSM648515</t>
  </si>
  <si>
    <t>iPS MEF OSKM</t>
  </si>
  <si>
    <t>GSM1304586</t>
  </si>
  <si>
    <t>GSM1304587</t>
  </si>
  <si>
    <t>GSM1304584</t>
  </si>
  <si>
    <t>GSM1304585</t>
  </si>
  <si>
    <t>GSM1304582</t>
  </si>
  <si>
    <t>GSM1201711</t>
  </si>
  <si>
    <t>GSM516989</t>
  </si>
  <si>
    <t>Granulocytes c2</t>
  </si>
  <si>
    <t>GSM516988</t>
  </si>
  <si>
    <t>GSM516987</t>
  </si>
  <si>
    <t>GMPs c2</t>
  </si>
  <si>
    <t>GSM516986</t>
  </si>
  <si>
    <t>GSM516985</t>
  </si>
  <si>
    <t>GSM516984</t>
  </si>
  <si>
    <t>HSCs c2</t>
  </si>
  <si>
    <t>GSM516983</t>
  </si>
  <si>
    <t>GSM516982</t>
  </si>
  <si>
    <t>GSM516981</t>
  </si>
  <si>
    <t>GSM516980</t>
  </si>
  <si>
    <t>GSM874941</t>
  </si>
  <si>
    <t>E14, biological</t>
  </si>
  <si>
    <t>GSM874942</t>
  </si>
  <si>
    <t>GSM1894018</t>
  </si>
  <si>
    <t>GSM874943</t>
  </si>
  <si>
    <t>GSM1301749</t>
  </si>
  <si>
    <t>GSM547945</t>
  </si>
  <si>
    <t>SMP iPSC at p6</t>
  </si>
  <si>
    <t>GSM547944</t>
  </si>
  <si>
    <t>GSM547947</t>
  </si>
  <si>
    <t>Granulocytes iPSC at p16</t>
  </si>
  <si>
    <t>GSM547946</t>
  </si>
  <si>
    <t>GSM547941</t>
  </si>
  <si>
    <t>Granulocytes iPSC at p4</t>
  </si>
  <si>
    <t>GSM1058165</t>
  </si>
  <si>
    <t>GSM547943</t>
  </si>
  <si>
    <t>GSM547942</t>
  </si>
  <si>
    <t>GSM495457</t>
  </si>
  <si>
    <t>GSM495456</t>
  </si>
  <si>
    <t>GSM495455</t>
  </si>
  <si>
    <t>GSM495454</t>
  </si>
  <si>
    <t>GSM547949</t>
  </si>
  <si>
    <t>GSM547948</t>
  </si>
  <si>
    <t>GSM1330513</t>
  </si>
  <si>
    <t>SSEA-1 (+)/Nanog-GFP (+) cells on day 20</t>
  </si>
  <si>
    <t>GSM2096550</t>
  </si>
  <si>
    <t>GSM999461</t>
  </si>
  <si>
    <t>ShKdm2b</t>
  </si>
  <si>
    <t>GSM2096552</t>
  </si>
  <si>
    <t>OSK iPSC</t>
  </si>
  <si>
    <t>GSM2096553</t>
  </si>
  <si>
    <t>GSM2096554</t>
  </si>
  <si>
    <t>GSM999460</t>
  </si>
  <si>
    <t>GSM1647468</t>
  </si>
  <si>
    <t>GSM1697625</t>
  </si>
  <si>
    <t>GSM999463</t>
  </si>
  <si>
    <t>GSM999462</t>
  </si>
  <si>
    <t>GSM1836293</t>
  </si>
  <si>
    <t>GSM2418753</t>
  </si>
  <si>
    <t>GSM105581</t>
  </si>
  <si>
    <t>GSM2102220</t>
  </si>
  <si>
    <t>Chd4 KD</t>
  </si>
  <si>
    <t>GSM2102221</t>
  </si>
  <si>
    <t>GSM749099</t>
  </si>
  <si>
    <t>ESC shRNA linc1598 1.1-50 (batch1)</t>
  </si>
  <si>
    <t>GSM749098</t>
  </si>
  <si>
    <t>GSM749093</t>
  </si>
  <si>
    <t>ESC shRNA linc1588 1.1-234 (batch1)</t>
  </si>
  <si>
    <t>GSM749092</t>
  </si>
  <si>
    <t>ESC shRNA linc1582 1.1-258 (batch1)</t>
  </si>
  <si>
    <t>GSM749091</t>
  </si>
  <si>
    <t>GSM749090</t>
  </si>
  <si>
    <t>GSM749097</t>
  </si>
  <si>
    <t>ESC shRNA linc1595 1.1-454 (batch1)</t>
  </si>
  <si>
    <t>GSM749096</t>
  </si>
  <si>
    <t>GSM749095</t>
  </si>
  <si>
    <t>ESC shRNA linc1589 1.1-579 (batch1)</t>
  </si>
  <si>
    <t>GSM749094</t>
  </si>
  <si>
    <t>GSM1370097</t>
  </si>
  <si>
    <t>GSM1304595</t>
  </si>
  <si>
    <t>GSM1370095</t>
  </si>
  <si>
    <t>GSM2418740</t>
  </si>
  <si>
    <t>GSM1304594</t>
  </si>
  <si>
    <t>GSM2412792</t>
  </si>
  <si>
    <t>S33-ES dox+</t>
  </si>
  <si>
    <t>GSM2412791</t>
  </si>
  <si>
    <t>S33-ES dox-</t>
  </si>
  <si>
    <t>GSM1304597</t>
  </si>
  <si>
    <t>GSM1370099</t>
  </si>
  <si>
    <t>GSM1197066</t>
  </si>
  <si>
    <t>GSM470600</t>
  </si>
  <si>
    <t>GSM1128635</t>
  </si>
  <si>
    <t>GSM1304591</t>
  </si>
  <si>
    <t>GSM246425</t>
  </si>
  <si>
    <t>GSM1304590</t>
  </si>
  <si>
    <t>GSM2026311</t>
  </si>
  <si>
    <t>NSC iPS p20</t>
  </si>
  <si>
    <t>GSM1304593</t>
  </si>
  <si>
    <t>GSM313618</t>
  </si>
  <si>
    <t>GSM313619</t>
  </si>
  <si>
    <t>GSM1831438</t>
  </si>
  <si>
    <t>OEE mouse iPSCs</t>
  </si>
  <si>
    <t>GSM749279</t>
  </si>
  <si>
    <t>ESC shRNA linc1448 1.1-297s21c1 (batch 2)</t>
  </si>
  <si>
    <t>GSM749278</t>
  </si>
  <si>
    <t>GSM749277</t>
  </si>
  <si>
    <t>ESC shRNA linc1405 1.1-5329s21c1 (batch 2)</t>
  </si>
  <si>
    <t>GSM749276</t>
  </si>
  <si>
    <t>GSM749275</t>
  </si>
  <si>
    <t>ESC shRNA linc1359 1.1-639s21c1 (batch 2)</t>
  </si>
  <si>
    <t>GSM749274</t>
  </si>
  <si>
    <t>GSM749273</t>
  </si>
  <si>
    <t>ESC shRNA linc1356 1.1-488s21c1 (batch 2)</t>
  </si>
  <si>
    <t>GSM749272</t>
  </si>
  <si>
    <t>GSM749271</t>
  </si>
  <si>
    <t>ESC shRNA linc1338 1.1-101s21c1 (batch 2)</t>
  </si>
  <si>
    <t>GSM749270</t>
  </si>
  <si>
    <t>GSM105569</t>
  </si>
  <si>
    <t>ESC Sox2 shRNAi d0 post transduction MOE430</t>
  </si>
  <si>
    <t>GSM105568</t>
  </si>
  <si>
    <t>GSM917608</t>
  </si>
  <si>
    <t>Induced pluripotent stem cells</t>
  </si>
  <si>
    <t>GSM105565</t>
  </si>
  <si>
    <t>ESC Oct4 shRNAi d6 post transduction MOE430</t>
  </si>
  <si>
    <t>GSM105564</t>
  </si>
  <si>
    <t>GSM105567</t>
  </si>
  <si>
    <t>ESC Oct4 shRNAi d7 post transduction MOE430</t>
  </si>
  <si>
    <t>GSM105566</t>
  </si>
  <si>
    <t>GSM105561</t>
  </si>
  <si>
    <t>ESC Oct4 shRNAi d4 post transduction MOE430</t>
  </si>
  <si>
    <t>GSM105560</t>
  </si>
  <si>
    <t>GSM105563</t>
  </si>
  <si>
    <t>ESC Oct4 shRNAi d5 post transduction MOE430</t>
  </si>
  <si>
    <t>GSM105562</t>
  </si>
  <si>
    <t>GSM1340493</t>
  </si>
  <si>
    <t>GSM799889</t>
  </si>
  <si>
    <t>GSM799888</t>
  </si>
  <si>
    <t>GSM960878</t>
  </si>
  <si>
    <t>CTRL esiGFP</t>
  </si>
  <si>
    <t>GSM1831439</t>
  </si>
  <si>
    <t>GSM748909</t>
  </si>
  <si>
    <t>ESC shRNA clonetechGfp 197 (batch1)</t>
  </si>
  <si>
    <t>GSM749200</t>
  </si>
  <si>
    <t>ESC shRNA NM 021878.2 (batch1)</t>
  </si>
  <si>
    <t>GSM1831433</t>
  </si>
  <si>
    <t>KEE mouse iPSCs</t>
  </si>
  <si>
    <t>GSM1831432</t>
  </si>
  <si>
    <t>GSM1831431</t>
  </si>
  <si>
    <t>GSM749201</t>
  </si>
  <si>
    <t>GSM1831437</t>
  </si>
  <si>
    <t>GSM1831436</t>
  </si>
  <si>
    <t>GSM1831435</t>
  </si>
  <si>
    <t>GSM1831434</t>
  </si>
  <si>
    <t>GSM799885</t>
  </si>
  <si>
    <t>GSM777889</t>
  </si>
  <si>
    <t>ES[MC1R(20):tetFhl2(7)] day2 Dox+</t>
  </si>
  <si>
    <t>GSM777888</t>
  </si>
  <si>
    <t>GSM799884</t>
  </si>
  <si>
    <t>GSM777885</t>
  </si>
  <si>
    <t>ES[MC1R(20):tetFgfbp1(2)] day2 Dox+</t>
  </si>
  <si>
    <t>GSM777884</t>
  </si>
  <si>
    <t>GSM777887</t>
  </si>
  <si>
    <t>ES[MC1R(20):tetFgfbp1(2)] day2 Dox-</t>
  </si>
  <si>
    <t>GSM777886</t>
  </si>
  <si>
    <t>GSM777881</t>
  </si>
  <si>
    <t>ES[MC1R(20):tetFbxo15(14)] day2 Dox+</t>
  </si>
  <si>
    <t>GSM777880</t>
  </si>
  <si>
    <t>GSM777883</t>
  </si>
  <si>
    <t>ES[MC1R(20):tetFbxo15(14)] day2 Dox-</t>
  </si>
  <si>
    <t>GSM777882</t>
  </si>
  <si>
    <t>GSM86160</t>
  </si>
  <si>
    <t>GSM799886</t>
  </si>
  <si>
    <t>Yaf2wt (OHT+)</t>
  </si>
  <si>
    <t>GSM86161</t>
  </si>
  <si>
    <t>GSM1824071</t>
  </si>
  <si>
    <t>GSM1045427</t>
  </si>
  <si>
    <t>Prdm14(+/+): 2i</t>
  </si>
  <si>
    <t>GSM1600158</t>
  </si>
  <si>
    <t>GSM86162</t>
  </si>
  <si>
    <t>GSM246440</t>
  </si>
  <si>
    <t>GSM1045426</t>
  </si>
  <si>
    <t>GSM1626325</t>
  </si>
  <si>
    <t>GSM1626324</t>
  </si>
  <si>
    <t>pluripotent stem cell line 4</t>
  </si>
  <si>
    <t>GSM86163</t>
  </si>
  <si>
    <t>GSM1626321</t>
  </si>
  <si>
    <t>pluripotent stem cell line 3</t>
  </si>
  <si>
    <t>GSM799883</t>
  </si>
  <si>
    <t>GSM1626323</t>
  </si>
  <si>
    <t>GSM1626322</t>
  </si>
  <si>
    <t>GSM86164</t>
  </si>
  <si>
    <t>GSM799882</t>
  </si>
  <si>
    <t>GSM1626329</t>
  </si>
  <si>
    <t>GSM85688</t>
  </si>
  <si>
    <t>ES WT exp</t>
  </si>
  <si>
    <t>GSM85689</t>
  </si>
  <si>
    <t>ES H1 3KO2 exp</t>
  </si>
  <si>
    <t>GSM2177594</t>
  </si>
  <si>
    <t>O4SK-iPSC</t>
  </si>
  <si>
    <t>GSM2177595</t>
  </si>
  <si>
    <t>GSM105555</t>
  </si>
  <si>
    <t>GSM85685</t>
  </si>
  <si>
    <t>GSM85686</t>
  </si>
  <si>
    <t>GSM85687</t>
  </si>
  <si>
    <t>GSM778022</t>
  </si>
  <si>
    <t>ES[MC1R(20):tetOtx1(6)] day2 Dox-</t>
  </si>
  <si>
    <t>GSM778023</t>
  </si>
  <si>
    <t>GSM778020</t>
  </si>
  <si>
    <t>ES[MC1R(20):tetOtx1(6)] day2 Dox+</t>
  </si>
  <si>
    <t>GSM778021</t>
  </si>
  <si>
    <t>GSM778026</t>
  </si>
  <si>
    <t>ES[MC1R(20):tetPdlim1(15)] day2 Dox-</t>
  </si>
  <si>
    <t>GSM778027</t>
  </si>
  <si>
    <t>GSM778024</t>
  </si>
  <si>
    <t>GSM777970</t>
  </si>
  <si>
    <t>GSM105550</t>
  </si>
  <si>
    <t>ESC Nanog shRNAi d7 post transduction MOE430</t>
  </si>
  <si>
    <t>GSM778028</t>
  </si>
  <si>
    <t>ES[MC1R(20):tetPrickle1(11)] day2 Dox+</t>
  </si>
  <si>
    <t>GSM778029</t>
  </si>
  <si>
    <t>GSM105551</t>
  </si>
  <si>
    <t>GSM1304616</t>
  </si>
  <si>
    <t>GSM1304617</t>
  </si>
  <si>
    <t>GSM1304614</t>
  </si>
  <si>
    <t>GSM1304615</t>
  </si>
  <si>
    <t>GSM1304612</t>
  </si>
  <si>
    <t>GSM105552</t>
  </si>
  <si>
    <t>ESC Oct4 shRNAi d0 post transduction MOE430</t>
  </si>
  <si>
    <t>GSM1304610</t>
  </si>
  <si>
    <t>GSM1304611</t>
  </si>
  <si>
    <t>GSM105553</t>
  </si>
  <si>
    <t>GSM1304618</t>
  </si>
  <si>
    <t>GSM1304619</t>
  </si>
  <si>
    <t>GSM699598</t>
  </si>
  <si>
    <t>iPSC cultured with feeder free condition</t>
  </si>
  <si>
    <t>GSM699599</t>
  </si>
  <si>
    <t>GSM777977</t>
  </si>
  <si>
    <t>GSM777959</t>
  </si>
  <si>
    <t>ES[MC1R(20):tetInppl1(21)] day2 Dox-</t>
  </si>
  <si>
    <t>GSM777958</t>
  </si>
  <si>
    <t>GSM777957</t>
  </si>
  <si>
    <t>GSM638129</t>
  </si>
  <si>
    <t>GSM777955</t>
  </si>
  <si>
    <t>ES[MC1R(20):tetId3(18)] day2 Dox-</t>
  </si>
  <si>
    <t>GSM777954</t>
  </si>
  <si>
    <t>GSM777953</t>
  </si>
  <si>
    <t>ES[MC1R(20):tetId3(18)] day2 Dox+</t>
  </si>
  <si>
    <t>GSM777952</t>
  </si>
  <si>
    <t>GSM777951</t>
  </si>
  <si>
    <t>GSM699597</t>
  </si>
  <si>
    <t>GSM1836278</t>
  </si>
  <si>
    <t>shLUC D5</t>
  </si>
  <si>
    <t>GSM1836279</t>
  </si>
  <si>
    <t>GSM978941</t>
  </si>
  <si>
    <t>GSM105558</t>
  </si>
  <si>
    <t>GSM1836272</t>
  </si>
  <si>
    <t>shLUC D0</t>
  </si>
  <si>
    <t>GSM1836273</t>
  </si>
  <si>
    <t>GSM1836274</t>
  </si>
  <si>
    <t>shLUC D2</t>
  </si>
  <si>
    <t>GSM1836275</t>
  </si>
  <si>
    <t>GSM1836276</t>
  </si>
  <si>
    <t>shLUC D4</t>
  </si>
  <si>
    <t>GSM1836277</t>
  </si>
  <si>
    <t>GSM1068158</t>
  </si>
  <si>
    <t>GSM246426</t>
  </si>
  <si>
    <t>GSM707697</t>
  </si>
  <si>
    <t>GSM978940</t>
  </si>
  <si>
    <t>GSM2177600</t>
  </si>
  <si>
    <t>O4SKM-iPSC</t>
  </si>
  <si>
    <t>GSM707696</t>
  </si>
  <si>
    <t>GSM2177601</t>
  </si>
  <si>
    <t>GSM1335366</t>
  </si>
  <si>
    <t>GSM749299</t>
  </si>
  <si>
    <t>GSM2139753</t>
  </si>
  <si>
    <t>R21-6 PGCLC</t>
  </si>
  <si>
    <t>GSM685740</t>
  </si>
  <si>
    <t>GSM1567070</t>
  </si>
  <si>
    <t>GSM547957</t>
  </si>
  <si>
    <t>Tail tip fibrobast iPSC at p16</t>
  </si>
  <si>
    <t>GSM547954</t>
  </si>
  <si>
    <t>Tail tip fibrobast iPSC at p10</t>
  </si>
  <si>
    <t>GSM685743</t>
  </si>
  <si>
    <t>ES cells OE</t>
  </si>
  <si>
    <t>GSM547952</t>
  </si>
  <si>
    <t>Tail tip fibrobast iPSC at p4</t>
  </si>
  <si>
    <t>GSM1304461</t>
  </si>
  <si>
    <t>GSM1304460</t>
  </si>
  <si>
    <t>GSM1304463</t>
  </si>
  <si>
    <t>GSM1304462</t>
  </si>
  <si>
    <t>GSM1304465</t>
  </si>
  <si>
    <t>GSM1304464</t>
  </si>
  <si>
    <t>GSM1304467</t>
  </si>
  <si>
    <t>GSM938917</t>
  </si>
  <si>
    <t>wild type</t>
  </si>
  <si>
    <t>GSM938918</t>
  </si>
  <si>
    <t>GSM938919</t>
  </si>
  <si>
    <t>GSM1058170</t>
  </si>
  <si>
    <t>GSM2026313</t>
  </si>
  <si>
    <t>MEF iPS p20</t>
  </si>
  <si>
    <t>GSM2026312</t>
  </si>
  <si>
    <t>GSM749293</t>
  </si>
  <si>
    <t>ESC shRNA linc1596 1.1-167s21c1 (batch 2)</t>
  </si>
  <si>
    <t>GSM2026315</t>
  </si>
  <si>
    <t>macrophages iPS p20</t>
  </si>
  <si>
    <t>GSM749292</t>
  </si>
  <si>
    <t>GSM2026314</t>
  </si>
  <si>
    <t>GSM1295568</t>
  </si>
  <si>
    <t>GSM181939</t>
  </si>
  <si>
    <t>GSM2026317</t>
  </si>
  <si>
    <t>GSM1304530</t>
  </si>
  <si>
    <t>GSM2026316</t>
  </si>
  <si>
    <t>GSM181936</t>
  </si>
  <si>
    <t>GSM94868</t>
  </si>
  <si>
    <t>Pou5f1 RNAi</t>
  </si>
  <si>
    <t>GSM181935</t>
  </si>
  <si>
    <t>GSM94869</t>
  </si>
  <si>
    <t>GSM1304491</t>
  </si>
  <si>
    <t>GSM516990</t>
  </si>
  <si>
    <t>GSM516991</t>
  </si>
  <si>
    <t>TTFs c2</t>
  </si>
  <si>
    <t>GSM516992</t>
  </si>
  <si>
    <t>GSM516993</t>
  </si>
  <si>
    <t>GSM516994</t>
  </si>
  <si>
    <t>GSM516995</t>
  </si>
  <si>
    <t>GSM516996</t>
  </si>
  <si>
    <t>GSM1304592</t>
  </si>
  <si>
    <t>GSM246437</t>
  </si>
  <si>
    <t>GSM1304599</t>
  </si>
  <si>
    <t>GSM1304598</t>
  </si>
  <si>
    <t>GSM2096549</t>
  </si>
  <si>
    <t>GSM94866</t>
  </si>
  <si>
    <t>GSM2096548</t>
  </si>
  <si>
    <t>GSM94867</t>
  </si>
  <si>
    <t>GSM2026304</t>
  </si>
  <si>
    <t>GSM547956</t>
  </si>
  <si>
    <t>GSM685741</t>
  </si>
  <si>
    <t>GSM685742</t>
  </si>
  <si>
    <t>GSM547955</t>
  </si>
  <si>
    <t>GSM685744</t>
  </si>
  <si>
    <t>GSM547953</t>
  </si>
  <si>
    <t>GSM547950</t>
  </si>
  <si>
    <t>GSM547951</t>
  </si>
  <si>
    <t>GSM190784</t>
  </si>
  <si>
    <t>mES ESF58/2</t>
  </si>
  <si>
    <t>GSM960877</t>
  </si>
  <si>
    <t>GSM547958</t>
  </si>
  <si>
    <t>GSM547959</t>
  </si>
  <si>
    <t>GSM991443</t>
  </si>
  <si>
    <t>NgR day5 -12h Dox</t>
  </si>
  <si>
    <t>GSM991442</t>
  </si>
  <si>
    <t>NgR day5 -Dox</t>
  </si>
  <si>
    <t>GSM991441</t>
  </si>
  <si>
    <t>GSM991440</t>
  </si>
  <si>
    <t>GSM991447</t>
  </si>
  <si>
    <t>NgR day5 +12h Dox</t>
  </si>
  <si>
    <t>GSM991446</t>
  </si>
  <si>
    <t>GSM991445</t>
  </si>
  <si>
    <t>GSM991444</t>
  </si>
  <si>
    <t>GSM2096547</t>
  </si>
  <si>
    <t>GSM1313638</t>
  </si>
  <si>
    <t>GSM991448</t>
  </si>
  <si>
    <t>GSM1313639</t>
  </si>
  <si>
    <t>SRP</t>
  </si>
  <si>
    <t>Diverse endonucleolytic cleavage sites in the mammalian transcriptome depend upon microRNAs, Drosha, and additional nucleases</t>
  </si>
  <si>
    <t>Epigenome and transcriptome of naive pluripotent mouse embryonic stem (ES) cells cultured in 2i serum-free medium</t>
  </si>
  <si>
    <t>Genome-wide Regulation of 5hmC, 5mC and Gene Expression by Tet1 Hydroxylase in Mouse Embryonic Stem Cells</t>
  </si>
  <si>
    <t>Genome-wide Regulation of 5hmC, 5mC and Gene Expression by Tet1 Hydroxylase in Mouse Embryonic Stem Cells (ChIP-seq data)</t>
  </si>
  <si>
    <t>Ribosome Profiling of Mouse Embryonic Stem Cells Reveals the Complexity of Mammalian Proteomes</t>
  </si>
  <si>
    <t>Control of Embryonic Stem Cell Lineage Commitment by Core Promoter Factor, TAF3</t>
  </si>
  <si>
    <t>Control of Embryonic Stem Cell Lineage Commitment by Core Promoter Factor, TAF3 (RNA-Seq data)</t>
  </si>
  <si>
    <t>The little elongation complex (LEC) regulates small nuclear RNA transcription</t>
  </si>
  <si>
    <t>mRNA-Seq of 2C::tomato+ vs. - ES cells</t>
  </si>
  <si>
    <t>2C::tomato ES cells, 2-cell embryos and wild type oocytes</t>
  </si>
  <si>
    <t>Genome-wide analysis of histone modification, protein-DNA binding, cytosine methylation and transcriptome data in mouse and human ES cells and pig iPS cells</t>
  </si>
  <si>
    <t>High-throughput sequencing of sequentially reprogrammed iPS cells reveals key epigenetic modifications correlated with reduced pluripotency of iPS cells [RNA-seq]</t>
  </si>
  <si>
    <t>High-throughput sequencing of sequentially reprogrammed iPS cells reveals key epigenetic modifications correlated with reduced pluripotency of iPS cells</t>
  </si>
  <si>
    <t>RNA-Seq from wt and G9A knockout ES cells</t>
  </si>
  <si>
    <t>Transcriptome-wide identification of LIN28A targets in mouse embryonic stem cell (A3-1) [Illumina Seq]</t>
  </si>
  <si>
    <t>LIN28A targets, regulation of microRNA biogenesis, and effect on transcriptome in A3-1 cells</t>
  </si>
  <si>
    <t>The RNA Pol II Elongation Factor Ell3 Marks Enhancers in ES Cells and Primes Future Gene Activation</t>
  </si>
  <si>
    <t>Genome-wide maps of cytosine methylation, cytosine hydroxylmethylation and small non coding RNAs in mouse ES cells and upon guided differentiation to mesoendoderm cells</t>
  </si>
  <si>
    <t>Differences in CTCF binding site sequence are associated with unique regulatory and functional trends during embryonic stem cell differentiation [RNA-Seq]</t>
  </si>
  <si>
    <t>Differences in CTCF binding site sequence are associated with unique regulatory and functional trends during embryonic stem cell differentiation</t>
  </si>
  <si>
    <t>Braveheart is a long non-coding RNA necessary for cardiac lineage commitment</t>
  </si>
  <si>
    <t>H2AZ extended acidic patch is necessary for formation specialized chromatin states in ESCs [RNA-Seq]</t>
  </si>
  <si>
    <t>H2AZ extended acidic patch is necessary for formation specialized chromatin states in ESCs</t>
  </si>
  <si>
    <t>Genome-wide profiling of 5-Formylcytosine reveals it roles in epigenetic priming</t>
  </si>
  <si>
    <t>Global analysis of Upf1 in mESCs reveals expanded scope of nonsense-mediated mRNA decay</t>
  </si>
  <si>
    <t>TRIM28 repression of retrotransposon-based enhancers is necessary to preserve transcriptional dynamics in embryonic stem cells</t>
  </si>
  <si>
    <t>Stabilization competency signature</t>
  </si>
  <si>
    <t>Hira-dependent histone H3.3 deposition facilitates PRC2 recruitment at developmental loci in ES cells [RNA-Seq]</t>
  </si>
  <si>
    <t>Hira-dependent histone H3.3 deposition facilitates PRC2 recruitment at developmental loci in ES cells</t>
  </si>
  <si>
    <t>Master Transcription Factors and Mediator Establish Super-Enhancers at Key Cell Identity Genes [ChIP-Seq and RNA-seq]</t>
  </si>
  <si>
    <t>UC San Diego Friedmann Kang Neuronal Differentiation DSD3 SNM</t>
  </si>
  <si>
    <t>FGF Signaling Inhibition in ESCs Drives Rapid Genome-wide Demethylation to the Epigenetic Ground State of Pluripotency</t>
  </si>
  <si>
    <t>Pausing of RNA polymerase II regulates mammalian developmental potential</t>
  </si>
  <si>
    <t>Induction of pluripotency in mouse somatic cells with novel factors</t>
  </si>
  <si>
    <t>Master Transcription Factors and Mediator Establish Super-Enhancers at Key Cell Identity Genes</t>
  </si>
  <si>
    <t>Trans-chromosomal regulation by a novel lincRNA required for adipogenesis that escapes X-chromosome inactivation</t>
  </si>
  <si>
    <t>RNA-seq analysis of ES cell populations with different functional potentials in serum/LIF and 2i/LIF, as well as analysis of the transcriptional effect of LIF in ground state (2i) culture conditions.</t>
  </si>
  <si>
    <t>Role of SMARCAD1 and H3R26Cit in Maintenance of the Naïve Pluripotent State</t>
  </si>
  <si>
    <t>Brg1 Modulates Enhancer Activation and Polycomb-mediated Repression in Mesoderm Differentiation [RNA-Seq]</t>
  </si>
  <si>
    <t>Brg1 Modulates Enhancer Activation and Polycomb-mediated Repression in Mesoderm Differentiation</t>
  </si>
  <si>
    <t>Global transcriptome profiling of Oct4/Klf4/Sox2 (3Factor, 3F) + IL6 iPS clones derived from mouse embryonic fibroblasts.</t>
  </si>
  <si>
    <t>Transcriptome analysis during somatic cell reprogramming</t>
  </si>
  <si>
    <t>Nucleosome organizations in induced pluripotent stem cells reprogrammed from somatic cells belonging to three different germ layers</t>
  </si>
  <si>
    <t>Transcriptome Analysis of LincRNA TUNA Knockdown in Mouse Embryonic Stem Cells</t>
  </si>
  <si>
    <t>Extended self-renewal and accelerated reprogramming in the absence of Kdm5b</t>
  </si>
  <si>
    <t>Extended self-renewal and accelerated reprogramming in the absence of Kdm5b [RNA-Seq]</t>
  </si>
  <si>
    <t>Induction of pluripotency in mouse somatic cells with lineage specifiers (RNA-seq)</t>
  </si>
  <si>
    <t>Maintenance of DNA methylation in embryonic stem cells depends on the histone H3K9 methyltransferases (Dnmt3ab KO RNA-Seq)</t>
  </si>
  <si>
    <t>Maintenance of DNA methylation in embryonic stem cells depends on the histone H3K9 methyltransferases</t>
  </si>
  <si>
    <t>Activation of the aryl hydrocarbon receptor by dioxin during embryonic stem cell differentiation disrupts the expression of homeobox transcription factors that control cardiomyogenesis</t>
  </si>
  <si>
    <t>Deciphering the RNA landscape by RNAome sequencing [Seq]</t>
  </si>
  <si>
    <t>Deciphering the RNA landscape by RNAome sequencing</t>
  </si>
  <si>
    <t>Mll2 branch of the COMPASS family regulates bivalent promoters in mouse embryonic stem cells</t>
  </si>
  <si>
    <t>Inducing pluripotency from mouse somatic cells by small-molecule compounds</t>
  </si>
  <si>
    <t>Inducing pluripotency from mouse somatic cells by small-molecule compounds [RNA-Seq]</t>
  </si>
  <si>
    <t>Transcriptional profiles by deep sequencing (RNA-seq) of in vivo-generated mouse iPSCs, in vitro-generated mouse iPSCs, and mouse ESCs</t>
  </si>
  <si>
    <t>5mC Oxidation by Tet2 Modulates Enhancer Activity and Timing of Transcriptome Reprogramming during Differentiation</t>
  </si>
  <si>
    <t>Chromatin position effects assayed by thousands of reporters integrated in parallel</t>
  </si>
  <si>
    <t>Chromatin position effects assayed by thousands of reporters integrated in parallel (RNA-Seq)</t>
  </si>
  <si>
    <t>Histone Variant H2A.X Plays Novel Roles in Cell Lineage Commitment and Genomic Stability in ESC and iPSC</t>
  </si>
  <si>
    <t>Distinct roles of Tet1 and Tet2 in mouse embryonic stem cells (RNA-Seq)</t>
  </si>
  <si>
    <t>Distinct roles of Tet1 and Tet2 in mouse embryonic stem cells</t>
  </si>
  <si>
    <t>Function of MLL4 in mouse embryonic stem cells and somatic cell reprogramming</t>
  </si>
  <si>
    <t>c-Jun impedes somatic cell reprogramming by activating mesenchymal core regulators and suppressing pluripotent ones</t>
  </si>
  <si>
    <t>Technical Variations in Low-Input RNA-seq Methodologies</t>
  </si>
  <si>
    <t>Re-analysis of E-MTAB-1585</t>
  </si>
  <si>
    <t>Polycomb-dependent H3K27me1 and H3K27me2 regulate active transcription and enhancer fidelity</t>
  </si>
  <si>
    <t>Genomic and Proteomic Analyses of Prdm5 Reveal Interactions with Insulator Binding Proteins in Embryonic Stem Cells (RNA-seq)</t>
  </si>
  <si>
    <t>Zscan4 mediates transient remodeling and transcriptional burst of heterochromatin in mouse embryonic stem cells</t>
  </si>
  <si>
    <t>Genomic and Proteomic Analyses of Prdm5 Reveal Interactions with Insulator Binding Proteins in Embryonic Stem Cells</t>
  </si>
  <si>
    <t>Mll2 is required for H3K4 trimethylation on bivalent promoters in ES cells whereas Mll1 is redundant</t>
  </si>
  <si>
    <t>Deletion of KDM2B DNA-binding domain affects RING1B and SUZ12 occupancy</t>
  </si>
  <si>
    <t>Genome-wide maps of Usp16, ubH2A and gene expression profiles in wild type and Usp16 knock out mouse embryonic stem cells (ESCs) and embryoid bodies (EBs)</t>
  </si>
  <si>
    <t>KDM5B focuses H3K4 methylation near promoters and enhancers during embryonic stem cell self-renewal and differentiation [RNA-Seq]</t>
  </si>
  <si>
    <t>KDM5B focuses H3K4 methylation near promoters and enhancers during embryonic stem cell self-renewal and differentiation</t>
  </si>
  <si>
    <t>Nanog Independent Reprogramming to iPSCs with Canonical Factors</t>
  </si>
  <si>
    <t>Cfp1 is required for gene expression dependent H3K4me3 and H3K9 acetylation in embryonic stem cells (RNA-Seq)</t>
  </si>
  <si>
    <t>Cfp1 is required for gene expression dependent H3K4me3 and H3K9 acetylation in embryonic stem cells</t>
  </si>
  <si>
    <t>PRC2 coordinates lineage fidelity and DNA methylation during ESC differentiation (RNA-Seq)</t>
  </si>
  <si>
    <t>PRC2 coordinates lineage fidelity and DNA methylation during ESC differentiation</t>
  </si>
  <si>
    <t>Netrin-1 facilitates somatic cell reprogramming by limiting Dcc pro-apoptotic activity.</t>
  </si>
  <si>
    <t>Investigation of the role of histone modification propagating activity of GLP</t>
  </si>
  <si>
    <t>The transcription factor Pou3f1 promotes neural fate commitment via activation of neural lineage genes and inhibition of external signaling pathways</t>
  </si>
  <si>
    <t>RNA-seq analysis of the transcriptomes of Piwi-deficient iPSCs</t>
  </si>
  <si>
    <t>Rbfox2 controls autoregulation in RNA binding protein networks</t>
  </si>
  <si>
    <t>Variant PRC1 complex dependent H2A ubiquitylation drives PRC2 recruitment and polycomb domain formation</t>
  </si>
  <si>
    <t>Core promoter factor TAF9B controls neuronal gene expression</t>
  </si>
  <si>
    <t>Reorganization of enhancer patterns in transition from naïve to primed pluripotency (RNA-seq)</t>
  </si>
  <si>
    <t>Reorganization of enhancer patterns in transition from naïve to primed pluripotency</t>
  </si>
  <si>
    <t>Ground state conditions induce rapid reorganization of core pluripotency factor binding that precede global epigenetic reprogramming</t>
  </si>
  <si>
    <t>Suppression of pervasive noncoding transcription in embryonic stem cells by esBAF</t>
  </si>
  <si>
    <t>RNA-seq of mouse ES cells depleted of MOF, MSL1, MSL2 or KANSL3</t>
  </si>
  <si>
    <t>Cooperative Action Between SALL4A and TET Proteins in Stepwise Oxidation of 5-Methylcytosine</t>
  </si>
  <si>
    <t>MOF-associated complexes ensure stem cell identity and Xist repression</t>
  </si>
  <si>
    <t>Gene silencing triggers Polycomb Repressive Complex 2 recruitment to CpG islands genome-wide [RNA-seq_PcG-KO]</t>
  </si>
  <si>
    <t>Gene silencing triggers Polycomb Repressive Complex 2 recruitment to CpG islands genome-wide [RNA-seq_differentiation]</t>
  </si>
  <si>
    <t>Gene silencing triggers Polycomb Repressive Complex 2 recruitment to CpG islands genome-wide [iTC-seq_drugs]</t>
  </si>
  <si>
    <t>Gene silencing triggers Polycomb Repressive Complex 2 recruitment to CpG islands genome-wide</t>
  </si>
  <si>
    <t>Pontin functions as an essential coactivator for Oct4 target genes and lincRNAs in embryonic stem cells.</t>
  </si>
  <si>
    <t>X-chromosome dynamics revealed by the RNA interactome and chromosomal binding of CTCF</t>
  </si>
  <si>
    <t>Evollutionally dynamic L1 regulation in embryonic stem cells</t>
  </si>
  <si>
    <t>Differential expression analysis for RNA-seq data between cardiac progenitor and uncommitted cells at day 4.75</t>
  </si>
  <si>
    <t>Polycomb PRC2 antagonizes de novo DNA methylation at the maternal Gtl2-Rian-Mirg locus</t>
  </si>
  <si>
    <t>Opposing roles for the lncRNA Haunt and its genomic locus in regulating HOXA gene activation during embryonic stem cell differentiation</t>
  </si>
  <si>
    <t>Embryonic stem cell-derived cerebral cortex largely reproduces the in vivo epigenetic control of imprinted gene expression [RNA-seq]</t>
  </si>
  <si>
    <t>Genome-wide transcriptome analyses by the RNA-seq method</t>
  </si>
  <si>
    <t>Extensive crosstalk between lncRNAs and mRNAs in mouse stem cells</t>
  </si>
  <si>
    <t>Genomic deletion by CRISPR/Cas9 reveals a critical role for Evx1as/Evx1 locus in regulating embryonic stem cell differentiation</t>
  </si>
  <si>
    <t>Chromatin and signaling pathways in reprogramming</t>
  </si>
  <si>
    <t>Histone H3.3 is required for endogenous retroviral element silencing and genome stability [RNA-Seq]</t>
  </si>
  <si>
    <t>Histone H3.3 is required for endogenous retroviral element silencing and genome stability</t>
  </si>
  <si>
    <t>HSA21 Single-minded 2 (Sim2) binding sites co-localize with super-enhancers and pioneer transcription factors in pluripotent mouse ES cells [RNA-Seq]</t>
  </si>
  <si>
    <t>HSA21 Single-minded 2 (Sim2) binding sites co-localize with super-enhancers and pioneer transcription factors in pluripotent mouse ES cells.</t>
  </si>
  <si>
    <t>Polycomb PRC2 antagonizes de novo DNA methylation at the maternal Gtl2-Rian-Mirg locus [Next-Gen Sequence Data]</t>
  </si>
  <si>
    <t>Transcriptional Pause Release Is a Rate-Limiting Step for Somatic Cell Reprogramming (RNA-seq)</t>
  </si>
  <si>
    <t>Transcriptional Pause Release Is a Rate-Limiting Step for Somatic Cell Reprogramming</t>
  </si>
  <si>
    <t>Tbx3 controls Dppa3 levels to regulate exit from pluripotency towards mesodermal lineage</t>
  </si>
  <si>
    <t>HEB associates with PRC2 and SMAD2/3 to regulate developmental fates [RNA-Seq]</t>
  </si>
  <si>
    <t>HEB associates with PRC2 and SMAD2/3 to regulate developmental fates</t>
  </si>
  <si>
    <t>Reprogramming of Polycomb-mediated gene silencing in embryonic stem cells by the miR-290 family and the methyltransferase Ash1l</t>
  </si>
  <si>
    <t>Dynamically reorganized chromatin is the key for the reprogramming of somatic cells to pluripotent cells</t>
  </si>
  <si>
    <t>Dynamics of gene silencing during X inactivation using allele-specific RNA-Seq</t>
  </si>
  <si>
    <t>Regulatory RNA Apela Is a Component of a Negative Feedback Loop Regulating p53-Mediated Apoptosis in Embryonic Stem Cells (II)</t>
  </si>
  <si>
    <t>Temporal RNA-seq expression profiling of Sox17-medaited XEN conversion of ESCs</t>
  </si>
  <si>
    <t>Transcriptional Program of Kpna2 (Importin-alpha2) Regulates Cellular Differentiation-Coupled Circadian Clock Development in Mammalian Cells</t>
  </si>
  <si>
    <t>Zic2, an enhancer-binding factor required for embryonic stem cell specification</t>
  </si>
  <si>
    <t>Endogenous miRNA and target concentrations determine susceptibility to potential ceRNA competition, based on hierarchical binding affinities (mRNA)</t>
  </si>
  <si>
    <t>Endogenous miRNA and target concentrations determine susceptibility to potential ceRNA competition, based on hierarchical binding affinities</t>
  </si>
  <si>
    <t>m6A mRNA Methylation Facilitates Resolution of Naïve Pluripotency Towards Differentiation (RNA-Seq)</t>
  </si>
  <si>
    <t>m6A mRNA Methylation Facilitates Resolution of Naïve Pluripotency Towards Differentiation</t>
  </si>
  <si>
    <t>Epigenetic memory of the first cell fate decision prevents complete ES cell reprogramming into trophoblast [RNA-Seq]</t>
  </si>
  <si>
    <t>Epigenetic memory of the first cell fate decision prevents complete ES cell reprogramming into trophoblast</t>
  </si>
  <si>
    <t>Regulatory RNA Apela Is a Component of a Negative Feedback Loop Regulating p53-Mediated Apoptosis in Embryonic Stem Cells (III)</t>
  </si>
  <si>
    <t>Nuclear Lamins are Not Required for Genome Organization in Mouse Embryonic Stem Cells [RNA-Seq]</t>
  </si>
  <si>
    <t>Nuclear Lamins are Not Required for Genome Organization in Mouse Embryonic Stem Cells</t>
  </si>
  <si>
    <t>XH lncRNA tend to participate in transcriptional or development regulations as their coding neighbors</t>
  </si>
  <si>
    <t>Regulation of transcriptional elongation in pluripotency and cell differentiation by the PHD-finger protein Phf5a</t>
  </si>
  <si>
    <t>Nucleoporin Nup153 Regulates Stem Cell Pluripotency through Gene Silencing</t>
  </si>
  <si>
    <t>Functional and Mechanistic Studies of XPC DNA-Repair Complex as Transcriptional Coactivator in Embryonic Stem Cells</t>
  </si>
  <si>
    <t>Allele-specific regulation of gene expression through enhancer function and transcriptional elongation control at imprinted loci</t>
  </si>
  <si>
    <t>Tet-mediated imprinting erasure following reprogramming of spermatogonial stem cells to induced pluripotent stem cells</t>
  </si>
  <si>
    <t>HP1 is involved in regulating the global impact of DNA methylation on alternative splicing</t>
  </si>
  <si>
    <t>Regulatory RNA Apela Is a Component of a Negative Feedback Loop Regulating p53-Mediated Apoptosis in Embryonic Stem Cells</t>
  </si>
  <si>
    <t>Genome-wide transcriptome profiles in pluripotent mouse Embryonic Stem Cells and during Retinoic Acid-induced differentiation</t>
  </si>
  <si>
    <t>Pluripotent mouse Embryonic Stem Cells and during Retinoic Acid-induced differentiation</t>
  </si>
  <si>
    <t>The Effects of Nanog HD Mutants on Mouse Embryonic Stem Cells</t>
  </si>
  <si>
    <t>Setdb1-mediated H3K9 methylation is enriched on the inactive X and plays a role in its epigenetic silencing</t>
  </si>
  <si>
    <t>The interaction of PRC2 with RNA or chromatin is mutually antagonistic [RNA-Seq]</t>
  </si>
  <si>
    <t>The interaction of PRC2 with RNA or chromatin is mutually antagonistic</t>
  </si>
  <si>
    <t>Frequent and Transient Acquisition of Pluripotency During Somatic Cell Trans-Differentiation with iPSCs Reprogramming Factors (RNA-Seq)</t>
  </si>
  <si>
    <t>Frequent and Transient Acquisition of Pluripotency During Somatic Cell Trans-Differentiation with iPSCs Reprogramming Factors</t>
  </si>
  <si>
    <t>Promoter-proximal R-loops regulate binding of chromatin regulators and pluripotency [RNA-seq]</t>
  </si>
  <si>
    <t>R loops regulate promoter-proximal chromatin architecture and cellular differentiation</t>
  </si>
  <si>
    <t>Myc and SAGA Rewire an Alternative Splicing Network During Early Somatic Cell Reprogramming [mESCs_RNASEQ]</t>
  </si>
  <si>
    <t>Myc and SAGA Rewire an Alternative Splicing Network During Early Somatic Cell Reprogramming [Reprogramming_RNASEQ]</t>
  </si>
  <si>
    <t>Myc and SAGA Rewire an Alternative Splicing Network During Early Somatic Cell Reprogramming</t>
  </si>
  <si>
    <t>Competition between DNA methylation and transcription factors determines binding of NRF1</t>
  </si>
  <si>
    <t>The Polycomb protein Pcgf2/Mel18 regulates mesoderm cell fate-specification of embryonic stem cells through multiple mechanisms</t>
  </si>
  <si>
    <t>Transcription factor trapping by RNA in gene regulatory elements</t>
  </si>
  <si>
    <t>Local Genome Topology Can Exhibit an Incompletely Rewired 3D-Folding State During Somatic Cell Reprogramming</t>
  </si>
  <si>
    <t>Roles of Yap1 in mouse embryonic stem cells</t>
  </si>
  <si>
    <t>Global and Targeted DNA Demethylation during iPSC Reprogramming</t>
  </si>
  <si>
    <t>Role of Pou3f1 during mouse pluripotent stem cell neural fate commitment</t>
  </si>
  <si>
    <t>Atad2 is a generalist facilitator of chromatin dynamics in embryonic stem cells [Atad2_ES_RNAseq_BI]</t>
  </si>
  <si>
    <t>Atad2 is a generalist facilitator of chromatin dynamics in embryonic stem cells</t>
  </si>
  <si>
    <t>Evx1as and EVX1 knockouts by CRISPR</t>
  </si>
  <si>
    <t>cis regulated role of lncRNA in transcriptional or developmental process</t>
  </si>
  <si>
    <t>p53 coordinates Wnt and TGF-β inputs on mesendoderm differentiation genes</t>
  </si>
  <si>
    <t>Foxd3 promotes the exit from naïve pluripotency and prevents germline specification through enhancer decommissioning [RNA-Seq]</t>
  </si>
  <si>
    <t>Foxd3 promotes the exit from naïve pluripotency and prevents germline specification through enhancer decommissioning</t>
  </si>
  <si>
    <t>BMP signaling in mouse embryonic stem cells (ESCs) in the naïve and primed pluripotent states [RNA-Seq]</t>
  </si>
  <si>
    <t>BMP signaling in mouse embryonic stem cells (ESCs) in the naïve and primed pluripotent states</t>
  </si>
  <si>
    <t>De novo DNA methyltransferases DNMT3A and DNMT3B are essential of global DNA methylation maintenance [RNA-Seq]</t>
  </si>
  <si>
    <t>Impairment of DNA methylation maintenance is the main cause of global demethylation in naïve ES cells</t>
  </si>
  <si>
    <t>Reprogramming roadblocks are system-dependent</t>
  </si>
  <si>
    <t>The DAXX/ATRX Complex Protects Tandem Repetitive Elements in the Absence of DNA Methylation by Promoting H3K9 Trimethylation [RNA-Seq]</t>
  </si>
  <si>
    <t>The DAXX/ATRX Complex Protects Tandem Repetitive Elements in the Absence of DNA Methylation by Promoting H3K9 Trimethylation</t>
  </si>
  <si>
    <t>Systematic Identification of Factors Crucial for Provirus Silencing in Embryonic Stem Cells (RNA-seq)</t>
  </si>
  <si>
    <t>Systematic Identification of Factors Crucial for Provirus Silencing in Embryonic Stem Cells</t>
  </si>
  <si>
    <t>Expression profiling for mouse embryonic stem cells deficient for Smad1 and Smad5 or for Bmp activated subpopulations.</t>
  </si>
  <si>
    <t>Mouse embryonic stem cells deficient for Smad1 and Smad5 or for Bmp activated subpopulations.</t>
  </si>
  <si>
    <t>A Co-repressor CBFA2T2 regulates pluripotency and germline development [RNA-seq]</t>
  </si>
  <si>
    <t>A Co-repressor CBFA2T2 regulates pluripotency and germline development</t>
  </si>
  <si>
    <t>Dzip3 regulates developmental genes in mouse embryonic stem cells by reorganizing 3D chromatin conformation [RNA-seq]</t>
  </si>
  <si>
    <t>Dzip3 regulates developmental genes in mouse embryonic stem cells by reorganizing 3D chromatin conformation</t>
  </si>
  <si>
    <t>Dynamic reorganization of extremely long-range promoter-promoter interactions between two states of pluripotency</t>
  </si>
  <si>
    <t>The histone chaperone CAF-1 safeguards somatic cell identity during transcription factor-induced reprogramming (sequencing)</t>
  </si>
  <si>
    <t>Intragenic DNA methylation prevents cryptic transcription initiations on gene bodies [RNA-seq]</t>
  </si>
  <si>
    <t>Intragenic DNA methylation prevents cryptic transcription initiations on gene bodies</t>
  </si>
  <si>
    <t>Determination of the Lef1 regulated tanscriptome in differentiating ES cells</t>
  </si>
  <si>
    <t>Sp5 and Sp8 recruit b-catenin to the Tcf1-Lef1 enhanceosome to activate Wnt target gene transcription</t>
  </si>
  <si>
    <t>Dual function of Med12 in PRC1-dependent gene repression and ncRNA-mediated transcriptional activation</t>
  </si>
  <si>
    <t>Role of the Small Subunit Processome in the Maintenance of Pluripotent Stem Cells</t>
  </si>
  <si>
    <t>A XEN-like state bridges somatic cells to pluripotency during chemical reprogramming</t>
  </si>
  <si>
    <t>Genetic code expansion in stable cell lines enables encoded chromatin modification</t>
  </si>
  <si>
    <t>Transcription factor trapping by RNA in gene regulatory elements (RNA-Seq)</t>
  </si>
  <si>
    <t>Transcriptome analysis of mouse embryonic stem cells upon PARP-1 knockout.</t>
  </si>
  <si>
    <t>Lin28A binds active promoters and recruits Tet1 to regulate gene expression</t>
  </si>
  <si>
    <t>Transposable elements and their KRAB-ZFP controllers regulate gene expression in adult tissues</t>
  </si>
  <si>
    <t>Biogenesis and function of tRNA fragments during sperm maturation and fertilization in mammals</t>
  </si>
  <si>
    <t>ETO Family Protein Mtgr1 Mediates Prdm14 Functions in Stem Cell Maintenance</t>
  </si>
  <si>
    <t>Genome-wide analysis of mitosis, early G1, late G1 and G2 in mouse pluripotent cells</t>
  </si>
  <si>
    <t>Local compartment changes and regulatory landscape alterations in histone H1-depleted cells</t>
  </si>
  <si>
    <t>Comparison of cortex generated either in vivo or in vitro from mouse ESC</t>
  </si>
  <si>
    <t>Temporal transcriptome analysis of control and Zeb2 knockout mESC in pluripotency and in neural differentiation</t>
  </si>
  <si>
    <t>Temporal transcriptome and methylome analysis of differentiating mouse embryonic stem cells deficient for Zeb2</t>
  </si>
  <si>
    <t>Chromatin decompaction coupled MuERVL endogenous retrovirus activation induces genome-wide DNA demethylation</t>
  </si>
  <si>
    <t>EPOP interacts with Elongin BC and USP7 to modulate the chromatin landscape (EPOP KO)</t>
  </si>
  <si>
    <t>DDX5-deficient affect cell fate decision by regulating lineage specific genes and polycomb repressive complexes [RNA-seq]</t>
  </si>
  <si>
    <t>DDX5-deficiency affects cell fate decisions by regulating lineage specific genes and polycomb repressive complexes</t>
  </si>
  <si>
    <t>Effects of in vivo expansion of mouse embryonic stem cells</t>
  </si>
  <si>
    <t>Regulation of Promoter and Enhancer Histone Landscape by DNA Methylation in Embryonic Stem Cells (RNA-seq)</t>
  </si>
  <si>
    <t>Regulation of Promoter and Enhancer Histone Landscape by DNA Methylation in Embryonic Stem Cells</t>
  </si>
  <si>
    <t>A permissive chromatin state regulated by ZFP281-AFF3 in controlling the imprinted Meg3 polycistron</t>
  </si>
  <si>
    <t>Molecular mechanisms of global DNA demethylation to naïve pluripotency in ESC</t>
  </si>
  <si>
    <t>ZFP57 maintains the parent-of-origin-specific expression of the imprinted genes and differentially affects non-imprinted targets in mouse embryonic stem cells  (RNA-seq)</t>
  </si>
  <si>
    <t>ZFP57 maintains the parent-of-origin-specific expression of the imprinted genes and differentially affects non-imprinted targets in mouse embryonic stem cells</t>
  </si>
  <si>
    <t>Isoform switch of TET1 regulates DNA demethylation and mouse development</t>
  </si>
  <si>
    <t>AMPK governs lineage specification through Tfeb-dependent regulation of lysosomes</t>
  </si>
  <si>
    <t>Protracted NP95 binding to hemimethylated DNA disrupts SETDB1-mediated proviral silencing [RNA-seq]</t>
  </si>
  <si>
    <t>Protracted NP95 binding to hemimethylated DNA disrupts SETDB1-mediated proviral silencing</t>
  </si>
  <si>
    <t>Epigenetic Profiles Signify Cell Fate Plasticity in Unipotent Spermatogonial Stem and Progenitor Cells (RNA-Seq)</t>
  </si>
  <si>
    <t>Not All H3K4 methylations are Created Equal: Mll2/COMPASS Dependency in Primordial Germ Cell Specification</t>
  </si>
  <si>
    <t>Dynamic enhancer landscape in postmitotic motor neurons</t>
  </si>
  <si>
    <t>EPOP Functionally Links Elongin and Polycomb in Pluripotent Stem Cells</t>
  </si>
  <si>
    <t>3D structures of individual mammalian genomes reveal principles of nuclear organization</t>
  </si>
  <si>
    <t>TRIM28 is an epigenetic barrier to induced pluripotent stem cell reprogramming</t>
  </si>
  <si>
    <t>An ES cell–specific NuRD complex functions through interaction with Wdr5</t>
  </si>
  <si>
    <t>Zfp281 Coordinates Opposite Functions of Tet1 and Tet2 for Alternative Pluripotent States [RNA-Seq]</t>
  </si>
  <si>
    <t>Zfp281 Coordinates Opposite Functions of Tet1 and Tet2 for Alternative Pluripotent States</t>
  </si>
  <si>
    <t>RNA Sequencing Data in differentiating mouse embryonic stem cells [day2  and 2.5 in differentiation]</t>
  </si>
  <si>
    <t>Regulation of gene transcription and transcription factor chromatin binding by PARP-1 in mouse embryonic stem cells</t>
  </si>
  <si>
    <t>mTor inhibition induces a paused pluripotent state</t>
  </si>
  <si>
    <t>Chemical Mapping Reveals Novel Features of The Nucleosome Landscape in Mouse Embryonic Stem Cells </t>
  </si>
  <si>
    <t>RBYP stimulates PRC1 to shape chromatin-based communication between polycomb repressive complexes [RNA-seq]</t>
  </si>
  <si>
    <t>RBYP stimulates PRC1 to shape chromatin-based communication between polycomb repressive complexes</t>
  </si>
  <si>
    <t>Vitamin C and L-Proline antagonistic effects capture alternative states in the pluripotency continuum [RNA-Seq]</t>
  </si>
  <si>
    <t>Vitamin C and L-Proline antagonistic effects capture alternative states in the pluripotency continuum</t>
  </si>
  <si>
    <t>TET-dependent regulation of retrotransposable elements in mouse embryonic stem cells [RNA-seq]</t>
  </si>
  <si>
    <t>TET-dependent regulation of retrotransposable elements in mouse embryonic stem cells</t>
  </si>
  <si>
    <t>PCGF6-PRC1 suppresses premature differentiation of embryonic stem cells by silencing germ cell-related genes [RNA-Seq]</t>
  </si>
  <si>
    <t>KRAB-ZFP/KAP1 is essential to restrict excessive IGF2 expression during mouse embryo development</t>
  </si>
  <si>
    <t>Cnot3-dependent mRNA deadenylation safeguards the pluripotent state</t>
  </si>
  <si>
    <t>Enforcement of developmental lineage specificity by transcription factor Oct1 (RNA-Seq)</t>
  </si>
  <si>
    <t>Enforcement of developmental lineage specificity by transcription factor Oct1</t>
  </si>
  <si>
    <t>KAT–independent gene regulation by Tip60 promotes ESC self-renewal but not pluripotency</t>
  </si>
  <si>
    <t>Conserved roles for murine mDUX and human DUX4 in activating cleavage stage genes and MERVL/HERVL retrotransposons [RNA-Seq Mouse]</t>
  </si>
  <si>
    <t>Conserved roles for murine mDUX and human DUX4 in activating cleavage stage genes and MERVL/HERVL retrotransposons</t>
  </si>
  <si>
    <t>Distinct Roles of H3K27me2 and H3K27me3 States Unveiled By Fate Specification of Embryonic Stem Cells</t>
  </si>
  <si>
    <t>Gene expression profiling using RNA-sequencing in mouse embryonic stem cells under control conditions or Phf5a knockdown</t>
  </si>
  <si>
    <t>RNA-seq of mouse embryonic stem cell states expressing Esrrb, Tbx3, and Zscan4</t>
  </si>
  <si>
    <t>mRNA profiling of mouse embryonic cells with activin or SB431542 treatment</t>
  </si>
  <si>
    <t>Three-dimensional retinal organoids from mouse pluripotent stem cells mimic in vivo development with enhanced stratification and rod photoreceptor differentiation</t>
  </si>
  <si>
    <t>Nono, a novel bivalent domain factor, regulates Erk signaling and mouse embryonic stem cell pluripotency [RNA-Seq]</t>
  </si>
  <si>
    <t>Nono, a novel bivalent domain factor, regulates Erk signaling and mouse embryonic stem cell pluripotency</t>
  </si>
  <si>
    <t>The Dynamic Epigenetic Landscape of the Retina During Development, Reprogramming, and Tumorigenesis [RNA-Seq_Mm]</t>
  </si>
  <si>
    <t>The Dynamic Epigenetic Landscape of the Retina During Development, Reprogramming, and Tumorigenesis</t>
  </si>
  <si>
    <t>Fam60a defines a variant Sin3a-Hdac complex in embryonic stem cells required for self-renewal</t>
  </si>
  <si>
    <t>The evolutionary capacitor HSP90 buffers the regulatory effects of mammalian endogenous retroviruses.</t>
  </si>
  <si>
    <t>PCGF6-PRC1 suppresses premature differentiation of embryonic stem cells by silencing germ cell-related genes</t>
  </si>
  <si>
    <t>The pioneer factor OCT4 requires the chromatin remodeller BRG1 to support gene regulatory element function in mouse embryonic stem cells [RNA-Seq]</t>
  </si>
  <si>
    <t>The pioneer factor OCT4 requires the chromatin remodeller BRG1 to support gene regulatory element function in mouse embryonic stem cells</t>
  </si>
  <si>
    <t>Expression changes following conditional deletion of SMARCA4 (Brg) in mouse embryonic stem cells [RNA-seq]</t>
  </si>
  <si>
    <t>SMARCA4 ATPase mutations disrupt direct eviction of PRC1 from chromatin</t>
  </si>
  <si>
    <t>PRC2 facilitates the regulatory topology required for poised enhancer function during pluripotent stem cell differentiation [RNA-seq EED]</t>
  </si>
  <si>
    <t>PRC2 facilitates the regulatory topology required for poised enhancer function during pluripotent stem cell differentiation</t>
  </si>
  <si>
    <t>Global transcriptional profiling of HEK293 cells transfected with ATFs, mouse embryonic fibroblasts, and mouse iPS cells derived with artificial transcription factors</t>
  </si>
  <si>
    <t>Functional genomics of artificial transcription factor-induced iPS cells</t>
  </si>
  <si>
    <t>The RNA-binding landscape of RBM10 and its role in alternative splicing regulation in models of mouse early development</t>
  </si>
  <si>
    <t>Tet-dependent transcriptional programs during mESC differentiation</t>
  </si>
  <si>
    <t>Tet proteins influence the balance between neuroectodermal and mesodermal fate choice by inhibiting Wnt signaling</t>
  </si>
  <si>
    <t>Cbx3 Maintains Lineage Specificity During Neural Differentiation [RNA-seq]</t>
  </si>
  <si>
    <t>Cbx3 Maintains Lineage Specificity During Neural Differentiation</t>
  </si>
  <si>
    <t>Analysis of transcriptional and epigentic changes induced by loss of Phf8 [RNA-seq]</t>
  </si>
  <si>
    <t>Analysis of histone methylation in the neocortex of Phf8 KO mice, and transcriptional/epigentic changes induced by loss of Phf8</t>
  </si>
  <si>
    <t>EPOP interacts with Elongin BC and USP7 to modulate the chromatin landscape</t>
  </si>
  <si>
    <t>Cooperative binding of Oct4, Sox2, and Klf4 with stage-specific transcription factors orchestrates reprogramming [RNA-seq]</t>
  </si>
  <si>
    <t>Cooperative binding of Oct4, Sox2, and Klf4 with stage-specific transcription factors orchestrates reprogramming</t>
  </si>
  <si>
    <t>RNA fate determination through co-transcriptional methylation of newely synthesized transcripts</t>
  </si>
  <si>
    <t>Thyroid progenitors are robustly derived from embryonic stem cells through transient, developmental stage-specific overexpression of Nkx2-1</t>
  </si>
  <si>
    <t>A family of double-homeodomain transcription factors promotes zygotic genome activation in placental mammals [RNA-seq]</t>
  </si>
  <si>
    <t>A family of double-homeodomain transcription factors promotes zygotic genome activation in placental mammals.</t>
  </si>
  <si>
    <t>Conserved roles for murine mDUX and human DUX4 in activating cleavage stage genes and MERVL/HERVL retrotransposons [RNA-Seq Mouse siRNA]</t>
  </si>
  <si>
    <t>Mll3 and Mll4 facilitate enhancer RNA synthesis and transcriptional elongation from promoters independently of H3K4 monomethylation</t>
  </si>
  <si>
    <t>SET1A/COMPASS and shadow enhancers in the regulation of homeotic gene expression</t>
  </si>
  <si>
    <t>SRX</t>
  </si>
  <si>
    <t>RNA Seq d6 Thy1 positive 1</t>
  </si>
  <si>
    <t>11.3/ MCV6, partially reprogrammed MEF</t>
  </si>
  <si>
    <t>piPSC -1</t>
  </si>
  <si>
    <t>RNA Seq d6 SSEA1 positive 1</t>
  </si>
  <si>
    <t>RNA-Seq in MLL3-/-;MLL4-/- D20 iPSC</t>
  </si>
  <si>
    <t>Ebs EedKO</t>
  </si>
  <si>
    <t>EB d14 shLuc ctrl</t>
  </si>
  <si>
    <t>48h OSKM repA mRNA-Seq</t>
  </si>
  <si>
    <t>RNA-Seq in MLL3-/-;MLL4flox/flox D20 iPSC</t>
  </si>
  <si>
    <t>06 28d Per2Luc</t>
  </si>
  <si>
    <t>13 28d Dnmt3a</t>
  </si>
  <si>
    <t>14 28d Dnmt3b</t>
  </si>
  <si>
    <t>03 28d KY</t>
  </si>
  <si>
    <t>Empty SKM rep1</t>
  </si>
  <si>
    <t>C2 SKM early rep1</t>
  </si>
  <si>
    <t>C3 SKM early rep1</t>
  </si>
  <si>
    <t>C4 SKM early rep1</t>
  </si>
  <si>
    <t>POS RA EGFP</t>
  </si>
  <si>
    <t>Ebs WT</t>
  </si>
  <si>
    <t>2N- (Ecad-) OKMS rep 1</t>
  </si>
  <si>
    <t>3N- (Ecad-) OKMS rep 1</t>
  </si>
  <si>
    <t>mESC Scr Gapmer 1</t>
  </si>
  <si>
    <t>Sox17-ESC dox Day6 RNA-seq</t>
  </si>
  <si>
    <t>c-Jun TetOn 36h with dox</t>
  </si>
  <si>
    <t>Usp16 KO EB RNASeq</t>
  </si>
  <si>
    <t>preiPSC1 PE mRNA-Seq</t>
  </si>
  <si>
    <t>Mmus E14-WT iTC serum NoDrug 0h 4sU rep. 1</t>
  </si>
  <si>
    <t>ES-WT-2i RNA rep1</t>
  </si>
  <si>
    <t>ES-Y641F-2i RNA rep1</t>
  </si>
  <si>
    <t>L Pro LIF rep1</t>
  </si>
  <si>
    <t>Fgf ActivinA rep1</t>
  </si>
  <si>
    <t>ESCdiff RNAseq Day4 Mut1</t>
  </si>
  <si>
    <t>ESCdiff RNAseq Day4 Rep1</t>
  </si>
  <si>
    <t>ESCdiff RNAseq Day6 Mut1</t>
  </si>
  <si>
    <t>ESCdiff RNAseq Day6 Rep1</t>
  </si>
  <si>
    <t>SDcDKO ESC, replicate 1 [RNA-seq]</t>
  </si>
  <si>
    <t>SNcDKO ESC, replicate 1 [RNA-seq]</t>
  </si>
  <si>
    <t>mRNA-seq: ES KAP1 KD (Rex1GFP ES cells)</t>
  </si>
  <si>
    <t>48h OSKM PE mRNA-Seq</t>
  </si>
  <si>
    <t>K3-L12</t>
  </si>
  <si>
    <t>K3-L8</t>
  </si>
  <si>
    <t>K3-H8</t>
  </si>
  <si>
    <t>K3-H12</t>
  </si>
  <si>
    <t>EB13-WT EB13-Y641F</t>
  </si>
  <si>
    <t>Scrambled Hairpin-treated mESCs D9</t>
  </si>
  <si>
    <t>Hairpin A-treated mESCs D9</t>
  </si>
  <si>
    <t>EB Day4 WT</t>
  </si>
  <si>
    <t>E14 d5 RNA</t>
  </si>
  <si>
    <t>Suz12GT d5 RNA</t>
  </si>
  <si>
    <t>RNA seq day6 fwd</t>
  </si>
  <si>
    <t>EB Tet3 KO 10d</t>
  </si>
  <si>
    <t>EB Tet3 KO 10d Dkk</t>
  </si>
  <si>
    <t>EB WT 10d</t>
  </si>
  <si>
    <t>RNA seq day5 fwd</t>
  </si>
  <si>
    <t>EB Day6 WT</t>
  </si>
  <si>
    <t>WT-1 D4(RA)</t>
  </si>
  <si>
    <t>KO-i D4(RA)</t>
  </si>
  <si>
    <t>KO-i D2(RA)</t>
  </si>
  <si>
    <t>WT-1 D2(RA)</t>
  </si>
  <si>
    <t>EB 48h shKdm5b</t>
  </si>
  <si>
    <t>F/A d3</t>
  </si>
  <si>
    <t>L-Pro d5</t>
  </si>
  <si>
    <t>F/A d5</t>
  </si>
  <si>
    <t>mRNA seq Oct4 KO Tc2D</t>
  </si>
  <si>
    <t>Mmus E14-WT iTC serum DRB 5h 4sU rep. 1</t>
  </si>
  <si>
    <t>Smarca4 KD ESCs RNA-seq R1</t>
  </si>
  <si>
    <t>total WT rep1</t>
  </si>
  <si>
    <t>total Cnot3-KO rep1</t>
  </si>
  <si>
    <t>iCdx2 iRaf ES TC plastic</t>
  </si>
  <si>
    <t>iCdx2 iRaf ES MEF</t>
  </si>
  <si>
    <t>embryoid body 8d in low-adhesion dishes w/o LIF 60 s CYH (100 ug/ml) mrna eb Illumina GAII</t>
  </si>
  <si>
    <t>embryoid body 8d in low-adhesion dishes w/o LIF 60 s CYH (100 ug/ml) mrna eb Illumina HiSeq</t>
  </si>
  <si>
    <t>RNAseq total ESC WT shCTR</t>
  </si>
  <si>
    <t>FBS LIF rep1</t>
  </si>
  <si>
    <t>VitC LIF rep1</t>
  </si>
  <si>
    <t>2i LIF rep1</t>
  </si>
  <si>
    <t>13-2-0-1</t>
  </si>
  <si>
    <t>C2-0-1</t>
  </si>
  <si>
    <t>10 ESC TKO</t>
  </si>
  <si>
    <t>07 ESC Dnmt1</t>
  </si>
  <si>
    <t>04 ESC Per2Luc</t>
  </si>
  <si>
    <t>01 ESC KY</t>
  </si>
  <si>
    <t>D1-1</t>
  </si>
  <si>
    <t>12 28d TKO</t>
  </si>
  <si>
    <t>RNA-Seq in MLL3-/-;MLL4-/- D4EB rp</t>
  </si>
  <si>
    <t>RNA-Seq in MLL3-/-;MLL4-/- ESCs rp</t>
  </si>
  <si>
    <t>RNA-Seq in MLL3-/-;MLL4flox/flox ESCs rp</t>
  </si>
  <si>
    <t>Mouse ESCs MLL2-/- RNA-Seq</t>
  </si>
  <si>
    <t>Mmus Suz12-KO RNA Differentiation 0h rep. 1</t>
  </si>
  <si>
    <t>Mmus E14-WT RNA Differentiation 0h rep. 1</t>
  </si>
  <si>
    <t>RNA-Seq-of-WT-ESC-untreated.rep1</t>
  </si>
  <si>
    <t>RNASeq Undifferentiated</t>
  </si>
  <si>
    <t>Mouse ESCs MLL1-/- RNA-Seq</t>
  </si>
  <si>
    <t>RNA-Seq-of-Mutant-ESC-untreated.rep1</t>
  </si>
  <si>
    <t>NEG LIF L122A</t>
  </si>
  <si>
    <t>NORMAL WT</t>
  </si>
  <si>
    <t>NORMAL L122A</t>
  </si>
  <si>
    <t>ES cell feeder-free, w/ LIF 60 s CYH (100 ug/ml) mrna mesc yeslif Illumina GAII</t>
  </si>
  <si>
    <t>ES cell 36 hours in low-adhesion dishes w/o LIF 60 s CYH (100 ug/ml) mrna mesc nolif Illumina HiSeq</t>
  </si>
  <si>
    <t>ES cell 36 hours in low-adhesion dishes w/o LIF 60 s CYH (100 ug/ml) mrna mesc nolif Illumina GAII</t>
  </si>
  <si>
    <t>Day2 Rep1</t>
  </si>
  <si>
    <t>D2 Control1</t>
  </si>
  <si>
    <t>D2 RH1</t>
  </si>
  <si>
    <t>Selected AHR DIFFD8 PURO Rep 1</t>
  </si>
  <si>
    <t>fbs D2</t>
  </si>
  <si>
    <t>Day 1 EB rep1 RNA-Seq</t>
  </si>
  <si>
    <t>E14 Day0 RNA-seq</t>
  </si>
  <si>
    <t>D0 Control1</t>
  </si>
  <si>
    <t>D0 RH1</t>
  </si>
  <si>
    <t>ESC shControl rep1</t>
  </si>
  <si>
    <t>ESC shHEB rep1</t>
  </si>
  <si>
    <t>Day 0 ES rep1 RNA-Seq</t>
  </si>
  <si>
    <t>Hairpin B-treated mESCs D0</t>
  </si>
  <si>
    <t>Hairpin A-treated mESCs D0</t>
  </si>
  <si>
    <t>Scrambled Hairpin-treated mESCs D0</t>
  </si>
  <si>
    <t>Hairpin B-treated mESCs D9</t>
  </si>
  <si>
    <t>shCtrl</t>
  </si>
  <si>
    <t>shSetd2 KD</t>
  </si>
  <si>
    <t>E14 RNA-Seq</t>
  </si>
  <si>
    <t>W2-H2</t>
  </si>
  <si>
    <t>W1-H2</t>
  </si>
  <si>
    <t>K3-H2</t>
  </si>
  <si>
    <t>K3-HES</t>
  </si>
  <si>
    <t>W1-HES</t>
  </si>
  <si>
    <t>W2-HES</t>
  </si>
  <si>
    <t>K1-H2</t>
  </si>
  <si>
    <t>K3-H4</t>
  </si>
  <si>
    <t>K1-L2</t>
  </si>
  <si>
    <t>W2-L2</t>
  </si>
  <si>
    <t>W1-L2</t>
  </si>
  <si>
    <t>K3-L2</t>
  </si>
  <si>
    <t>K3-L4</t>
  </si>
  <si>
    <t>WT ESC -1</t>
  </si>
  <si>
    <t>WT iPSC -2</t>
  </si>
  <si>
    <t>EGFP KD ESC RNA-seq R2</t>
  </si>
  <si>
    <t>Mmus E14-WT iTC serum DRB 2h Ctr rep. 1</t>
  </si>
  <si>
    <t>Mmus E14-WT iTC serum DRB 5h Ctr rep. 1</t>
  </si>
  <si>
    <t>Mmus E14-WT iTC serum Tripto 2h Ctr rep. 1</t>
  </si>
  <si>
    <t>Cbx1/3 conditional KO (day 4)</t>
  </si>
  <si>
    <t>Cbx1/3 conditional KO (day 8)</t>
  </si>
  <si>
    <t>RNA-Seq in MLL3-/-;MLL4flox/flox D4EB rp</t>
  </si>
  <si>
    <t>Pcgf6 fl/fl EpiLC (OHT+) S03483</t>
  </si>
  <si>
    <t>Unsorted-NoDox-rep1</t>
  </si>
  <si>
    <t>Sorted-GFPneg-rep1</t>
  </si>
  <si>
    <t>RNA-mESC-Eb5 E Y-Eb5</t>
  </si>
  <si>
    <t>RNAseq ESC KO DRB 0h</t>
  </si>
  <si>
    <t>RNAseq ESC WT DRB 0h</t>
  </si>
  <si>
    <t>JB1 Zfp57-/- RNA-seq</t>
  </si>
  <si>
    <t>JB1 RNA-seq</t>
  </si>
  <si>
    <t>Ago2ko ES rep1</t>
  </si>
  <si>
    <t>WT ES rep1</t>
  </si>
  <si>
    <t>Mmus E14-WT iTC serum Tripto 1h Ctr rep. 1</t>
  </si>
  <si>
    <t>OSKM Cdk9-DN D10 rep1</t>
  </si>
  <si>
    <t>OSKM Ctrl D10 rep1</t>
  </si>
  <si>
    <t>CAG KI-a D2</t>
  </si>
  <si>
    <t>HOXA-a D2</t>
  </si>
  <si>
    <t>58 kb KO-a D2</t>
  </si>
  <si>
    <t>WT-1 D2</t>
  </si>
  <si>
    <t>pKO-a D2</t>
  </si>
  <si>
    <t>DN+Myc-Np95 wt ESC [RNA-seq]</t>
  </si>
  <si>
    <t>DN+Myc-Np95 cDKO ESC [RNA-seq]</t>
  </si>
  <si>
    <t>Std RNA-seq SFM TR1</t>
  </si>
  <si>
    <t>Tip60KD RNAseq Rep1</t>
  </si>
  <si>
    <t>EGFPKD RNAseq Rep1</t>
  </si>
  <si>
    <t>Tip60fl/+ RNAseq Rep2</t>
  </si>
  <si>
    <t>Tip60fl/+ Tip60ciRNAseq Rep1</t>
  </si>
  <si>
    <t>Tip60ciMut RNAseq Mut1</t>
  </si>
  <si>
    <t>Tip60ciEp400ciMut RNAseq Mut1</t>
  </si>
  <si>
    <t>Ep400ciMut RNAseq Mut1</t>
  </si>
  <si>
    <t>WT RNAseq Rep1</t>
  </si>
  <si>
    <t>Ep400hypo RNAseq Rep1</t>
  </si>
  <si>
    <t>RNA seq d60 AIDKO iPSC Clone1</t>
  </si>
  <si>
    <t>RNA seq d29 AIDKO iPSC Clone1</t>
  </si>
  <si>
    <t>RNA seq d60 AIDKO iPSC Clone2</t>
  </si>
  <si>
    <t>HPRT knockdown SNM (2 day)</t>
  </si>
  <si>
    <t>HPRT knockdown SNM (1 day)</t>
  </si>
  <si>
    <t>mRNA-seq: ES KAP1 KO (ES3 cells)</t>
  </si>
  <si>
    <t>EB Day6 KO</t>
  </si>
  <si>
    <t>K1-H8</t>
  </si>
  <si>
    <t>K1-H12</t>
  </si>
  <si>
    <t>K1-L12</t>
  </si>
  <si>
    <t>K1-L8</t>
  </si>
  <si>
    <t>EB Day6 Timepoint, TAF3 KO, replicate 1</t>
  </si>
  <si>
    <t>Hairpin A-treated mESCs D6</t>
  </si>
  <si>
    <t>Scrambled Hairpin-treated mESCs D6</t>
  </si>
  <si>
    <t>fbs D6</t>
  </si>
  <si>
    <t>E14 Day6 RNA-seq</t>
  </si>
  <si>
    <t>EB activin+ shHEB rep1</t>
  </si>
  <si>
    <t>EB activin+ shControl rep1</t>
  </si>
  <si>
    <t>D4 Control1</t>
  </si>
  <si>
    <t>D4 RH1</t>
  </si>
  <si>
    <t>Unselected DIFFD5 0TRT Rep 1</t>
  </si>
  <si>
    <t>NEG LIF EGFP</t>
  </si>
  <si>
    <t>2N- (Ecad+) OKMS rep 1</t>
  </si>
  <si>
    <t>3N- (Ecad+) OKMS rep 1</t>
  </si>
  <si>
    <t>Day 4 EB rep 1 Trp53+/+ RNA-Seq</t>
  </si>
  <si>
    <t>Day 4 EB rep 1 Trp53-/-,p63shp73sh RNA-Seq</t>
  </si>
  <si>
    <t>EB Day4 KO</t>
  </si>
  <si>
    <t>RNA EB9d Mll2KO</t>
  </si>
  <si>
    <t>RNA EB6d Mll2KO rep1</t>
  </si>
  <si>
    <t>RNA-seq from WT EBs, replicate A</t>
  </si>
  <si>
    <t>mES Eed KO serum r1</t>
  </si>
  <si>
    <t>ZHBTC4 nucRNA 24hDOX rep1 (RNA-Seq)</t>
  </si>
  <si>
    <t>Nanog null iPSC G5 -1</t>
  </si>
  <si>
    <t>Nanog null iPSC G2 -1</t>
  </si>
  <si>
    <t>Nanog null ESC -1</t>
  </si>
  <si>
    <t>shLhx1os D6</t>
  </si>
  <si>
    <t>shFendrr 1 D5</t>
  </si>
  <si>
    <t>shCtrl 1 Fendrr D5</t>
  </si>
  <si>
    <t>shCtrl Lhx1os D6</t>
  </si>
  <si>
    <t>K1-HES</t>
  </si>
  <si>
    <t>EB d6 shLuc ctrl</t>
  </si>
  <si>
    <t>Mtgr1null A3 RNAseq</t>
  </si>
  <si>
    <t>TKO regularState RNA Seq</t>
  </si>
  <si>
    <t>J1 regularState RNA Seq</t>
  </si>
  <si>
    <t>RNA seq day4 fwd</t>
  </si>
  <si>
    <t>EB Tet3 KO 6d</t>
  </si>
  <si>
    <t>EB Tet3 KO 6d Dkk</t>
  </si>
  <si>
    <t>EB WT 6d</t>
  </si>
  <si>
    <t>RNA Seq ESC 1</t>
  </si>
  <si>
    <t>EB Day3 Timepoint, TAF3 KO, replicate 1</t>
  </si>
  <si>
    <t>Mbd3abc KO rep1</t>
  </si>
  <si>
    <t>Mbd3cΔN-ab KO rep1</t>
  </si>
  <si>
    <t>iPSC D18 1</t>
  </si>
  <si>
    <t>ESC D18 1</t>
  </si>
  <si>
    <t>ESC D28 1</t>
  </si>
  <si>
    <t>Cbx1/3 WT</t>
  </si>
  <si>
    <t>ES Xist-del T=0d</t>
  </si>
  <si>
    <t>RNAseq in female Setdb1+/+ Xist∆A/+ ES cells on day 0 of differentiation rep 1</t>
  </si>
  <si>
    <t>2i P12 (1) RNA-Seq</t>
  </si>
  <si>
    <t>E14 2i RNA-seq</t>
  </si>
  <si>
    <t>v6.5 2i RNA-seq</t>
  </si>
  <si>
    <t>Oct4 GiP 2i RNA-seq</t>
  </si>
  <si>
    <t>Foxd3-/- 2i 1</t>
  </si>
  <si>
    <t>Foxd3fl/fl 2i 1</t>
  </si>
  <si>
    <t>WT Naive</t>
  </si>
  <si>
    <t>TKO DAXX KO groundState RNA Seq</t>
  </si>
  <si>
    <t>iCdx2 ES MEF</t>
  </si>
  <si>
    <t>iCdx2 ES TC plastic</t>
  </si>
  <si>
    <t>RNA-seq DCR KO Rep1</t>
  </si>
  <si>
    <t>16-6 rep1</t>
  </si>
  <si>
    <t>2-HPC-iPSC-16 rep1 RNAseq</t>
  </si>
  <si>
    <t>mRNA TKO3b1</t>
  </si>
  <si>
    <t>mRNA DKO3b1</t>
  </si>
  <si>
    <t>MLL4dSET nonTsh RA RNA Rep1</t>
  </si>
  <si>
    <t>MLL4dSET MLL3sh RA RNA Rep1</t>
  </si>
  <si>
    <t>Smc1Ash RA RNA</t>
  </si>
  <si>
    <t>RNAseq Zeb2 Ctrl D4 rep1</t>
  </si>
  <si>
    <t>mESC(RA) RNA rep1</t>
  </si>
  <si>
    <t>Mmus E14-WT RNA Differentiation 48h rep. 1</t>
  </si>
  <si>
    <t>24hRA shMed12 rep1</t>
  </si>
  <si>
    <t>ES KAP1KO mRNAseq R1</t>
  </si>
  <si>
    <t>D10 Control1</t>
  </si>
  <si>
    <t>WTcas9 only-rep1 d6</t>
  </si>
  <si>
    <t>RNA shZic3 rep1</t>
  </si>
  <si>
    <t>ES Tsix-stop T=2d</t>
  </si>
  <si>
    <t>ES Tsix-stop T=4d</t>
  </si>
  <si>
    <t>ES Tsix-stop T=3d</t>
  </si>
  <si>
    <t>mES WT Serum rep1</t>
  </si>
  <si>
    <t>E14 AcK R1</t>
  </si>
  <si>
    <t>E14 ctrl R1</t>
  </si>
  <si>
    <t>E14 H33 ctrl R1</t>
  </si>
  <si>
    <t>m wtES RNA 1</t>
  </si>
  <si>
    <t>RNASeq s1 het</t>
  </si>
  <si>
    <t>RNASeq s1 ko</t>
  </si>
  <si>
    <t>Mga siRNA S02113</t>
  </si>
  <si>
    <t>Max siRNA S02112</t>
  </si>
  <si>
    <t>AllStars Negative Control siRNA S02111</t>
  </si>
  <si>
    <t>H2AX Flox Flox ESC mRNA-seq</t>
  </si>
  <si>
    <t>SN wt ESC, replicate 1 [RNA-seq]</t>
  </si>
  <si>
    <t>WTcas9 only-rep1 d4</t>
  </si>
  <si>
    <t>fbs dox d2</t>
  </si>
  <si>
    <t>MtgrRescue A3R RNAseq</t>
  </si>
  <si>
    <t>wt serum RNAseq</t>
  </si>
  <si>
    <t>Otx2-/- ESC</t>
  </si>
  <si>
    <t>E14 ESC</t>
  </si>
  <si>
    <t>d0 RNAseq</t>
  </si>
  <si>
    <t>WT Dox 1</t>
  </si>
  <si>
    <t>tetON Foxd3 Dox 1</t>
  </si>
  <si>
    <t>Np95cKO ESC, replicate 1 [RNA-seq]</t>
  </si>
  <si>
    <t>Np95 wt ESC, replicate 1 [RNA-seq]</t>
  </si>
  <si>
    <t>Mmus Suz12-KO RNA Differentiation 24h rep. 1</t>
  </si>
  <si>
    <t>W2-H4</t>
  </si>
  <si>
    <t>W1-H4</t>
  </si>
  <si>
    <t>K1-H4</t>
  </si>
  <si>
    <t>Selected AHR DIFFD5 PURO+TCDDCONT Rep 1</t>
  </si>
  <si>
    <t>Selected AHR DIFFD5 PURO Rep 1</t>
  </si>
  <si>
    <t>K1-L4</t>
  </si>
  <si>
    <t>W1-L4</t>
  </si>
  <si>
    <t>W2-L4</t>
  </si>
  <si>
    <t>Hairpin B-treated mESCs D3</t>
  </si>
  <si>
    <t>Scrambled Hairpin-treated mESCs D3</t>
  </si>
  <si>
    <t>Hairpin A-treated mESCs D3</t>
  </si>
  <si>
    <t>RNA-Seq in tet2-/-, biological rep 1, differentiation day 3</t>
  </si>
  <si>
    <t>RNA-Seq in tet1-/-, biological rep 1, differentiation day 3</t>
  </si>
  <si>
    <t>RNA-Seq in WT, biological rep 1, differentiation day 3</t>
  </si>
  <si>
    <t>RNAseq Zeb2 KO D6 rep1</t>
  </si>
  <si>
    <t>RNAseq in female Setdb1+/+ Xist∆A/+ ES cells on day 5 of differentiation transduced with shRNA Setdb1.6 rep 1</t>
  </si>
  <si>
    <t>RNAseq in female Setdb1+/+ Xist∆A/+ ES cells on day 5 of differentiation transduced with shRNA Nonsilencing rep 1</t>
  </si>
  <si>
    <t>RNAseq in female Setdb1+/+ Xist∆A/+ ES cells on day 5 of differentiation transduced with shRNA Setdb1.4 rep 1</t>
  </si>
  <si>
    <t>E14 Day4 RNA-seq</t>
  </si>
  <si>
    <t>Esrrb-Negative Tbx3-Negative Replicate 1</t>
  </si>
  <si>
    <t>Foxd3fl/fl SL 1</t>
  </si>
  <si>
    <t>Foxd3-/- SL 1</t>
  </si>
  <si>
    <t>Pcgf6 fl/fl ESC (OHT+ day4) S01449</t>
  </si>
  <si>
    <t>WT mRNA</t>
  </si>
  <si>
    <t>d3 RNAseq</t>
  </si>
  <si>
    <t>Oct4 GiP Serum RNA-seq</t>
  </si>
  <si>
    <t>Oct4 GiP Paused RNA-seq</t>
  </si>
  <si>
    <t>RNA-seq from Mettl3-KO EBs, replicate A</t>
  </si>
  <si>
    <t>Dnmt1 wt ESC, replicate 1 [RNA-seq]</t>
  </si>
  <si>
    <t>BRG1fl nucRNA 72hTAM rep1 (RNA-Seq)</t>
  </si>
  <si>
    <t>BRG1fl nucRNA UNT rep1 (RNA-Seq)</t>
  </si>
  <si>
    <t>mRNA seq WT</t>
  </si>
  <si>
    <t>mRNA seq Pontin KO OHT3D</t>
  </si>
  <si>
    <t>mRNA seq Pontin KO OHT4D</t>
  </si>
  <si>
    <t>mmu Ezh2 RNASeq 1</t>
  </si>
  <si>
    <t>HPRT knockdown SNM (0 day)</t>
  </si>
  <si>
    <t>Embryonic stem cells [R1]</t>
  </si>
  <si>
    <t>mES Eed KO 2i r1</t>
  </si>
  <si>
    <t>S8</t>
  </si>
  <si>
    <t>T2</t>
  </si>
  <si>
    <t>RNA-seq of embryoid bodies at day 5 total RNA after non-targeting shRNA replicate 1</t>
  </si>
  <si>
    <t>SD wt ESC, replicate 1 [RNA-seq]</t>
  </si>
  <si>
    <t>WT RNASeq.rep1</t>
  </si>
  <si>
    <t>Tbx3 N/N RNASeq</t>
  </si>
  <si>
    <t>Tbx3 +/N RNASeq</t>
  </si>
  <si>
    <t>DN wt ESC, replicate 1 [RNA-seq]</t>
  </si>
  <si>
    <t>DNcDKO ESC, replicate 1 [RNA-seq]</t>
  </si>
  <si>
    <t>RNAseq Smad1 5 KO 1</t>
  </si>
  <si>
    <t>RNAseq Smad1 5 FL 1</t>
  </si>
  <si>
    <t>H2AX iPSC 4N positive TTF1 mRNA-seq</t>
  </si>
  <si>
    <t>H2AX iPSC 4N negative TTF2 mRNA-seq</t>
  </si>
  <si>
    <t>mRNA seq shRNA linc1253 rep1</t>
  </si>
  <si>
    <t>mRNA seq shRNA control rep1</t>
  </si>
  <si>
    <t>ZHBTC4 nucRNA UNT rep1 (RNA-Seq)</t>
  </si>
  <si>
    <t>J1 DAXX KO regularState RNA Seq</t>
  </si>
  <si>
    <t>nonTsh RA RNA 1</t>
  </si>
  <si>
    <t>Halr1sh RA RNA</t>
  </si>
  <si>
    <t>RNA TKO NRF1 KD 1</t>
  </si>
  <si>
    <t>20-D6-Kap1-KD-2nd S2</t>
  </si>
  <si>
    <t>NC Chaf1a-rep1</t>
  </si>
  <si>
    <t>13-B2-mDux S13</t>
  </si>
  <si>
    <t>RNA-Seq.MuERVL+ Zscan4+ 1</t>
  </si>
  <si>
    <t>Zscan4c-Positive Replicate 1</t>
  </si>
  <si>
    <t>FL1</t>
  </si>
  <si>
    <t>FL5</t>
  </si>
  <si>
    <t>Mmus E14-WT RNA 2i rep. 1</t>
  </si>
  <si>
    <t>Control SNM (6 day)</t>
  </si>
  <si>
    <t>shCtrl EVX1 D4</t>
  </si>
  <si>
    <t>shEVX1 1 D4</t>
  </si>
  <si>
    <t>fbs D4</t>
  </si>
  <si>
    <t>Pcgf6 fl/fl ESC (OHT+ day8) S01450</t>
  </si>
  <si>
    <t>J1 groundState RNA Seq</t>
  </si>
  <si>
    <t>mRNA J1</t>
  </si>
  <si>
    <t>1-MEF-iPSC-42 rep1 RNAseq</t>
  </si>
  <si>
    <t>Sample 30 parental 2</t>
  </si>
  <si>
    <t>Sample 33 parental 2 HS</t>
  </si>
  <si>
    <t>RNA Seq E14 2i 24h 1</t>
  </si>
  <si>
    <t>mES WT 24h 2i rep1</t>
  </si>
  <si>
    <t>MutantRescue E294K F10 RNAseq</t>
  </si>
  <si>
    <t>RNA Seq E14 ser 1</t>
  </si>
  <si>
    <t>cyto 0 rp1</t>
  </si>
  <si>
    <t>RNA-seq DCR KO-MOK</t>
  </si>
  <si>
    <t>ESC-1</t>
  </si>
  <si>
    <t>iPSC D21 1</t>
  </si>
  <si>
    <t>Mmus Ezh2-KO RNA 2i rep. 1</t>
  </si>
  <si>
    <t>RNA-seq from Mettl3-KO ESCs, replicate A</t>
  </si>
  <si>
    <t>HPRT knockdown SNM (4 day)</t>
  </si>
  <si>
    <t>total 8h 4OH rep1</t>
  </si>
  <si>
    <t>total 4h 4OH rep1</t>
  </si>
  <si>
    <t>E14 serum To 2i VitC 16h RNAseq</t>
  </si>
  <si>
    <t>E14 serum To 2i VitC 24h RNAseq</t>
  </si>
  <si>
    <t>RNA shMbd3 rep1</t>
  </si>
  <si>
    <t>RNA shMta2 rep1</t>
  </si>
  <si>
    <t>RNA-seq from WT ESCs, replicate A</t>
  </si>
  <si>
    <t>v6.5 Paused RNA-seq</t>
  </si>
  <si>
    <t>E14 Paused RNA-seq</t>
  </si>
  <si>
    <t>mRNA DKO3a1</t>
  </si>
  <si>
    <t>mRNA DKO3a2</t>
  </si>
  <si>
    <t>2-APC-iPSC-32 rep1 RNAseq</t>
  </si>
  <si>
    <t>32 rep1</t>
  </si>
  <si>
    <t>Zfp281 KO 2iL-rep1</t>
  </si>
  <si>
    <t>RNA Seq E14 2i 72h 1</t>
  </si>
  <si>
    <t>RNAseq 2i BR1</t>
  </si>
  <si>
    <t>J1 DAXX KO groundState RNA Seq</t>
  </si>
  <si>
    <t>WTplus2i mRNA</t>
  </si>
  <si>
    <t>NonoKO RAd1 mRNA</t>
  </si>
  <si>
    <t>ES Tsix-stop T=0d</t>
  </si>
  <si>
    <t>Zfp281 KO SL-rep1</t>
  </si>
  <si>
    <t>Zfp281 KO FA-rep1</t>
  </si>
  <si>
    <t>v6.5 p22 mRNASeq</t>
  </si>
  <si>
    <t>v6.5 CHX p22 mRNASeq</t>
  </si>
  <si>
    <t>RNA-Seq from induced pluripotent stem cells</t>
  </si>
  <si>
    <t>RNA EB6d Mll2WT rep1</t>
  </si>
  <si>
    <t>RNA EB3d Mll2WT</t>
  </si>
  <si>
    <t>RNA EB9d Mll2WT</t>
  </si>
  <si>
    <t>E14 serum To 2i 16h RNAseq</t>
  </si>
  <si>
    <t>iPS 178B5</t>
  </si>
  <si>
    <t>shGFP RNAseq rep1</t>
  </si>
  <si>
    <t>shMLL2 RNAseq rep1</t>
  </si>
  <si>
    <t>mRNA DKO</t>
  </si>
  <si>
    <t>TKO DAXX KO regularState RNA Seq</t>
  </si>
  <si>
    <t>mRNA TKO</t>
  </si>
  <si>
    <t>mRNA TKO3a1</t>
  </si>
  <si>
    <t>mRNA TKO3a2</t>
  </si>
  <si>
    <t>mES shKdm5b</t>
  </si>
  <si>
    <t>H2AZ-AP3 variant Day0</t>
  </si>
  <si>
    <t>RNA-seq DCR Flox Rep1</t>
  </si>
  <si>
    <t>ATRA+ Prdm5 KO rep1</t>
  </si>
  <si>
    <t>ATRA+ Prdm5 wt rep1</t>
  </si>
  <si>
    <t>EEDnull mESC RNA-seq</t>
  </si>
  <si>
    <t>mmu Eed RNASeq 1</t>
  </si>
  <si>
    <t>v6.5 Rep1 RNA seq library</t>
  </si>
  <si>
    <t>RNA Mll2WT rep1</t>
  </si>
  <si>
    <t>RNA Mll2 mCXXC F1</t>
  </si>
  <si>
    <t>RNA Mll2 Y2602A F1</t>
  </si>
  <si>
    <t>RNA Mll2KO rep1</t>
  </si>
  <si>
    <t>p53-/-, untreated</t>
  </si>
  <si>
    <t>p53-/-, untreated, input RS69</t>
  </si>
  <si>
    <t>p53-/-, Adriamycin, input RS70</t>
  </si>
  <si>
    <t>p53-/-, Adriamycin</t>
  </si>
  <si>
    <t>H2AX iPSC 4N positive PF1 mRNA-seq</t>
  </si>
  <si>
    <t>H2AX iPSC 4N negative PF2 mRNA-seq</t>
  </si>
  <si>
    <t>EStTA-PB-B-17</t>
  </si>
  <si>
    <t>E14 serum To 2i 24h RNAseq</t>
  </si>
  <si>
    <t>CiPSC-G1</t>
  </si>
  <si>
    <t>2i/LIF unsorted rep 1</t>
  </si>
  <si>
    <t>2i unsorted rep 1</t>
  </si>
  <si>
    <t>CHD4-KO RNA-seq (0h) replicate 1</t>
  </si>
  <si>
    <t>CHD4-WT RNA-seq (0h) replicate 1</t>
  </si>
  <si>
    <t>CHD4-WT RNA-seq (72h) replicate 1</t>
  </si>
  <si>
    <t>RNA Seq E14 2i 6h 1</t>
  </si>
  <si>
    <t>MOF biological replicate 1</t>
  </si>
  <si>
    <t>in vitro iPSC clone 9545-2-4</t>
  </si>
  <si>
    <t>in vitro iPSC clone 9545-1-2</t>
  </si>
  <si>
    <t>in vitro iPSC clone 9-10-1</t>
  </si>
  <si>
    <t>E14 serum To 2i VitC 32h RNAseq</t>
  </si>
  <si>
    <t>ESC Hsp90i Rep1</t>
  </si>
  <si>
    <t>WT nonTsh RA RNA Rep1</t>
  </si>
  <si>
    <t>DKO nonTsh RA RNA Rep1</t>
  </si>
  <si>
    <t>fbs dox d4</t>
  </si>
  <si>
    <t>si-Suz12 R1</t>
  </si>
  <si>
    <t>si-ct R1</t>
  </si>
  <si>
    <t>si-EloB R1</t>
  </si>
  <si>
    <t>EStTA-PB-B-24</t>
  </si>
  <si>
    <t>H2AZ KD Day0</t>
  </si>
  <si>
    <t>H2AZ WT Day0</t>
  </si>
  <si>
    <t>serum/LIF HV- rep 1</t>
  </si>
  <si>
    <t>serum/LIF HV+ rep 1</t>
  </si>
  <si>
    <t>RNA-seq WT Lif paired-end</t>
  </si>
  <si>
    <t>RNA-seq H4 Lif paired-end</t>
  </si>
  <si>
    <t>Serum P12 (1) RNA-Seq</t>
  </si>
  <si>
    <t>NonoKO mRNA</t>
  </si>
  <si>
    <t>Sox17-ESC dox 7hrs RNA-seq</t>
  </si>
  <si>
    <t>T2SC R1</t>
  </si>
  <si>
    <t>RNA-seq DCR KO-miR291</t>
  </si>
  <si>
    <t>KH2.WT.b1</t>
  </si>
  <si>
    <t>ESC Ctrl Rep1</t>
  </si>
  <si>
    <t>H2AZ-AP3 variant Day3</t>
  </si>
  <si>
    <t>Group1 shUbe2i Rep1</t>
  </si>
  <si>
    <t>Group1 shSae1 Rep1</t>
  </si>
  <si>
    <t>Group1 shUba2 Rep1</t>
  </si>
  <si>
    <t>Group1 shSumo2 Rep1</t>
  </si>
  <si>
    <t>Group1 shSenp6 Rep1</t>
  </si>
  <si>
    <t>RNA-seq WT HP1a-KD replicate #1</t>
  </si>
  <si>
    <t>RNA-seq WT HP1abg-KD replicate #1</t>
  </si>
  <si>
    <t>RNA-seq WT HP1b-KD replicate #1</t>
  </si>
  <si>
    <t>RNA-seq WT HP1g-KD replicate #1</t>
  </si>
  <si>
    <t>RNAseq iPS 1</t>
  </si>
  <si>
    <t>SC1-d23</t>
  </si>
  <si>
    <t>MLL4dSET RA RNA</t>
  </si>
  <si>
    <t>WT RA RNA</t>
  </si>
  <si>
    <t>MLL3KO RA RNA</t>
  </si>
  <si>
    <t>E2KO RA24h RNA Rep1</t>
  </si>
  <si>
    <t>WT RA24h RNA Rep1</t>
  </si>
  <si>
    <t>E1KO RA24h RNA Rep1</t>
  </si>
  <si>
    <t>DKO RA24h RNA Rep1</t>
  </si>
  <si>
    <t>MLL1KO RA RNA</t>
  </si>
  <si>
    <t>si con plus SB431524 rep1</t>
  </si>
  <si>
    <t>RNA-Seq-mES-EPOP-KO</t>
  </si>
  <si>
    <t>mESCs shRing1b rep1</t>
  </si>
  <si>
    <t>ES-Mel18 [RNA-Seq]</t>
  </si>
  <si>
    <t>RNAseq ESC 1</t>
  </si>
  <si>
    <t>TKO groundState RNA Seq</t>
  </si>
  <si>
    <t>WTplusPD03 mRNA</t>
  </si>
  <si>
    <t>shControl rep1</t>
  </si>
  <si>
    <t>RNA-seq WT 2i paired-end</t>
  </si>
  <si>
    <t>RNA-seq H4 2i paired-end</t>
  </si>
  <si>
    <t>2i/LIF HV- rep 1</t>
  </si>
  <si>
    <t>Zfp281 WT 2iL-rep1</t>
  </si>
  <si>
    <t>RNA seq Renilla day3-rep1</t>
  </si>
  <si>
    <t>RNA seq CAF1 day3-rep1</t>
  </si>
  <si>
    <t>Control D2 RNASEQ 1</t>
  </si>
  <si>
    <t>OSKM Ctrl D5 rep1</t>
  </si>
  <si>
    <t>OSKM Cdk9-DN D5 rep1</t>
  </si>
  <si>
    <t>Yap1 KO1</t>
  </si>
  <si>
    <t>RNA EB0d Mll2WT rep1</t>
  </si>
  <si>
    <t>RNA EB0d Mll2KO rep1</t>
  </si>
  <si>
    <t>Mouse 4F iPS clone 1</t>
  </si>
  <si>
    <t>Mouse 4F iPS clone 2</t>
  </si>
  <si>
    <t>Control</t>
  </si>
  <si>
    <t>Yap1 KD1</t>
  </si>
  <si>
    <t>shTUNA Day2 rep1</t>
  </si>
  <si>
    <t>FL2</t>
  </si>
  <si>
    <t>dCD mESC RNA-seq rep1</t>
  </si>
  <si>
    <t>RNA seq CAF1 day6-rep1</t>
  </si>
  <si>
    <t>RNA seq Renilla day6-rep1</t>
  </si>
  <si>
    <t>2i/LIF HV+ rep 1</t>
  </si>
  <si>
    <t>mES RNA Seq control1</t>
  </si>
  <si>
    <t>Sox17-ESC dox 21hrs RNA-seq</t>
  </si>
  <si>
    <t>Sox17-ESC dox 35hrs RNA-seq</t>
  </si>
  <si>
    <t>Sox17-ESC dox 49hrs RNA-seq</t>
  </si>
  <si>
    <t>Esrrb-Positive Tbx3-Negative Replicate 1</t>
  </si>
  <si>
    <t>2C::tomato-</t>
  </si>
  <si>
    <t>Chaf1a si308-rep1</t>
  </si>
  <si>
    <t>MC1-ZE7 cells (Em-) rep1</t>
  </si>
  <si>
    <t>11-G6-KO-Ctrl-KD S11</t>
  </si>
  <si>
    <t>14-B2-4981 S14</t>
  </si>
  <si>
    <t>Zscan4c-Negative Replicate 1</t>
  </si>
  <si>
    <t>DKO RA12h RNA Rep1</t>
  </si>
  <si>
    <t>E1KO RA12h RNA Rep1</t>
  </si>
  <si>
    <t>WT RA12h RNA Rep1</t>
  </si>
  <si>
    <t>E2KO RA12h RNA Rep1</t>
  </si>
  <si>
    <t>WT mESC RNA-seq rep1</t>
  </si>
  <si>
    <t>mESCs control rep1</t>
  </si>
  <si>
    <t>mESCs shNMC rep1</t>
  </si>
  <si>
    <t>mESCs shCdk8 rep1</t>
  </si>
  <si>
    <t>Esrrb-Positive Tbx3-Positive Replicate 1</t>
  </si>
  <si>
    <t>ES ZFP932/Gm15446KO mRNAseq clone1</t>
  </si>
  <si>
    <t>ES control mRNAseq clone1</t>
  </si>
  <si>
    <t>iPSC D25 1</t>
  </si>
  <si>
    <t>whole cell 8 rp1</t>
  </si>
  <si>
    <t>whole cell 10 rp1</t>
  </si>
  <si>
    <t>RNA-seq of mES total RNA after non-targeting shRNA replicate 1</t>
  </si>
  <si>
    <t>shGFP RA 0h RNAseq</t>
  </si>
  <si>
    <t>shmMLL2 RA 0h RNAseq</t>
  </si>
  <si>
    <t>2-APC-iPSC-4 rep1 RNAseq</t>
  </si>
  <si>
    <t>RNA-Seq-mES-RescueL40A</t>
  </si>
  <si>
    <t>si-Gcn5 D2 RNASEQ 1</t>
  </si>
  <si>
    <t>FL3</t>
  </si>
  <si>
    <t>ES-CTR [RNA-Seq]</t>
  </si>
  <si>
    <t>Embryonic stem cell at passage 6 (P6 Clon20)</t>
  </si>
  <si>
    <t>tRFGG RNAseq1</t>
  </si>
  <si>
    <t>RNA-Seq 0HR</t>
  </si>
  <si>
    <t>Embryonic stem cells at passage 16 (P16 Clon6)</t>
  </si>
  <si>
    <t>mES RNA Seq shRNA2863</t>
  </si>
  <si>
    <t>SC1-d21</t>
  </si>
  <si>
    <t>SC1-d27</t>
  </si>
  <si>
    <t>in vivo iPSC clone 12708-1</t>
  </si>
  <si>
    <t>in vivo iPSC clone 445-1</t>
  </si>
  <si>
    <t>BirA</t>
  </si>
  <si>
    <t>CiPS 6 [CiPS6]</t>
  </si>
  <si>
    <t>CiPS11 [CiPS11]</t>
  </si>
  <si>
    <t>Total RNAseq Ezh2 minusTx 1</t>
  </si>
  <si>
    <t>WT ESC RNAseq Rep1 Lane2 and 3</t>
  </si>
  <si>
    <t>ESC H33KO1 RNA-seq</t>
  </si>
  <si>
    <t>RNA-seq of mES total RNA after Ell3 shRNA replicate 1</t>
  </si>
  <si>
    <t>ES WT mRNAseq R1</t>
  </si>
  <si>
    <t>shmMLL2 RA 6h RNAseq</t>
  </si>
  <si>
    <t>shmMLL2 RA 12h RNAseq</t>
  </si>
  <si>
    <t>shGFP RA 12h RNAseq</t>
  </si>
  <si>
    <t>shGFP RA 6h RNAseq</t>
  </si>
  <si>
    <t>EStTA-PB-B-20</t>
  </si>
  <si>
    <t>RNA TKO 1</t>
  </si>
  <si>
    <t>Dzip3-KD rep1</t>
  </si>
  <si>
    <t>RepA AA</t>
  </si>
  <si>
    <t>RNA-seq, mESCs, LIF+BMP-4</t>
  </si>
  <si>
    <t>Ctrl 33</t>
  </si>
  <si>
    <t>control rep1</t>
  </si>
  <si>
    <t>RNA seq parental rep1</t>
  </si>
  <si>
    <t>Mock RNAseq1</t>
  </si>
  <si>
    <t>mES control RNAi RNA-Seq rep1</t>
  </si>
  <si>
    <t>RNA TKO CTRL KD 1</t>
  </si>
  <si>
    <t>GFP RNAseq1</t>
  </si>
  <si>
    <t>Day2 Trim33-deficient rep1</t>
  </si>
  <si>
    <t>V6.5 Aff3 shRNA-rep1</t>
  </si>
  <si>
    <t>RNA-seq of mES total RNA after ZFP281 shRNA-1-rep1</t>
  </si>
  <si>
    <t>RNA-Seq.Zscan4+ 1</t>
  </si>
  <si>
    <t>MC1-ZE7 cells (Em+ high fraction) rep1</t>
  </si>
  <si>
    <t>2C::tomato+</t>
  </si>
  <si>
    <t>ES shTet2-1</t>
  </si>
  <si>
    <t>G9A knockout</t>
  </si>
  <si>
    <t>19-D6-ctrl-2nd S1</t>
  </si>
  <si>
    <t>mESC Tet1wt RNA RNA-seq</t>
  </si>
  <si>
    <t>TT-FHAgo2 +dox48h rep1</t>
  </si>
  <si>
    <t>ESC Control RNA-seq</t>
  </si>
  <si>
    <t>ESCs BJ1 rep1</t>
  </si>
  <si>
    <t>DDX5-/- mESCs Line #1</t>
  </si>
  <si>
    <t>H1 TKO RNA-Seq R1</t>
  </si>
  <si>
    <t>2-HPC-iPSC-18 rep1 RNAseq</t>
  </si>
  <si>
    <t>1-MEF-iPSC-37 rep1 RNAseq</t>
  </si>
  <si>
    <t>EStTA-PB-B-23</t>
  </si>
  <si>
    <t>[E-MTAB-1585] 7sk 5a [re-analysis]</t>
  </si>
  <si>
    <t>RAD23B-/-</t>
  </si>
  <si>
    <t>DDX5+/+ mESCs Rep #1</t>
  </si>
  <si>
    <t>WT ESC RNA-Seq R1</t>
  </si>
  <si>
    <t>ESCs JB6 rep1</t>
  </si>
  <si>
    <t>shFox2-2 r1 RNAseq</t>
  </si>
  <si>
    <t>si con plus Activin A rep1</t>
  </si>
  <si>
    <t>si Vprbp plus ActivinA rep1</t>
  </si>
  <si>
    <t>mouse ES Smarcad1 KD RNASeq</t>
  </si>
  <si>
    <t>3-APC-iPSC-3 rep1 RNAseq</t>
  </si>
  <si>
    <t>G2-dox rep1</t>
  </si>
  <si>
    <t>shLuc r1 RNAseq</t>
  </si>
  <si>
    <t>Day 2 Control rep1</t>
  </si>
  <si>
    <t>KH2.P14KO.b1</t>
  </si>
  <si>
    <t>Flag-Lef1 minus Dox 1</t>
  </si>
  <si>
    <t>dKO rep1</t>
  </si>
  <si>
    <t>SCC KD1</t>
  </si>
  <si>
    <t>Embryonic stem cells at passage 16 (P16 Clon36)</t>
  </si>
  <si>
    <t>SCC KD2</t>
  </si>
  <si>
    <t>ES-RNAseq-shNup153-2</t>
  </si>
  <si>
    <t>RNAseq ES RBM KO 1</t>
  </si>
  <si>
    <t>Lin28.KD.RNAseq</t>
  </si>
  <si>
    <t>shGFP r1 RNAseq</t>
  </si>
  <si>
    <t>RNAseq-siKrr1-1</t>
  </si>
  <si>
    <t>Chaf1a si309-rep1</t>
  </si>
  <si>
    <t>mRNA 8.3.3</t>
  </si>
  <si>
    <t>RNA shZic2 rep1</t>
  </si>
  <si>
    <t>RNAseq-siGFP</t>
  </si>
  <si>
    <t>mRNA 8.4.16</t>
  </si>
  <si>
    <t>RNAseq-Lipo</t>
  </si>
  <si>
    <t>RNAseq-siNC</t>
  </si>
  <si>
    <t>RYBPfl/fl.YAF2KO nucRNA OHT rep1</t>
  </si>
  <si>
    <t>A1</t>
  </si>
  <si>
    <t>ES shScr-1</t>
  </si>
  <si>
    <t>Bl6 mESC C2cells 2i 4OHT RNA-seq rep1</t>
  </si>
  <si>
    <t>RNA-seq of LV sh-empty transduced mES cells - Replicate 1</t>
  </si>
  <si>
    <t>Tdg fl/fl polyA RNA-Seq replicate 1</t>
  </si>
  <si>
    <t>ESC Cbx3KD biological replicate1</t>
  </si>
  <si>
    <t>Tdg -/- polyA RNA-Seq replicate 1</t>
  </si>
  <si>
    <t>RNA-seq of LV sh-Gm6871 transduced mES cells - Replicate 1</t>
  </si>
  <si>
    <t>ESC KO 1</t>
  </si>
  <si>
    <t>Gcn5 WT 1 RNASEQ</t>
  </si>
  <si>
    <t>ES siATAD2 (1)</t>
  </si>
  <si>
    <t>ESC1 KO RNA</t>
  </si>
  <si>
    <t>Gcn5 KO 1 RNASEQ</t>
  </si>
  <si>
    <t>ES si- (1)</t>
  </si>
  <si>
    <t>ESC1 WT RNA</t>
  </si>
  <si>
    <t>Bl6 mESC C2cells 2i Ctrl RNA-seq rep1</t>
  </si>
  <si>
    <t>ESC WT 1</t>
  </si>
  <si>
    <t>ESC control biological replicate1</t>
  </si>
  <si>
    <t>KDM2Bfl/fl RNAseq treated rep1</t>
  </si>
  <si>
    <t>mES shExosc3</t>
  </si>
  <si>
    <t>D1</t>
  </si>
  <si>
    <t>Sim2-A6</t>
  </si>
  <si>
    <t>MEF OSKM induced Day7 Trim28 shRNA, replicate 1</t>
  </si>
  <si>
    <t>RYBPfl/fl.YAF2KO nucRNA UNT rep1</t>
  </si>
  <si>
    <t>KDM2Bfl/fl RNAseq untreated rep1</t>
  </si>
  <si>
    <t>EB3-0</t>
  </si>
  <si>
    <t>LateG1-dox rep1</t>
  </si>
  <si>
    <t>EarlyG1-dox rep1</t>
  </si>
  <si>
    <t>ESC H33KD1 RNA-seq</t>
  </si>
  <si>
    <t>si Vprbp rep1</t>
  </si>
  <si>
    <t>si con rep1</t>
  </si>
  <si>
    <t>G2+dox rep1</t>
  </si>
  <si>
    <t>LateG1+dox rep1</t>
  </si>
  <si>
    <t>EarlyG1+dox rep1</t>
  </si>
  <si>
    <t>Lin28.scramble.RNAseq</t>
  </si>
  <si>
    <t>ESC H33KD2 RNA-seq</t>
  </si>
  <si>
    <t>RNAseq ES Cont 1</t>
  </si>
  <si>
    <t>Day 2 Trim33-deficient rep2</t>
  </si>
  <si>
    <t>ES shTet1-1</t>
  </si>
  <si>
    <t>ES-RNAseq-shCtrl</t>
  </si>
  <si>
    <t>Flag-Lef1 plus Dox 1</t>
  </si>
  <si>
    <t>MEF OSKM induced Day7 Trim28 shRNA Setdb1 shRNA, replicate 1</t>
  </si>
  <si>
    <t>wt rep1</t>
  </si>
  <si>
    <t>mouse ES RNASeq</t>
  </si>
  <si>
    <t>Embryonic stem cells at passage 16 (P16 Clon20)</t>
  </si>
  <si>
    <t>Embryonic stem cell at passage 6 (P6 Clon36)</t>
  </si>
  <si>
    <t>Embryonic stem cell at passage 6 (P6 Clon6)</t>
  </si>
  <si>
    <t>Ring1B-KD rep1</t>
  </si>
  <si>
    <t>MEF OSKM induced Day7 Scrambled shRNA, replicate1</t>
  </si>
  <si>
    <t>KO EVX1 D4 1</t>
  </si>
  <si>
    <t>TT-FHAgo2 nodox96h rep1</t>
  </si>
  <si>
    <t>KO WT D4 1</t>
  </si>
  <si>
    <t>RepA 2i</t>
  </si>
  <si>
    <t>V6.5 NonT shRNA-rep1</t>
  </si>
  <si>
    <t>RNA-seq of mES total RNA after non-targeting shRNA-rep1</t>
  </si>
  <si>
    <t>TKO 35</t>
  </si>
  <si>
    <t>Fam60 1 R1</t>
  </si>
  <si>
    <t>3-APC-iPSC-9 rep1 RNAseq</t>
  </si>
  <si>
    <t>RNA seq Tet2kd rep1</t>
  </si>
  <si>
    <t>FL6</t>
  </si>
  <si>
    <t>Day 2.5 Control rep1</t>
  </si>
  <si>
    <t>RNA-seq, mESCs, LIF+serum</t>
  </si>
  <si>
    <t>shFox2-1 r1 RNAseq</t>
  </si>
  <si>
    <t>[E-MTAB-1585] 7sk 6a [re-analysis]</t>
  </si>
  <si>
    <t>EStTA-PB-B-18</t>
  </si>
  <si>
    <t>mESC Tet1CS RNA RNA-seq</t>
  </si>
  <si>
    <t>[E-MTAB-1585] 7sk 1c [re-analysis]</t>
  </si>
  <si>
    <t>Total RNAseq Ezh2 plusTx 1</t>
  </si>
  <si>
    <t>SC1-d22</t>
  </si>
  <si>
    <t>ESC H33KO2 RNA-seq</t>
  </si>
  <si>
    <t>Day 2.5 Trim33-deficient rep1</t>
  </si>
  <si>
    <t>mES ELL RNAi RNA-Seq</t>
  </si>
  <si>
    <t>KH2.CBFKO.b1</t>
  </si>
  <si>
    <t>RNA-Seq 48HR</t>
  </si>
  <si>
    <t>OSKM Cdk9-DN D4 rep1</t>
  </si>
  <si>
    <t>OSKM Ctrl D4 rep1</t>
  </si>
  <si>
    <t>EStTA-PB-B-25</t>
  </si>
  <si>
    <t>RNA NonT rep1</t>
  </si>
  <si>
    <t>Embryonic stem cells at passage 16 (P16 Clon30)</t>
  </si>
  <si>
    <t>Embryonic stem cells at passage 6 (P6 Clon30)</t>
  </si>
  <si>
    <t>Parp1KO ESC RNAseq Rep1 Lane2 and 3</t>
  </si>
  <si>
    <t>ESC line JM8.F6</t>
  </si>
  <si>
    <t>Scrambled-2 biological replicate 1</t>
  </si>
  <si>
    <t>Msl2 biological replicate 1</t>
  </si>
  <si>
    <t>Msl1 biological replicate 1</t>
  </si>
  <si>
    <t>RepA AA2i</t>
  </si>
  <si>
    <t>mESC Alloxan 24h RNA RNA-seq</t>
  </si>
  <si>
    <t>ESC D21 1</t>
  </si>
  <si>
    <t>OSKM rep1 rep2</t>
  </si>
  <si>
    <t>Scrambled-3 biological replicate 1</t>
  </si>
  <si>
    <t>Scrambled-1 biological replicate 1</t>
  </si>
  <si>
    <t>RepA DMSO</t>
  </si>
  <si>
    <t>RNA Smarca4flfl EtOH rep1</t>
  </si>
  <si>
    <t>G3SKM rep1 rep2</t>
  </si>
  <si>
    <t>iPS 2i Rep1 RNA seq library</t>
  </si>
  <si>
    <t>KO Evx1as D4 1</t>
  </si>
  <si>
    <t>EStTA-PB-B-22</t>
  </si>
  <si>
    <t>EStTA-PB-B-21</t>
  </si>
  <si>
    <t>RNA seq Tet1kd rep1</t>
  </si>
  <si>
    <t>RNA-Seq-mES-RescueWT</t>
  </si>
  <si>
    <t>mES RNA Seq shRNA3387</t>
  </si>
  <si>
    <t>NSL3 biological replicate 1</t>
  </si>
  <si>
    <t>RNA Smarca4flfl Tam rep1</t>
  </si>
  <si>
    <t>SKM rep1 rep2</t>
  </si>
  <si>
    <t>Mouse 3F + IL6 iPS clone 1</t>
  </si>
  <si>
    <t>Mouse 3F + IL6 iPS clone 2</t>
  </si>
  <si>
    <t>EStTA-PB-B-26</t>
  </si>
  <si>
    <t>CiPSC-G3</t>
  </si>
  <si>
    <t>shTUNA Day4 rep1</t>
  </si>
  <si>
    <t>Sample 11 DGCR8 96h 4oht rep1</t>
  </si>
  <si>
    <t>Sample 7 DGCR8 48h 4oht rep1</t>
  </si>
  <si>
    <t>Sample 3 DGCR8 24h 4oht rep1</t>
  </si>
  <si>
    <t>Sample 1 DGCR8 24h ctrl rep1</t>
  </si>
  <si>
    <t>Sample 9 DGCR8 96h ctrl rep1</t>
  </si>
  <si>
    <t>Sample 5 DGCR8 48h ctrl rep1</t>
  </si>
  <si>
    <t>Sample 24 parental 1</t>
  </si>
  <si>
    <t>p53+/+, untreated, input RS67</t>
  </si>
  <si>
    <t>p53+/+, untreated</t>
  </si>
  <si>
    <t>Day 2 EB rep1 RNA-Seq</t>
  </si>
  <si>
    <t>Day 3 EB rep1 RNA-Seq</t>
  </si>
  <si>
    <t>RNA-seq DCR Flox-MOK</t>
  </si>
  <si>
    <t>RNA-seq DCR Flox-miR291</t>
  </si>
  <si>
    <t>whole cell 4 rp1</t>
  </si>
  <si>
    <t>LIF- Prdm5 KO rep1</t>
  </si>
  <si>
    <t>LIF- Prdm5 wt replicate 1</t>
  </si>
  <si>
    <t>RNAseq Zeb2 KO D4 rep1</t>
  </si>
  <si>
    <t>Sox17-ESC nodox RNA-seq</t>
  </si>
  <si>
    <t>Sin3a R1</t>
  </si>
  <si>
    <t>H2AZ KD Day3</t>
  </si>
  <si>
    <t>H2AZ WT Day3</t>
  </si>
  <si>
    <t>ESC line Bruce4</t>
  </si>
  <si>
    <t>24hRA shCdk8 rep1</t>
  </si>
  <si>
    <t>24hRA shNMC rep1</t>
  </si>
  <si>
    <t>CiPSC-C2</t>
  </si>
  <si>
    <t>CiPSC-C1</t>
  </si>
  <si>
    <t>EStTA-PB-B-16</t>
  </si>
  <si>
    <t>E14 H33 AcK R1</t>
  </si>
  <si>
    <t>E14 H33 K64 AcK R1</t>
  </si>
  <si>
    <t>E14 H33 K27 AcK R1</t>
  </si>
  <si>
    <t>E14 H33 K23 AcK R1</t>
  </si>
  <si>
    <t>E14 H33 K9 AcK R1</t>
  </si>
  <si>
    <t>E14 H32 K27 AcK R1</t>
  </si>
  <si>
    <t>E14 H33 K37 AcK R1</t>
  </si>
  <si>
    <t>E14 H33 K56 AcK R1</t>
  </si>
  <si>
    <t>E14 AcKRS AcK R1</t>
  </si>
  <si>
    <t>WT mESC RNA-seq</t>
  </si>
  <si>
    <t>mESC Jarid2 RNASeq 2</t>
  </si>
  <si>
    <t>mES shLuc ctrl</t>
  </si>
  <si>
    <t>mESC wt RNASeq 1</t>
  </si>
  <si>
    <t>Otx2-/- tetON Otx2 nodox</t>
  </si>
  <si>
    <t>in vivo iPSC clone 435-2</t>
  </si>
  <si>
    <t>FL7</t>
  </si>
  <si>
    <t>v6.5 2i rep1 RNA seq library</t>
  </si>
  <si>
    <t>Group1 shTrim28</t>
  </si>
  <si>
    <t>Control-for-Group 2-Rep1</t>
  </si>
  <si>
    <t>Control-for-Group 1-Rep1</t>
  </si>
  <si>
    <t>dKO mESC RNA-seq rep1</t>
  </si>
  <si>
    <t>shTUNA Day6 rep1</t>
  </si>
  <si>
    <t>Yap1 OE</t>
  </si>
  <si>
    <t>mESCs shMed12 rep1</t>
  </si>
  <si>
    <t>E14 Serum RNA-seq</t>
  </si>
  <si>
    <t>v6.5 Serum RNA-seq</t>
  </si>
  <si>
    <t>Zfp281 WT SL-rep1</t>
  </si>
  <si>
    <t>Zfp281 WT FA-rep1</t>
  </si>
  <si>
    <t>RNAseq serum BR1</t>
  </si>
  <si>
    <t>P0 RNA-Seq</t>
  </si>
  <si>
    <t>GFP 2.4 mRNASeq</t>
  </si>
  <si>
    <t>Upf1-1 4.4 mRNASeq</t>
  </si>
  <si>
    <t>RNA-Seq from v6.5 embryonic stem cells</t>
  </si>
  <si>
    <t>Dnmt1cKO ESC, replicate 1 [RNA-seq]</t>
  </si>
  <si>
    <t>HPRT knockdown SNM (3 day)</t>
  </si>
  <si>
    <t>RNA EB6d Mll2 Y2602A</t>
  </si>
  <si>
    <t>RNA EB6d Mll2 mCXXC</t>
  </si>
  <si>
    <t>RNA EB3d Mll2KO</t>
  </si>
  <si>
    <t>ESC WT RNA-seq (control for KO)</t>
  </si>
  <si>
    <t>Hairpin B-treated mESCs D6</t>
  </si>
  <si>
    <t>CHD4-KO RNA-seq (72h) replicate 1</t>
  </si>
  <si>
    <t>HPRT knockdown SNM (8 day)</t>
  </si>
  <si>
    <t>A3-1 PolyA+ RNA-seq - siLin28a</t>
  </si>
  <si>
    <t>EStTA-PB-B-19</t>
  </si>
  <si>
    <t>NC-rep1</t>
  </si>
  <si>
    <t>CiPSC-N6</t>
  </si>
  <si>
    <t>CiPSC-N4</t>
  </si>
  <si>
    <t>Pcgf6 fl/fl ESC (OHT-) S01448</t>
  </si>
  <si>
    <t>RNA WT 2</t>
  </si>
  <si>
    <t>RNAseq BRE pos 1</t>
  </si>
  <si>
    <t>RNAseq BRE neg 1</t>
  </si>
  <si>
    <t>Mmus Suz12-KO RNA Differentiation 48h rep. 1</t>
  </si>
  <si>
    <t>fbs dox d6</t>
  </si>
  <si>
    <t>Day 4 EB rep1 RNA-Seq</t>
  </si>
  <si>
    <t>Day4 THF Rep1</t>
  </si>
  <si>
    <t>Day4 4OHT Rep1</t>
  </si>
  <si>
    <t>day 4.75 sorted GFP negative RNA, biological replicate 1</t>
  </si>
  <si>
    <t>day 4.75 sorted GFP positive RNA, biological replicate 1</t>
  </si>
  <si>
    <t>day 4.75 total RNA, biological replicate 1</t>
  </si>
  <si>
    <t>D7-1</t>
  </si>
  <si>
    <t>A3-1 PolyA+ RNA-seq - siLuc</t>
  </si>
  <si>
    <t>whole cell 12 rp1</t>
  </si>
  <si>
    <t>cyto 12 rp1</t>
  </si>
  <si>
    <t>RNAseq in female Setdb1+/+ Xist∆A/+ ES cells on day 3 of differentiation transduced with shRNA Setdb1.6 rep 1</t>
  </si>
  <si>
    <t>RNAseq in female Setdb1+/+ Xist∆A/+ ES cells on day 3 of differentiation transduced with shRNA Nonsilencing rep 1</t>
  </si>
  <si>
    <t>RNAseq in female Setdb1+/+ Xist∆A/+ ES cells on day 3 of differentiation transduced with shRNA Setdb1.4 rep 1</t>
  </si>
  <si>
    <t>Selected AHR DIFFD8 PURO+TCDDCONT Rep 1</t>
  </si>
  <si>
    <t>Selected AHR DIFFD11 PURO Rep 1</t>
  </si>
  <si>
    <t>Selected AHR CIFFD14 PURO Rep 2</t>
  </si>
  <si>
    <t>Selected AHR DIFFD14 PURO Rep 1</t>
  </si>
  <si>
    <t>Selected AHR DIFFD14 PURO+TCDDCONT Rep 1</t>
  </si>
  <si>
    <t>Selected AHR DIFFD11 PURO+TCDDCONT Rep 1</t>
  </si>
  <si>
    <t>E14 serum To 2i 32h RNAseq</t>
  </si>
  <si>
    <t>CiPSC-C3</t>
  </si>
  <si>
    <t>E14 WT rep1</t>
  </si>
  <si>
    <t>Mbd3ab KO rep1</t>
  </si>
  <si>
    <t>OSKM Ctrl D3</t>
  </si>
  <si>
    <t>OSKM Cdk9-DN D3</t>
  </si>
  <si>
    <t>A3-1 PolyA+ RNA-seq - untreated</t>
  </si>
  <si>
    <t>mES WT 3p 2i rep1</t>
  </si>
  <si>
    <t>si-cMyc D2 RNASEQ 1</t>
  </si>
  <si>
    <t>EB activin- shControl rep1</t>
  </si>
  <si>
    <t>EB activin- shHEB rep1</t>
  </si>
  <si>
    <t>Mmus Suz12-KO RNA 2i rep. 1</t>
  </si>
  <si>
    <t>E14 serum To 2i 4h RNAseq</t>
  </si>
  <si>
    <t>E14 serum To 2i VitC 4h RNAseq</t>
  </si>
  <si>
    <t>R1-ESC rep1 RNAseq</t>
  </si>
  <si>
    <t>R1 rep1</t>
  </si>
  <si>
    <t>RNA EB0d Mll2 Y2602A</t>
  </si>
  <si>
    <t>RNA EB0d Mll2 mCXXC</t>
  </si>
  <si>
    <t>RNA Prdm14 delta enhancer clone3</t>
  </si>
  <si>
    <t>RNA WT</t>
  </si>
  <si>
    <t>ES-WT-serum RNA rep2</t>
  </si>
  <si>
    <t>ES-Y641F-serum RNA rep2</t>
  </si>
  <si>
    <t>serum 2i ES-Y641F</t>
  </si>
  <si>
    <t>ES-WT ES-Y641F 24h-diff-wt</t>
  </si>
  <si>
    <t>total 8h WT rep1</t>
  </si>
  <si>
    <t>total 4h WT rep1</t>
  </si>
  <si>
    <t>12-G6-KO-KAP1-KD S12</t>
  </si>
  <si>
    <t>RNA-Seq.neg 1</t>
  </si>
  <si>
    <t>ES-Ring1b [RNA-Seq]</t>
  </si>
  <si>
    <t>MLL2KO RA RNA</t>
  </si>
  <si>
    <t>Mmus Ezh2-WT RNA 2i rep. 1</t>
  </si>
  <si>
    <t>total 0h WT rep1</t>
  </si>
  <si>
    <t>total 0h 4OH rep1</t>
  </si>
  <si>
    <t>HPRT knockdown SNM (6 day)</t>
  </si>
  <si>
    <t>R1 ESC rep1</t>
  </si>
  <si>
    <t>RNASeq-s4ko.rep2</t>
  </si>
  <si>
    <t>RNASeq-s4het.rep2</t>
  </si>
  <si>
    <t>RNA-seq TKO HP1abg-KD replicate #1</t>
  </si>
  <si>
    <t>DKO RNASeq.rep1</t>
  </si>
  <si>
    <t>ESC D25 1</t>
  </si>
  <si>
    <t>iPS AdapterA</t>
  </si>
  <si>
    <t>RNA seq d60 iPSC Clone3</t>
  </si>
  <si>
    <t>Sample 26 Mettl3KO 3xU</t>
  </si>
  <si>
    <t>Sample 29 Mettl3KO 3xU HS</t>
  </si>
  <si>
    <t>RNA Prdm1 delta enhancer clone5</t>
  </si>
  <si>
    <t>DKO SET1Ash RA RNA Rep1</t>
  </si>
  <si>
    <t>WT SET1Ash RA RNA Rep1</t>
  </si>
  <si>
    <t>whole cell 0 rp1</t>
  </si>
  <si>
    <t>Sample 34 Mettl3KO 1d2 HS</t>
  </si>
  <si>
    <t>Sample 31 Mettl3KO 1d2</t>
  </si>
  <si>
    <t>Sample 32 Mettl3KO 2c4d</t>
  </si>
  <si>
    <t>Sample 35 Mettl3KO 2c4d HS</t>
  </si>
  <si>
    <t>Mbd3c KO rep1</t>
  </si>
  <si>
    <t>Sample 15 Drosha 24h 4oht rep1</t>
  </si>
  <si>
    <t>Sample 13 Drosha 24h ctrl rep1</t>
  </si>
  <si>
    <t>Sample 17 Drosha 48h ctrl rep1</t>
  </si>
  <si>
    <t>Sample 21 Drosha 96h ctrl rep1</t>
  </si>
  <si>
    <t>Sample 19 Drosha 48h 4oht rep1</t>
  </si>
  <si>
    <t>Sample 23 Drosha 96h 4oht rep1</t>
  </si>
  <si>
    <t>m Cfp1null RNA 1</t>
  </si>
  <si>
    <t>Control SNM (12 day)</t>
  </si>
  <si>
    <t>Control SNM (10 day)</t>
  </si>
  <si>
    <t>Control SNM (8 day)</t>
  </si>
  <si>
    <t>Control SNM (0 day)</t>
  </si>
  <si>
    <t>Control SNM (4 day)</t>
  </si>
  <si>
    <t>Control SNM (3 day)</t>
  </si>
  <si>
    <t>Control SNM (2 day)</t>
  </si>
  <si>
    <t>Control SNM (1 day)</t>
  </si>
  <si>
    <t>ES EedKO</t>
  </si>
  <si>
    <t>ES WT</t>
  </si>
  <si>
    <t>NORMAL EGFP</t>
  </si>
  <si>
    <t>shCtrl Evx1as D4</t>
  </si>
  <si>
    <t>shEvx1as 1 D4</t>
  </si>
  <si>
    <t>EB Day2 KO</t>
  </si>
  <si>
    <t>EB Day2 WT</t>
  </si>
  <si>
    <t>mESC(LIF) RNA rep1</t>
  </si>
  <si>
    <t>NEG LIF WT</t>
  </si>
  <si>
    <t>ESC RNA-seq</t>
  </si>
  <si>
    <t>Mmus E14-WT RNA Differentiation 24h rep. 1</t>
  </si>
  <si>
    <t>SC1-iPS</t>
  </si>
  <si>
    <t>iPS rep.RNA-Seq</t>
  </si>
  <si>
    <t>3N+ (Ecad+) OKMS rep 1</t>
  </si>
  <si>
    <t>3N+ (Ecad+) MKOS rep 1</t>
  </si>
  <si>
    <t>ESC-2</t>
  </si>
  <si>
    <t>RNASeq s4ko wt rescue</t>
  </si>
  <si>
    <t>RNASeq s4ko mut rescue.rep2</t>
  </si>
  <si>
    <t>ES Timepoint, TAF3 KO, replicate 1</t>
  </si>
  <si>
    <t>ES Timepoint, TAF3 Control, replicate 1</t>
  </si>
  <si>
    <t>RNA seq d29 iPSC Clone2</t>
  </si>
  <si>
    <t>RNA seq d21 iPSC Clone2</t>
  </si>
  <si>
    <t>RNA Seq d21 iPSC Clone1</t>
  </si>
  <si>
    <t>Sample 28 Mettl3KO 1d1 HS</t>
  </si>
  <si>
    <t>Sample 25 Mettl3KO 1d1</t>
  </si>
  <si>
    <t>Sample 27 parental 1 HS</t>
  </si>
  <si>
    <t>RNA-IPS-Fibr F Y-fMG02</t>
  </si>
  <si>
    <t>RNA-IPS-Fibr F Y-fMG03</t>
  </si>
  <si>
    <t>RNAseq total ESC KO Dnmt3b S277P</t>
  </si>
  <si>
    <t>RNAseq total ESC KO Dnmt3b VWRR</t>
  </si>
  <si>
    <t>RNAseq total ESC KO B77</t>
  </si>
  <si>
    <t>RNAseq total ESC KO rep1</t>
  </si>
  <si>
    <t>RNAseq total ESC WT shSetd2 1</t>
  </si>
  <si>
    <t>RNAseq total ESC KO shSetd2 1</t>
  </si>
  <si>
    <t>RNAseq total ESC KO shCTR</t>
  </si>
  <si>
    <t>RNAseq total ESC KO Mock</t>
  </si>
  <si>
    <t>RNAseq total ESC KO Dnmt3b V725G</t>
  </si>
  <si>
    <t>RNAseq total ESC KO Dnmt3b wt</t>
  </si>
  <si>
    <t>RNAseq total ESC WT rep1</t>
  </si>
  <si>
    <t>RNAseq PolyA ESC WT rep1</t>
  </si>
  <si>
    <t>RNAseq PolyA ESC B77</t>
  </si>
  <si>
    <t>RNAseq PolyA ESC KO rep1</t>
  </si>
  <si>
    <t>RNA-IPS-Rod M Y-7602</t>
  </si>
  <si>
    <t>RNA-IPS-Rod M Y-3302</t>
  </si>
  <si>
    <t>RNA-IPS-Rod I Y-8601</t>
  </si>
  <si>
    <t>C17orf96 KO-1A</t>
  </si>
  <si>
    <t>ES</t>
  </si>
  <si>
    <t>RNA-Seq analysis in mouse ESCs after shPaf1 knockdown replicate 1</t>
  </si>
  <si>
    <t>m wtES Dox RNA 1</t>
  </si>
  <si>
    <t>p53+/+, Adriamycin, input RS68</t>
  </si>
  <si>
    <t>p53+/+, Adriamycin</t>
  </si>
  <si>
    <t>m Cfp1null Dox RNA 1</t>
  </si>
  <si>
    <t>RNA-Seq analysis in mouse ESCs after shPhf5a knockdown replicate 1</t>
  </si>
  <si>
    <t>nucleus 12 rp1</t>
  </si>
  <si>
    <t>nucleus 0 rp1</t>
  </si>
  <si>
    <t>RNA seq d21 iPSC Clone3</t>
  </si>
  <si>
    <t>RNA seq d29 iPSC Clone3</t>
  </si>
  <si>
    <t>RNA-Seq analysis in mouse ESCs after shControl knockdown replicate 1</t>
  </si>
  <si>
    <t>DKO RNA Rep1</t>
  </si>
  <si>
    <t>WT RNA Rep1</t>
  </si>
  <si>
    <t>E2KO RNA Rep1</t>
  </si>
  <si>
    <t>E1KO RNA Rep1</t>
  </si>
  <si>
    <t>RNAseq Zeb2 Ctrl D0 rep1</t>
  </si>
  <si>
    <t>RNAseq Zeb2 KO D0 rep1</t>
  </si>
  <si>
    <t>Pcgf6 fl/fl ESC (OHT+) S03482</t>
  </si>
  <si>
    <t>DNcdKO ESC, replicate 2 [RNA-seq]</t>
  </si>
  <si>
    <t>24h-diff-WT-serum RNA rep1</t>
  </si>
  <si>
    <t>TNG MKOS ESCs rep 1</t>
  </si>
  <si>
    <t>TNG ESCS rep 1</t>
  </si>
  <si>
    <t>TNG OKMS ESCs rep 1</t>
  </si>
  <si>
    <t>E14 rep 1</t>
  </si>
  <si>
    <t>MKOS iPSCs -dox rep 1</t>
  </si>
  <si>
    <t>OKMS iPSCs -dox rep 1</t>
  </si>
  <si>
    <t>iPSC D35 1</t>
  </si>
  <si>
    <t>iPSC D28 1</t>
  </si>
  <si>
    <t>Control SNM (14 day)</t>
  </si>
  <si>
    <t>ESC line C57BL6.10</t>
  </si>
  <si>
    <t>mRNA-seq: ES KAP1 WT (Rex1GFP ES cells)</t>
  </si>
  <si>
    <t>mESC WT</t>
  </si>
  <si>
    <t>mESC KO</t>
  </si>
  <si>
    <t>RNA Seq d60 iPSC Clone1</t>
  </si>
  <si>
    <t>RNA seq d60 iPSC Clone2</t>
  </si>
  <si>
    <t>11 7d TKO</t>
  </si>
  <si>
    <t>09 28d Dnmt1</t>
  </si>
  <si>
    <t>08 7d Dnmt1</t>
  </si>
  <si>
    <t>Mmus E14-WT iTC serum Tripto 1h 4sU rep. 1</t>
  </si>
  <si>
    <t>E14 RNA-seq</t>
  </si>
  <si>
    <t>E14 Zfp57-/- RNA-seq</t>
  </si>
  <si>
    <t>RNA-IPS-Fibr F Y-fG140.04</t>
  </si>
  <si>
    <t>RNA-IPS-Fibr F Y-fG140.03</t>
  </si>
  <si>
    <t>ESCdiff RNAseq Day2 Rep1</t>
  </si>
  <si>
    <t>ESCdiff RNAseq Day2 Mut1</t>
  </si>
  <si>
    <t>ESCdiff RNAseq Day0 Mut1</t>
  </si>
  <si>
    <t>ESCdiff RNAseq Day0 Rep1</t>
  </si>
  <si>
    <t>PrdmRescue G6R RNAseq</t>
  </si>
  <si>
    <t>DroshaflflES Tam rep1</t>
  </si>
  <si>
    <t>DroshaflflES NoTam rep1</t>
  </si>
  <si>
    <t>Group2 shChaf1b Rep1</t>
  </si>
  <si>
    <t>Group2 shChaf1a Rep1</t>
  </si>
  <si>
    <t>Prdm14null G6 RNAseq</t>
  </si>
  <si>
    <t>H2AX Cre KO ESC mRNA-seq</t>
  </si>
  <si>
    <t>Mouse ESCs MLL1-/- 4d atRA RNA-Seq</t>
  </si>
  <si>
    <t>Mmus E14-WT iTC serum Tripto 2h 4sU rep. 1</t>
  </si>
  <si>
    <t>wt1 2i RNAseq</t>
  </si>
  <si>
    <t>Smarca4 KD ESC RNA-seq R2</t>
  </si>
  <si>
    <t>Mmus E14-WT iTC serum DRB 2h 4sU rep. 1</t>
  </si>
  <si>
    <t>D6 rep 1</t>
  </si>
  <si>
    <t>MKOS iPSCs 2i rep 1</t>
  </si>
  <si>
    <t>OKMS iPSCs 2i rep 1</t>
  </si>
  <si>
    <t>wt2 2i RNAseq</t>
  </si>
  <si>
    <t>ES Xist-del serum Undiff</t>
  </si>
  <si>
    <t>ES Tsix-stop serum Undiff</t>
  </si>
  <si>
    <t>EB Day3 Timepoint, TAF3 Control, replicate 1</t>
  </si>
  <si>
    <t>Std RNA-seq AA100 TR1</t>
  </si>
  <si>
    <t>3N- (Ecad+) MKOS rep 1</t>
  </si>
  <si>
    <t>2N- (Ecad+) MKOS rep 1</t>
  </si>
  <si>
    <t>SC1-d14</t>
  </si>
  <si>
    <t>mESC R2D2 Gapmer 1</t>
  </si>
  <si>
    <t>D14-1</t>
  </si>
  <si>
    <t>KSM with Jdp2</t>
  </si>
  <si>
    <t>KSM with c-JunDN</t>
  </si>
  <si>
    <t>KSM DR</t>
  </si>
  <si>
    <t>KSM with Oct4</t>
  </si>
  <si>
    <t>FL8</t>
  </si>
  <si>
    <t>FL4</t>
  </si>
  <si>
    <t>pre-iPS rep.RNA-Seq</t>
  </si>
  <si>
    <t>iPS Rep1 RNA seq library</t>
  </si>
  <si>
    <t>WT RAd1 mRNA</t>
  </si>
  <si>
    <t>HPRT knockdown SNM (10 day)</t>
  </si>
  <si>
    <t>HPRT knockdown SNM (14 day)</t>
  </si>
  <si>
    <t>HPRT knockdown SNM (12 day)</t>
  </si>
  <si>
    <t>shSox21os 1 RA D4</t>
  </si>
  <si>
    <t>shNr2f1as 1 RA D4</t>
  </si>
  <si>
    <t>shPou3f3os 1 RA D4</t>
  </si>
  <si>
    <t>shCtrl 1 RA D4</t>
  </si>
  <si>
    <t>Otx2-/- tetON Otx2 plusdox</t>
  </si>
  <si>
    <t>Pcgf6 fl/fl PGCLC (OHT+) S03484</t>
  </si>
  <si>
    <t>Pcgf6 fl/fl PGCLC (OHT-) S03481</t>
  </si>
  <si>
    <t>ES Timepoint, TAF3 Control, PE, replicate 1</t>
  </si>
  <si>
    <t>ES Timepoint, TAF3 KO, PE, replicate 1</t>
  </si>
  <si>
    <t>shLuc RNASeq</t>
  </si>
  <si>
    <t>shTbx3 RNASeq</t>
  </si>
  <si>
    <t>Mmus E14-WT iTC serum NoDrug 0h Ctr rep. 1</t>
  </si>
  <si>
    <t>RNASeq WT of SALL DKO</t>
  </si>
  <si>
    <t>RNASeq SALL DKO</t>
  </si>
  <si>
    <t>Unsorted-plusDox-rep1</t>
  </si>
  <si>
    <t>Sorted-GFPpos-rep1</t>
  </si>
  <si>
    <t>Mmus Ring1A+B-DKO RNA 2i rep. 1</t>
  </si>
  <si>
    <t>Ring1A-/-; Ring1B fl/fl; Rosa26 tg/+ ESCs (OHT+ day4; Ring1A/B-dKO) S01669</t>
  </si>
  <si>
    <t>Ring1A-/-; Ring1B fl/fl; Rosa26 tg/+ ESCs (OHT+ day2; Ring1A/B-dKO) S01668</t>
  </si>
  <si>
    <t>Ring1A-/-; Ring1B fl/fl; Rosa26 tg/+ ESCs (OHT-; Ring1A-/-) S01667</t>
  </si>
  <si>
    <t>WT ESC RNASeq</t>
  </si>
  <si>
    <t>EGFP KD ESCs RNA-seq R1</t>
  </si>
  <si>
    <t>E14 cl2 CPK R1</t>
  </si>
  <si>
    <t>E14 cl1 CPK R1</t>
  </si>
  <si>
    <t>E14 cl1 ctrl R1</t>
  </si>
  <si>
    <t>E14 cl2 ctrl R1</t>
  </si>
  <si>
    <t>Mouse ES 1</t>
  </si>
  <si>
    <t>ESC D35 1</t>
  </si>
  <si>
    <t>EB CTL 7d</t>
  </si>
  <si>
    <t>Oct4 SKM early rep1</t>
  </si>
  <si>
    <t>EB d6 shKdm5b</t>
  </si>
  <si>
    <t>Usp16 KO ESC RNASeq</t>
  </si>
  <si>
    <t>TNGA-serum RNA-Seq</t>
  </si>
  <si>
    <t>15 28d Dnmt3a3b</t>
  </si>
  <si>
    <t>W1-L12</t>
  </si>
  <si>
    <t>W2-L12</t>
  </si>
  <si>
    <t>W2-H12</t>
  </si>
  <si>
    <t>W1-H12</t>
  </si>
  <si>
    <t>W1-H8</t>
  </si>
  <si>
    <t>W2-H8</t>
  </si>
  <si>
    <t>W2-L8</t>
  </si>
  <si>
    <t>W1-L8</t>
  </si>
  <si>
    <t>EB Day6 Timepoint, TAF3 Control, replicate 1</t>
  </si>
  <si>
    <t>Tbx3 +/+ RNASeq</t>
  </si>
  <si>
    <t>EB d10 shKdm5b</t>
  </si>
  <si>
    <t>EB d14 shKdm5b</t>
  </si>
  <si>
    <t>EB d10 shLuc ctrl</t>
  </si>
  <si>
    <t>ES Tsix-stop T=8d</t>
  </si>
  <si>
    <t>Eed- d5 RNA</t>
  </si>
  <si>
    <t>Suz12D d5 RNA</t>
  </si>
  <si>
    <t>58 kb KO-a D4</t>
  </si>
  <si>
    <t>HOXA-a D4</t>
  </si>
  <si>
    <t>pKO-a D4</t>
  </si>
  <si>
    <t>WT-1 D4</t>
  </si>
  <si>
    <t>CAG KI-a D4</t>
  </si>
  <si>
    <t>POS RA L122A</t>
  </si>
  <si>
    <t>POS RA WT</t>
  </si>
  <si>
    <t>E14 4d atTRA RNA-Seq</t>
  </si>
  <si>
    <t>RNA-Seq in tet2-/-, biological rep 1, differentiation day 6</t>
  </si>
  <si>
    <t>RNA-Seq in WT, biological rep 1, differentiation day 6</t>
  </si>
  <si>
    <t>RNAseq Zeb2 Ctrl D6 rep1</t>
  </si>
  <si>
    <t>RNA-Seq-of-Mutant-ESC-RA-treated.rep1</t>
  </si>
  <si>
    <t>RNASeq Differentiated</t>
  </si>
  <si>
    <t>RNA-Seq-of-WT-ESC-RA-treated.rep1</t>
  </si>
  <si>
    <t>Mmus E14-WT RNA Differentiation 72h rep. 1</t>
  </si>
  <si>
    <t>Mouse ESCs MLL2-/- 4d atRA RNA-Seq</t>
  </si>
  <si>
    <t>Mmus Suz12-KO RNA Differentiation 72h rep. 1</t>
  </si>
  <si>
    <t>C2-14-1</t>
  </si>
  <si>
    <t>13-2-14-1</t>
  </si>
  <si>
    <t>D10 RH1</t>
  </si>
  <si>
    <t>Unselected DIFFD14 0TRT Rep 1</t>
  </si>
  <si>
    <t>Unselected DIFFD11 0TRT Rep 1</t>
  </si>
  <si>
    <t>Unselected DIFFD8 0TRT Rep 1</t>
  </si>
  <si>
    <t>RNA-Seq in tet1-/-, biological rep 1, differentiation day 6</t>
  </si>
  <si>
    <t>02 7d KY</t>
  </si>
  <si>
    <t>05 7d Per2Luc</t>
  </si>
  <si>
    <t>48h OSKMcJun mRNA-Seq</t>
  </si>
  <si>
    <t>48h OSKMFra1 mRNA-Seq</t>
  </si>
  <si>
    <t>48h OSKMEsrrb repA mRNA-Seq</t>
  </si>
  <si>
    <t>Transient-control-rep1</t>
  </si>
  <si>
    <t>Transient-mDUX-rep1</t>
  </si>
  <si>
    <t>Group4 shEset</t>
  </si>
  <si>
    <t>RNA-seq WT replicate #1</t>
  </si>
  <si>
    <t>RNA-seq TKO replicate #1</t>
  </si>
  <si>
    <t>ES J1</t>
  </si>
  <si>
    <t>iPSC -1</t>
  </si>
  <si>
    <t>NOD female 2i RNA-Seq</t>
  </si>
  <si>
    <t>NOD male 2i RNA-Seq</t>
  </si>
  <si>
    <t>TNGA-2i RNA-Seq</t>
  </si>
  <si>
    <t>E14-2i RNA-Seq</t>
  </si>
  <si>
    <t>ES Rex1GFPd2 2i Undiff</t>
  </si>
  <si>
    <t>EB8-WT EB8-Y641F</t>
  </si>
  <si>
    <t>RGD2-serum RNA-Seq</t>
  </si>
  <si>
    <t>Rex-GFP-serum-GFP negative RNA-Seq</t>
  </si>
  <si>
    <t>E14-serum RNA-Seq</t>
  </si>
  <si>
    <t>Rex-GFP-serum-GFP positive RNA-Seq</t>
  </si>
  <si>
    <t>RNAseq ESC KO DRB 3h</t>
  </si>
  <si>
    <t>RNAseq ESC KO DRB 6h</t>
  </si>
  <si>
    <t>RNAseq ESC WT DRB 3h</t>
  </si>
  <si>
    <t>RNAseq ESC WT DRB 6h</t>
  </si>
  <si>
    <t>RNAseq ESC WT DRB 12h</t>
  </si>
  <si>
    <t>RNAseq ESC KO DRB 12h</t>
  </si>
  <si>
    <t>Untreated t0</t>
  </si>
  <si>
    <t>RNA-Seq in tet2-/-, biological rep 1, technical rep 1</t>
  </si>
  <si>
    <t>RNA-Seq in tet1-/-, biological rep 1, technical rep 1</t>
  </si>
  <si>
    <t>RNA-Seq in WT, biological rep 1, technical rep 1</t>
  </si>
  <si>
    <t>mouse embryonic stem cell, biological replicate 1</t>
  </si>
  <si>
    <t>E14 d0 RNA</t>
  </si>
  <si>
    <t>EB CTL 4d</t>
  </si>
  <si>
    <t>EB Tet3 4d</t>
  </si>
  <si>
    <t>EB Tet3 7d</t>
  </si>
  <si>
    <t>Eed- d0 RNA</t>
  </si>
  <si>
    <t>CJ7 wt RNA</t>
  </si>
  <si>
    <t>EB 24h shKdm5b</t>
  </si>
  <si>
    <t>EB 24h shLuc ctrl</t>
  </si>
  <si>
    <t>EB 48h shLuc ctrl</t>
  </si>
  <si>
    <t>preiPSC1 mRNA-Seq</t>
  </si>
  <si>
    <t>preiPSC2 repB mRNA-Seq</t>
  </si>
  <si>
    <t>Pcgf6 fl/fl EpiLC (OHT-) S03480</t>
  </si>
  <si>
    <t>mRNA-seq: ES KAP1 WT (ES3 cells)</t>
  </si>
  <si>
    <t>miPS MCV8.1, fully reprogrammed MEF (iPS)</t>
  </si>
  <si>
    <t>v6.5 mouse ESC replicate 1</t>
  </si>
  <si>
    <t>ES XT67E1 serum Undiff</t>
  </si>
  <si>
    <t>XT67E1-serum RNA-Seq</t>
  </si>
  <si>
    <t>Suz12D d0 RNA</t>
  </si>
  <si>
    <t>E14 mouse ESC replicate 1</t>
  </si>
  <si>
    <t>mESC</t>
  </si>
  <si>
    <t>ESC PE mRNA-Seq</t>
  </si>
  <si>
    <t>ESC mRNA-Seq</t>
  </si>
  <si>
    <t>c-Jun TetOn 36h without dox</t>
  </si>
  <si>
    <t>C3 SKM rep1</t>
  </si>
  <si>
    <t>C2 SKM rep1</t>
  </si>
  <si>
    <t>C4 SKM rep1</t>
  </si>
  <si>
    <t>Oct4 SKM rep1</t>
  </si>
  <si>
    <t>ES rep1</t>
  </si>
  <si>
    <t>mES WT 1</t>
  </si>
  <si>
    <t>mES KO 1</t>
  </si>
  <si>
    <t>WTf-d0</t>
  </si>
  <si>
    <t>WTc-d0</t>
  </si>
  <si>
    <t>WTc-d2</t>
  </si>
  <si>
    <t>WTj-d2</t>
  </si>
  <si>
    <t>WTc-d4</t>
  </si>
  <si>
    <t>WTf-d6</t>
  </si>
  <si>
    <t>WTj-d6</t>
  </si>
  <si>
    <t>WTc-d6</t>
  </si>
  <si>
    <t>nuclear RNA (diploid)</t>
  </si>
  <si>
    <t>Group3 shAtf7ip</t>
  </si>
  <si>
    <t>Control-for-Group 3</t>
  </si>
  <si>
    <t>WT EB RNASeq</t>
  </si>
  <si>
    <t>RNASeq-WT-TT2</t>
  </si>
  <si>
    <t>RNA seq d29 AIDKO iPSC Clone2</t>
  </si>
  <si>
    <t>E14-serum strand-specific-rRNA-depleted-RNA-Seq</t>
  </si>
  <si>
    <t>TNGA-serum strand-specific-rRNA-depleted-RNA-Seq</t>
  </si>
  <si>
    <t>TNGA-2i strand-specific-rRNA-depleted-RNA-Seq</t>
  </si>
  <si>
    <t>E14-2i strand-specific-rRNA-depleted-RNA-Seq</t>
  </si>
  <si>
    <t>RNA seq day0 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</si>
</sst>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"/>
    <col min="2" max="2" width="84.7109375"/>
    <col min="3" max="3" width="8.7109375"/>
    <col min="4" max="4" width="21.140625"/>
    <col min="5" max="1025" width="8.7109375"/>
  </cols>
  <sheetData>
    <row r="1" spans="1:6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 t="s">
        <v>5</v>
      </c>
      <c r="B2" t="s">
        <v>6</v>
      </c>
      <c r="C2" t="str">
        <f>HYPERLINK("https://www.ncbi.nlm.nih.gov/geo/query/acc.cgi?acc=GSE10246","GSE10246")</f>
        <v>GSE10246</v>
      </c>
      <c r="D2" t="s">
        <v>7</v>
      </c>
      <c r="E2" t="str">
        <f>HYPERLINK("https://www.ncbi.nlm.nih.gov/pubmed/18442421","18442421")</f>
        <v>18442421</v>
      </c>
    </row>
    <row r="3" spans="1:6" x14ac:dyDescent="0.25">
      <c r="A3" t="s">
        <v>8</v>
      </c>
      <c r="B3" t="s">
        <v>9</v>
      </c>
      <c r="C3" t="str">
        <f>HYPERLINK("https://www.ncbi.nlm.nih.gov/geo/query/acc.cgi?acc=GSE10970","GSE10970")</f>
        <v>GSE10970</v>
      </c>
      <c r="D3" t="s">
        <v>10</v>
      </c>
      <c r="E3" t="str">
        <f>HYPERLINK("https://www.ncbi.nlm.nih.gov/pubmed/18478100","18478100")</f>
        <v>18478100</v>
      </c>
    </row>
    <row r="4" spans="1:6" x14ac:dyDescent="0.25">
      <c r="A4" t="s">
        <v>11</v>
      </c>
      <c r="B4" t="s">
        <v>12</v>
      </c>
      <c r="C4" t="str">
        <f>HYPERLINK("https://www.ncbi.nlm.nih.gov/geo/query/acc.cgi?acc=GSE11274","GSE11274")</f>
        <v>GSE11274</v>
      </c>
      <c r="D4" t="s">
        <v>13</v>
      </c>
      <c r="E4" t="str">
        <f>HYPERLINK("https://www.ncbi.nlm.nih.gov/pubmed/19570517","19570517")</f>
        <v>19570517</v>
      </c>
    </row>
    <row r="5" spans="1:6" x14ac:dyDescent="0.25">
      <c r="A5" t="s">
        <v>14</v>
      </c>
      <c r="B5" t="s">
        <v>15</v>
      </c>
      <c r="C5" t="str">
        <f>HYPERLINK("https://www.ncbi.nlm.nih.gov/geo/query/acc.cgi?acc=GSE12482","GSE12482")</f>
        <v>GSE12482</v>
      </c>
      <c r="D5" t="s">
        <v>16</v>
      </c>
      <c r="E5" t="str">
        <f>HYPERLINK("https://www.ncbi.nlm.nih.gov/pubmed/18804426","18804426")</f>
        <v>18804426</v>
      </c>
    </row>
    <row r="6" spans="1:6" x14ac:dyDescent="0.25">
      <c r="A6" t="s">
        <v>17</v>
      </c>
      <c r="B6" t="s">
        <v>18</v>
      </c>
      <c r="C6" t="str">
        <f>HYPERLINK("https://www.ncbi.nlm.nih.gov/geo/query/acc.cgi?acc=GSE12982","GSE12982")</f>
        <v>GSE12982</v>
      </c>
      <c r="D6" t="s">
        <v>19</v>
      </c>
      <c r="E6" t="str">
        <f>HYPERLINK("https://www.ncbi.nlm.nih.gov/pubmed/19026780","19026780")</f>
        <v>19026780</v>
      </c>
    </row>
    <row r="7" spans="1:6" x14ac:dyDescent="0.25">
      <c r="A7" t="s">
        <v>20</v>
      </c>
      <c r="B7" t="s">
        <v>21</v>
      </c>
      <c r="C7" t="str">
        <f>HYPERLINK("https://www.ncbi.nlm.nih.gov/geo/query/acc.cgi?acc=GSE12986","GSE12986")</f>
        <v>GSE12986</v>
      </c>
      <c r="D7" t="s">
        <v>22</v>
      </c>
      <c r="E7" t="str">
        <f>HYPERLINK("https://www.ncbi.nlm.nih.gov/pubmed/20081188","20081188")</f>
        <v>20081188</v>
      </c>
    </row>
    <row r="8" spans="1:6" x14ac:dyDescent="0.25">
      <c r="A8" t="s">
        <v>23</v>
      </c>
      <c r="B8" t="s">
        <v>24</v>
      </c>
      <c r="C8" t="str">
        <f>HYPERLINK("https://www.ncbi.nlm.nih.gov/geo/query/acc.cgi?acc=GSE13211","GSE13211")</f>
        <v>GSE13211</v>
      </c>
      <c r="D8" t="s">
        <v>25</v>
      </c>
      <c r="E8" t="str">
        <f>HYPERLINK("https://www.ncbi.nlm.nih.gov/pubmed/19136965","19136965")</f>
        <v>19136965</v>
      </c>
    </row>
    <row r="9" spans="1:6" x14ac:dyDescent="0.25">
      <c r="A9" t="s">
        <v>26</v>
      </c>
      <c r="B9" t="s">
        <v>27</v>
      </c>
      <c r="C9" t="str">
        <f>HYPERLINK("https://www.ncbi.nlm.nih.gov/geo/query/acc.cgi?acc=GSE13212","GSE13212")</f>
        <v>GSE13212</v>
      </c>
      <c r="D9" t="s">
        <v>25</v>
      </c>
      <c r="E9" t="str">
        <f>HYPERLINK("https://www.ncbi.nlm.nih.gov/pubmed/19136965","19136965")</f>
        <v>19136965</v>
      </c>
    </row>
    <row r="10" spans="1:6" x14ac:dyDescent="0.25">
      <c r="A10" t="s">
        <v>28</v>
      </c>
      <c r="B10" t="s">
        <v>29</v>
      </c>
      <c r="C10" t="str">
        <f>HYPERLINK("https://www.ncbi.nlm.nih.gov/geo/query/acc.cgi?acc=GSE13408","GSE13408")</f>
        <v>GSE13408</v>
      </c>
      <c r="D10" t="s">
        <v>30</v>
      </c>
      <c r="E10" t="str">
        <f>HYPERLINK("https://www.ncbi.nlm.nih.gov/pubmed/21059851","21059851")</f>
        <v>21059851</v>
      </c>
    </row>
    <row r="11" spans="1:6" x14ac:dyDescent="0.25">
      <c r="A11" t="s">
        <v>31</v>
      </c>
      <c r="B11" t="s">
        <v>32</v>
      </c>
      <c r="C11" t="str">
        <f>HYPERLINK("https://www.ncbi.nlm.nih.gov/geo/query/acc.cgi?acc=GSE13770","GSE13770")</f>
        <v>GSE13770</v>
      </c>
      <c r="D11" t="s">
        <v>33</v>
      </c>
      <c r="E11" t="str">
        <f>HYPERLINK("https://www.ncbi.nlm.nih.gov/pubmed/20439621","20439621")</f>
        <v>20439621</v>
      </c>
    </row>
    <row r="12" spans="1:6" x14ac:dyDescent="0.25">
      <c r="A12" t="s">
        <v>34</v>
      </c>
      <c r="B12" t="s">
        <v>35</v>
      </c>
      <c r="C12" t="str">
        <f>HYPERLINK("https://www.ncbi.nlm.nih.gov/geo/query/acc.cgi?acc=GSE13805","GSE13805")</f>
        <v>GSE13805</v>
      </c>
      <c r="D12" t="s">
        <v>36</v>
      </c>
      <c r="E12" t="str">
        <f>HYPERLINK("https://www.ncbi.nlm.nih.gov/pubmed/20506533","20506533")</f>
        <v>20506533</v>
      </c>
    </row>
    <row r="13" spans="1:6" x14ac:dyDescent="0.25">
      <c r="A13" t="s">
        <v>37</v>
      </c>
      <c r="B13" t="s">
        <v>38</v>
      </c>
      <c r="C13" t="str">
        <f>HYPERLINK("https://www.ncbi.nlm.nih.gov/geo/query/acc.cgi?acc=GSE14012","GSE14012")</f>
        <v>GSE14012</v>
      </c>
      <c r="D13" t="s">
        <v>39</v>
      </c>
      <c r="E13" t="str">
        <f>HYPERLINK("https://www.ncbi.nlm.nih.gov/pubmed/19167336","19167336")</f>
        <v>19167336</v>
      </c>
    </row>
    <row r="14" spans="1:6" x14ac:dyDescent="0.25">
      <c r="A14" t="s">
        <v>40</v>
      </c>
      <c r="B14" t="s">
        <v>41</v>
      </c>
      <c r="C14" t="str">
        <f>HYPERLINK("https://www.ncbi.nlm.nih.gov/geo/query/acc.cgi?acc=GSE15173","GSE15173")</f>
        <v>GSE15173</v>
      </c>
      <c r="D14" t="s">
        <v>42</v>
      </c>
      <c r="E14" t="str">
        <f>HYPERLINK("https://www.ncbi.nlm.nih.gov/pubmed/19332562","19332562")</f>
        <v>19332562</v>
      </c>
    </row>
    <row r="15" spans="1:6" x14ac:dyDescent="0.25">
      <c r="A15" t="s">
        <v>43</v>
      </c>
      <c r="B15" t="s">
        <v>44</v>
      </c>
      <c r="C15" t="str">
        <f>HYPERLINK("https://www.ncbi.nlm.nih.gov/geo/query/acc.cgi?acc=GSE15268","GSE15268")</f>
        <v>GSE15268</v>
      </c>
      <c r="D15" t="s">
        <v>45</v>
      </c>
      <c r="E15" t="str">
        <f>HYPERLINK("https://www.ncbi.nlm.nih.gov/pubmed/20628604","20628604")</f>
        <v>20628604</v>
      </c>
    </row>
    <row r="16" spans="1:6" x14ac:dyDescent="0.25">
      <c r="A16" t="s">
        <v>46</v>
      </c>
      <c r="B16" t="s">
        <v>47</v>
      </c>
      <c r="C16" t="str">
        <f>HYPERLINK("https://www.ncbi.nlm.nih.gov/geo/query/acc.cgi?acc=GSE15487","GSE15487")</f>
        <v>GSE15487</v>
      </c>
      <c r="D16" t="s">
        <v>48</v>
      </c>
      <c r="E16" t="str">
        <f>HYPERLINK("https://www.ncbi.nlm.nih.gov/pubmed/19816418","19816418")</f>
        <v>19816418</v>
      </c>
    </row>
    <row r="17" spans="1:5" x14ac:dyDescent="0.25">
      <c r="A17" t="s">
        <v>49</v>
      </c>
      <c r="B17" t="s">
        <v>50</v>
      </c>
      <c r="C17" t="str">
        <f>HYPERLINK("https://www.ncbi.nlm.nih.gov/geo/query/acc.cgi?acc=GSE15998","GSE15998")</f>
        <v>GSE15998</v>
      </c>
    </row>
    <row r="18" spans="1:5" x14ac:dyDescent="0.25">
      <c r="A18" t="s">
        <v>51</v>
      </c>
      <c r="B18" t="s">
        <v>52</v>
      </c>
      <c r="C18" t="str">
        <f>HYPERLINK("https://www.ncbi.nlm.nih.gov/geo/query/acc.cgi?acc=GSE16925","GSE16925")</f>
        <v>GSE16925</v>
      </c>
      <c r="D18" t="s">
        <v>53</v>
      </c>
      <c r="E18" t="str">
        <f>HYPERLINK("https://www.ncbi.nlm.nih.gov/pubmed/19672241","19672241")</f>
        <v>19672241</v>
      </c>
    </row>
    <row r="19" spans="1:5" x14ac:dyDescent="0.25">
      <c r="A19" t="s">
        <v>54</v>
      </c>
      <c r="B19" t="s">
        <v>55</v>
      </c>
      <c r="C19" t="str">
        <f>HYPERLINK("https://www.ncbi.nlm.nih.gov/geo/query/acc.cgi?acc=GSE17131","GSE17131")</f>
        <v>GSE17131</v>
      </c>
      <c r="D19" t="s">
        <v>56</v>
      </c>
      <c r="E19" t="str">
        <f>HYPERLINK("https://www.ncbi.nlm.nih.gov/pubmed/20207225","20207225")</f>
        <v>20207225</v>
      </c>
    </row>
    <row r="20" spans="1:5" x14ac:dyDescent="0.25">
      <c r="A20" t="s">
        <v>57</v>
      </c>
      <c r="B20" t="s">
        <v>58</v>
      </c>
      <c r="C20" t="str">
        <f>HYPERLINK("https://www.ncbi.nlm.nih.gov/geo/query/acc.cgi?acc=GSE17132","GSE17132")</f>
        <v>GSE17132</v>
      </c>
      <c r="D20" t="s">
        <v>56</v>
      </c>
      <c r="E20" t="str">
        <f>HYPERLINK("https://www.ncbi.nlm.nih.gov/pubmed/20207225","20207225")</f>
        <v>20207225</v>
      </c>
    </row>
    <row r="21" spans="1:5" x14ac:dyDescent="0.25">
      <c r="A21" t="s">
        <v>59</v>
      </c>
      <c r="B21" t="s">
        <v>60</v>
      </c>
      <c r="C21" t="str">
        <f>HYPERLINK("https://www.ncbi.nlm.nih.gov/geo/query/acc.cgi?acc=GSE17136","GSE17136")</f>
        <v>GSE17136</v>
      </c>
      <c r="D21" t="s">
        <v>56</v>
      </c>
      <c r="E21" t="str">
        <f>HYPERLINK("https://www.ncbi.nlm.nih.gov/pubmed/20207225","20207225")</f>
        <v>20207225</v>
      </c>
    </row>
    <row r="22" spans="1:5" x14ac:dyDescent="0.25">
      <c r="A22" t="s">
        <v>61</v>
      </c>
      <c r="B22" t="s">
        <v>62</v>
      </c>
      <c r="C22" t="str">
        <f>HYPERLINK("https://www.ncbi.nlm.nih.gov/geo/query/acc.cgi?acc=GSE17487","GSE17487")</f>
        <v>GSE17487</v>
      </c>
    </row>
    <row r="23" spans="1:5" x14ac:dyDescent="0.25">
      <c r="A23" t="s">
        <v>63</v>
      </c>
      <c r="B23" t="s">
        <v>64</v>
      </c>
      <c r="C23" t="str">
        <f>HYPERLINK("https://www.ncbi.nlm.nih.gov/geo/query/acc.cgi?acc=GSE17488","GSE17488")</f>
        <v>GSE17488</v>
      </c>
    </row>
    <row r="24" spans="1:5" x14ac:dyDescent="0.25">
      <c r="A24" t="s">
        <v>65</v>
      </c>
      <c r="B24" t="s">
        <v>66</v>
      </c>
      <c r="C24" t="str">
        <f>HYPERLINK("https://www.ncbi.nlm.nih.gov/geo/query/acc.cgi?acc=GSE17489","GSE17489")</f>
        <v>GSE17489</v>
      </c>
    </row>
    <row r="25" spans="1:5" x14ac:dyDescent="0.25">
      <c r="A25" t="s">
        <v>67</v>
      </c>
      <c r="B25" t="s">
        <v>68</v>
      </c>
      <c r="C25" t="str">
        <f>HYPERLINK("https://www.ncbi.nlm.nih.gov/geo/query/acc.cgi?acc=GSE18503","GSE18503")</f>
        <v>GSE18503</v>
      </c>
      <c r="D25" t="s">
        <v>69</v>
      </c>
      <c r="E25" t="str">
        <f>HYPERLINK("https://www.ncbi.nlm.nih.gov/pubmed/22312247","22312247")</f>
        <v>22312247</v>
      </c>
    </row>
    <row r="26" spans="1:5" x14ac:dyDescent="0.25">
      <c r="A26" t="s">
        <v>70</v>
      </c>
      <c r="B26" t="s">
        <v>71</v>
      </c>
      <c r="C26" t="str">
        <f>HYPERLINK("https://www.ncbi.nlm.nih.gov/geo/query/acc.cgi?acc=GSE18660","GSE18660")</f>
        <v>GSE18660</v>
      </c>
      <c r="D26" t="s">
        <v>72</v>
      </c>
      <c r="E26" t="str">
        <f>HYPERLINK("https://www.ncbi.nlm.nih.gov/pubmed/20956206","20956206")</f>
        <v>20956206</v>
      </c>
    </row>
    <row r="27" spans="1:5" x14ac:dyDescent="0.25">
      <c r="A27" t="s">
        <v>73</v>
      </c>
      <c r="B27" t="s">
        <v>74</v>
      </c>
      <c r="C27" t="str">
        <f>HYPERLINK("https://www.ncbi.nlm.nih.gov/geo/query/acc.cgi?acc=GSE18840","GSE18840")</f>
        <v>GSE18840</v>
      </c>
      <c r="D27" t="s">
        <v>75</v>
      </c>
      <c r="E27" t="str">
        <f>HYPERLINK("https://www.ncbi.nlm.nih.gov/pubmed/20054295","20054295")</f>
        <v>20054295</v>
      </c>
    </row>
    <row r="28" spans="1:5" x14ac:dyDescent="0.25">
      <c r="A28" t="s">
        <v>76</v>
      </c>
      <c r="B28" t="s">
        <v>77</v>
      </c>
      <c r="C28" t="str">
        <f>HYPERLINK("https://www.ncbi.nlm.nih.gov/geo/query/acc.cgi?acc=GSE19023","GSE19023")</f>
        <v>GSE19023</v>
      </c>
      <c r="D28" t="s">
        <v>78</v>
      </c>
      <c r="E28" t="str">
        <f>HYPERLINK("https://www.ncbi.nlm.nih.gov/pubmed/20096661","20096661")</f>
        <v>20096661</v>
      </c>
    </row>
    <row r="29" spans="1:5" x14ac:dyDescent="0.25">
      <c r="A29" t="s">
        <v>79</v>
      </c>
      <c r="B29" t="s">
        <v>80</v>
      </c>
      <c r="C29" t="str">
        <f>HYPERLINK("https://www.ncbi.nlm.nih.gov/geo/query/acc.cgi?acc=GSE19076","GSE19076")</f>
        <v>GSE19076</v>
      </c>
      <c r="D29" t="s">
        <v>81</v>
      </c>
      <c r="E29" t="str">
        <f>HYPERLINK("https://www.ncbi.nlm.nih.gov/pubmed/20123906","20123906")</f>
        <v>20123906</v>
      </c>
    </row>
    <row r="30" spans="1:5" x14ac:dyDescent="0.25">
      <c r="A30" t="s">
        <v>82</v>
      </c>
      <c r="B30" t="s">
        <v>83</v>
      </c>
      <c r="C30" t="str">
        <f>HYPERLINK("https://www.ncbi.nlm.nih.gov/geo/query/acc.cgi?acc=GSE19165","GSE19165")</f>
        <v>GSE19165</v>
      </c>
      <c r="D30" t="s">
        <v>84</v>
      </c>
      <c r="E30" t="str">
        <f>HYPERLINK("https://www.ncbi.nlm.nih.gov/pubmed/20064376","20064376")</f>
        <v>20064376</v>
      </c>
    </row>
    <row r="31" spans="1:5" x14ac:dyDescent="0.25">
      <c r="A31" t="s">
        <v>85</v>
      </c>
      <c r="B31" t="s">
        <v>86</v>
      </c>
      <c r="C31" t="str">
        <f>HYPERLINK("https://www.ncbi.nlm.nih.gov/geo/query/acc.cgi?acc=GSE19378","GSE19378")</f>
        <v>GSE19378</v>
      </c>
      <c r="D31" t="s">
        <v>87</v>
      </c>
      <c r="E31" t="str">
        <f>HYPERLINK("https://www.ncbi.nlm.nih.gov/pubmed/20036631","20036631")</f>
        <v>20036631</v>
      </c>
    </row>
    <row r="32" spans="1:5" x14ac:dyDescent="0.25">
      <c r="A32" t="s">
        <v>88</v>
      </c>
      <c r="B32" t="s">
        <v>89</v>
      </c>
      <c r="C32" t="str">
        <f>HYPERLINK("https://www.ncbi.nlm.nih.gov/geo/query/acc.cgi?acc=GSE1948","GSE1948")</f>
        <v>GSE1948</v>
      </c>
    </row>
    <row r="33" spans="1:6" x14ac:dyDescent="0.25">
      <c r="A33" t="s">
        <v>90</v>
      </c>
      <c r="B33" t="s">
        <v>91</v>
      </c>
      <c r="C33" t="str">
        <f>HYPERLINK("https://www.ncbi.nlm.nih.gov/geo/query/acc.cgi?acc=GSE1949","GSE1949")</f>
        <v>GSE1949</v>
      </c>
    </row>
    <row r="34" spans="1:6" x14ac:dyDescent="0.25">
      <c r="A34" t="s">
        <v>92</v>
      </c>
      <c r="B34" t="s">
        <v>93</v>
      </c>
      <c r="C34" t="str">
        <f>HYPERLINK("https://www.ncbi.nlm.nih.gov/geo/query/acc.cgi?acc=GSE19542","GSE19542")</f>
        <v>GSE19542</v>
      </c>
      <c r="D34" t="s">
        <v>94</v>
      </c>
      <c r="E34" t="str">
        <f>HYPERLINK("https://www.ncbi.nlm.nih.gov/pubmed/20211137","20211137")</f>
        <v>20211137</v>
      </c>
    </row>
    <row r="35" spans="1:6" x14ac:dyDescent="0.25">
      <c r="A35" t="s">
        <v>95</v>
      </c>
      <c r="B35" t="s">
        <v>96</v>
      </c>
      <c r="C35" t="str">
        <f>HYPERLINK("https://www.ncbi.nlm.nih.gov/geo/query/acc.cgi?acc=GSE19836","GSE19836")</f>
        <v>GSE19836</v>
      </c>
      <c r="D35" t="s">
        <v>97</v>
      </c>
      <c r="E35" t="str">
        <f>HYPERLINK("https://www.ncbi.nlm.nih.gov/pubmed/20569505","20569505")</f>
        <v>20569505</v>
      </c>
      <c r="F35" t="str">
        <f>HYPERLINK("https://www.ncbi.nlm.nih.gov/pubmed/23180766","23180766")</f>
        <v>23180766</v>
      </c>
    </row>
    <row r="36" spans="1:6" x14ac:dyDescent="0.25">
      <c r="A36" t="s">
        <v>98</v>
      </c>
      <c r="B36" t="s">
        <v>99</v>
      </c>
      <c r="C36" t="str">
        <f>HYPERLINK("https://www.ncbi.nlm.nih.gov/geo/query/acc.cgi?acc=GSE20177","GSE20177")</f>
        <v>GSE20177</v>
      </c>
      <c r="D36" t="s">
        <v>100</v>
      </c>
      <c r="E36" t="str">
        <f>HYPERLINK("https://www.ncbi.nlm.nih.gov/pubmed/20637626","20637626")</f>
        <v>20637626</v>
      </c>
    </row>
    <row r="37" spans="1:6" x14ac:dyDescent="0.25">
      <c r="A37" t="s">
        <v>101</v>
      </c>
      <c r="B37" t="s">
        <v>102</v>
      </c>
      <c r="C37" t="str">
        <f>HYPERLINK("https://www.ncbi.nlm.nih.gov/geo/query/acc.cgi?acc=GSE2042","GSE2042")</f>
        <v>GSE2042</v>
      </c>
      <c r="D37" t="s">
        <v>103</v>
      </c>
      <c r="E37" t="str">
        <f>HYPERLINK("https://www.ncbi.nlm.nih.gov/pubmed/16311515","16311515")</f>
        <v>16311515</v>
      </c>
      <c r="F37" t="str">
        <f>HYPERLINK("https://www.ncbi.nlm.nih.gov/pubmed/18437159","18437159")</f>
        <v>18437159</v>
      </c>
    </row>
    <row r="38" spans="1:6" x14ac:dyDescent="0.25">
      <c r="A38" t="s">
        <v>104</v>
      </c>
      <c r="B38" t="s">
        <v>105</v>
      </c>
      <c r="C38" t="str">
        <f>HYPERLINK("https://www.ncbi.nlm.nih.gov/geo/query/acc.cgi?acc=GSE20576","GSE20576")</f>
        <v>GSE20576</v>
      </c>
      <c r="D38" t="s">
        <v>106</v>
      </c>
      <c r="E38" t="str">
        <f>HYPERLINK("https://www.ncbi.nlm.nih.gov/pubmed/20418860","20418860")</f>
        <v>20418860</v>
      </c>
    </row>
    <row r="39" spans="1:6" x14ac:dyDescent="0.25">
      <c r="A39" t="s">
        <v>107</v>
      </c>
      <c r="B39" t="s">
        <v>52</v>
      </c>
      <c r="C39" t="str">
        <f>HYPERLINK("https://www.ncbi.nlm.nih.gov/geo/query/acc.cgi?acc=GSE21515","GSE21515")</f>
        <v>GSE21515</v>
      </c>
      <c r="D39" t="s">
        <v>108</v>
      </c>
      <c r="E39" t="str">
        <f>HYPERLINK("https://www.ncbi.nlm.nih.gov/pubmed/20382743","20382743")</f>
        <v>20382743</v>
      </c>
    </row>
    <row r="40" spans="1:6" x14ac:dyDescent="0.25">
      <c r="A40" t="s">
        <v>109</v>
      </c>
      <c r="B40" t="s">
        <v>110</v>
      </c>
      <c r="C40" t="str">
        <f>HYPERLINK("https://www.ncbi.nlm.nih.gov/geo/query/acc.cgi?acc=GSE22043","GSE22043")</f>
        <v>GSE22043</v>
      </c>
      <c r="D40" t="s">
        <v>111</v>
      </c>
      <c r="E40" t="str">
        <f>HYPERLINK("https://www.ncbi.nlm.nih.gov/pubmed/20644536","20644536")</f>
        <v>20644536</v>
      </c>
    </row>
    <row r="41" spans="1:6" x14ac:dyDescent="0.25">
      <c r="A41" t="s">
        <v>112</v>
      </c>
      <c r="B41" t="s">
        <v>113</v>
      </c>
      <c r="C41" t="str">
        <f>HYPERLINK("https://www.ncbi.nlm.nih.gov/geo/query/acc.cgi?acc=GSE22605","GSE22605")</f>
        <v>GSE22605</v>
      </c>
      <c r="D41" t="s">
        <v>114</v>
      </c>
      <c r="E41" t="str">
        <f>HYPERLINK("https://www.ncbi.nlm.nih.gov/pubmed/20624824","20624824")</f>
        <v>20624824</v>
      </c>
    </row>
    <row r="42" spans="1:6" x14ac:dyDescent="0.25">
      <c r="A42" t="s">
        <v>115</v>
      </c>
      <c r="B42" t="s">
        <v>116</v>
      </c>
      <c r="C42" t="str">
        <f>HYPERLINK("https://www.ncbi.nlm.nih.gov/geo/query/acc.cgi?acc=GSE23923","GSE23923")</f>
        <v>GSE23923</v>
      </c>
      <c r="D42" t="s">
        <v>117</v>
      </c>
      <c r="E42" t="str">
        <f>HYPERLINK("https://www.ncbi.nlm.nih.gov/pubmed/21589869","21589869")</f>
        <v>21589869</v>
      </c>
    </row>
    <row r="43" spans="1:6" x14ac:dyDescent="0.25">
      <c r="A43" t="s">
        <v>118</v>
      </c>
      <c r="B43" t="s">
        <v>119</v>
      </c>
      <c r="C43" t="str">
        <f>HYPERLINK("https://www.ncbi.nlm.nih.gov/geo/query/acc.cgi?acc=GSE24705","GSE24705")</f>
        <v>GSE24705</v>
      </c>
      <c r="D43" t="s">
        <v>120</v>
      </c>
      <c r="E43" t="str">
        <f>HYPERLINK("https://www.ncbi.nlm.nih.gov/pubmed/21624975","21624975")</f>
        <v>21624975</v>
      </c>
    </row>
    <row r="44" spans="1:6" x14ac:dyDescent="0.25">
      <c r="A44" t="s">
        <v>121</v>
      </c>
      <c r="B44" t="s">
        <v>122</v>
      </c>
      <c r="C44" t="str">
        <f>HYPERLINK("https://www.ncbi.nlm.nih.gov/geo/query/acc.cgi?acc=GSE24861","GSE24861")</f>
        <v>GSE24861</v>
      </c>
      <c r="D44" t="s">
        <v>123</v>
      </c>
      <c r="E44" t="str">
        <f>HYPERLINK("https://www.ncbi.nlm.nih.gov/pubmed/21135873","21135873")</f>
        <v>21135873</v>
      </c>
    </row>
    <row r="45" spans="1:6" x14ac:dyDescent="0.25">
      <c r="A45" t="s">
        <v>124</v>
      </c>
      <c r="B45" t="s">
        <v>125</v>
      </c>
      <c r="C45" t="str">
        <f>HYPERLINK("https://www.ncbi.nlm.nih.gov/geo/query/acc.cgi?acc=GSE25872","GSE25872")</f>
        <v>GSE25872</v>
      </c>
      <c r="D45" t="s">
        <v>126</v>
      </c>
      <c r="E45" t="str">
        <f>HYPERLINK("https://www.ncbi.nlm.nih.gov/pubmed/21300784","21300784")</f>
        <v>21300784</v>
      </c>
    </row>
    <row r="46" spans="1:6" x14ac:dyDescent="0.25">
      <c r="A46" t="s">
        <v>127</v>
      </c>
      <c r="B46" t="s">
        <v>128</v>
      </c>
      <c r="C46" t="str">
        <f>HYPERLINK("https://www.ncbi.nlm.nih.gov/geo/query/acc.cgi?acc=GSE26001","GSE26001")</f>
        <v>GSE26001</v>
      </c>
      <c r="D46" t="s">
        <v>129</v>
      </c>
      <c r="E46" t="str">
        <f>HYPERLINK("https://www.ncbi.nlm.nih.gov/pubmed/21536587","21536587")</f>
        <v>21536587</v>
      </c>
    </row>
    <row r="47" spans="1:6" x14ac:dyDescent="0.25">
      <c r="A47" t="s">
        <v>130</v>
      </c>
      <c r="B47" t="s">
        <v>131</v>
      </c>
      <c r="C47" t="str">
        <f>HYPERLINK("https://www.ncbi.nlm.nih.gov/geo/query/acc.cgi?acc=GSE26087","GSE26087")</f>
        <v>GSE26087</v>
      </c>
      <c r="D47" t="s">
        <v>132</v>
      </c>
      <c r="E47" t="str">
        <f>HYPERLINK("https://www.ncbi.nlm.nih.gov/pubmed/22156375","22156375")</f>
        <v>22156375</v>
      </c>
    </row>
    <row r="48" spans="1:6" x14ac:dyDescent="0.25">
      <c r="A48" t="s">
        <v>133</v>
      </c>
      <c r="B48" t="s">
        <v>134</v>
      </c>
      <c r="C48" t="str">
        <f>HYPERLINK("https://www.ncbi.nlm.nih.gov/geo/query/acc.cgi?acc=GSE26360","GSE26360")</f>
        <v>GSE26360</v>
      </c>
      <c r="D48" t="s">
        <v>135</v>
      </c>
      <c r="E48" t="str">
        <f>HYPERLINK("https://www.ncbi.nlm.nih.gov/pubmed/22387025","22387025")</f>
        <v>22387025</v>
      </c>
    </row>
    <row r="49" spans="1:6" x14ac:dyDescent="0.25">
      <c r="A49" t="s">
        <v>136</v>
      </c>
      <c r="B49" t="s">
        <v>137</v>
      </c>
      <c r="C49" t="str">
        <f>HYPERLINK("https://www.ncbi.nlm.nih.gov/geo/query/acc.cgi?acc=GSE26431","GSE26431")</f>
        <v>GSE26431</v>
      </c>
      <c r="D49" t="s">
        <v>138</v>
      </c>
      <c r="E49" t="str">
        <f>HYPERLINK("https://www.ncbi.nlm.nih.gov/pubmed/21654807","21654807")</f>
        <v>21654807</v>
      </c>
    </row>
    <row r="50" spans="1:6" x14ac:dyDescent="0.25">
      <c r="A50" t="s">
        <v>139</v>
      </c>
      <c r="B50" t="s">
        <v>140</v>
      </c>
      <c r="C50" t="str">
        <f>HYPERLINK("https://www.ncbi.nlm.nih.gov/geo/query/acc.cgi?acc=GSE26830","GSE26830")</f>
        <v>GSE26830</v>
      </c>
      <c r="D50" t="s">
        <v>141</v>
      </c>
      <c r="E50" t="str">
        <f>HYPERLINK("https://www.ncbi.nlm.nih.gov/pubmed/21451524","21451524")</f>
        <v>21451524</v>
      </c>
      <c r="F50" t="str">
        <f>HYPERLINK("https://www.ncbi.nlm.nih.gov/pubmed/21460036","21460036")</f>
        <v>21460036</v>
      </c>
    </row>
    <row r="51" spans="1:6" x14ac:dyDescent="0.25">
      <c r="A51" t="s">
        <v>142</v>
      </c>
      <c r="B51" t="s">
        <v>143</v>
      </c>
      <c r="C51" t="str">
        <f>HYPERLINK("https://www.ncbi.nlm.nih.gov/geo/query/acc.cgi?acc=GSE27087","GSE27087")</f>
        <v>GSE27087</v>
      </c>
      <c r="D51" t="s">
        <v>144</v>
      </c>
      <c r="E51" t="str">
        <f>HYPERLINK("https://www.ncbi.nlm.nih.gov/pubmed/21537085","21537085")</f>
        <v>21537085</v>
      </c>
    </row>
    <row r="52" spans="1:6" x14ac:dyDescent="0.25">
      <c r="A52" t="s">
        <v>145</v>
      </c>
      <c r="B52" t="s">
        <v>146</v>
      </c>
      <c r="C52" t="str">
        <f>HYPERLINK("https://www.ncbi.nlm.nih.gov/geo/query/acc.cgi?acc=GSE27455","GSE27455")</f>
        <v>GSE27455</v>
      </c>
      <c r="D52" t="s">
        <v>147</v>
      </c>
      <c r="E52" t="str">
        <f>HYPERLINK("https://www.ncbi.nlm.nih.gov/pubmed/21685894","21685894")</f>
        <v>21685894</v>
      </c>
    </row>
    <row r="53" spans="1:6" x14ac:dyDescent="0.25">
      <c r="A53" t="s">
        <v>148</v>
      </c>
      <c r="B53" t="s">
        <v>149</v>
      </c>
      <c r="C53" t="str">
        <f>HYPERLINK("https://www.ncbi.nlm.nih.gov/geo/query/acc.cgi?acc=GSE27685","GSE27685")</f>
        <v>GSE27685</v>
      </c>
      <c r="D53" t="s">
        <v>150</v>
      </c>
      <c r="E53" t="str">
        <f>HYPERLINK("https://www.ncbi.nlm.nih.gov/pubmed/22455726","22455726")</f>
        <v>22455726</v>
      </c>
    </row>
    <row r="54" spans="1:6" x14ac:dyDescent="0.25">
      <c r="A54" t="s">
        <v>151</v>
      </c>
      <c r="B54" t="s">
        <v>152</v>
      </c>
      <c r="C54" t="str">
        <f>HYPERLINK("https://www.ncbi.nlm.nih.gov/geo/query/acc.cgi?acc=GSE27708","GSE27708")</f>
        <v>GSE27708</v>
      </c>
      <c r="D54" t="s">
        <v>153</v>
      </c>
      <c r="E54" t="str">
        <f>HYPERLINK("https://www.ncbi.nlm.nih.gov/pubmed/21785422","21785422")</f>
        <v>21785422</v>
      </c>
    </row>
    <row r="55" spans="1:6" x14ac:dyDescent="0.25">
      <c r="A55" t="s">
        <v>154</v>
      </c>
      <c r="B55" t="s">
        <v>155</v>
      </c>
      <c r="C55" t="str">
        <f>HYPERLINK("https://www.ncbi.nlm.nih.gov/geo/query/acc.cgi?acc=GSE27881","GSE27881")</f>
        <v>GSE27881</v>
      </c>
      <c r="D55" t="s">
        <v>156</v>
      </c>
      <c r="E55" t="str">
        <f>HYPERLINK("https://www.ncbi.nlm.nih.gov/pubmed/21726832","21726832")</f>
        <v>21726832</v>
      </c>
    </row>
    <row r="56" spans="1:6" x14ac:dyDescent="0.25">
      <c r="A56" t="s">
        <v>157</v>
      </c>
      <c r="B56" t="s">
        <v>158</v>
      </c>
      <c r="C56" t="str">
        <f>HYPERLINK("https://www.ncbi.nlm.nih.gov/geo/query/acc.cgi?acc=GSE28262","GSE28262")</f>
        <v>GSE28262</v>
      </c>
      <c r="D56" t="s">
        <v>159</v>
      </c>
      <c r="E56" t="str">
        <f>HYPERLINK("https://www.ncbi.nlm.nih.gov/pubmed/21681859","21681859")</f>
        <v>21681859</v>
      </c>
    </row>
    <row r="57" spans="1:6" x14ac:dyDescent="0.25">
      <c r="A57" t="s">
        <v>160</v>
      </c>
      <c r="B57" t="s">
        <v>161</v>
      </c>
      <c r="C57" t="str">
        <f>HYPERLINK("https://www.ncbi.nlm.nih.gov/geo/query/acc.cgi?acc=GSE28452","GSE28452")</f>
        <v>GSE28452</v>
      </c>
      <c r="D57" t="s">
        <v>162</v>
      </c>
      <c r="E57" t="str">
        <f>HYPERLINK("https://www.ncbi.nlm.nih.gov/pubmed/24120664","24120664")</f>
        <v>24120664</v>
      </c>
    </row>
    <row r="58" spans="1:6" x14ac:dyDescent="0.25">
      <c r="A58" t="s">
        <v>163</v>
      </c>
      <c r="B58" t="s">
        <v>164</v>
      </c>
      <c r="C58" t="str">
        <f>HYPERLINK("https://www.ncbi.nlm.nih.gov/geo/query/acc.cgi?acc=GSE28530","GSE28530")</f>
        <v>GSE28530</v>
      </c>
      <c r="D58" t="s">
        <v>165</v>
      </c>
      <c r="E58" t="str">
        <f>HYPERLINK("https://www.ncbi.nlm.nih.gov/pubmed/21514197","21514197")</f>
        <v>21514197</v>
      </c>
    </row>
    <row r="59" spans="1:6" x14ac:dyDescent="0.25">
      <c r="A59" t="s">
        <v>166</v>
      </c>
      <c r="B59" t="s">
        <v>167</v>
      </c>
      <c r="C59" t="str">
        <f>HYPERLINK("https://www.ncbi.nlm.nih.gov/geo/query/acc.cgi?acc=GSE28593","GSE28593")</f>
        <v>GSE28593</v>
      </c>
      <c r="D59" t="s">
        <v>168</v>
      </c>
      <c r="E59" t="str">
        <f>HYPERLINK("https://www.ncbi.nlm.nih.gov/pubmed/20014010","20014010")</f>
        <v>20014010</v>
      </c>
    </row>
    <row r="60" spans="1:6" x14ac:dyDescent="0.25">
      <c r="A60" t="s">
        <v>169</v>
      </c>
      <c r="B60" t="s">
        <v>170</v>
      </c>
      <c r="C60" t="str">
        <f>HYPERLINK("https://www.ncbi.nlm.nih.gov/geo/query/acc.cgi?acc=GSE29635","GSE29635")</f>
        <v>GSE29635</v>
      </c>
      <c r="D60" t="s">
        <v>171</v>
      </c>
      <c r="E60" t="str">
        <f>HYPERLINK("https://www.ncbi.nlm.nih.gov/pubmed/21732815","21732815")</f>
        <v>21732815</v>
      </c>
    </row>
    <row r="61" spans="1:6" x14ac:dyDescent="0.25">
      <c r="A61" t="s">
        <v>172</v>
      </c>
      <c r="B61" t="s">
        <v>173</v>
      </c>
      <c r="C61" t="str">
        <f>HYPERLINK("https://www.ncbi.nlm.nih.gov/geo/query/acc.cgi?acc=GSE2972","GSE2972")</f>
        <v>GSE2972</v>
      </c>
      <c r="D61" t="s">
        <v>174</v>
      </c>
      <c r="E61" t="str">
        <f>HYPERLINK("https://www.ncbi.nlm.nih.gov/pubmed/17394647","17394647")</f>
        <v>17394647</v>
      </c>
    </row>
    <row r="62" spans="1:6" x14ac:dyDescent="0.25">
      <c r="A62" t="s">
        <v>175</v>
      </c>
      <c r="B62" t="s">
        <v>176</v>
      </c>
      <c r="C62" t="str">
        <f>HYPERLINK("https://www.ncbi.nlm.nih.gov/geo/query/acc.cgi?acc=GSE30176","GSE30176")</f>
        <v>GSE30176</v>
      </c>
      <c r="D62" t="s">
        <v>177</v>
      </c>
      <c r="E62" t="str">
        <f>HYPERLINK("https://www.ncbi.nlm.nih.gov/pubmed/21764852","21764852")</f>
        <v>21764852</v>
      </c>
    </row>
    <row r="63" spans="1:6" x14ac:dyDescent="0.25">
      <c r="A63" t="s">
        <v>178</v>
      </c>
      <c r="B63" t="s">
        <v>179</v>
      </c>
      <c r="C63" t="str">
        <f>HYPERLINK("https://www.ncbi.nlm.nih.gov/geo/query/acc.cgi?acc=GSE30245","GSE30245")</f>
        <v>GSE30245</v>
      </c>
      <c r="D63" t="s">
        <v>180</v>
      </c>
      <c r="E63" t="str">
        <f>HYPERLINK("https://www.ncbi.nlm.nih.gov/pubmed/21874018","21874018")</f>
        <v>21874018</v>
      </c>
    </row>
    <row r="64" spans="1:6" x14ac:dyDescent="0.25">
      <c r="A64" t="s">
        <v>181</v>
      </c>
      <c r="B64" t="s">
        <v>182</v>
      </c>
      <c r="C64" t="str">
        <f>HYPERLINK("https://www.ncbi.nlm.nih.gov/geo/query/acc.cgi?acc=GSE30293","GSE30293")</f>
        <v>GSE30293</v>
      </c>
    </row>
    <row r="65" spans="1:5" x14ac:dyDescent="0.25">
      <c r="A65" t="s">
        <v>183</v>
      </c>
      <c r="B65" t="s">
        <v>184</v>
      </c>
      <c r="C65" t="str">
        <f>HYPERLINK("https://www.ncbi.nlm.nih.gov/geo/query/acc.cgi?acc=GSE31008","GSE31008")</f>
        <v>GSE31008</v>
      </c>
      <c r="D65" t="s">
        <v>185</v>
      </c>
      <c r="E65" t="str">
        <f>HYPERLINK("https://www.ncbi.nlm.nih.gov/pubmed/22196727","22196727")</f>
        <v>22196727</v>
      </c>
    </row>
    <row r="66" spans="1:5" x14ac:dyDescent="0.25">
      <c r="A66" t="s">
        <v>186</v>
      </c>
      <c r="B66" t="s">
        <v>187</v>
      </c>
      <c r="C66" t="str">
        <f>HYPERLINK("https://www.ncbi.nlm.nih.gov/geo/query/acc.cgi?acc=GSE31374","GSE31374")</f>
        <v>GSE31374</v>
      </c>
      <c r="D66" t="s">
        <v>188</v>
      </c>
      <c r="E66" t="str">
        <f>HYPERLINK("https://www.ncbi.nlm.nih.gov/pubmed/22355682","22355682")</f>
        <v>22355682</v>
      </c>
    </row>
    <row r="67" spans="1:5" x14ac:dyDescent="0.25">
      <c r="A67" t="s">
        <v>189</v>
      </c>
      <c r="B67" t="s">
        <v>190</v>
      </c>
      <c r="C67" t="str">
        <f>HYPERLINK("https://www.ncbi.nlm.nih.gov/geo/query/acc.cgi?acc=GSE31784","GSE31784")</f>
        <v>GSE31784</v>
      </c>
      <c r="D67" t="s">
        <v>191</v>
      </c>
      <c r="E67" t="str">
        <f>HYPERLINK("https://www.ncbi.nlm.nih.gov/pubmed/22210892","22210892")</f>
        <v>22210892</v>
      </c>
    </row>
    <row r="68" spans="1:5" x14ac:dyDescent="0.25">
      <c r="A68" t="s">
        <v>192</v>
      </c>
      <c r="B68" t="s">
        <v>193</v>
      </c>
      <c r="C68" t="str">
        <f>HYPERLINK("https://www.ncbi.nlm.nih.gov/geo/query/acc.cgi?acc=GSE3223","GSE3223")</f>
        <v>GSE3223</v>
      </c>
    </row>
    <row r="69" spans="1:5" x14ac:dyDescent="0.25">
      <c r="A69" t="s">
        <v>194</v>
      </c>
      <c r="B69" t="s">
        <v>195</v>
      </c>
      <c r="C69" t="str">
        <f>HYPERLINK("https://www.ncbi.nlm.nih.gov/geo/query/acc.cgi?acc=GSE32287","GSE32287")</f>
        <v>GSE32287</v>
      </c>
      <c r="D69" t="s">
        <v>196</v>
      </c>
      <c r="E69" t="str">
        <f>HYPERLINK("https://www.ncbi.nlm.nih.gov/pubmed/22269950","22269950")</f>
        <v>22269950</v>
      </c>
    </row>
    <row r="70" spans="1:5" x14ac:dyDescent="0.25">
      <c r="A70" t="s">
        <v>197</v>
      </c>
      <c r="B70" t="s">
        <v>198</v>
      </c>
      <c r="C70" t="str">
        <f>HYPERLINK("https://www.ncbi.nlm.nih.gov/geo/query/acc.cgi?acc=GSE32288","GSE32288")</f>
        <v>GSE32288</v>
      </c>
      <c r="D70" t="s">
        <v>196</v>
      </c>
      <c r="E70" t="str">
        <f>HYPERLINK("https://www.ncbi.nlm.nih.gov/pubmed/22269950","22269950")</f>
        <v>22269950</v>
      </c>
    </row>
    <row r="71" spans="1:5" x14ac:dyDescent="0.25">
      <c r="A71" t="s">
        <v>199</v>
      </c>
      <c r="B71" t="s">
        <v>200</v>
      </c>
      <c r="C71" t="str">
        <f>HYPERLINK("https://www.ncbi.nlm.nih.gov/geo/query/acc.cgi?acc=GSE3231","GSE3231")</f>
        <v>GSE3231</v>
      </c>
      <c r="D71" t="s">
        <v>174</v>
      </c>
      <c r="E71" t="str">
        <f>HYPERLINK("https://www.ncbi.nlm.nih.gov/pubmed/17394647","17394647")</f>
        <v>17394647</v>
      </c>
    </row>
    <row r="72" spans="1:5" x14ac:dyDescent="0.25">
      <c r="A72" t="s">
        <v>201</v>
      </c>
      <c r="B72" t="s">
        <v>202</v>
      </c>
      <c r="C72" t="str">
        <f>HYPERLINK("https://www.ncbi.nlm.nih.gov/geo/query/acc.cgi?acc=GSE32598","GSE32598")</f>
        <v>GSE32598</v>
      </c>
      <c r="D72" t="s">
        <v>203</v>
      </c>
      <c r="E72" t="str">
        <f>HYPERLINK("https://www.ncbi.nlm.nih.gov/pubmed/22064699","22064699")</f>
        <v>22064699</v>
      </c>
    </row>
    <row r="73" spans="1:5" x14ac:dyDescent="0.25">
      <c r="A73" t="s">
        <v>204</v>
      </c>
      <c r="B73" t="s">
        <v>205</v>
      </c>
      <c r="C73" t="str">
        <f>HYPERLINK("https://www.ncbi.nlm.nih.gov/geo/query/acc.cgi?acc=GSE33110","GSE33110")</f>
        <v>GSE33110</v>
      </c>
      <c r="D73" t="s">
        <v>206</v>
      </c>
      <c r="E73" t="str">
        <f>HYPERLINK("https://www.ncbi.nlm.nih.gov/pubmed/22378611","22378611")</f>
        <v>22378611</v>
      </c>
    </row>
    <row r="74" spans="1:5" x14ac:dyDescent="0.25">
      <c r="A74" t="s">
        <v>207</v>
      </c>
      <c r="B74" t="s">
        <v>208</v>
      </c>
      <c r="C74" t="str">
        <f>HYPERLINK("https://www.ncbi.nlm.nih.gov/geo/query/acc.cgi?acc=GSE33308","GSE33308")</f>
        <v>GSE33308</v>
      </c>
      <c r="D74" t="s">
        <v>209</v>
      </c>
      <c r="E74" t="str">
        <f>HYPERLINK("https://www.ncbi.nlm.nih.gov/pubmed/23176317","23176317")</f>
        <v>23176317</v>
      </c>
    </row>
    <row r="75" spans="1:5" x14ac:dyDescent="0.25">
      <c r="A75" t="s">
        <v>210</v>
      </c>
      <c r="B75" t="s">
        <v>211</v>
      </c>
      <c r="C75" t="str">
        <f>HYPERLINK("https://www.ncbi.nlm.nih.gov/geo/query/acc.cgi?acc=GSE33882","GSE33882")</f>
        <v>GSE33882</v>
      </c>
      <c r="D75" t="s">
        <v>212</v>
      </c>
      <c r="E75" t="str">
        <f>HYPERLINK("https://www.ncbi.nlm.nih.gov/pubmed/22496868","22496868")</f>
        <v>22496868</v>
      </c>
    </row>
    <row r="76" spans="1:5" x14ac:dyDescent="0.25">
      <c r="A76" t="s">
        <v>213</v>
      </c>
      <c r="B76" t="s">
        <v>214</v>
      </c>
      <c r="C76" t="str">
        <f>HYPERLINK("https://www.ncbi.nlm.nih.gov/geo/query/acc.cgi?acc=GSE34761","GSE34761")</f>
        <v>GSE34761</v>
      </c>
      <c r="D76" t="s">
        <v>215</v>
      </c>
      <c r="E76" t="str">
        <f>HYPERLINK("https://www.ncbi.nlm.nih.gov/pubmed/22387999","22387999")</f>
        <v>22387999</v>
      </c>
    </row>
    <row r="77" spans="1:5" x14ac:dyDescent="0.25">
      <c r="A77" t="s">
        <v>216</v>
      </c>
      <c r="B77" t="s">
        <v>217</v>
      </c>
      <c r="C77" t="str">
        <f>HYPERLINK("https://www.ncbi.nlm.nih.gov/geo/query/acc.cgi?acc=GSE35785","GSE35785")</f>
        <v>GSE35785</v>
      </c>
      <c r="D77" t="s">
        <v>218</v>
      </c>
      <c r="E77" t="str">
        <f>HYPERLINK("https://www.ncbi.nlm.nih.gov/pubmed/22541431","22541431")</f>
        <v>22541431</v>
      </c>
    </row>
    <row r="78" spans="1:5" x14ac:dyDescent="0.25">
      <c r="A78" t="s">
        <v>219</v>
      </c>
      <c r="B78" t="s">
        <v>220</v>
      </c>
      <c r="C78" t="str">
        <f>HYPERLINK("https://www.ncbi.nlm.nih.gov/geo/query/acc.cgi?acc=GSE35983","GSE35983")</f>
        <v>GSE35983</v>
      </c>
      <c r="D78" t="s">
        <v>221</v>
      </c>
      <c r="E78" t="str">
        <f>HYPERLINK("https://www.ncbi.nlm.nih.gov/pubmed/22770244","22770244")</f>
        <v>22770244</v>
      </c>
    </row>
    <row r="79" spans="1:5" x14ac:dyDescent="0.25">
      <c r="A79" t="s">
        <v>222</v>
      </c>
      <c r="B79" t="s">
        <v>223</v>
      </c>
      <c r="C79" t="str">
        <f>HYPERLINK("https://www.ncbi.nlm.nih.gov/geo/query/acc.cgi?acc=GSE3653","GSE3653")</f>
        <v>GSE3653</v>
      </c>
      <c r="D79" t="s">
        <v>224</v>
      </c>
      <c r="E79" t="str">
        <f>HYPERLINK("https://www.ncbi.nlm.nih.gov/pubmed/16809427","16809427")</f>
        <v>16809427</v>
      </c>
    </row>
    <row r="80" spans="1:5" x14ac:dyDescent="0.25">
      <c r="A80" t="s">
        <v>225</v>
      </c>
      <c r="B80" t="s">
        <v>226</v>
      </c>
      <c r="C80" t="str">
        <f>HYPERLINK("https://www.ncbi.nlm.nih.gov/geo/query/acc.cgi?acc=GSE36679","GSE36679")</f>
        <v>GSE36679</v>
      </c>
      <c r="D80" t="s">
        <v>227</v>
      </c>
      <c r="E80" t="str">
        <f>HYPERLINK("https://www.ncbi.nlm.nih.gov/pubmed/23300728","23300728")</f>
        <v>23300728</v>
      </c>
    </row>
    <row r="81" spans="1:5" x14ac:dyDescent="0.25">
      <c r="A81" t="s">
        <v>228</v>
      </c>
      <c r="B81" t="s">
        <v>229</v>
      </c>
      <c r="C81" t="str">
        <f>HYPERLINK("https://www.ncbi.nlm.nih.gov/geo/query/acc.cgi?acc=GSE36818","GSE36818")</f>
        <v>GSE36818</v>
      </c>
      <c r="D81" t="s">
        <v>230</v>
      </c>
      <c r="E81" t="str">
        <f>HYPERLINK("https://www.ncbi.nlm.nih.gov/pubmed/22569365","22569365")</f>
        <v>22569365</v>
      </c>
    </row>
    <row r="82" spans="1:5" x14ac:dyDescent="0.25">
      <c r="A82" t="s">
        <v>231</v>
      </c>
      <c r="B82" t="s">
        <v>232</v>
      </c>
      <c r="C82" t="str">
        <f>HYPERLINK("https://www.ncbi.nlm.nih.gov/geo/query/acc.cgi?acc=GSE37060","GSE37060")</f>
        <v>GSE37060</v>
      </c>
      <c r="D82" t="s">
        <v>233</v>
      </c>
      <c r="E82" t="str">
        <f>HYPERLINK("https://www.ncbi.nlm.nih.gov/pubmed/25388207","25388207")</f>
        <v>25388207</v>
      </c>
    </row>
    <row r="83" spans="1:5" x14ac:dyDescent="0.25">
      <c r="A83" t="s">
        <v>234</v>
      </c>
      <c r="B83" t="s">
        <v>235</v>
      </c>
      <c r="C83" t="str">
        <f>HYPERLINK("https://www.ncbi.nlm.nih.gov/geo/query/acc.cgi?acc=GSE37113","GSE37113")</f>
        <v>GSE37113</v>
      </c>
      <c r="D83" t="s">
        <v>236</v>
      </c>
      <c r="E83" t="str">
        <f>HYPERLINK("https://www.ncbi.nlm.nih.gov/pubmed/23102813","23102813")</f>
        <v>23102813</v>
      </c>
    </row>
    <row r="84" spans="1:5" x14ac:dyDescent="0.25">
      <c r="A84" t="s">
        <v>237</v>
      </c>
      <c r="B84" t="s">
        <v>238</v>
      </c>
      <c r="C84" t="str">
        <f>HYPERLINK("https://www.ncbi.nlm.nih.gov/geo/query/acc.cgi?acc=GSE3714","GSE3714")</f>
        <v>GSE3714</v>
      </c>
      <c r="D84" t="s">
        <v>239</v>
      </c>
      <c r="E84" t="str">
        <f>HYPERLINK("https://www.ncbi.nlm.nih.gov/pubmed/16377562","16377562")</f>
        <v>16377562</v>
      </c>
    </row>
    <row r="85" spans="1:5" x14ac:dyDescent="0.25">
      <c r="A85" t="s">
        <v>240</v>
      </c>
      <c r="B85" t="s">
        <v>241</v>
      </c>
      <c r="C85" t="str">
        <f>HYPERLINK("https://www.ncbi.nlm.nih.gov/geo/query/acc.cgi?acc=GSE37397","GSE37397")</f>
        <v>GSE37397</v>
      </c>
      <c r="D85" t="s">
        <v>242</v>
      </c>
      <c r="E85" t="str">
        <f>HYPERLINK("https://www.ncbi.nlm.nih.gov/pubmed/23231677","23231677")</f>
        <v>23231677</v>
      </c>
    </row>
    <row r="86" spans="1:5" x14ac:dyDescent="0.25">
      <c r="A86" t="s">
        <v>243</v>
      </c>
      <c r="B86" t="s">
        <v>244</v>
      </c>
      <c r="C86" t="str">
        <f>HYPERLINK("https://www.ncbi.nlm.nih.gov/geo/query/acc.cgi?acc=GSE3749","GSE3749")</f>
        <v>GSE3749</v>
      </c>
      <c r="D86" t="s">
        <v>174</v>
      </c>
      <c r="E86" t="str">
        <f>HYPERLINK("https://www.ncbi.nlm.nih.gov/pubmed/17394647","17394647")</f>
        <v>17394647</v>
      </c>
    </row>
    <row r="87" spans="1:5" x14ac:dyDescent="0.25">
      <c r="A87" t="s">
        <v>245</v>
      </c>
      <c r="B87" t="s">
        <v>246</v>
      </c>
      <c r="C87" t="str">
        <f>HYPERLINK("https://www.ncbi.nlm.nih.gov/geo/query/acc.cgi?acc=GSE37712","GSE37712")</f>
        <v>GSE37712</v>
      </c>
      <c r="D87" t="s">
        <v>247</v>
      </c>
      <c r="E87" t="str">
        <f>HYPERLINK("https://www.ncbi.nlm.nih.gov/pubmed/23125361","23125361")</f>
        <v>23125361</v>
      </c>
    </row>
    <row r="88" spans="1:5" x14ac:dyDescent="0.25">
      <c r="A88" t="s">
        <v>248</v>
      </c>
      <c r="B88" t="s">
        <v>249</v>
      </c>
      <c r="C88" t="str">
        <f>HYPERLINK("https://www.ncbi.nlm.nih.gov/geo/query/acc.cgi?acc=GSE3774","GSE3774")</f>
        <v>GSE3774</v>
      </c>
    </row>
    <row r="89" spans="1:5" x14ac:dyDescent="0.25">
      <c r="A89" t="s">
        <v>250</v>
      </c>
      <c r="B89" t="s">
        <v>251</v>
      </c>
      <c r="C89" t="str">
        <f>HYPERLINK("https://www.ncbi.nlm.nih.gov/geo/query/acc.cgi?acc=GSE37775","GSE37775")</f>
        <v>GSE37775</v>
      </c>
      <c r="D89" t="s">
        <v>252</v>
      </c>
      <c r="E89" t="str">
        <f>HYPERLINK("https://www.ncbi.nlm.nih.gov/pubmed/22666422","22666422")</f>
        <v>22666422</v>
      </c>
    </row>
    <row r="90" spans="1:5" x14ac:dyDescent="0.25">
      <c r="A90" t="s">
        <v>253</v>
      </c>
      <c r="B90" t="s">
        <v>254</v>
      </c>
      <c r="C90" t="str">
        <f>HYPERLINK("https://www.ncbi.nlm.nih.gov/geo/query/acc.cgi?acc=GSE38224","GSE38224")</f>
        <v>GSE38224</v>
      </c>
      <c r="D90" t="s">
        <v>255</v>
      </c>
      <c r="E90" t="str">
        <f>HYPERLINK("https://www.ncbi.nlm.nih.gov/pubmed/22844243","22844243")</f>
        <v>22844243</v>
      </c>
    </row>
    <row r="91" spans="1:5" x14ac:dyDescent="0.25">
      <c r="A91" t="s">
        <v>256</v>
      </c>
      <c r="B91" t="s">
        <v>257</v>
      </c>
      <c r="C91" t="str">
        <f>HYPERLINK("https://www.ncbi.nlm.nih.gov/geo/query/acc.cgi?acc=GSE38316","GSE38316")</f>
        <v>GSE38316</v>
      </c>
      <c r="D91" t="s">
        <v>258</v>
      </c>
      <c r="E91" t="str">
        <f>HYPERLINK("https://www.ncbi.nlm.nih.gov/pubmed/22899851","22899851")</f>
        <v>22899851</v>
      </c>
    </row>
    <row r="92" spans="1:5" x14ac:dyDescent="0.25">
      <c r="A92" t="s">
        <v>259</v>
      </c>
      <c r="B92" t="s">
        <v>260</v>
      </c>
      <c r="C92" t="str">
        <f>HYPERLINK("https://www.ncbi.nlm.nih.gov/geo/query/acc.cgi?acc=GSE39321","GSE39321")</f>
        <v>GSE39321</v>
      </c>
      <c r="D92" t="s">
        <v>261</v>
      </c>
      <c r="E92" t="str">
        <f>HYPERLINK("https://www.ncbi.nlm.nih.gov/pubmed/23352454","23352454")</f>
        <v>23352454</v>
      </c>
    </row>
    <row r="93" spans="1:5" x14ac:dyDescent="0.25">
      <c r="A93" t="s">
        <v>262</v>
      </c>
      <c r="B93" t="s">
        <v>263</v>
      </c>
      <c r="C93" t="str">
        <f>HYPERLINK("https://www.ncbi.nlm.nih.gov/geo/query/acc.cgi?acc=GSE39615","GSE39615")</f>
        <v>GSE39615</v>
      </c>
    </row>
    <row r="94" spans="1:5" x14ac:dyDescent="0.25">
      <c r="A94" t="s">
        <v>264</v>
      </c>
      <c r="B94" t="s">
        <v>265</v>
      </c>
      <c r="C94" t="str">
        <f>HYPERLINK("https://www.ncbi.nlm.nih.gov/geo/query/acc.cgi?acc=GSE39770","GSE39770")</f>
        <v>GSE39770</v>
      </c>
      <c r="D94" t="s">
        <v>266</v>
      </c>
      <c r="E94" t="str">
        <f>HYPERLINK("https://www.ncbi.nlm.nih.gov/pubmed/23103054","23103054")</f>
        <v>23103054</v>
      </c>
    </row>
    <row r="95" spans="1:5" x14ac:dyDescent="0.25">
      <c r="A95" t="s">
        <v>267</v>
      </c>
      <c r="B95" t="s">
        <v>268</v>
      </c>
      <c r="C95" t="str">
        <f>HYPERLINK("https://www.ncbi.nlm.nih.gov/geo/query/acc.cgi?acc=GSE39771","GSE39771")</f>
        <v>GSE39771</v>
      </c>
      <c r="D95" t="s">
        <v>266</v>
      </c>
      <c r="E95" t="str">
        <f>HYPERLINK("https://www.ncbi.nlm.nih.gov/pubmed/23103054","23103054")</f>
        <v>23103054</v>
      </c>
    </row>
    <row r="96" spans="1:5" x14ac:dyDescent="0.25">
      <c r="A96" t="s">
        <v>269</v>
      </c>
      <c r="B96" t="s">
        <v>270</v>
      </c>
      <c r="C96" t="str">
        <f>HYPERLINK("https://www.ncbi.nlm.nih.gov/geo/query/acc.cgi?acc=GSE40335","GSE40335")</f>
        <v>GSE40335</v>
      </c>
      <c r="D96" t="s">
        <v>271</v>
      </c>
      <c r="E96" t="str">
        <f>HYPERLINK("https://www.ncbi.nlm.nih.gov/pubmed/23103910","23103910")</f>
        <v>23103910</v>
      </c>
    </row>
    <row r="97" spans="1:5" x14ac:dyDescent="0.25">
      <c r="A97" t="s">
        <v>272</v>
      </c>
      <c r="B97" t="s">
        <v>273</v>
      </c>
      <c r="C97" t="str">
        <f>HYPERLINK("https://www.ncbi.nlm.nih.gov/geo/query/acc.cgi?acc=GSE40701","GSE40701")</f>
        <v>GSE40701</v>
      </c>
      <c r="D97" t="s">
        <v>274</v>
      </c>
      <c r="E97" t="str">
        <f>HYPERLINK("https://www.ncbi.nlm.nih.gov/pubmed/23256043","23256043")</f>
        <v>23256043</v>
      </c>
    </row>
    <row r="98" spans="1:5" x14ac:dyDescent="0.25">
      <c r="A98" t="s">
        <v>275</v>
      </c>
      <c r="B98" t="s">
        <v>276</v>
      </c>
      <c r="C98" t="str">
        <f>HYPERLINK("https://www.ncbi.nlm.nih.gov/geo/query/acc.cgi?acc=GSE41298","GSE41298")</f>
        <v>GSE41298</v>
      </c>
      <c r="D98" t="s">
        <v>277</v>
      </c>
      <c r="E98" t="str">
        <f>HYPERLINK("https://www.ncbi.nlm.nih.gov/pubmed/23502314","23502314")</f>
        <v>23502314</v>
      </c>
    </row>
    <row r="99" spans="1:5" x14ac:dyDescent="0.25">
      <c r="A99" t="s">
        <v>278</v>
      </c>
      <c r="B99" t="s">
        <v>279</v>
      </c>
      <c r="C99" t="str">
        <f>HYPERLINK("https://www.ncbi.nlm.nih.gov/geo/query/acc.cgi?acc=GSE4189","GSE4189")</f>
        <v>GSE4189</v>
      </c>
      <c r="D99" t="s">
        <v>280</v>
      </c>
      <c r="E99" t="str">
        <f>HYPERLINK("https://www.ncbi.nlm.nih.gov/pubmed/16518401","16518401")</f>
        <v>16518401</v>
      </c>
    </row>
    <row r="100" spans="1:5" x14ac:dyDescent="0.25">
      <c r="A100" t="s">
        <v>281</v>
      </c>
      <c r="B100" t="s">
        <v>282</v>
      </c>
      <c r="C100" t="str">
        <f>HYPERLINK("https://www.ncbi.nlm.nih.gov/geo/query/acc.cgi?acc=GSE42478","GSE42478")</f>
        <v>GSE42478</v>
      </c>
      <c r="D100" t="s">
        <v>283</v>
      </c>
      <c r="E100" t="str">
        <f>HYPERLINK("https://www.ncbi.nlm.nih.gov/pubmed/23260147","23260147")</f>
        <v>23260147</v>
      </c>
    </row>
    <row r="101" spans="1:5" x14ac:dyDescent="0.25">
      <c r="A101" t="s">
        <v>284</v>
      </c>
      <c r="B101" t="s">
        <v>285</v>
      </c>
      <c r="C101" t="str">
        <f>HYPERLINK("https://www.ncbi.nlm.nih.gov/geo/query/acc.cgi?acc=GSE42580","GSE42580")</f>
        <v>GSE42580</v>
      </c>
      <c r="D101" t="s">
        <v>286</v>
      </c>
      <c r="E101" t="str">
        <f>HYPERLINK("https://www.ncbi.nlm.nih.gov/pubmed/23333148","23333148")</f>
        <v>23333148</v>
      </c>
    </row>
    <row r="102" spans="1:5" x14ac:dyDescent="0.25">
      <c r="A102" t="s">
        <v>287</v>
      </c>
      <c r="B102" t="s">
        <v>288</v>
      </c>
      <c r="C102" t="str">
        <f>HYPERLINK("https://www.ncbi.nlm.nih.gov/geo/query/acc.cgi?acc=GSE42934","GSE42934")</f>
        <v>GSE42934</v>
      </c>
      <c r="D102" t="s">
        <v>289</v>
      </c>
      <c r="E102" t="str">
        <f>HYPERLINK("https://www.ncbi.nlm.nih.gov/pubmed/23760504","23760504")</f>
        <v>23760504</v>
      </c>
    </row>
    <row r="103" spans="1:5" x14ac:dyDescent="0.25">
      <c r="A103" t="s">
        <v>290</v>
      </c>
      <c r="B103" t="s">
        <v>291</v>
      </c>
      <c r="C103" t="str">
        <f>HYPERLINK("https://www.ncbi.nlm.nih.gov/geo/query/acc.cgi?acc=GSE42993","GSE42993")</f>
        <v>GSE42993</v>
      </c>
    </row>
    <row r="104" spans="1:5" x14ac:dyDescent="0.25">
      <c r="A104" t="s">
        <v>292</v>
      </c>
      <c r="B104" t="s">
        <v>293</v>
      </c>
      <c r="C104" t="str">
        <f>HYPERLINK("https://www.ncbi.nlm.nih.gov/geo/query/acc.cgi?acc=GSE4308","GSE4308")</f>
        <v>GSE4308</v>
      </c>
      <c r="D104" t="s">
        <v>294</v>
      </c>
      <c r="E104" t="str">
        <f>HYPERLINK("https://www.ncbi.nlm.nih.gov/pubmed/16547197","16547197")</f>
        <v>16547197</v>
      </c>
    </row>
    <row r="105" spans="1:5" x14ac:dyDescent="0.25">
      <c r="A105" t="s">
        <v>295</v>
      </c>
      <c r="B105" t="s">
        <v>296</v>
      </c>
      <c r="C105" t="str">
        <f>HYPERLINK("https://www.ncbi.nlm.nih.gov/geo/query/acc.cgi?acc=GSE43197","GSE43197")</f>
        <v>GSE43197</v>
      </c>
      <c r="D105" t="s">
        <v>297</v>
      </c>
      <c r="E105" t="str">
        <f>HYPERLINK("https://www.ncbi.nlm.nih.gov/pubmed/24036272","24036272")</f>
        <v>24036272</v>
      </c>
    </row>
    <row r="106" spans="1:5" x14ac:dyDescent="0.25">
      <c r="A106" t="s">
        <v>298</v>
      </c>
      <c r="B106" t="s">
        <v>299</v>
      </c>
      <c r="C106" t="str">
        <f>HYPERLINK("https://www.ncbi.nlm.nih.gov/geo/query/acc.cgi?acc=GSE43221","GSE43221")</f>
        <v>GSE43221</v>
      </c>
      <c r="D106" t="s">
        <v>300</v>
      </c>
      <c r="E106" t="str">
        <f>HYPERLINK("https://www.ncbi.nlm.nih.gov/pubmed/23264745","23264745")</f>
        <v>23264745</v>
      </c>
    </row>
    <row r="107" spans="1:5" x14ac:dyDescent="0.25">
      <c r="A107" t="s">
        <v>301</v>
      </c>
      <c r="B107" t="s">
        <v>302</v>
      </c>
      <c r="C107" t="str">
        <f>HYPERLINK("https://www.ncbi.nlm.nih.gov/geo/query/acc.cgi?acc=GSE43398","GSE43398")</f>
        <v>GSE43398</v>
      </c>
      <c r="D107" t="s">
        <v>303</v>
      </c>
      <c r="E107" t="str">
        <f>HYPERLINK("https://www.ncbi.nlm.nih.gov/pubmed/23416945","23416945")</f>
        <v>23416945</v>
      </c>
    </row>
    <row r="108" spans="1:5" x14ac:dyDescent="0.25">
      <c r="A108" t="s">
        <v>304</v>
      </c>
      <c r="B108" t="s">
        <v>305</v>
      </c>
      <c r="C108" t="str">
        <f>HYPERLINK("https://www.ncbi.nlm.nih.gov/geo/query/acc.cgi?acc=GSE43420","GSE43420")</f>
        <v>GSE43420</v>
      </c>
      <c r="D108" t="s">
        <v>306</v>
      </c>
      <c r="E108" t="str">
        <f>HYPERLINK("https://www.ncbi.nlm.nih.gov/pubmed/23505158","23505158")</f>
        <v>23505158</v>
      </c>
    </row>
    <row r="109" spans="1:5" x14ac:dyDescent="0.25">
      <c r="A109" t="s">
        <v>307</v>
      </c>
      <c r="B109" t="s">
        <v>308</v>
      </c>
      <c r="C109" t="str">
        <f>HYPERLINK("https://www.ncbi.nlm.nih.gov/geo/query/acc.cgi?acc=GSE43421","GSE43421")</f>
        <v>GSE43421</v>
      </c>
      <c r="D109" t="s">
        <v>306</v>
      </c>
      <c r="E109" t="str">
        <f>HYPERLINK("https://www.ncbi.nlm.nih.gov/pubmed/23505158","23505158")</f>
        <v>23505158</v>
      </c>
    </row>
    <row r="110" spans="1:5" x14ac:dyDescent="0.25">
      <c r="A110" t="s">
        <v>309</v>
      </c>
      <c r="B110" t="s">
        <v>310</v>
      </c>
      <c r="C110" t="str">
        <f>HYPERLINK("https://www.ncbi.nlm.nih.gov/geo/query/acc.cgi?acc=GSE43682","GSE43682")</f>
        <v>GSE43682</v>
      </c>
      <c r="D110" t="s">
        <v>311</v>
      </c>
      <c r="E110" t="str">
        <f>HYPERLINK("https://www.ncbi.nlm.nih.gov/pubmed/24036899","24036899")</f>
        <v>24036899</v>
      </c>
    </row>
    <row r="111" spans="1:5" x14ac:dyDescent="0.25">
      <c r="A111" t="s">
        <v>312</v>
      </c>
      <c r="B111" t="s">
        <v>313</v>
      </c>
      <c r="C111" t="str">
        <f>HYPERLINK("https://www.ncbi.nlm.nih.gov/geo/query/acc.cgi?acc=GSE44084","GSE44084")</f>
        <v>GSE44084</v>
      </c>
      <c r="D111" t="s">
        <v>314</v>
      </c>
      <c r="E111" t="str">
        <f>HYPERLINK("https://www.ncbi.nlm.nih.gov/pubmed/23748610","23748610")</f>
        <v>23748610</v>
      </c>
    </row>
    <row r="112" spans="1:5" x14ac:dyDescent="0.25">
      <c r="A112" t="s">
        <v>315</v>
      </c>
      <c r="B112" t="s">
        <v>316</v>
      </c>
      <c r="C112" t="str">
        <f>HYPERLINK("https://www.ncbi.nlm.nih.gov/geo/query/acc.cgi?acc=GSE44339","GSE44339")</f>
        <v>GSE44339</v>
      </c>
      <c r="D112" t="s">
        <v>317</v>
      </c>
      <c r="E112" t="str">
        <f>HYPERLINK("https://www.ncbi.nlm.nih.gov/pubmed/24200330","24200330")</f>
        <v>24200330</v>
      </c>
    </row>
    <row r="113" spans="1:5" x14ac:dyDescent="0.25">
      <c r="A113" t="s">
        <v>318</v>
      </c>
      <c r="B113" t="s">
        <v>319</v>
      </c>
      <c r="C113" t="str">
        <f>HYPERLINK("https://www.ncbi.nlm.nih.gov/geo/query/acc.cgi?acc=GSE44972","GSE44972")</f>
        <v>GSE44972</v>
      </c>
      <c r="D113" t="s">
        <v>320</v>
      </c>
      <c r="E113" t="str">
        <f>HYPERLINK("https://www.ncbi.nlm.nih.gov/pubmed/23468641","23468641")</f>
        <v>23468641</v>
      </c>
    </row>
    <row r="114" spans="1:5" x14ac:dyDescent="0.25">
      <c r="A114" t="s">
        <v>321</v>
      </c>
      <c r="B114" t="s">
        <v>322</v>
      </c>
      <c r="C114" t="str">
        <f>HYPERLINK("https://www.ncbi.nlm.nih.gov/geo/query/acc.cgi?acc=GSE46532","GSE46532")</f>
        <v>GSE46532</v>
      </c>
      <c r="D114" t="s">
        <v>323</v>
      </c>
      <c r="E114" t="str">
        <f>HYPERLINK("https://www.ncbi.nlm.nih.gov/pubmed/23791530","23791530")</f>
        <v>23791530</v>
      </c>
    </row>
    <row r="115" spans="1:5" x14ac:dyDescent="0.25">
      <c r="A115" t="s">
        <v>324</v>
      </c>
      <c r="B115" t="s">
        <v>325</v>
      </c>
      <c r="C115" t="str">
        <f>HYPERLINK("https://www.ncbi.nlm.nih.gov/geo/query/acc.cgi?acc=GSE4679","GSE4679")</f>
        <v>GSE4679</v>
      </c>
      <c r="D115" t="s">
        <v>326</v>
      </c>
      <c r="E115" t="str">
        <f>HYPERLINK("https://www.ncbi.nlm.nih.gov/pubmed/16767105","16767105")</f>
        <v>16767105</v>
      </c>
    </row>
    <row r="116" spans="1:5" x14ac:dyDescent="0.25">
      <c r="A116" t="s">
        <v>327</v>
      </c>
      <c r="B116" t="s">
        <v>328</v>
      </c>
      <c r="C116" t="str">
        <f>HYPERLINK("https://www.ncbi.nlm.nih.gov/geo/query/acc.cgi?acc=GSE46879","GSE46879")</f>
        <v>GSE46879</v>
      </c>
      <c r="D116" t="s">
        <v>329</v>
      </c>
      <c r="E116" t="str">
        <f>HYPERLINK("https://www.ncbi.nlm.nih.gov/pubmed/24394384","24394384")</f>
        <v>24394384</v>
      </c>
    </row>
    <row r="117" spans="1:5" x14ac:dyDescent="0.25">
      <c r="A117" t="s">
        <v>330</v>
      </c>
      <c r="B117" t="s">
        <v>331</v>
      </c>
      <c r="C117" t="str">
        <f>HYPERLINK("https://www.ncbi.nlm.nih.gov/geo/query/acc.cgi?acc=GSE47345","GSE47345")</f>
        <v>GSE47345</v>
      </c>
      <c r="D117" t="s">
        <v>332</v>
      </c>
      <c r="E117" t="str">
        <f>HYPERLINK("https://www.ncbi.nlm.nih.gov/pubmed/25270620","25270620")</f>
        <v>25270620</v>
      </c>
    </row>
    <row r="118" spans="1:5" x14ac:dyDescent="0.25">
      <c r="A118" t="s">
        <v>333</v>
      </c>
      <c r="B118" t="s">
        <v>334</v>
      </c>
      <c r="C118" t="str">
        <f>HYPERLINK("https://www.ncbi.nlm.nih.gov/geo/query/acc.cgi?acc=GSE48092","GSE48092")</f>
        <v>GSE48092</v>
      </c>
      <c r="D118" t="s">
        <v>335</v>
      </c>
      <c r="E118" t="str">
        <f>HYPERLINK("https://www.ncbi.nlm.nih.gov/pubmed/23867226","23867226")</f>
        <v>23867226</v>
      </c>
    </row>
    <row r="119" spans="1:5" x14ac:dyDescent="0.25">
      <c r="A119" t="s">
        <v>336</v>
      </c>
      <c r="B119" t="s">
        <v>337</v>
      </c>
      <c r="C119" t="str">
        <f>HYPERLINK("https://www.ncbi.nlm.nih.gov/geo/query/acc.cgi?acc=GSE48411","GSE48411")</f>
        <v>GSE48411</v>
      </c>
    </row>
    <row r="120" spans="1:5" x14ac:dyDescent="0.25">
      <c r="A120" t="s">
        <v>338</v>
      </c>
      <c r="B120" t="s">
        <v>339</v>
      </c>
      <c r="C120" t="str">
        <f>HYPERLINK("https://www.ncbi.nlm.nih.gov/geo/query/acc.cgi?acc=GSE49250","GSE49250")</f>
        <v>GSE49250</v>
      </c>
      <c r="D120" t="s">
        <v>340</v>
      </c>
      <c r="E120" t="str">
        <f>HYPERLINK("https://www.ncbi.nlm.nih.gov/pubmed/24792115","24792115")</f>
        <v>24792115</v>
      </c>
    </row>
    <row r="121" spans="1:5" x14ac:dyDescent="0.25">
      <c r="A121" t="s">
        <v>341</v>
      </c>
      <c r="B121" t="s">
        <v>342</v>
      </c>
      <c r="C121" t="str">
        <f>HYPERLINK("https://www.ncbi.nlm.nih.gov/geo/query/acc.cgi?acc=GSE49251","GSE49251")</f>
        <v>GSE49251</v>
      </c>
      <c r="D121" t="s">
        <v>340</v>
      </c>
      <c r="E121" t="str">
        <f>HYPERLINK("https://www.ncbi.nlm.nih.gov/pubmed/24792115","24792115")</f>
        <v>24792115</v>
      </c>
    </row>
    <row r="122" spans="1:5" x14ac:dyDescent="0.25">
      <c r="A122" t="s">
        <v>343</v>
      </c>
      <c r="B122" t="s">
        <v>344</v>
      </c>
      <c r="C122" t="str">
        <f>HYPERLINK("https://www.ncbi.nlm.nih.gov/geo/query/acc.cgi?acc=GSE49305","GSE49305")</f>
        <v>GSE49305</v>
      </c>
      <c r="D122" t="s">
        <v>345</v>
      </c>
      <c r="E122" t="str">
        <f>HYPERLINK("https://www.ncbi.nlm.nih.gov/pubmed/25134795","25134795")</f>
        <v>25134795</v>
      </c>
    </row>
    <row r="123" spans="1:5" x14ac:dyDescent="0.25">
      <c r="A123" t="s">
        <v>346</v>
      </c>
      <c r="B123" t="s">
        <v>347</v>
      </c>
      <c r="C123" t="str">
        <f>HYPERLINK("https://www.ncbi.nlm.nih.gov/geo/query/acc.cgi?acc=GSE49556","GSE49556")</f>
        <v>GSE49556</v>
      </c>
    </row>
    <row r="124" spans="1:5" x14ac:dyDescent="0.25">
      <c r="A124" t="s">
        <v>348</v>
      </c>
      <c r="B124" t="s">
        <v>349</v>
      </c>
      <c r="C124" t="str">
        <f>HYPERLINK("https://www.ncbi.nlm.nih.gov/geo/query/acc.cgi?acc=GSE49767","GSE49767")</f>
        <v>GSE49767</v>
      </c>
      <c r="D124" t="s">
        <v>350</v>
      </c>
      <c r="E124" t="str">
        <f>HYPERLINK("https://www.ncbi.nlm.nih.gov/pubmed/25830885","25830885")</f>
        <v>25830885</v>
      </c>
    </row>
    <row r="125" spans="1:5" x14ac:dyDescent="0.25">
      <c r="A125" t="s">
        <v>351</v>
      </c>
      <c r="B125" t="s">
        <v>352</v>
      </c>
      <c r="C125" t="str">
        <f>HYPERLINK("https://www.ncbi.nlm.nih.gov/geo/query/acc.cgi?acc=GSE49940","GSE49940")</f>
        <v>GSE49940</v>
      </c>
      <c r="D125" t="s">
        <v>353</v>
      </c>
      <c r="E125" t="str">
        <f>HYPERLINK("https://www.ncbi.nlm.nih.gov/pubmed/25503232","25503232")</f>
        <v>25503232</v>
      </c>
    </row>
    <row r="126" spans="1:5" x14ac:dyDescent="0.25">
      <c r="A126" t="s">
        <v>354</v>
      </c>
      <c r="B126" t="s">
        <v>355</v>
      </c>
      <c r="C126" t="str">
        <f>HYPERLINK("https://www.ncbi.nlm.nih.gov/geo/query/acc.cgi?acc=GSE50206","GSE50206")</f>
        <v>GSE50206</v>
      </c>
      <c r="D126" t="s">
        <v>356</v>
      </c>
      <c r="E126" t="str">
        <f>HYPERLINK("https://www.ncbi.nlm.nih.gov/pubmed/24759836","24759836")</f>
        <v>24759836</v>
      </c>
    </row>
    <row r="127" spans="1:5" x14ac:dyDescent="0.25">
      <c r="A127" t="s">
        <v>357</v>
      </c>
      <c r="B127" t="s">
        <v>358</v>
      </c>
      <c r="C127" t="str">
        <f>HYPERLINK("https://www.ncbi.nlm.nih.gov/geo/query/acc.cgi?acc=GSE51605","GSE51605")</f>
        <v>GSE51605</v>
      </c>
      <c r="D127" t="s">
        <v>359</v>
      </c>
      <c r="E127" t="str">
        <f>HYPERLINK("https://www.ncbi.nlm.nih.gov/pubmed/24677035","24677035")</f>
        <v>24677035</v>
      </c>
    </row>
    <row r="128" spans="1:5" x14ac:dyDescent="0.25">
      <c r="A128" t="s">
        <v>360</v>
      </c>
      <c r="B128" t="s">
        <v>361</v>
      </c>
      <c r="C128" t="str">
        <f>HYPERLINK("https://www.ncbi.nlm.nih.gov/geo/query/acc.cgi?acc=GSE52200","GSE52200")</f>
        <v>GSE52200</v>
      </c>
    </row>
    <row r="129" spans="1:6" x14ac:dyDescent="0.25">
      <c r="A129" t="s">
        <v>362</v>
      </c>
      <c r="B129" t="s">
        <v>363</v>
      </c>
      <c r="C129" t="str">
        <f>HYPERLINK("https://www.ncbi.nlm.nih.gov/geo/query/acc.cgi?acc=GSE52304","GSE52304")</f>
        <v>GSE52304</v>
      </c>
      <c r="D129" t="s">
        <v>364</v>
      </c>
      <c r="E129" t="str">
        <f>HYPERLINK("https://www.ncbi.nlm.nih.gov/pubmed/24529372","24529372")</f>
        <v>24529372</v>
      </c>
    </row>
    <row r="130" spans="1:6" x14ac:dyDescent="0.25">
      <c r="A130" t="s">
        <v>365</v>
      </c>
      <c r="B130" t="s">
        <v>366</v>
      </c>
      <c r="C130" t="str">
        <f>HYPERLINK("https://www.ncbi.nlm.nih.gov/geo/query/acc.cgi?acc=GSE52397","GSE52397")</f>
        <v>GSE52397</v>
      </c>
      <c r="D130" t="s">
        <v>367</v>
      </c>
      <c r="E130" t="str">
        <f>HYPERLINK("https://www.ncbi.nlm.nih.gov/pubmed/24336202","24336202")</f>
        <v>24336202</v>
      </c>
    </row>
    <row r="131" spans="1:6" x14ac:dyDescent="0.25">
      <c r="A131" t="s">
        <v>368</v>
      </c>
      <c r="B131" t="s">
        <v>369</v>
      </c>
      <c r="C131" t="str">
        <f>HYPERLINK("https://www.ncbi.nlm.nih.gov/geo/query/acc.cgi?acc=GSE53529","GSE53529")</f>
        <v>GSE53529</v>
      </c>
      <c r="D131" t="s">
        <v>370</v>
      </c>
      <c r="E131" t="str">
        <f>HYPERLINK("https://www.ncbi.nlm.nih.gov/pubmed/24462001","24462001")</f>
        <v>24462001</v>
      </c>
    </row>
    <row r="132" spans="1:6" x14ac:dyDescent="0.25">
      <c r="A132" t="s">
        <v>371</v>
      </c>
      <c r="B132" t="s">
        <v>372</v>
      </c>
      <c r="C132" t="str">
        <f>HYPERLINK("https://www.ncbi.nlm.nih.gov/geo/query/acc.cgi?acc=GSE53637","GSE53637")</f>
        <v>GSE53637</v>
      </c>
      <c r="D132" t="s">
        <v>373</v>
      </c>
      <c r="E132" t="str">
        <f>HYPERLINK("https://www.ncbi.nlm.nih.gov/pubmed/24506885","24506885")</f>
        <v>24506885</v>
      </c>
    </row>
    <row r="133" spans="1:6" x14ac:dyDescent="0.25">
      <c r="A133" t="s">
        <v>374</v>
      </c>
      <c r="B133" t="s">
        <v>375</v>
      </c>
      <c r="C133" t="str">
        <f>HYPERLINK("https://www.ncbi.nlm.nih.gov/geo/query/acc.cgi?acc=GSE53832","GSE53832")</f>
        <v>GSE53832</v>
      </c>
      <c r="D133" t="s">
        <v>376</v>
      </c>
      <c r="E133" t="str">
        <f>HYPERLINK("https://www.ncbi.nlm.nih.gov/pubmed/24461999","24461999")</f>
        <v>24461999</v>
      </c>
    </row>
    <row r="134" spans="1:6" x14ac:dyDescent="0.25">
      <c r="A134" t="s">
        <v>377</v>
      </c>
      <c r="B134" t="s">
        <v>378</v>
      </c>
      <c r="C134" t="str">
        <f>HYPERLINK("https://www.ncbi.nlm.nih.gov/geo/query/acc.cgi?acc=GSE53969","GSE53969")</f>
        <v>GSE53969</v>
      </c>
      <c r="D134" t="s">
        <v>379</v>
      </c>
      <c r="E134" t="str">
        <f>HYPERLINK("https://www.ncbi.nlm.nih.gov/pubmed/22813628","22813628")</f>
        <v>22813628</v>
      </c>
      <c r="F134" t="str">
        <f>HYPERLINK("https://www.ncbi.nlm.nih.gov/pubmed/24480513","24480513")</f>
        <v>24480513</v>
      </c>
    </row>
    <row r="135" spans="1:6" x14ac:dyDescent="0.25">
      <c r="A135" t="s">
        <v>380</v>
      </c>
      <c r="B135" t="s">
        <v>381</v>
      </c>
      <c r="C135" t="str">
        <f>HYPERLINK("https://www.ncbi.nlm.nih.gov/geo/query/acc.cgi?acc=GSE54242","GSE54242")</f>
        <v>GSE54242</v>
      </c>
      <c r="D135" t="s">
        <v>382</v>
      </c>
      <c r="E135" t="str">
        <f>HYPERLINK("https://www.ncbi.nlm.nih.gov/pubmed/26021268","26021268")</f>
        <v>26021268</v>
      </c>
    </row>
    <row r="136" spans="1:6" x14ac:dyDescent="0.25">
      <c r="A136" t="s">
        <v>383</v>
      </c>
      <c r="B136" t="s">
        <v>384</v>
      </c>
      <c r="C136" t="str">
        <f>HYPERLINK("https://www.ncbi.nlm.nih.gov/geo/query/acc.cgi?acc=GSE54355","GSE54355")</f>
        <v>GSE54355</v>
      </c>
      <c r="D136" t="s">
        <v>385</v>
      </c>
      <c r="E136" t="str">
        <f>HYPERLINK("https://www.ncbi.nlm.nih.gov/pubmed/25936916","25936916")</f>
        <v>25936916</v>
      </c>
    </row>
    <row r="137" spans="1:6" x14ac:dyDescent="0.25">
      <c r="A137" t="s">
        <v>386</v>
      </c>
      <c r="B137" t="s">
        <v>387</v>
      </c>
      <c r="C137" t="str">
        <f>HYPERLINK("https://www.ncbi.nlm.nih.gov/geo/query/acc.cgi?acc=GSE55401","GSE55401")</f>
        <v>GSE55401</v>
      </c>
      <c r="D137" t="s">
        <v>388</v>
      </c>
      <c r="E137" t="str">
        <f>HYPERLINK("https://www.ncbi.nlm.nih.gov/pubmed/26411691","26411691")</f>
        <v>26411691</v>
      </c>
    </row>
    <row r="138" spans="1:6" x14ac:dyDescent="0.25">
      <c r="A138" t="s">
        <v>389</v>
      </c>
      <c r="B138" t="s">
        <v>390</v>
      </c>
      <c r="C138" t="str">
        <f>HYPERLINK("https://www.ncbi.nlm.nih.gov/geo/query/acc.cgi?acc=GSE55622","GSE55622")</f>
        <v>GSE55622</v>
      </c>
      <c r="D138" t="s">
        <v>391</v>
      </c>
      <c r="E138" t="str">
        <f>HYPERLINK("https://www.ncbi.nlm.nih.gov/pubmed/24976009","24976009")</f>
        <v>24976009</v>
      </c>
    </row>
    <row r="139" spans="1:6" x14ac:dyDescent="0.25">
      <c r="A139" t="s">
        <v>392</v>
      </c>
      <c r="B139" t="s">
        <v>393</v>
      </c>
      <c r="C139" t="str">
        <f>HYPERLINK("https://www.ncbi.nlm.nih.gov/geo/query/acc.cgi?acc=GSE5583","GSE5583")</f>
        <v>GSE5583</v>
      </c>
      <c r="D139" t="s">
        <v>394</v>
      </c>
      <c r="E139" t="str">
        <f>HYPERLINK("https://www.ncbi.nlm.nih.gov/pubmed/16940178","16940178")</f>
        <v>16940178</v>
      </c>
    </row>
    <row r="140" spans="1:6" x14ac:dyDescent="0.25">
      <c r="A140" t="s">
        <v>395</v>
      </c>
      <c r="B140" t="s">
        <v>396</v>
      </c>
      <c r="C140" t="str">
        <f>HYPERLINK("https://www.ncbi.nlm.nih.gov/geo/query/acc.cgi?acc=GSE5671","GSE5671")</f>
        <v>GSE5671</v>
      </c>
      <c r="D140" t="s">
        <v>397</v>
      </c>
      <c r="E140" t="str">
        <f>HYPERLINK("https://www.ncbi.nlm.nih.gov/pubmed/18246200","18246200")</f>
        <v>18246200</v>
      </c>
    </row>
    <row r="141" spans="1:6" x14ac:dyDescent="0.25">
      <c r="A141" t="s">
        <v>398</v>
      </c>
      <c r="B141" t="s">
        <v>399</v>
      </c>
      <c r="C141" t="str">
        <f>HYPERLINK("https://www.ncbi.nlm.nih.gov/geo/query/acc.cgi?acc=GSE56838","GSE56838")</f>
        <v>GSE56838</v>
      </c>
      <c r="D141" t="s">
        <v>400</v>
      </c>
      <c r="E141" t="str">
        <f>HYPERLINK("https://www.ncbi.nlm.nih.gov/pubmed/25132174","25132174")</f>
        <v>25132174</v>
      </c>
    </row>
    <row r="142" spans="1:6" x14ac:dyDescent="0.25">
      <c r="A142" t="s">
        <v>401</v>
      </c>
      <c r="B142" t="s">
        <v>402</v>
      </c>
      <c r="C142" t="str">
        <f>HYPERLINK("https://www.ncbi.nlm.nih.gov/geo/query/acc.cgi?acc=GSE56853","GSE56853")</f>
        <v>GSE56853</v>
      </c>
      <c r="D142" t="s">
        <v>403</v>
      </c>
      <c r="E142" t="str">
        <f>HYPERLINK("https://www.ncbi.nlm.nih.gov/pubmed/25319825","25319825")</f>
        <v>25319825</v>
      </c>
    </row>
    <row r="143" spans="1:6" x14ac:dyDescent="0.25">
      <c r="A143" t="s">
        <v>404</v>
      </c>
      <c r="B143" t="s">
        <v>405</v>
      </c>
      <c r="C143" t="str">
        <f>HYPERLINK("https://www.ncbi.nlm.nih.gov/geo/query/acc.cgi?acc=GSE57639","GSE57639")</f>
        <v>GSE57639</v>
      </c>
    </row>
    <row r="144" spans="1:6" x14ac:dyDescent="0.25">
      <c r="A144" t="s">
        <v>406</v>
      </c>
      <c r="B144" t="s">
        <v>407</v>
      </c>
      <c r="C144" t="str">
        <f>HYPERLINK("https://www.ncbi.nlm.nih.gov/geo/query/acc.cgi?acc=GSE57774","GSE57774")</f>
        <v>GSE57774</v>
      </c>
      <c r="D144" t="s">
        <v>408</v>
      </c>
      <c r="E144" t="str">
        <f>HYPERLINK("https://www.ncbi.nlm.nih.gov/pubmed/25262205","25262205")</f>
        <v>25262205</v>
      </c>
    </row>
    <row r="145" spans="1:6" x14ac:dyDescent="0.25">
      <c r="A145" t="s">
        <v>409</v>
      </c>
      <c r="B145" t="s">
        <v>410</v>
      </c>
      <c r="C145" t="str">
        <f>HYPERLINK("https://www.ncbi.nlm.nih.gov/geo/query/acc.cgi?acc=GSE58317","GSE58317")</f>
        <v>GSE58317</v>
      </c>
      <c r="D145" t="s">
        <v>411</v>
      </c>
      <c r="E145" t="str">
        <f>HYPERLINK("https://www.ncbi.nlm.nih.gov/pubmed/26748757","26748757")</f>
        <v>26748757</v>
      </c>
    </row>
    <row r="146" spans="1:6" x14ac:dyDescent="0.25">
      <c r="A146" t="s">
        <v>412</v>
      </c>
      <c r="B146" t="s">
        <v>413</v>
      </c>
      <c r="C146" t="str">
        <f>HYPERLINK("https://www.ncbi.nlm.nih.gov/geo/query/acc.cgi?acc=GSE58656","GSE58656")</f>
        <v>GSE58656</v>
      </c>
      <c r="D146" t="s">
        <v>414</v>
      </c>
      <c r="E146" t="str">
        <f>HYPERLINK("https://www.ncbi.nlm.nih.gov/pubmed/27301576","27301576")</f>
        <v>27301576</v>
      </c>
    </row>
    <row r="147" spans="1:6" x14ac:dyDescent="0.25">
      <c r="A147" t="s">
        <v>415</v>
      </c>
      <c r="B147" t="s">
        <v>416</v>
      </c>
      <c r="C147" t="str">
        <f>HYPERLINK("https://www.ncbi.nlm.nih.gov/geo/query/acc.cgi?acc=GSE60708","GSE60708")</f>
        <v>GSE60708</v>
      </c>
    </row>
    <row r="148" spans="1:6" x14ac:dyDescent="0.25">
      <c r="A148" t="s">
        <v>417</v>
      </c>
      <c r="B148" t="s">
        <v>418</v>
      </c>
      <c r="C148" t="str">
        <f>HYPERLINK("https://www.ncbi.nlm.nih.gov/geo/query/acc.cgi?acc=GSE614","GSE614")</f>
        <v>GSE614</v>
      </c>
      <c r="D148" t="s">
        <v>419</v>
      </c>
      <c r="E148" t="str">
        <f>HYPERLINK("https://www.ncbi.nlm.nih.gov/pubmed/14727137","14727137")</f>
        <v>14727137</v>
      </c>
    </row>
    <row r="149" spans="1:6" x14ac:dyDescent="0.25">
      <c r="A149" t="s">
        <v>420</v>
      </c>
      <c r="B149" t="s">
        <v>421</v>
      </c>
      <c r="C149" t="str">
        <f>HYPERLINK("https://www.ncbi.nlm.nih.gov/geo/query/acc.cgi?acc=GSE61403","GSE61403")</f>
        <v>GSE61403</v>
      </c>
    </row>
    <row r="150" spans="1:6" x14ac:dyDescent="0.25">
      <c r="A150" t="s">
        <v>422</v>
      </c>
      <c r="B150" t="s">
        <v>423</v>
      </c>
      <c r="C150" t="str">
        <f>HYPERLINK("https://www.ncbi.nlm.nih.gov/geo/query/acc.cgi?acc=GSE62565","GSE62565")</f>
        <v>GSE62565</v>
      </c>
      <c r="D150" t="s">
        <v>424</v>
      </c>
      <c r="E150" t="str">
        <f>HYPERLINK("https://www.ncbi.nlm.nih.gov/pubmed/25751620","25751620")</f>
        <v>25751620</v>
      </c>
    </row>
    <row r="151" spans="1:6" x14ac:dyDescent="0.25">
      <c r="A151" t="s">
        <v>425</v>
      </c>
      <c r="B151" t="s">
        <v>426</v>
      </c>
      <c r="C151" t="str">
        <f>HYPERLINK("https://www.ncbi.nlm.nih.gov/geo/query/acc.cgi?acc=GSE63291","GSE63291")</f>
        <v>GSE63291</v>
      </c>
      <c r="D151" t="s">
        <v>427</v>
      </c>
      <c r="E151" t="str">
        <f>HYPERLINK("https://www.ncbi.nlm.nih.gov/pubmed/27087855","27087855")</f>
        <v>27087855</v>
      </c>
    </row>
    <row r="152" spans="1:6" x14ac:dyDescent="0.25">
      <c r="A152" t="s">
        <v>428</v>
      </c>
      <c r="B152" t="s">
        <v>429</v>
      </c>
      <c r="C152" t="str">
        <f>HYPERLINK("https://www.ncbi.nlm.nih.gov/geo/query/acc.cgi?acc=GSE64251","GSE64251")</f>
        <v>GSE64251</v>
      </c>
      <c r="D152" t="s">
        <v>430</v>
      </c>
      <c r="E152" t="str">
        <f>HYPERLINK("https://www.ncbi.nlm.nih.gov/pubmed/27266524","27266524")</f>
        <v>27266524</v>
      </c>
    </row>
    <row r="153" spans="1:6" x14ac:dyDescent="0.25">
      <c r="A153" t="s">
        <v>431</v>
      </c>
      <c r="B153" t="s">
        <v>432</v>
      </c>
      <c r="C153" t="str">
        <f>HYPERLINK("https://www.ncbi.nlm.nih.gov/geo/query/acc.cgi?acc=GSE64819","GSE64819")</f>
        <v>GSE64819</v>
      </c>
      <c r="D153" t="s">
        <v>433</v>
      </c>
      <c r="E153" t="str">
        <f>HYPERLINK("https://www.ncbi.nlm.nih.gov/pubmed/26814966","26814966")</f>
        <v>26814966</v>
      </c>
    </row>
    <row r="154" spans="1:6" x14ac:dyDescent="0.25">
      <c r="A154" t="s">
        <v>434</v>
      </c>
      <c r="B154" t="s">
        <v>435</v>
      </c>
      <c r="C154" t="str">
        <f>HYPERLINK("https://www.ncbi.nlm.nih.gov/geo/query/acc.cgi?acc=GSE65597","GSE65597")</f>
        <v>GSE65597</v>
      </c>
      <c r="D154" t="s">
        <v>436</v>
      </c>
      <c r="E154" t="str">
        <f>HYPERLINK("https://www.ncbi.nlm.nih.gov/pubmed/26413786","26413786")</f>
        <v>26413786</v>
      </c>
      <c r="F154" t="str">
        <f>HYPERLINK("https://www.ncbi.nlm.nih.gov/pubmed/26981399","26981399")</f>
        <v>26981399</v>
      </c>
    </row>
    <row r="155" spans="1:6" x14ac:dyDescent="0.25">
      <c r="A155" t="s">
        <v>437</v>
      </c>
      <c r="B155" t="s">
        <v>438</v>
      </c>
      <c r="C155" t="str">
        <f>HYPERLINK("https://www.ncbi.nlm.nih.gov/geo/query/acc.cgi?acc=GSE65951","GSE65951")</f>
        <v>GSE65951</v>
      </c>
      <c r="D155" t="s">
        <v>439</v>
      </c>
      <c r="E155" t="str">
        <f>HYPERLINK("https://www.ncbi.nlm.nih.gov/pubmed/26098450","26098450")</f>
        <v>26098450</v>
      </c>
    </row>
    <row r="156" spans="1:6" x14ac:dyDescent="0.25">
      <c r="A156" t="s">
        <v>440</v>
      </c>
      <c r="B156" t="s">
        <v>441</v>
      </c>
      <c r="C156" t="str">
        <f>HYPERLINK("https://www.ncbi.nlm.nih.gov/geo/query/acc.cgi?acc=GSE66534","GSE66534")</f>
        <v>GSE66534</v>
      </c>
      <c r="D156" t="s">
        <v>442</v>
      </c>
      <c r="E156" t="str">
        <f>HYPERLINK("https://www.ncbi.nlm.nih.gov/pubmed/26659182","26659182")</f>
        <v>26659182</v>
      </c>
    </row>
    <row r="157" spans="1:6" x14ac:dyDescent="0.25">
      <c r="A157" t="s">
        <v>443</v>
      </c>
      <c r="B157" t="s">
        <v>444</v>
      </c>
      <c r="C157" t="str">
        <f>HYPERLINK("https://www.ncbi.nlm.nih.gov/geo/query/acc.cgi?acc=GSE67026","GSE67026")</f>
        <v>GSE67026</v>
      </c>
    </row>
    <row r="158" spans="1:6" x14ac:dyDescent="0.25">
      <c r="A158" t="s">
        <v>445</v>
      </c>
      <c r="B158" t="s">
        <v>446</v>
      </c>
      <c r="C158" t="str">
        <f>HYPERLINK("https://www.ncbi.nlm.nih.gov/geo/query/acc.cgi?acc=GSE67462","GSE67462")</f>
        <v>GSE67462</v>
      </c>
      <c r="D158" t="s">
        <v>447</v>
      </c>
      <c r="E158" t="str">
        <f>HYPERLINK("https://www.ncbi.nlm.nih.gov/pubmed/26832419","26832419")</f>
        <v>26832419</v>
      </c>
    </row>
    <row r="159" spans="1:6" x14ac:dyDescent="0.25">
      <c r="A159" t="s">
        <v>448</v>
      </c>
      <c r="B159" t="s">
        <v>449</v>
      </c>
      <c r="C159" t="str">
        <f>HYPERLINK("https://www.ncbi.nlm.nih.gov/geo/query/acc.cgi?acc=GSE69317","GSE69317")</f>
        <v>GSE69317</v>
      </c>
      <c r="D159" t="s">
        <v>450</v>
      </c>
      <c r="E159" t="str">
        <f>HYPERLINK("https://www.ncbi.nlm.nih.gov/pubmed/26344701","26344701")</f>
        <v>26344701</v>
      </c>
      <c r="F159" t="str">
        <f>HYPERLINK("https://www.ncbi.nlm.nih.gov/pubmed/26981387","26981387")</f>
        <v>26981387</v>
      </c>
    </row>
    <row r="160" spans="1:6" x14ac:dyDescent="0.25">
      <c r="A160" t="s">
        <v>451</v>
      </c>
      <c r="B160" t="s">
        <v>452</v>
      </c>
      <c r="C160" t="str">
        <f>HYPERLINK("https://www.ncbi.nlm.nih.gov/geo/query/acc.cgi?acc=GSE69824","GSE69824")</f>
        <v>GSE69824</v>
      </c>
      <c r="D160" t="s">
        <v>453</v>
      </c>
      <c r="E160" t="str">
        <f>HYPERLINK("https://www.ncbi.nlm.nih.gov/pubmed/26385961","26385961")</f>
        <v>26385961</v>
      </c>
    </row>
    <row r="161" spans="1:5" x14ac:dyDescent="0.25">
      <c r="A161" t="s">
        <v>454</v>
      </c>
      <c r="B161" t="s">
        <v>455</v>
      </c>
      <c r="C161" t="str">
        <f>HYPERLINK("https://www.ncbi.nlm.nih.gov/geo/query/acc.cgi?acc=GSE7069","GSE7069")</f>
        <v>GSE7069</v>
      </c>
      <c r="D161" t="s">
        <v>456</v>
      </c>
      <c r="E161" t="str">
        <f>HYPERLINK("https://www.ncbi.nlm.nih.gov/pubmed/17448993","17448993")</f>
        <v>17448993</v>
      </c>
    </row>
    <row r="162" spans="1:5" x14ac:dyDescent="0.25">
      <c r="A162" t="s">
        <v>457</v>
      </c>
      <c r="B162" t="s">
        <v>458</v>
      </c>
      <c r="C162" t="str">
        <f>HYPERLINK("https://www.ncbi.nlm.nih.gov/geo/query/acc.cgi?acc=GSE70956","GSE70956")</f>
        <v>GSE70956</v>
      </c>
      <c r="D162" t="s">
        <v>459</v>
      </c>
      <c r="E162" t="str">
        <f>HYPERLINK("https://www.ncbi.nlm.nih.gov/pubmed/26494787","26494787")</f>
        <v>26494787</v>
      </c>
    </row>
    <row r="163" spans="1:5" x14ac:dyDescent="0.25">
      <c r="A163" t="s">
        <v>460</v>
      </c>
      <c r="B163" t="s">
        <v>461</v>
      </c>
      <c r="C163" t="str">
        <f>HYPERLINK("https://www.ncbi.nlm.nih.gov/geo/query/acc.cgi?acc=GSE71255","GSE71255")</f>
        <v>GSE71255</v>
      </c>
      <c r="D163" t="s">
        <v>462</v>
      </c>
      <c r="E163" t="str">
        <f>HYPERLINK("https://www.ncbi.nlm.nih.gov/pubmed/28157205","28157205")</f>
        <v>28157205</v>
      </c>
    </row>
    <row r="164" spans="1:5" x14ac:dyDescent="0.25">
      <c r="A164" t="s">
        <v>463</v>
      </c>
      <c r="B164" t="s">
        <v>464</v>
      </c>
      <c r="C164" t="str">
        <f>HYPERLINK("https://www.ncbi.nlm.nih.gov/geo/query/acc.cgi?acc=GSE7141","GSE7141")</f>
        <v>GSE7141</v>
      </c>
      <c r="D164" t="s">
        <v>465</v>
      </c>
      <c r="E164" t="str">
        <f>HYPERLINK("https://www.ncbi.nlm.nih.gov/pubmed/18311153","18311153")</f>
        <v>18311153</v>
      </c>
    </row>
    <row r="165" spans="1:5" x14ac:dyDescent="0.25">
      <c r="A165" t="s">
        <v>466</v>
      </c>
      <c r="B165" t="s">
        <v>467</v>
      </c>
      <c r="C165" t="str">
        <f>HYPERLINK("https://www.ncbi.nlm.nih.gov/geo/query/acc.cgi?acc=GSE71528","GSE71528")</f>
        <v>GSE71528</v>
      </c>
      <c r="D165" t="s">
        <v>468</v>
      </c>
      <c r="E165" t="str">
        <f>HYPERLINK("https://www.ncbi.nlm.nih.gov/pubmed/24585688","24585688")</f>
        <v>24585688</v>
      </c>
    </row>
    <row r="166" spans="1:5" x14ac:dyDescent="0.25">
      <c r="A166" t="s">
        <v>469</v>
      </c>
      <c r="B166" t="s">
        <v>470</v>
      </c>
      <c r="C166" t="str">
        <f>HYPERLINK("https://www.ncbi.nlm.nih.gov/geo/query/acc.cgi?acc=GSE73446","GSE73446")</f>
        <v>GSE73446</v>
      </c>
      <c r="D166" t="s">
        <v>471</v>
      </c>
      <c r="E166" t="str">
        <f>HYPERLINK("https://www.ncbi.nlm.nih.gov/pubmed/27749823","27749823")</f>
        <v>27749823</v>
      </c>
    </row>
    <row r="167" spans="1:5" x14ac:dyDescent="0.25">
      <c r="A167" t="s">
        <v>472</v>
      </c>
      <c r="B167" t="s">
        <v>473</v>
      </c>
      <c r="C167" t="str">
        <f>HYPERLINK("https://www.ncbi.nlm.nih.gov/geo/query/acc.cgi?acc=GSE7506","GSE7506")</f>
        <v>GSE7506</v>
      </c>
      <c r="D167" t="s">
        <v>474</v>
      </c>
      <c r="E167" t="str">
        <f>HYPERLINK("https://www.ncbi.nlm.nih.gov/pubmed/18371337","18371337")</f>
        <v>18371337</v>
      </c>
    </row>
    <row r="168" spans="1:5" x14ac:dyDescent="0.25">
      <c r="A168" t="s">
        <v>475</v>
      </c>
      <c r="B168" t="s">
        <v>476</v>
      </c>
      <c r="C168" t="str">
        <f>HYPERLINK("https://www.ncbi.nlm.nih.gov/geo/query/acc.cgi?acc=GSE75138","GSE75138")</f>
        <v>GSE75138</v>
      </c>
      <c r="D168" t="s">
        <v>477</v>
      </c>
      <c r="E168" t="str">
        <f>HYPERLINK("https://www.ncbi.nlm.nih.gov/pubmed/27100792","27100792")</f>
        <v>27100792</v>
      </c>
    </row>
    <row r="169" spans="1:5" x14ac:dyDescent="0.25">
      <c r="A169" t="s">
        <v>478</v>
      </c>
      <c r="B169" t="s">
        <v>479</v>
      </c>
      <c r="C169" t="str">
        <f>HYPERLINK("https://www.ncbi.nlm.nih.gov/geo/query/acc.cgi?acc=GSE7528","GSE7528")</f>
        <v>GSE7528</v>
      </c>
      <c r="D169" t="s">
        <v>480</v>
      </c>
      <c r="E169" t="str">
        <f>HYPERLINK("https://www.ncbi.nlm.nih.gov/pubmed/18241852","18241852")</f>
        <v>18241852</v>
      </c>
    </row>
    <row r="170" spans="1:5" x14ac:dyDescent="0.25">
      <c r="A170" t="s">
        <v>481</v>
      </c>
      <c r="B170" t="s">
        <v>482</v>
      </c>
      <c r="C170" t="str">
        <f>HYPERLINK("https://www.ncbi.nlm.nih.gov/geo/query/acc.cgi?acc=GSE76481","GSE76481")</f>
        <v>GSE76481</v>
      </c>
      <c r="D170" t="s">
        <v>483</v>
      </c>
      <c r="E170" t="str">
        <f>HYPERLINK("https://www.ncbi.nlm.nih.gov/pubmed/26971819","26971819")</f>
        <v>26971819</v>
      </c>
    </row>
    <row r="171" spans="1:5" x14ac:dyDescent="0.25">
      <c r="A171" t="s">
        <v>484</v>
      </c>
      <c r="B171" t="s">
        <v>485</v>
      </c>
      <c r="C171" t="str">
        <f>HYPERLINK("https://www.ncbi.nlm.nih.gov/geo/query/acc.cgi?acc=GSE76558","GSE76558")</f>
        <v>GSE76558</v>
      </c>
    </row>
    <row r="172" spans="1:5" x14ac:dyDescent="0.25">
      <c r="A172" t="s">
        <v>486</v>
      </c>
      <c r="B172" t="s">
        <v>487</v>
      </c>
      <c r="C172" t="str">
        <f>HYPERLINK("https://www.ncbi.nlm.nih.gov/geo/query/acc.cgi?acc=GSE76582","GSE76582")</f>
        <v>GSE76582</v>
      </c>
      <c r="D172" t="s">
        <v>488</v>
      </c>
      <c r="E172" t="str">
        <f>HYPERLINK("https://www.ncbi.nlm.nih.gov/pubmed/27723457","27723457")</f>
        <v>27723457</v>
      </c>
    </row>
    <row r="173" spans="1:5" x14ac:dyDescent="0.25">
      <c r="A173" t="s">
        <v>489</v>
      </c>
      <c r="B173" t="s">
        <v>490</v>
      </c>
      <c r="C173" t="str">
        <f>HYPERLINK("https://www.ncbi.nlm.nih.gov/geo/query/acc.cgi?acc=GSE76699","GSE76699")</f>
        <v>GSE76699</v>
      </c>
      <c r="D173" t="s">
        <v>491</v>
      </c>
      <c r="E173" t="str">
        <f>HYPERLINK("https://www.ncbi.nlm.nih.gov/pubmed/26947976","26947976")</f>
        <v>26947976</v>
      </c>
    </row>
    <row r="174" spans="1:5" x14ac:dyDescent="0.25">
      <c r="A174" t="s">
        <v>492</v>
      </c>
      <c r="B174" t="s">
        <v>493</v>
      </c>
      <c r="C174" t="str">
        <f>HYPERLINK("https://www.ncbi.nlm.nih.gov/geo/query/acc.cgi?acc=GSE76964","GSE76964")</f>
        <v>GSE76964</v>
      </c>
      <c r="D174" t="s">
        <v>494</v>
      </c>
      <c r="E174" t="str">
        <f>HYPERLINK("https://www.ncbi.nlm.nih.gov/pubmed/28334937","28334937")</f>
        <v>28334937</v>
      </c>
    </row>
    <row r="175" spans="1:5" x14ac:dyDescent="0.25">
      <c r="A175" t="s">
        <v>495</v>
      </c>
      <c r="B175" t="s">
        <v>496</v>
      </c>
      <c r="C175" t="str">
        <f>HYPERLINK("https://www.ncbi.nlm.nih.gov/geo/query/acc.cgi?acc=GSE77202","GSE77202")</f>
        <v>GSE77202</v>
      </c>
      <c r="D175" t="s">
        <v>497</v>
      </c>
      <c r="E175" t="str">
        <f>HYPERLINK("https://www.ncbi.nlm.nih.gov/pubmed/28057861","28057861")</f>
        <v>28057861</v>
      </c>
    </row>
    <row r="176" spans="1:5" x14ac:dyDescent="0.25">
      <c r="A176" t="s">
        <v>498</v>
      </c>
      <c r="B176" t="s">
        <v>499</v>
      </c>
      <c r="C176" t="str">
        <f>HYPERLINK("https://www.ncbi.nlm.nih.gov/geo/query/acc.cgi?acc=GSE78116","GSE78116")</f>
        <v>GSE78116</v>
      </c>
      <c r="D176" t="s">
        <v>500</v>
      </c>
      <c r="E176" t="str">
        <f>HYPERLINK("https://www.ncbi.nlm.nih.gov/pubmed/28253233","28253233")</f>
        <v>28253233</v>
      </c>
    </row>
    <row r="177" spans="1:5" x14ac:dyDescent="0.25">
      <c r="A177" t="s">
        <v>501</v>
      </c>
      <c r="B177" t="s">
        <v>502</v>
      </c>
      <c r="C177" t="str">
        <f>HYPERLINK("https://www.ncbi.nlm.nih.gov/geo/query/acc.cgi?acc=GSE7866","GSE7866")</f>
        <v>GSE7866</v>
      </c>
      <c r="D177" t="s">
        <v>503</v>
      </c>
      <c r="E177" t="str">
        <f>HYPERLINK("https://www.ncbi.nlm.nih.gov/pubmed/17597760","17597760")</f>
        <v>17597760</v>
      </c>
    </row>
    <row r="178" spans="1:5" x14ac:dyDescent="0.25">
      <c r="A178" t="s">
        <v>504</v>
      </c>
      <c r="B178" t="s">
        <v>505</v>
      </c>
      <c r="C178" t="str">
        <f>HYPERLINK("https://www.ncbi.nlm.nih.gov/geo/query/acc.cgi?acc=GSE7948","GSE7948")</f>
        <v>GSE7948</v>
      </c>
      <c r="D178" t="s">
        <v>506</v>
      </c>
      <c r="E178" t="str">
        <f>HYPERLINK("https://www.ncbi.nlm.nih.gov/pubmed/19578360","19578360")</f>
        <v>19578360</v>
      </c>
    </row>
    <row r="179" spans="1:5" x14ac:dyDescent="0.25">
      <c r="A179" t="s">
        <v>507</v>
      </c>
      <c r="B179" t="s">
        <v>508</v>
      </c>
      <c r="C179" t="str">
        <f>HYPERLINK("https://www.ncbi.nlm.nih.gov/geo/query/acc.cgi?acc=GSE79515","GSE79515")</f>
        <v>GSE79515</v>
      </c>
      <c r="D179" t="s">
        <v>509</v>
      </c>
      <c r="E179" t="str">
        <f>HYPERLINK("https://www.ncbi.nlm.nih.gov/pubmed/27237376","27237376")</f>
        <v>27237376</v>
      </c>
    </row>
    <row r="180" spans="1:5" x14ac:dyDescent="0.25">
      <c r="A180" t="s">
        <v>510</v>
      </c>
      <c r="B180" t="s">
        <v>511</v>
      </c>
      <c r="C180" t="str">
        <f>HYPERLINK("https://www.ncbi.nlm.nih.gov/geo/query/acc.cgi?acc=GSE79652","GSE79652")</f>
        <v>GSE79652</v>
      </c>
      <c r="D180" t="s">
        <v>512</v>
      </c>
      <c r="E180" t="str">
        <f>HYPERLINK("https://www.ncbi.nlm.nih.gov/pubmed/27154007","27154007")</f>
        <v>27154007</v>
      </c>
    </row>
    <row r="181" spans="1:5" x14ac:dyDescent="0.25">
      <c r="A181" t="s">
        <v>513</v>
      </c>
      <c r="B181" t="s">
        <v>514</v>
      </c>
      <c r="C181" t="str">
        <f>HYPERLINK("https://www.ncbi.nlm.nih.gov/geo/query/acc.cgi?acc=GSE79769","GSE79769")</f>
        <v>GSE79769</v>
      </c>
      <c r="D181" t="s">
        <v>515</v>
      </c>
      <c r="E181" t="str">
        <f>HYPERLINK("https://www.ncbi.nlm.nih.gov/pubmed/27849519","27849519")</f>
        <v>27849519</v>
      </c>
    </row>
    <row r="182" spans="1:5" x14ac:dyDescent="0.25">
      <c r="A182" t="s">
        <v>516</v>
      </c>
      <c r="B182" t="s">
        <v>517</v>
      </c>
      <c r="C182" t="str">
        <f>HYPERLINK("https://www.ncbi.nlm.nih.gov/geo/query/acc.cgi?acc=GSE80983","GSE80983")</f>
        <v>GSE80983</v>
      </c>
      <c r="D182" t="s">
        <v>518</v>
      </c>
      <c r="E182" t="str">
        <f>HYPERLINK("https://www.ncbi.nlm.nih.gov/pubmed/27486249","27486249")</f>
        <v>27486249</v>
      </c>
    </row>
    <row r="183" spans="1:5" x14ac:dyDescent="0.25">
      <c r="A183" t="s">
        <v>519</v>
      </c>
      <c r="B183" t="s">
        <v>520</v>
      </c>
      <c r="C183" t="str">
        <f>HYPERLINK("https://www.ncbi.nlm.nih.gov/geo/query/acc.cgi?acc=GSE8128","GSE8128")</f>
        <v>GSE8128</v>
      </c>
      <c r="D183" t="s">
        <v>521</v>
      </c>
      <c r="E183" t="str">
        <f>HYPERLINK("https://www.ncbi.nlm.nih.gov/pubmed/17637833","17637833")</f>
        <v>17637833</v>
      </c>
    </row>
    <row r="184" spans="1:5" x14ac:dyDescent="0.25">
      <c r="A184" t="s">
        <v>522</v>
      </c>
      <c r="B184" t="s">
        <v>523</v>
      </c>
      <c r="C184" t="str">
        <f>HYPERLINK("https://www.ncbi.nlm.nih.gov/geo/query/acc.cgi?acc=GSE81908","GSE81908")</f>
        <v>GSE81908</v>
      </c>
      <c r="D184" t="s">
        <v>524</v>
      </c>
      <c r="E184" t="str">
        <f>HYPERLINK("https://www.ncbi.nlm.nih.gov/pubmed/28007765","28007765")</f>
        <v>28007765</v>
      </c>
    </row>
    <row r="185" spans="1:5" x14ac:dyDescent="0.25">
      <c r="A185" t="s">
        <v>525</v>
      </c>
      <c r="B185" t="s">
        <v>526</v>
      </c>
      <c r="C185" t="str">
        <f>HYPERLINK("https://www.ncbi.nlm.nih.gov/geo/query/acc.cgi?acc=GSE83434","GSE83434")</f>
        <v>GSE83434</v>
      </c>
    </row>
    <row r="186" spans="1:5" x14ac:dyDescent="0.25">
      <c r="A186" t="s">
        <v>527</v>
      </c>
      <c r="B186" t="s">
        <v>528</v>
      </c>
      <c r="C186" t="str">
        <f>HYPERLINK("https://www.ncbi.nlm.nih.gov/geo/query/acc.cgi?acc=GSE8503","GSE8503")</f>
        <v>GSE8503</v>
      </c>
      <c r="D186" t="s">
        <v>465</v>
      </c>
      <c r="E186" t="str">
        <f>HYPERLINK("https://www.ncbi.nlm.nih.gov/pubmed/18311153","18311153")</f>
        <v>18311153</v>
      </c>
    </row>
    <row r="187" spans="1:5" x14ac:dyDescent="0.25">
      <c r="A187" t="s">
        <v>529</v>
      </c>
      <c r="B187" t="s">
        <v>530</v>
      </c>
      <c r="C187" t="str">
        <f>HYPERLINK("https://www.ncbi.nlm.nih.gov/geo/query/acc.cgi?acc=GSE87597","GSE87597")</f>
        <v>GSE87597</v>
      </c>
    </row>
    <row r="188" spans="1:5" x14ac:dyDescent="0.25">
      <c r="A188" t="s">
        <v>531</v>
      </c>
      <c r="B188" t="s">
        <v>532</v>
      </c>
      <c r="C188" t="str">
        <f>HYPERLINK("https://www.ncbi.nlm.nih.gov/geo/query/acc.cgi?acc=GSE89007","GSE89007")</f>
        <v>GSE89007</v>
      </c>
      <c r="D188" t="s">
        <v>533</v>
      </c>
      <c r="E188" t="str">
        <f>HYPERLINK("https://www.ncbi.nlm.nih.gov/pubmed/28003464","28003464")</f>
        <v>28003464</v>
      </c>
    </row>
    <row r="189" spans="1:5" x14ac:dyDescent="0.25">
      <c r="A189" t="s">
        <v>534</v>
      </c>
      <c r="B189" t="s">
        <v>535</v>
      </c>
      <c r="C189" t="str">
        <f>HYPERLINK("https://www.ncbi.nlm.nih.gov/geo/query/acc.cgi?acc=GSE89600","GSE89600")</f>
        <v>GSE89600</v>
      </c>
      <c r="D189" t="s">
        <v>533</v>
      </c>
      <c r="E189" t="str">
        <f>HYPERLINK("https://www.ncbi.nlm.nih.gov/pubmed/28003464","28003464")</f>
        <v>28003464</v>
      </c>
    </row>
    <row r="190" spans="1:5" x14ac:dyDescent="0.25">
      <c r="A190" t="s">
        <v>536</v>
      </c>
      <c r="B190" t="s">
        <v>537</v>
      </c>
      <c r="C190" t="str">
        <f>HYPERLINK("https://www.ncbi.nlm.nih.gov/geo/query/acc.cgi?acc=GSE91022","GSE91022")</f>
        <v>GSE91022</v>
      </c>
      <c r="D190" t="s">
        <v>538</v>
      </c>
      <c r="E190" t="str">
        <f>HYPERLINK("https://www.ncbi.nlm.nih.gov/pubmed/28199843","28199843")</f>
        <v>28199843</v>
      </c>
    </row>
    <row r="191" spans="1:5" x14ac:dyDescent="0.25">
      <c r="A191" t="s">
        <v>539</v>
      </c>
      <c r="B191" t="s">
        <v>540</v>
      </c>
      <c r="C191" t="str">
        <f>HYPERLINK("https://www.ncbi.nlm.nih.gov/geo/query/acc.cgi?acc=GSE9244","GSE9244")</f>
        <v>GSE9244</v>
      </c>
      <c r="D191" t="s">
        <v>541</v>
      </c>
      <c r="E191" t="str">
        <f>HYPERLINK("https://www.ncbi.nlm.nih.gov/pubmed/18983969","18983969")</f>
        <v>18983969</v>
      </c>
    </row>
    <row r="192" spans="1:5" x14ac:dyDescent="0.25">
      <c r="A192" t="s">
        <v>542</v>
      </c>
      <c r="B192" t="s">
        <v>543</v>
      </c>
      <c r="C192" t="str">
        <f>HYPERLINK("https://www.ncbi.nlm.nih.gov/geo/query/acc.cgi?acc=GSE9563","GSE9563")</f>
        <v>GSE9563</v>
      </c>
      <c r="D192" t="s">
        <v>544</v>
      </c>
      <c r="E192" t="str">
        <f>HYPERLINK("https://www.ncbi.nlm.nih.gov/pubmed/18462695","18462695")</f>
        <v>18462695</v>
      </c>
    </row>
    <row r="193" spans="1:5" x14ac:dyDescent="0.25">
      <c r="A193" t="s">
        <v>545</v>
      </c>
      <c r="B193" t="s">
        <v>546</v>
      </c>
      <c r="C193" t="str">
        <f>HYPERLINK("https://www.ncbi.nlm.nih.gov/geo/query/acc.cgi?acc=GSE9775","GSE9775")</f>
        <v>GSE9775</v>
      </c>
      <c r="D193" t="s">
        <v>547</v>
      </c>
      <c r="E193" t="str">
        <f>HYPERLINK("https://www.ncbi.nlm.nih.gov/pubmed/18264089","18264089")</f>
        <v>18264089</v>
      </c>
    </row>
    <row r="194" spans="1:5" x14ac:dyDescent="0.25">
      <c r="A194" t="s">
        <v>548</v>
      </c>
      <c r="B194" t="s">
        <v>549</v>
      </c>
      <c r="C194" t="str">
        <f>HYPERLINK("https://www.ncbi.nlm.nih.gov/geo/query/acc.cgi?acc=GSE9954","GSE9954")</f>
        <v>GSE9954</v>
      </c>
      <c r="D194" t="s">
        <v>550</v>
      </c>
      <c r="E194" t="str">
        <f>HYPERLINK("https://www.ncbi.nlm.nih.gov/pubmed/18365009","18365009")</f>
        <v>18365009</v>
      </c>
    </row>
    <row r="195" spans="1:5" x14ac:dyDescent="0.25">
      <c r="A195" t="s">
        <v>551</v>
      </c>
      <c r="B195" t="s">
        <v>552</v>
      </c>
      <c r="C195" t="str">
        <f>HYPERLINK("https://www.ncbi.nlm.nih.gov/geo/query/acc.cgi?acc=GSE9978","GSE9978")</f>
        <v>GSE9978</v>
      </c>
      <c r="D195" t="s">
        <v>553</v>
      </c>
      <c r="E195" t="str">
        <f>HYPERLINK("https://www.ncbi.nlm.nih.gov/pubmed/19618472","19618472")</f>
        <v>19618472</v>
      </c>
    </row>
  </sheetData>
  <autoFilter ref="A1:G195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7"/>
  <sheetViews>
    <sheetView zoomScaleNormal="100" workbookViewId="0"/>
  </sheetViews>
  <sheetFormatPr defaultRowHeight="15" x14ac:dyDescent="0.25"/>
  <cols>
    <col min="1" max="1" width="13"/>
    <col min="2" max="2" width="84.7109375" style="2"/>
    <col min="3" max="1025" width="8.7109375"/>
  </cols>
  <sheetData>
    <row r="1" spans="1:6" ht="33.75" customHeight="1" x14ac:dyDescent="0.25">
      <c r="A1" s="1" t="s">
        <v>554</v>
      </c>
      <c r="B1" s="1" t="s">
        <v>1</v>
      </c>
      <c r="C1" s="1" t="s">
        <v>0</v>
      </c>
      <c r="D1" s="1" t="s">
        <v>555</v>
      </c>
      <c r="E1" s="1" t="s">
        <v>556</v>
      </c>
      <c r="F1" s="1" t="s">
        <v>2</v>
      </c>
    </row>
    <row r="2" spans="1:6" x14ac:dyDescent="0.25">
      <c r="A2" t="s">
        <v>557</v>
      </c>
      <c r="B2" s="2" t="s">
        <v>558</v>
      </c>
      <c r="C2" t="s">
        <v>17</v>
      </c>
      <c r="D2" t="s">
        <v>559</v>
      </c>
      <c r="E2" t="str">
        <f>HYPERLINK("https://www.ncbi.nlm.nih.gov/geo/query/acc.cgi?acc=GSM325396","GSM325396")</f>
        <v>GSM325396</v>
      </c>
      <c r="F2" t="str">
        <f t="shared" ref="F2:F9" si="0">HYPERLINK("https://www.ncbi.nlm.nih.gov/geo/query/acc.cgi?acc=GSE12982","GSE12982")</f>
        <v>GSE12982</v>
      </c>
    </row>
    <row r="3" spans="1:6" x14ac:dyDescent="0.25">
      <c r="A3" t="s">
        <v>560</v>
      </c>
      <c r="B3" s="2" t="s">
        <v>561</v>
      </c>
      <c r="C3" t="s">
        <v>17</v>
      </c>
      <c r="D3" t="s">
        <v>559</v>
      </c>
      <c r="E3" t="str">
        <f>HYPERLINK("https://www.ncbi.nlm.nih.gov/geo/query/acc.cgi?acc=GSM325397","GSM325397")</f>
        <v>GSM325397</v>
      </c>
      <c r="F3" t="str">
        <f t="shared" si="0"/>
        <v>GSE12982</v>
      </c>
    </row>
    <row r="4" spans="1:6" x14ac:dyDescent="0.25">
      <c r="A4" t="s">
        <v>562</v>
      </c>
      <c r="B4" s="2" t="s">
        <v>558</v>
      </c>
      <c r="C4" t="s">
        <v>17</v>
      </c>
      <c r="D4" t="s">
        <v>559</v>
      </c>
      <c r="E4" t="str">
        <f>HYPERLINK("https://www.ncbi.nlm.nih.gov/geo/query/acc.cgi?acc=GSM325394","GSM325394")</f>
        <v>GSM325394</v>
      </c>
      <c r="F4" t="str">
        <f t="shared" si="0"/>
        <v>GSE12982</v>
      </c>
    </row>
    <row r="5" spans="1:6" x14ac:dyDescent="0.25">
      <c r="A5" t="s">
        <v>563</v>
      </c>
      <c r="B5" s="2" t="s">
        <v>558</v>
      </c>
      <c r="C5" t="s">
        <v>17</v>
      </c>
      <c r="D5" t="s">
        <v>559</v>
      </c>
      <c r="E5" t="str">
        <f>HYPERLINK("https://www.ncbi.nlm.nih.gov/geo/query/acc.cgi?acc=GSM325395","GSM325395")</f>
        <v>GSM325395</v>
      </c>
      <c r="F5" t="str">
        <f t="shared" si="0"/>
        <v>GSE12982</v>
      </c>
    </row>
    <row r="6" spans="1:6" x14ac:dyDescent="0.25">
      <c r="A6" t="s">
        <v>564</v>
      </c>
      <c r="B6" s="2" t="s">
        <v>565</v>
      </c>
      <c r="C6" t="s">
        <v>17</v>
      </c>
      <c r="D6" t="s">
        <v>559</v>
      </c>
      <c r="E6" t="str">
        <f>HYPERLINK("https://www.ncbi.nlm.nih.gov/geo/query/acc.cgi?acc=GSM325392","GSM325392")</f>
        <v>GSM325392</v>
      </c>
      <c r="F6" t="str">
        <f t="shared" si="0"/>
        <v>GSE12982</v>
      </c>
    </row>
    <row r="7" spans="1:6" x14ac:dyDescent="0.25">
      <c r="A7" t="s">
        <v>566</v>
      </c>
      <c r="B7" s="2" t="s">
        <v>565</v>
      </c>
      <c r="C7" t="s">
        <v>17</v>
      </c>
      <c r="D7" t="s">
        <v>559</v>
      </c>
      <c r="E7" t="str">
        <f>HYPERLINK("https://www.ncbi.nlm.nih.gov/geo/query/acc.cgi?acc=GSM325393","GSM325393")</f>
        <v>GSM325393</v>
      </c>
      <c r="F7" t="str">
        <f t="shared" si="0"/>
        <v>GSE12982</v>
      </c>
    </row>
    <row r="8" spans="1:6" x14ac:dyDescent="0.25">
      <c r="A8" t="s">
        <v>567</v>
      </c>
      <c r="B8" s="2" t="s">
        <v>568</v>
      </c>
      <c r="C8" t="s">
        <v>17</v>
      </c>
      <c r="D8" t="s">
        <v>559</v>
      </c>
      <c r="E8" t="str">
        <f>HYPERLINK("https://www.ncbi.nlm.nih.gov/geo/query/acc.cgi?acc=GSM325390","GSM325390")</f>
        <v>GSM325390</v>
      </c>
      <c r="F8" t="str">
        <f t="shared" si="0"/>
        <v>GSE12982</v>
      </c>
    </row>
    <row r="9" spans="1:6" x14ac:dyDescent="0.25">
      <c r="A9" t="s">
        <v>569</v>
      </c>
      <c r="B9" s="2" t="s">
        <v>568</v>
      </c>
      <c r="C9" t="s">
        <v>17</v>
      </c>
      <c r="D9" t="s">
        <v>559</v>
      </c>
      <c r="E9" t="str">
        <f>HYPERLINK("https://www.ncbi.nlm.nih.gov/geo/query/acc.cgi?acc=GSM325391","GSM325391")</f>
        <v>GSM325391</v>
      </c>
      <c r="F9" t="str">
        <f t="shared" si="0"/>
        <v>GSE12982</v>
      </c>
    </row>
    <row r="10" spans="1:6" x14ac:dyDescent="0.25">
      <c r="A10" t="s">
        <v>570</v>
      </c>
      <c r="B10" s="2" t="s">
        <v>571</v>
      </c>
      <c r="C10" t="s">
        <v>434</v>
      </c>
      <c r="D10" t="s">
        <v>572</v>
      </c>
      <c r="E10" t="str">
        <f>HYPERLINK("https://www.ncbi.nlm.nih.gov/geo/query/acc.cgi?acc=GSM1600156","GSM1600156")</f>
        <v>GSM1600156</v>
      </c>
      <c r="F10" t="str">
        <f>HYPERLINK("https://www.ncbi.nlm.nih.gov/geo/query/acc.cgi?acc=GSE65597","GSE65597")</f>
        <v>GSE65597</v>
      </c>
    </row>
    <row r="11" spans="1:6" x14ac:dyDescent="0.25">
      <c r="A11" t="s">
        <v>573</v>
      </c>
      <c r="B11" s="2" t="s">
        <v>574</v>
      </c>
      <c r="C11" t="s">
        <v>434</v>
      </c>
      <c r="D11" t="s">
        <v>572</v>
      </c>
      <c r="E11" t="str">
        <f>HYPERLINK("https://www.ncbi.nlm.nih.gov/geo/query/acc.cgi?acc=GSM1600157","GSM1600157")</f>
        <v>GSM1600157</v>
      </c>
      <c r="F11" t="str">
        <f>HYPERLINK("https://www.ncbi.nlm.nih.gov/geo/query/acc.cgi?acc=GSE65597","GSE65597")</f>
        <v>GSE65597</v>
      </c>
    </row>
    <row r="12" spans="1:6" x14ac:dyDescent="0.25">
      <c r="A12" t="s">
        <v>575</v>
      </c>
      <c r="B12" s="2" t="s">
        <v>561</v>
      </c>
      <c r="C12" t="s">
        <v>17</v>
      </c>
      <c r="D12" t="s">
        <v>559</v>
      </c>
      <c r="E12" t="str">
        <f>HYPERLINK("https://www.ncbi.nlm.nih.gov/geo/query/acc.cgi?acc=GSM325398","GSM325398")</f>
        <v>GSM325398</v>
      </c>
      <c r="F12" t="str">
        <f>HYPERLINK("https://www.ncbi.nlm.nih.gov/geo/query/acc.cgi?acc=GSE12982","GSE12982")</f>
        <v>GSE12982</v>
      </c>
    </row>
    <row r="13" spans="1:6" x14ac:dyDescent="0.25">
      <c r="A13" t="s">
        <v>576</v>
      </c>
      <c r="B13" s="2" t="s">
        <v>561</v>
      </c>
      <c r="C13" t="s">
        <v>17</v>
      </c>
      <c r="D13" t="s">
        <v>559</v>
      </c>
      <c r="E13" t="str">
        <f>HYPERLINK("https://www.ncbi.nlm.nih.gov/geo/query/acc.cgi?acc=GSM325399","GSM325399")</f>
        <v>GSM325399</v>
      </c>
      <c r="F13" t="str">
        <f>HYPERLINK("https://www.ncbi.nlm.nih.gov/geo/query/acc.cgi?acc=GSE12982","GSE12982")</f>
        <v>GSE12982</v>
      </c>
    </row>
    <row r="14" spans="1:6" x14ac:dyDescent="0.25">
      <c r="A14" t="s">
        <v>577</v>
      </c>
      <c r="B14" s="2" t="s">
        <v>578</v>
      </c>
      <c r="C14" t="s">
        <v>231</v>
      </c>
      <c r="D14" t="s">
        <v>579</v>
      </c>
      <c r="E14" t="str">
        <f>HYPERLINK("https://www.ncbi.nlm.nih.gov/geo/query/acc.cgi?acc=GSM909569","GSM909569")</f>
        <v>GSM909569</v>
      </c>
      <c r="F14" t="str">
        <f>HYPERLINK("https://www.ncbi.nlm.nih.gov/geo/query/acc.cgi?acc=GSE37060","GSE37060")</f>
        <v>GSE37060</v>
      </c>
    </row>
    <row r="15" spans="1:6" x14ac:dyDescent="0.25">
      <c r="A15" t="s">
        <v>580</v>
      </c>
      <c r="B15" s="2" t="s">
        <v>578</v>
      </c>
      <c r="C15" t="s">
        <v>231</v>
      </c>
      <c r="D15" t="s">
        <v>579</v>
      </c>
      <c r="E15" t="str">
        <f>HYPERLINK("https://www.ncbi.nlm.nih.gov/geo/query/acc.cgi?acc=GSM909568","GSM909568")</f>
        <v>GSM909568</v>
      </c>
      <c r="F15" t="str">
        <f>HYPERLINK("https://www.ncbi.nlm.nih.gov/geo/query/acc.cgi?acc=GSE37060","GSE37060")</f>
        <v>GSE37060</v>
      </c>
    </row>
    <row r="16" spans="1:6" x14ac:dyDescent="0.25">
      <c r="A16" t="s">
        <v>581</v>
      </c>
      <c r="B16" s="2" t="s">
        <v>582</v>
      </c>
      <c r="C16" t="s">
        <v>351</v>
      </c>
      <c r="D16" t="s">
        <v>583</v>
      </c>
      <c r="E16" t="str">
        <f>HYPERLINK("https://www.ncbi.nlm.nih.gov/geo/query/acc.cgi?acc=GSM1544137","GSM1544137")</f>
        <v>GSM1544137</v>
      </c>
      <c r="F16" t="str">
        <f>HYPERLINK("https://www.ncbi.nlm.nih.gov/geo/query/acc.cgi?acc=GSE49940","GSE49940")</f>
        <v>GSE49940</v>
      </c>
    </row>
    <row r="17" spans="1:6" x14ac:dyDescent="0.25">
      <c r="A17" t="s">
        <v>584</v>
      </c>
      <c r="B17" s="2" t="s">
        <v>585</v>
      </c>
      <c r="C17" t="s">
        <v>351</v>
      </c>
      <c r="D17" t="s">
        <v>583</v>
      </c>
      <c r="E17" t="str">
        <f>HYPERLINK("https://www.ncbi.nlm.nih.gov/geo/query/acc.cgi?acc=GSM1544136","GSM1544136")</f>
        <v>GSM1544136</v>
      </c>
      <c r="F17" t="str">
        <f>HYPERLINK("https://www.ncbi.nlm.nih.gov/geo/query/acc.cgi?acc=GSE49940","GSE49940")</f>
        <v>GSE49940</v>
      </c>
    </row>
    <row r="18" spans="1:6" x14ac:dyDescent="0.25">
      <c r="A18" t="s">
        <v>586</v>
      </c>
      <c r="B18" s="2" t="s">
        <v>587</v>
      </c>
      <c r="C18" t="s">
        <v>383</v>
      </c>
      <c r="D18" t="s">
        <v>579</v>
      </c>
      <c r="E18" t="str">
        <f>HYPERLINK("https://www.ncbi.nlm.nih.gov/geo/query/acc.cgi?acc=GSM1313635","GSM1313635")</f>
        <v>GSM1313635</v>
      </c>
      <c r="F18" t="str">
        <f>HYPERLINK("https://www.ncbi.nlm.nih.gov/geo/query/acc.cgi?acc=GSE54355","GSE54355")</f>
        <v>GSE54355</v>
      </c>
    </row>
    <row r="19" spans="1:6" x14ac:dyDescent="0.25">
      <c r="A19" t="s">
        <v>588</v>
      </c>
      <c r="B19" s="2" t="s">
        <v>589</v>
      </c>
      <c r="C19" t="s">
        <v>231</v>
      </c>
      <c r="D19" t="s">
        <v>579</v>
      </c>
      <c r="E19" t="str">
        <f>HYPERLINK("https://www.ncbi.nlm.nih.gov/geo/query/acc.cgi?acc=GSM909561","GSM909561")</f>
        <v>GSM909561</v>
      </c>
      <c r="F19" t="str">
        <f t="shared" ref="F19:F26" si="1">HYPERLINK("https://www.ncbi.nlm.nih.gov/geo/query/acc.cgi?acc=GSE37060","GSE37060")</f>
        <v>GSE37060</v>
      </c>
    </row>
    <row r="20" spans="1:6" x14ac:dyDescent="0.25">
      <c r="A20" t="s">
        <v>590</v>
      </c>
      <c r="B20" s="2" t="s">
        <v>591</v>
      </c>
      <c r="C20" t="s">
        <v>231</v>
      </c>
      <c r="D20" t="s">
        <v>579</v>
      </c>
      <c r="E20" t="str">
        <f>HYPERLINK("https://www.ncbi.nlm.nih.gov/geo/query/acc.cgi?acc=GSM909560","GSM909560")</f>
        <v>GSM909560</v>
      </c>
      <c r="F20" t="str">
        <f t="shared" si="1"/>
        <v>GSE37060</v>
      </c>
    </row>
    <row r="21" spans="1:6" x14ac:dyDescent="0.25">
      <c r="A21" t="s">
        <v>592</v>
      </c>
      <c r="B21" s="2" t="s">
        <v>589</v>
      </c>
      <c r="C21" t="s">
        <v>231</v>
      </c>
      <c r="D21" t="s">
        <v>579</v>
      </c>
      <c r="E21" t="str">
        <f>HYPERLINK("https://www.ncbi.nlm.nih.gov/geo/query/acc.cgi?acc=GSM909563","GSM909563")</f>
        <v>GSM909563</v>
      </c>
      <c r="F21" t="str">
        <f t="shared" si="1"/>
        <v>GSE37060</v>
      </c>
    </row>
    <row r="22" spans="1:6" x14ac:dyDescent="0.25">
      <c r="A22" t="s">
        <v>593</v>
      </c>
      <c r="B22" s="2" t="s">
        <v>589</v>
      </c>
      <c r="C22" t="s">
        <v>231</v>
      </c>
      <c r="D22" t="s">
        <v>579</v>
      </c>
      <c r="E22" t="str">
        <f>HYPERLINK("https://www.ncbi.nlm.nih.gov/geo/query/acc.cgi?acc=GSM909562","GSM909562")</f>
        <v>GSM909562</v>
      </c>
      <c r="F22" t="str">
        <f t="shared" si="1"/>
        <v>GSE37060</v>
      </c>
    </row>
    <row r="23" spans="1:6" x14ac:dyDescent="0.25">
      <c r="A23" t="s">
        <v>594</v>
      </c>
      <c r="B23" s="2" t="s">
        <v>595</v>
      </c>
      <c r="C23" t="s">
        <v>231</v>
      </c>
      <c r="D23" t="s">
        <v>579</v>
      </c>
      <c r="E23" t="str">
        <f>HYPERLINK("https://www.ncbi.nlm.nih.gov/geo/query/acc.cgi?acc=GSM909565","GSM909565")</f>
        <v>GSM909565</v>
      </c>
      <c r="F23" t="str">
        <f t="shared" si="1"/>
        <v>GSE37060</v>
      </c>
    </row>
    <row r="24" spans="1:6" x14ac:dyDescent="0.25">
      <c r="A24" t="s">
        <v>596</v>
      </c>
      <c r="B24" s="2" t="s">
        <v>595</v>
      </c>
      <c r="C24" t="s">
        <v>231</v>
      </c>
      <c r="D24" t="s">
        <v>579</v>
      </c>
      <c r="E24" t="str">
        <f>HYPERLINK("https://www.ncbi.nlm.nih.gov/geo/query/acc.cgi?acc=GSM909564","GSM909564")</f>
        <v>GSM909564</v>
      </c>
      <c r="F24" t="str">
        <f t="shared" si="1"/>
        <v>GSE37060</v>
      </c>
    </row>
    <row r="25" spans="1:6" x14ac:dyDescent="0.25">
      <c r="A25" t="s">
        <v>597</v>
      </c>
      <c r="B25" s="2" t="s">
        <v>578</v>
      </c>
      <c r="C25" t="s">
        <v>231</v>
      </c>
      <c r="D25" t="s">
        <v>579</v>
      </c>
      <c r="E25" t="str">
        <f>HYPERLINK("https://www.ncbi.nlm.nih.gov/geo/query/acc.cgi?acc=GSM909567","GSM909567")</f>
        <v>GSM909567</v>
      </c>
      <c r="F25" t="str">
        <f t="shared" si="1"/>
        <v>GSE37060</v>
      </c>
    </row>
    <row r="26" spans="1:6" x14ac:dyDescent="0.25">
      <c r="A26" t="s">
        <v>598</v>
      </c>
      <c r="B26" s="2" t="s">
        <v>595</v>
      </c>
      <c r="C26" t="s">
        <v>231</v>
      </c>
      <c r="D26" t="s">
        <v>579</v>
      </c>
      <c r="E26" t="str">
        <f>HYPERLINK("https://www.ncbi.nlm.nih.gov/geo/query/acc.cgi?acc=GSM909566","GSM909566")</f>
        <v>GSM909566</v>
      </c>
      <c r="F26" t="str">
        <f t="shared" si="1"/>
        <v>GSE37060</v>
      </c>
    </row>
    <row r="27" spans="1:6" x14ac:dyDescent="0.25">
      <c r="A27" t="s">
        <v>599</v>
      </c>
      <c r="B27" s="2" t="s">
        <v>600</v>
      </c>
      <c r="C27" t="s">
        <v>321</v>
      </c>
      <c r="D27" t="s">
        <v>559</v>
      </c>
      <c r="E27" t="str">
        <f>HYPERLINK("https://www.ncbi.nlm.nih.gov/geo/query/acc.cgi?acc=GSM1131830","GSM1131830")</f>
        <v>GSM1131830</v>
      </c>
      <c r="F27" t="str">
        <f t="shared" ref="F27:F32" si="2">HYPERLINK("https://www.ncbi.nlm.nih.gov/geo/query/acc.cgi?acc=GSE46532","GSE46532")</f>
        <v>GSE46532</v>
      </c>
    </row>
    <row r="28" spans="1:6" x14ac:dyDescent="0.25">
      <c r="A28" t="s">
        <v>601</v>
      </c>
      <c r="B28" s="2" t="s">
        <v>602</v>
      </c>
      <c r="C28" t="s">
        <v>321</v>
      </c>
      <c r="D28" t="s">
        <v>559</v>
      </c>
      <c r="E28" t="str">
        <f>HYPERLINK("https://www.ncbi.nlm.nih.gov/geo/query/acc.cgi?acc=GSM1131831","GSM1131831")</f>
        <v>GSM1131831</v>
      </c>
      <c r="F28" t="str">
        <f t="shared" si="2"/>
        <v>GSE46532</v>
      </c>
    </row>
    <row r="29" spans="1:6" x14ac:dyDescent="0.25">
      <c r="A29" t="s">
        <v>603</v>
      </c>
      <c r="B29" s="2" t="s">
        <v>604</v>
      </c>
      <c r="C29" t="s">
        <v>321</v>
      </c>
      <c r="D29" t="s">
        <v>559</v>
      </c>
      <c r="E29" t="str">
        <f>HYPERLINK("https://www.ncbi.nlm.nih.gov/geo/query/acc.cgi?acc=GSM1131832","GSM1131832")</f>
        <v>GSM1131832</v>
      </c>
      <c r="F29" t="str">
        <f t="shared" si="2"/>
        <v>GSE46532</v>
      </c>
    </row>
    <row r="30" spans="1:6" x14ac:dyDescent="0.25">
      <c r="A30" t="s">
        <v>605</v>
      </c>
      <c r="B30" s="2" t="s">
        <v>606</v>
      </c>
      <c r="C30" t="s">
        <v>321</v>
      </c>
      <c r="D30" t="s">
        <v>559</v>
      </c>
      <c r="E30" t="str">
        <f>HYPERLINK("https://www.ncbi.nlm.nih.gov/geo/query/acc.cgi?acc=GSM1131833","GSM1131833")</f>
        <v>GSM1131833</v>
      </c>
      <c r="F30" t="str">
        <f t="shared" si="2"/>
        <v>GSE46532</v>
      </c>
    </row>
    <row r="31" spans="1:6" x14ac:dyDescent="0.25">
      <c r="A31" t="s">
        <v>607</v>
      </c>
      <c r="B31" s="2" t="s">
        <v>608</v>
      </c>
      <c r="C31" t="s">
        <v>321</v>
      </c>
      <c r="D31" t="s">
        <v>559</v>
      </c>
      <c r="E31" t="str">
        <f>HYPERLINK("https://www.ncbi.nlm.nih.gov/geo/query/acc.cgi?acc=GSM1131834","GSM1131834")</f>
        <v>GSM1131834</v>
      </c>
      <c r="F31" t="str">
        <f t="shared" si="2"/>
        <v>GSE46532</v>
      </c>
    </row>
    <row r="32" spans="1:6" x14ac:dyDescent="0.25">
      <c r="A32" t="s">
        <v>609</v>
      </c>
      <c r="B32" s="2" t="s">
        <v>608</v>
      </c>
      <c r="C32" t="s">
        <v>321</v>
      </c>
      <c r="D32" t="s">
        <v>559</v>
      </c>
      <c r="E32" t="str">
        <f>HYPERLINK("https://www.ncbi.nlm.nih.gov/geo/query/acc.cgi?acc=GSM1131835","GSM1131835")</f>
        <v>GSM1131835</v>
      </c>
      <c r="F32" t="str">
        <f t="shared" si="2"/>
        <v>GSE46532</v>
      </c>
    </row>
    <row r="33" spans="1:6" x14ac:dyDescent="0.25">
      <c r="A33" t="s">
        <v>610</v>
      </c>
      <c r="B33" s="2" t="s">
        <v>611</v>
      </c>
      <c r="C33" t="s">
        <v>312</v>
      </c>
      <c r="D33" t="s">
        <v>559</v>
      </c>
      <c r="E33" t="str">
        <f>HYPERLINK("https://www.ncbi.nlm.nih.gov/geo/query/acc.cgi?acc=GSM1078128","GSM1078128")</f>
        <v>GSM1078128</v>
      </c>
      <c r="F33" t="str">
        <f>HYPERLINK("https://www.ncbi.nlm.nih.gov/geo/query/acc.cgi?acc=GSE44084","GSE44084")</f>
        <v>GSE44084</v>
      </c>
    </row>
    <row r="34" spans="1:6" x14ac:dyDescent="0.25">
      <c r="A34" t="s">
        <v>612</v>
      </c>
      <c r="B34" s="2" t="s">
        <v>613</v>
      </c>
      <c r="C34" t="s">
        <v>312</v>
      </c>
      <c r="D34" t="s">
        <v>559</v>
      </c>
      <c r="E34" t="str">
        <f>HYPERLINK("https://www.ncbi.nlm.nih.gov/geo/query/acc.cgi?acc=GSM1078129","GSM1078129")</f>
        <v>GSM1078129</v>
      </c>
      <c r="F34" t="str">
        <f>HYPERLINK("https://www.ncbi.nlm.nih.gov/geo/query/acc.cgi?acc=GSE44084","GSE44084")</f>
        <v>GSE44084</v>
      </c>
    </row>
    <row r="35" spans="1:6" x14ac:dyDescent="0.25">
      <c r="A35" t="s">
        <v>614</v>
      </c>
      <c r="B35" s="2" t="s">
        <v>611</v>
      </c>
      <c r="C35" t="s">
        <v>312</v>
      </c>
      <c r="D35" t="s">
        <v>559</v>
      </c>
      <c r="E35" t="str">
        <f>HYPERLINK("https://www.ncbi.nlm.nih.gov/geo/query/acc.cgi?acc=GSM1078126","GSM1078126")</f>
        <v>GSM1078126</v>
      </c>
      <c r="F35" t="str">
        <f>HYPERLINK("https://www.ncbi.nlm.nih.gov/geo/query/acc.cgi?acc=GSE44084","GSE44084")</f>
        <v>GSE44084</v>
      </c>
    </row>
    <row r="36" spans="1:6" x14ac:dyDescent="0.25">
      <c r="A36" t="s">
        <v>615</v>
      </c>
      <c r="B36" s="2" t="s">
        <v>611</v>
      </c>
      <c r="C36" t="s">
        <v>312</v>
      </c>
      <c r="D36" t="s">
        <v>559</v>
      </c>
      <c r="E36" t="str">
        <f>HYPERLINK("https://www.ncbi.nlm.nih.gov/geo/query/acc.cgi?acc=GSM1078127","GSM1078127")</f>
        <v>GSM1078127</v>
      </c>
      <c r="F36" t="str">
        <f>HYPERLINK("https://www.ncbi.nlm.nih.gov/geo/query/acc.cgi?acc=GSE44084","GSE44084")</f>
        <v>GSE44084</v>
      </c>
    </row>
    <row r="37" spans="1:6" x14ac:dyDescent="0.25">
      <c r="A37" t="s">
        <v>616</v>
      </c>
      <c r="B37" s="2" t="s">
        <v>617</v>
      </c>
      <c r="C37" t="s">
        <v>377</v>
      </c>
      <c r="D37" t="s">
        <v>618</v>
      </c>
      <c r="E37" t="str">
        <f>HYPERLINK("https://www.ncbi.nlm.nih.gov/geo/query/acc.cgi?acc=GSM1304497","GSM1304497")</f>
        <v>GSM1304497</v>
      </c>
      <c r="F37" t="str">
        <f>HYPERLINK("https://www.ncbi.nlm.nih.gov/geo/query/acc.cgi?acc=GSE53969","GSE53969")</f>
        <v>GSE53969</v>
      </c>
    </row>
    <row r="38" spans="1:6" x14ac:dyDescent="0.25">
      <c r="A38" t="s">
        <v>619</v>
      </c>
      <c r="B38" s="2" t="s">
        <v>620</v>
      </c>
      <c r="C38" t="s">
        <v>445</v>
      </c>
      <c r="D38" t="s">
        <v>579</v>
      </c>
      <c r="E38" t="str">
        <f>HYPERLINK("https://www.ncbi.nlm.nih.gov/geo/query/acc.cgi?acc=GSM1647470","GSM1647470")</f>
        <v>GSM1647470</v>
      </c>
      <c r="F38" t="str">
        <f>HYPERLINK("https://www.ncbi.nlm.nih.gov/geo/query/acc.cgi?acc=GSE67462","GSE67462")</f>
        <v>GSE67462</v>
      </c>
    </row>
    <row r="39" spans="1:6" x14ac:dyDescent="0.25">
      <c r="A39" t="s">
        <v>621</v>
      </c>
      <c r="B39" s="2" t="s">
        <v>622</v>
      </c>
      <c r="C39" t="s">
        <v>199</v>
      </c>
      <c r="D39" t="s">
        <v>623</v>
      </c>
      <c r="E39" t="str">
        <f>HYPERLINK("https://www.ncbi.nlm.nih.gov/geo/query/acc.cgi?acc=GSM72804","GSM72804")</f>
        <v>GSM72804</v>
      </c>
      <c r="F39" t="str">
        <f>HYPERLINK("https://www.ncbi.nlm.nih.gov/geo/query/acc.cgi?acc=GSE3231","GSE3231")</f>
        <v>GSE3231</v>
      </c>
    </row>
    <row r="40" spans="1:6" x14ac:dyDescent="0.25">
      <c r="A40" t="s">
        <v>624</v>
      </c>
      <c r="B40" s="2" t="s">
        <v>622</v>
      </c>
      <c r="C40" t="s">
        <v>199</v>
      </c>
      <c r="D40" t="s">
        <v>625</v>
      </c>
      <c r="E40" t="str">
        <f>HYPERLINK("https://www.ncbi.nlm.nih.gov/geo/query/acc.cgi?acc=GSM72805","GSM72805")</f>
        <v>GSM72805</v>
      </c>
      <c r="F40" t="str">
        <f>HYPERLINK("https://www.ncbi.nlm.nih.gov/geo/query/acc.cgi?acc=GSE3231","GSE3231")</f>
        <v>GSE3231</v>
      </c>
    </row>
    <row r="41" spans="1:6" x14ac:dyDescent="0.25">
      <c r="A41" t="s">
        <v>626</v>
      </c>
      <c r="B41" s="2" t="s">
        <v>622</v>
      </c>
      <c r="C41" t="s">
        <v>199</v>
      </c>
      <c r="D41" t="s">
        <v>623</v>
      </c>
      <c r="E41" t="str">
        <f>HYPERLINK("https://www.ncbi.nlm.nih.gov/geo/query/acc.cgi?acc=GSM72806","GSM72806")</f>
        <v>GSM72806</v>
      </c>
      <c r="F41" t="str">
        <f>HYPERLINK("https://www.ncbi.nlm.nih.gov/geo/query/acc.cgi?acc=GSE3231","GSE3231")</f>
        <v>GSE3231</v>
      </c>
    </row>
    <row r="42" spans="1:6" x14ac:dyDescent="0.25">
      <c r="A42" t="s">
        <v>627</v>
      </c>
      <c r="B42" s="2" t="s">
        <v>622</v>
      </c>
      <c r="C42" t="s">
        <v>199</v>
      </c>
      <c r="D42" t="s">
        <v>625</v>
      </c>
      <c r="E42" t="str">
        <f>HYPERLINK("https://www.ncbi.nlm.nih.gov/geo/query/acc.cgi?acc=GSM72807","GSM72807")</f>
        <v>GSM72807</v>
      </c>
      <c r="F42" t="str">
        <f>HYPERLINK("https://www.ncbi.nlm.nih.gov/geo/query/acc.cgi?acc=GSE3231","GSE3231")</f>
        <v>GSE3231</v>
      </c>
    </row>
    <row r="43" spans="1:6" x14ac:dyDescent="0.25">
      <c r="A43" t="s">
        <v>628</v>
      </c>
      <c r="B43" s="2" t="s">
        <v>629</v>
      </c>
      <c r="C43" t="s">
        <v>178</v>
      </c>
      <c r="D43" t="s">
        <v>630</v>
      </c>
      <c r="E43" t="str">
        <f>HYPERLINK("https://www.ncbi.nlm.nih.gov/geo/query/acc.cgi?acc=GSM749088","GSM749088")</f>
        <v>GSM749088</v>
      </c>
      <c r="F43" t="str">
        <f>HYPERLINK("https://www.ncbi.nlm.nih.gov/geo/query/acc.cgi?acc=GSE30245","GSE30245")</f>
        <v>GSE30245</v>
      </c>
    </row>
    <row r="44" spans="1:6" x14ac:dyDescent="0.25">
      <c r="A44" t="s">
        <v>631</v>
      </c>
      <c r="B44" s="2" t="s">
        <v>632</v>
      </c>
      <c r="C44" t="s">
        <v>178</v>
      </c>
      <c r="D44" t="s">
        <v>630</v>
      </c>
      <c r="E44" t="str">
        <f>HYPERLINK("https://www.ncbi.nlm.nih.gov/geo/query/acc.cgi?acc=GSM749089","GSM749089")</f>
        <v>GSM749089</v>
      </c>
      <c r="F44" t="str">
        <f>HYPERLINK("https://www.ncbi.nlm.nih.gov/geo/query/acc.cgi?acc=GSE30245","GSE30245")</f>
        <v>GSE30245</v>
      </c>
    </row>
    <row r="45" spans="1:6" x14ac:dyDescent="0.25">
      <c r="A45" t="s">
        <v>633</v>
      </c>
      <c r="B45" s="2" t="s">
        <v>622</v>
      </c>
      <c r="C45" t="s">
        <v>199</v>
      </c>
      <c r="D45" t="s">
        <v>623</v>
      </c>
      <c r="E45" t="str">
        <f>HYPERLINK("https://www.ncbi.nlm.nih.gov/geo/query/acc.cgi?acc=GSM72802","GSM72802")</f>
        <v>GSM72802</v>
      </c>
      <c r="F45" t="str">
        <f>HYPERLINK("https://www.ncbi.nlm.nih.gov/geo/query/acc.cgi?acc=GSE3231","GSE3231")</f>
        <v>GSE3231</v>
      </c>
    </row>
    <row r="46" spans="1:6" x14ac:dyDescent="0.25">
      <c r="A46" t="s">
        <v>634</v>
      </c>
      <c r="B46" s="2" t="s">
        <v>622</v>
      </c>
      <c r="C46" t="s">
        <v>199</v>
      </c>
      <c r="D46" t="s">
        <v>625</v>
      </c>
      <c r="E46" t="str">
        <f>HYPERLINK("https://www.ncbi.nlm.nih.gov/geo/query/acc.cgi?acc=GSM72803","GSM72803")</f>
        <v>GSM72803</v>
      </c>
      <c r="F46" t="str">
        <f>HYPERLINK("https://www.ncbi.nlm.nih.gov/geo/query/acc.cgi?acc=GSE3231","GSE3231")</f>
        <v>GSE3231</v>
      </c>
    </row>
    <row r="47" spans="1:6" x14ac:dyDescent="0.25">
      <c r="A47" t="s">
        <v>635</v>
      </c>
      <c r="B47" s="2" t="s">
        <v>636</v>
      </c>
      <c r="C47" t="s">
        <v>178</v>
      </c>
      <c r="D47" t="s">
        <v>630</v>
      </c>
      <c r="E47" t="str">
        <f>HYPERLINK("https://www.ncbi.nlm.nih.gov/geo/query/acc.cgi?acc=GSM749084","GSM749084")</f>
        <v>GSM749084</v>
      </c>
      <c r="F47" t="str">
        <f t="shared" ref="F47:F54" si="3">HYPERLINK("https://www.ncbi.nlm.nih.gov/geo/query/acc.cgi?acc=GSE30245","GSE30245")</f>
        <v>GSE30245</v>
      </c>
    </row>
    <row r="48" spans="1:6" x14ac:dyDescent="0.25">
      <c r="A48" t="s">
        <v>637</v>
      </c>
      <c r="B48" s="2" t="s">
        <v>638</v>
      </c>
      <c r="C48" t="s">
        <v>178</v>
      </c>
      <c r="D48" t="s">
        <v>630</v>
      </c>
      <c r="E48" t="str">
        <f>HYPERLINK("https://www.ncbi.nlm.nih.gov/geo/query/acc.cgi?acc=GSM749085","GSM749085")</f>
        <v>GSM749085</v>
      </c>
      <c r="F48" t="str">
        <f t="shared" si="3"/>
        <v>GSE30245</v>
      </c>
    </row>
    <row r="49" spans="1:6" x14ac:dyDescent="0.25">
      <c r="A49" t="s">
        <v>639</v>
      </c>
      <c r="B49" s="2" t="s">
        <v>638</v>
      </c>
      <c r="C49" t="s">
        <v>178</v>
      </c>
      <c r="D49" t="s">
        <v>630</v>
      </c>
      <c r="E49" t="str">
        <f>HYPERLINK("https://www.ncbi.nlm.nih.gov/geo/query/acc.cgi?acc=GSM749086","GSM749086")</f>
        <v>GSM749086</v>
      </c>
      <c r="F49" t="str">
        <f t="shared" si="3"/>
        <v>GSE30245</v>
      </c>
    </row>
    <row r="50" spans="1:6" x14ac:dyDescent="0.25">
      <c r="A50" t="s">
        <v>640</v>
      </c>
      <c r="B50" s="2" t="s">
        <v>629</v>
      </c>
      <c r="C50" t="s">
        <v>178</v>
      </c>
      <c r="D50" t="s">
        <v>630</v>
      </c>
      <c r="E50" t="str">
        <f>HYPERLINK("https://www.ncbi.nlm.nih.gov/geo/query/acc.cgi?acc=GSM749087","GSM749087")</f>
        <v>GSM749087</v>
      </c>
      <c r="F50" t="str">
        <f t="shared" si="3"/>
        <v>GSE30245</v>
      </c>
    </row>
    <row r="51" spans="1:6" x14ac:dyDescent="0.25">
      <c r="A51" t="s">
        <v>641</v>
      </c>
      <c r="B51" s="2" t="s">
        <v>642</v>
      </c>
      <c r="C51" t="s">
        <v>178</v>
      </c>
      <c r="D51" t="s">
        <v>630</v>
      </c>
      <c r="E51" t="str">
        <f>HYPERLINK("https://www.ncbi.nlm.nih.gov/geo/query/acc.cgi?acc=GSM749080","GSM749080")</f>
        <v>GSM749080</v>
      </c>
      <c r="F51" t="str">
        <f t="shared" si="3"/>
        <v>GSE30245</v>
      </c>
    </row>
    <row r="52" spans="1:6" x14ac:dyDescent="0.25">
      <c r="A52" t="s">
        <v>643</v>
      </c>
      <c r="B52" s="2" t="s">
        <v>644</v>
      </c>
      <c r="C52" t="s">
        <v>178</v>
      </c>
      <c r="D52" t="s">
        <v>630</v>
      </c>
      <c r="E52" t="str">
        <f>HYPERLINK("https://www.ncbi.nlm.nih.gov/geo/query/acc.cgi?acc=GSM749081","GSM749081")</f>
        <v>GSM749081</v>
      </c>
      <c r="F52" t="str">
        <f t="shared" si="3"/>
        <v>GSE30245</v>
      </c>
    </row>
    <row r="53" spans="1:6" x14ac:dyDescent="0.25">
      <c r="A53" t="s">
        <v>645</v>
      </c>
      <c r="B53" s="2" t="s">
        <v>644</v>
      </c>
      <c r="C53" t="s">
        <v>178</v>
      </c>
      <c r="D53" t="s">
        <v>630</v>
      </c>
      <c r="E53" t="str">
        <f>HYPERLINK("https://www.ncbi.nlm.nih.gov/geo/query/acc.cgi?acc=GSM749082","GSM749082")</f>
        <v>GSM749082</v>
      </c>
      <c r="F53" t="str">
        <f t="shared" si="3"/>
        <v>GSE30245</v>
      </c>
    </row>
    <row r="54" spans="1:6" x14ac:dyDescent="0.25">
      <c r="A54" t="s">
        <v>646</v>
      </c>
      <c r="B54" s="2" t="s">
        <v>636</v>
      </c>
      <c r="C54" t="s">
        <v>178</v>
      </c>
      <c r="D54" t="s">
        <v>630</v>
      </c>
      <c r="E54" t="str">
        <f>HYPERLINK("https://www.ncbi.nlm.nih.gov/geo/query/acc.cgi?acc=GSM749083","GSM749083")</f>
        <v>GSM749083</v>
      </c>
      <c r="F54" t="str">
        <f t="shared" si="3"/>
        <v>GSE30245</v>
      </c>
    </row>
    <row r="55" spans="1:6" x14ac:dyDescent="0.25">
      <c r="A55" t="s">
        <v>647</v>
      </c>
      <c r="B55" s="2" t="s">
        <v>648</v>
      </c>
      <c r="C55" t="s">
        <v>351</v>
      </c>
      <c r="D55" t="s">
        <v>583</v>
      </c>
      <c r="E55" t="str">
        <f>HYPERLINK("https://www.ncbi.nlm.nih.gov/geo/query/acc.cgi?acc=GSM1544135","GSM1544135")</f>
        <v>GSM1544135</v>
      </c>
      <c r="F55" t="str">
        <f>HYPERLINK("https://www.ncbi.nlm.nih.gov/geo/query/acc.cgi?acc=GSE49940","GSE49940")</f>
        <v>GSE49940</v>
      </c>
    </row>
    <row r="56" spans="1:6" x14ac:dyDescent="0.25">
      <c r="A56" t="s">
        <v>649</v>
      </c>
      <c r="B56" s="2" t="s">
        <v>650</v>
      </c>
      <c r="C56" t="s">
        <v>351</v>
      </c>
      <c r="D56" t="s">
        <v>583</v>
      </c>
      <c r="E56" t="str">
        <f>HYPERLINK("https://www.ncbi.nlm.nih.gov/geo/query/acc.cgi?acc=GSM1544134","GSM1544134")</f>
        <v>GSM1544134</v>
      </c>
      <c r="F56" t="str">
        <f>HYPERLINK("https://www.ncbi.nlm.nih.gov/geo/query/acc.cgi?acc=GSE49940","GSE49940")</f>
        <v>GSE49940</v>
      </c>
    </row>
    <row r="57" spans="1:6" x14ac:dyDescent="0.25">
      <c r="A57" t="s">
        <v>651</v>
      </c>
      <c r="B57" s="2" t="s">
        <v>652</v>
      </c>
      <c r="C57" t="s">
        <v>362</v>
      </c>
      <c r="D57" t="s">
        <v>579</v>
      </c>
      <c r="E57" t="str">
        <f>HYPERLINK("https://www.ncbi.nlm.nih.gov/geo/query/acc.cgi?acc=GSM1252562","GSM1252562")</f>
        <v>GSM1252562</v>
      </c>
      <c r="F57" t="str">
        <f>HYPERLINK("https://www.ncbi.nlm.nih.gov/geo/query/acc.cgi?acc=GSE52304","GSE52304")</f>
        <v>GSE52304</v>
      </c>
    </row>
    <row r="58" spans="1:6" x14ac:dyDescent="0.25">
      <c r="A58" t="s">
        <v>653</v>
      </c>
      <c r="B58" s="2" t="s">
        <v>654</v>
      </c>
      <c r="C58" t="s">
        <v>495</v>
      </c>
      <c r="D58" t="s">
        <v>579</v>
      </c>
      <c r="E58" t="str">
        <f>HYPERLINK("https://www.ncbi.nlm.nih.gov/geo/query/acc.cgi?acc=GSM2412782","GSM2412782")</f>
        <v>GSM2412782</v>
      </c>
      <c r="F58" t="str">
        <f>HYPERLINK("https://www.ncbi.nlm.nih.gov/geo/query/acc.cgi?acc=GSE77202","GSE77202")</f>
        <v>GSE77202</v>
      </c>
    </row>
    <row r="59" spans="1:6" x14ac:dyDescent="0.25">
      <c r="A59" t="s">
        <v>655</v>
      </c>
      <c r="B59" s="2" t="s">
        <v>620</v>
      </c>
      <c r="C59" t="s">
        <v>445</v>
      </c>
      <c r="D59" t="s">
        <v>579</v>
      </c>
      <c r="E59" t="str">
        <f>HYPERLINK("https://www.ncbi.nlm.nih.gov/geo/query/acc.cgi?acc=GSM1647471","GSM1647471")</f>
        <v>GSM1647471</v>
      </c>
      <c r="F59" t="str">
        <f>HYPERLINK("https://www.ncbi.nlm.nih.gov/geo/query/acc.cgi?acc=GSE67462","GSE67462")</f>
        <v>GSE67462</v>
      </c>
    </row>
    <row r="60" spans="1:6" x14ac:dyDescent="0.25">
      <c r="A60" t="s">
        <v>656</v>
      </c>
      <c r="B60" s="2" t="s">
        <v>657</v>
      </c>
      <c r="C60" t="s">
        <v>495</v>
      </c>
      <c r="D60" t="s">
        <v>579</v>
      </c>
      <c r="E60" t="str">
        <f>HYPERLINK("https://www.ncbi.nlm.nih.gov/geo/query/acc.cgi?acc=GSM2412784","GSM2412784")</f>
        <v>GSM2412784</v>
      </c>
      <c r="F60" t="str">
        <f>HYPERLINK("https://www.ncbi.nlm.nih.gov/geo/query/acc.cgi?acc=GSE77202","GSE77202")</f>
        <v>GSE77202</v>
      </c>
    </row>
    <row r="61" spans="1:6" x14ac:dyDescent="0.25">
      <c r="A61" t="s">
        <v>658</v>
      </c>
      <c r="B61" s="2" t="s">
        <v>659</v>
      </c>
      <c r="C61" t="s">
        <v>383</v>
      </c>
      <c r="D61" t="s">
        <v>579</v>
      </c>
      <c r="E61" t="str">
        <f>HYPERLINK("https://www.ncbi.nlm.nih.gov/geo/query/acc.cgi?acc=GSM1313643","GSM1313643")</f>
        <v>GSM1313643</v>
      </c>
      <c r="F61" t="str">
        <f>HYPERLINK("https://www.ncbi.nlm.nih.gov/geo/query/acc.cgi?acc=GSE54355","GSE54355")</f>
        <v>GSE54355</v>
      </c>
    </row>
    <row r="62" spans="1:6" x14ac:dyDescent="0.25">
      <c r="A62" t="s">
        <v>660</v>
      </c>
      <c r="B62" s="2" t="s">
        <v>661</v>
      </c>
      <c r="C62" t="s">
        <v>542</v>
      </c>
      <c r="D62" t="s">
        <v>559</v>
      </c>
      <c r="E62" t="str">
        <f>HYPERLINK("https://www.ncbi.nlm.nih.gov/geo/query/acc.cgi?acc=GSM241848","GSM241848")</f>
        <v>GSM241848</v>
      </c>
      <c r="F62" t="str">
        <f>HYPERLINK("https://www.ncbi.nlm.nih.gov/geo/query/acc.cgi?acc=GSE9563","GSE9563")</f>
        <v>GSE9563</v>
      </c>
    </row>
    <row r="63" spans="1:6" x14ac:dyDescent="0.25">
      <c r="A63" t="s">
        <v>662</v>
      </c>
      <c r="B63" s="2" t="s">
        <v>663</v>
      </c>
      <c r="C63" t="s">
        <v>175</v>
      </c>
      <c r="D63" t="s">
        <v>559</v>
      </c>
      <c r="E63" t="str">
        <f>HYPERLINK("https://www.ncbi.nlm.nih.gov/geo/query/acc.cgi?acc=GSM747173","GSM747173")</f>
        <v>GSM747173</v>
      </c>
      <c r="F63" t="str">
        <f>HYPERLINK("https://www.ncbi.nlm.nih.gov/geo/query/acc.cgi?acc=GSE30176","GSE30176")</f>
        <v>GSE30176</v>
      </c>
    </row>
    <row r="64" spans="1:6" x14ac:dyDescent="0.25">
      <c r="A64" t="s">
        <v>664</v>
      </c>
      <c r="B64" s="2" t="s">
        <v>665</v>
      </c>
      <c r="C64" t="s">
        <v>178</v>
      </c>
      <c r="D64" t="s">
        <v>630</v>
      </c>
      <c r="E64" t="str">
        <f>HYPERLINK("https://www.ncbi.nlm.nih.gov/geo/query/acc.cgi?acc=GSM749260","GSM749260")</f>
        <v>GSM749260</v>
      </c>
      <c r="F64" t="str">
        <f t="shared" ref="F64:F72" si="4">HYPERLINK("https://www.ncbi.nlm.nih.gov/geo/query/acc.cgi?acc=GSE30245","GSE30245")</f>
        <v>GSE30245</v>
      </c>
    </row>
    <row r="65" spans="1:6" x14ac:dyDescent="0.25">
      <c r="A65" t="s">
        <v>666</v>
      </c>
      <c r="B65" s="2" t="s">
        <v>665</v>
      </c>
      <c r="C65" t="s">
        <v>178</v>
      </c>
      <c r="D65" t="s">
        <v>630</v>
      </c>
      <c r="E65" t="str">
        <f>HYPERLINK("https://www.ncbi.nlm.nih.gov/geo/query/acc.cgi?acc=GSM749261","GSM749261")</f>
        <v>GSM749261</v>
      </c>
      <c r="F65" t="str">
        <f t="shared" si="4"/>
        <v>GSE30245</v>
      </c>
    </row>
    <row r="66" spans="1:6" x14ac:dyDescent="0.25">
      <c r="A66" t="s">
        <v>667</v>
      </c>
      <c r="B66" s="2" t="s">
        <v>668</v>
      </c>
      <c r="C66" t="s">
        <v>178</v>
      </c>
      <c r="D66" t="s">
        <v>630</v>
      </c>
      <c r="E66" t="str">
        <f>HYPERLINK("https://www.ncbi.nlm.nih.gov/geo/query/acc.cgi?acc=GSM749262","GSM749262")</f>
        <v>GSM749262</v>
      </c>
      <c r="F66" t="str">
        <f t="shared" si="4"/>
        <v>GSE30245</v>
      </c>
    </row>
    <row r="67" spans="1:6" x14ac:dyDescent="0.25">
      <c r="A67" t="s">
        <v>669</v>
      </c>
      <c r="B67" s="2" t="s">
        <v>668</v>
      </c>
      <c r="C67" t="s">
        <v>178</v>
      </c>
      <c r="D67" t="s">
        <v>630</v>
      </c>
      <c r="E67" t="str">
        <f>HYPERLINK("https://www.ncbi.nlm.nih.gov/geo/query/acc.cgi?acc=GSM749263","GSM749263")</f>
        <v>GSM749263</v>
      </c>
      <c r="F67" t="str">
        <f t="shared" si="4"/>
        <v>GSE30245</v>
      </c>
    </row>
    <row r="68" spans="1:6" x14ac:dyDescent="0.25">
      <c r="A68" t="s">
        <v>670</v>
      </c>
      <c r="B68" s="2" t="s">
        <v>671</v>
      </c>
      <c r="C68" t="s">
        <v>178</v>
      </c>
      <c r="D68" t="s">
        <v>630</v>
      </c>
      <c r="E68" t="str">
        <f>HYPERLINK("https://www.ncbi.nlm.nih.gov/geo/query/acc.cgi?acc=GSM749264","GSM749264")</f>
        <v>GSM749264</v>
      </c>
      <c r="F68" t="str">
        <f t="shared" si="4"/>
        <v>GSE30245</v>
      </c>
    </row>
    <row r="69" spans="1:6" x14ac:dyDescent="0.25">
      <c r="A69" t="s">
        <v>672</v>
      </c>
      <c r="B69" s="2" t="s">
        <v>671</v>
      </c>
      <c r="C69" t="s">
        <v>178</v>
      </c>
      <c r="D69" t="s">
        <v>630</v>
      </c>
      <c r="E69" t="str">
        <f>HYPERLINK("https://www.ncbi.nlm.nih.gov/geo/query/acc.cgi?acc=GSM749265","GSM749265")</f>
        <v>GSM749265</v>
      </c>
      <c r="F69" t="str">
        <f t="shared" si="4"/>
        <v>GSE30245</v>
      </c>
    </row>
    <row r="70" spans="1:6" x14ac:dyDescent="0.25">
      <c r="A70" t="s">
        <v>673</v>
      </c>
      <c r="B70" s="2" t="s">
        <v>674</v>
      </c>
      <c r="C70" t="s">
        <v>178</v>
      </c>
      <c r="D70" t="s">
        <v>630</v>
      </c>
      <c r="E70" t="str">
        <f>HYPERLINK("https://www.ncbi.nlm.nih.gov/geo/query/acc.cgi?acc=GSM749266","GSM749266")</f>
        <v>GSM749266</v>
      </c>
      <c r="F70" t="str">
        <f t="shared" si="4"/>
        <v>GSE30245</v>
      </c>
    </row>
    <row r="71" spans="1:6" x14ac:dyDescent="0.25">
      <c r="A71" t="s">
        <v>675</v>
      </c>
      <c r="B71" s="2" t="s">
        <v>674</v>
      </c>
      <c r="C71" t="s">
        <v>178</v>
      </c>
      <c r="D71" t="s">
        <v>630</v>
      </c>
      <c r="E71" t="str">
        <f>HYPERLINK("https://www.ncbi.nlm.nih.gov/geo/query/acc.cgi?acc=GSM749267","GSM749267")</f>
        <v>GSM749267</v>
      </c>
      <c r="F71" t="str">
        <f t="shared" si="4"/>
        <v>GSE30245</v>
      </c>
    </row>
    <row r="72" spans="1:6" x14ac:dyDescent="0.25">
      <c r="A72" t="s">
        <v>676</v>
      </c>
      <c r="B72" s="2" t="s">
        <v>677</v>
      </c>
      <c r="C72" t="s">
        <v>178</v>
      </c>
      <c r="D72" t="s">
        <v>630</v>
      </c>
      <c r="E72" t="str">
        <f>HYPERLINK("https://www.ncbi.nlm.nih.gov/geo/query/acc.cgi?acc=GSM749268","GSM749268")</f>
        <v>GSM749268</v>
      </c>
      <c r="F72" t="str">
        <f t="shared" si="4"/>
        <v>GSE30245</v>
      </c>
    </row>
    <row r="73" spans="1:6" x14ac:dyDescent="0.25">
      <c r="A73" t="s">
        <v>678</v>
      </c>
      <c r="B73" s="2" t="s">
        <v>679</v>
      </c>
      <c r="C73" t="s">
        <v>95</v>
      </c>
      <c r="D73" t="s">
        <v>559</v>
      </c>
      <c r="E73" t="str">
        <f>HYPERLINK("https://www.ncbi.nlm.nih.gov/geo/query/acc.cgi?acc=GSM495480","GSM495480")</f>
        <v>GSM495480</v>
      </c>
      <c r="F73" t="str">
        <f>HYPERLINK("https://www.ncbi.nlm.nih.gov/geo/query/acc.cgi?acc=GSE19836","GSE19836")</f>
        <v>GSE19836</v>
      </c>
    </row>
    <row r="74" spans="1:6" x14ac:dyDescent="0.25">
      <c r="A74" t="s">
        <v>680</v>
      </c>
      <c r="B74" s="2" t="s">
        <v>679</v>
      </c>
      <c r="C74" t="s">
        <v>95</v>
      </c>
      <c r="D74" t="s">
        <v>559</v>
      </c>
      <c r="E74" t="str">
        <f>HYPERLINK("https://www.ncbi.nlm.nih.gov/geo/query/acc.cgi?acc=GSM495481","GSM495481")</f>
        <v>GSM495481</v>
      </c>
      <c r="F74" t="str">
        <f>HYPERLINK("https://www.ncbi.nlm.nih.gov/geo/query/acc.cgi?acc=GSE19836","GSE19836")</f>
        <v>GSE19836</v>
      </c>
    </row>
    <row r="75" spans="1:6" x14ac:dyDescent="0.25">
      <c r="A75" t="s">
        <v>681</v>
      </c>
      <c r="B75" s="2" t="s">
        <v>682</v>
      </c>
      <c r="C75" t="s">
        <v>240</v>
      </c>
      <c r="D75" t="s">
        <v>559</v>
      </c>
      <c r="E75" t="str">
        <f>HYPERLINK("https://www.ncbi.nlm.nih.gov/geo/query/acc.cgi?acc=GSM917610","GSM917610")</f>
        <v>GSM917610</v>
      </c>
      <c r="F75" t="str">
        <f>HYPERLINK("https://www.ncbi.nlm.nih.gov/geo/query/acc.cgi?acc=GSE37397","GSE37397")</f>
        <v>GSE37397</v>
      </c>
    </row>
    <row r="76" spans="1:6" x14ac:dyDescent="0.25">
      <c r="A76" t="s">
        <v>683</v>
      </c>
      <c r="B76" s="2" t="s">
        <v>663</v>
      </c>
      <c r="C76" t="s">
        <v>175</v>
      </c>
      <c r="D76" t="s">
        <v>559</v>
      </c>
      <c r="E76" t="str">
        <f>HYPERLINK("https://www.ncbi.nlm.nih.gov/geo/query/acc.cgi?acc=GSM747174","GSM747174")</f>
        <v>GSM747174</v>
      </c>
      <c r="F76" t="str">
        <f>HYPERLINK("https://www.ncbi.nlm.nih.gov/geo/query/acc.cgi?acc=GSE30176","GSE30176")</f>
        <v>GSE30176</v>
      </c>
    </row>
    <row r="77" spans="1:6" x14ac:dyDescent="0.25">
      <c r="A77" t="s">
        <v>684</v>
      </c>
      <c r="B77" s="2" t="s">
        <v>685</v>
      </c>
      <c r="C77" t="s">
        <v>324</v>
      </c>
      <c r="D77" t="s">
        <v>623</v>
      </c>
      <c r="E77" t="str">
        <f>HYPERLINK("https://www.ncbi.nlm.nih.gov/geo/query/acc.cgi?acc=GSM105578","GSM105578")</f>
        <v>GSM105578</v>
      </c>
      <c r="F77" t="str">
        <f>HYPERLINK("https://www.ncbi.nlm.nih.gov/geo/query/acc.cgi?acc=GSE4679","GSE4679")</f>
        <v>GSE4679</v>
      </c>
    </row>
    <row r="78" spans="1:6" x14ac:dyDescent="0.25">
      <c r="A78" t="s">
        <v>686</v>
      </c>
      <c r="B78" s="2" t="s">
        <v>685</v>
      </c>
      <c r="C78" t="s">
        <v>324</v>
      </c>
      <c r="D78" t="s">
        <v>625</v>
      </c>
      <c r="E78" t="str">
        <f>HYPERLINK("https://www.ncbi.nlm.nih.gov/geo/query/acc.cgi?acc=GSM105579","GSM105579")</f>
        <v>GSM105579</v>
      </c>
      <c r="F78" t="str">
        <f>HYPERLINK("https://www.ncbi.nlm.nih.gov/geo/query/acc.cgi?acc=GSE4679","GSE4679")</f>
        <v>GSE4679</v>
      </c>
    </row>
    <row r="79" spans="1:6" x14ac:dyDescent="0.25">
      <c r="A79" t="s">
        <v>687</v>
      </c>
      <c r="B79" s="2" t="s">
        <v>688</v>
      </c>
      <c r="C79" t="s">
        <v>324</v>
      </c>
      <c r="D79" t="s">
        <v>623</v>
      </c>
      <c r="E79" t="str">
        <f>HYPERLINK("https://www.ncbi.nlm.nih.gov/geo/query/acc.cgi?acc=GSM105576","GSM105576")</f>
        <v>GSM105576</v>
      </c>
      <c r="F79" t="str">
        <f>HYPERLINK("https://www.ncbi.nlm.nih.gov/geo/query/acc.cgi?acc=GSE4679","GSE4679")</f>
        <v>GSE4679</v>
      </c>
    </row>
    <row r="80" spans="1:6" x14ac:dyDescent="0.25">
      <c r="A80" t="s">
        <v>689</v>
      </c>
      <c r="B80" s="2" t="s">
        <v>688</v>
      </c>
      <c r="C80" t="s">
        <v>324</v>
      </c>
      <c r="D80" t="s">
        <v>625</v>
      </c>
      <c r="E80" t="str">
        <f>HYPERLINK("https://www.ncbi.nlm.nih.gov/geo/query/acc.cgi?acc=GSM105577","GSM105577")</f>
        <v>GSM105577</v>
      </c>
      <c r="F80" t="str">
        <f>HYPERLINK("https://www.ncbi.nlm.nih.gov/geo/query/acc.cgi?acc=GSE4679","GSE4679")</f>
        <v>GSE4679</v>
      </c>
    </row>
    <row r="81" spans="1:6" x14ac:dyDescent="0.25">
      <c r="A81" t="s">
        <v>690</v>
      </c>
      <c r="B81" s="2" t="s">
        <v>691</v>
      </c>
      <c r="C81" t="s">
        <v>324</v>
      </c>
      <c r="D81" t="s">
        <v>623</v>
      </c>
      <c r="E81" t="str">
        <f>HYPERLINK("https://www.ncbi.nlm.nih.gov/geo/query/acc.cgi?acc=GSM105574","GSM105574")</f>
        <v>GSM105574</v>
      </c>
      <c r="F81" t="str">
        <f>HYPERLINK("https://www.ncbi.nlm.nih.gov/geo/query/acc.cgi?acc=GSE4679","GSE4679")</f>
        <v>GSE4679</v>
      </c>
    </row>
    <row r="82" spans="1:6" x14ac:dyDescent="0.25">
      <c r="A82" t="s">
        <v>692</v>
      </c>
      <c r="B82" s="2" t="s">
        <v>663</v>
      </c>
      <c r="C82" t="s">
        <v>175</v>
      </c>
      <c r="D82" t="s">
        <v>559</v>
      </c>
      <c r="E82" t="str">
        <f>HYPERLINK("https://www.ncbi.nlm.nih.gov/geo/query/acc.cgi?acc=GSM747175","GSM747175")</f>
        <v>GSM747175</v>
      </c>
      <c r="F82" t="str">
        <f>HYPERLINK("https://www.ncbi.nlm.nih.gov/geo/query/acc.cgi?acc=GSE30176","GSE30176")</f>
        <v>GSE30176</v>
      </c>
    </row>
    <row r="83" spans="1:6" x14ac:dyDescent="0.25">
      <c r="A83" t="s">
        <v>693</v>
      </c>
      <c r="B83" s="2" t="s">
        <v>694</v>
      </c>
      <c r="C83" t="s">
        <v>324</v>
      </c>
      <c r="D83" t="s">
        <v>623</v>
      </c>
      <c r="E83" t="str">
        <f>HYPERLINK("https://www.ncbi.nlm.nih.gov/geo/query/acc.cgi?acc=GSM105572","GSM105572")</f>
        <v>GSM105572</v>
      </c>
      <c r="F83" t="str">
        <f t="shared" ref="F83:F88" si="5">HYPERLINK("https://www.ncbi.nlm.nih.gov/geo/query/acc.cgi?acc=GSE4679","GSE4679")</f>
        <v>GSE4679</v>
      </c>
    </row>
    <row r="84" spans="1:6" x14ac:dyDescent="0.25">
      <c r="A84" t="s">
        <v>695</v>
      </c>
      <c r="B84" s="2" t="s">
        <v>694</v>
      </c>
      <c r="C84" t="s">
        <v>324</v>
      </c>
      <c r="D84" t="s">
        <v>625</v>
      </c>
      <c r="E84" t="str">
        <f>HYPERLINK("https://www.ncbi.nlm.nih.gov/geo/query/acc.cgi?acc=GSM105573","GSM105573")</f>
        <v>GSM105573</v>
      </c>
      <c r="F84" t="str">
        <f t="shared" si="5"/>
        <v>GSE4679</v>
      </c>
    </row>
    <row r="85" spans="1:6" x14ac:dyDescent="0.25">
      <c r="A85" t="s">
        <v>696</v>
      </c>
      <c r="B85" s="2" t="s">
        <v>697</v>
      </c>
      <c r="C85" t="s">
        <v>324</v>
      </c>
      <c r="D85" t="s">
        <v>623</v>
      </c>
      <c r="E85" t="str">
        <f>HYPERLINK("https://www.ncbi.nlm.nih.gov/geo/query/acc.cgi?acc=GSM105570","GSM105570")</f>
        <v>GSM105570</v>
      </c>
      <c r="F85" t="str">
        <f t="shared" si="5"/>
        <v>GSE4679</v>
      </c>
    </row>
    <row r="86" spans="1:6" x14ac:dyDescent="0.25">
      <c r="A86" t="s">
        <v>698</v>
      </c>
      <c r="B86" s="2" t="s">
        <v>697</v>
      </c>
      <c r="C86" t="s">
        <v>324</v>
      </c>
      <c r="D86" t="s">
        <v>625</v>
      </c>
      <c r="E86" t="str">
        <f>HYPERLINK("https://www.ncbi.nlm.nih.gov/geo/query/acc.cgi?acc=GSM105571","GSM105571")</f>
        <v>GSM105571</v>
      </c>
      <c r="F86" t="str">
        <f t="shared" si="5"/>
        <v>GSE4679</v>
      </c>
    </row>
    <row r="87" spans="1:6" x14ac:dyDescent="0.25">
      <c r="A87" t="s">
        <v>699</v>
      </c>
      <c r="B87" s="2" t="s">
        <v>700</v>
      </c>
      <c r="C87" t="s">
        <v>324</v>
      </c>
      <c r="D87" t="s">
        <v>625</v>
      </c>
      <c r="E87" t="str">
        <f>HYPERLINK("https://www.ncbi.nlm.nih.gov/geo/query/acc.cgi?acc=GSM105525","GSM105525")</f>
        <v>GSM105525</v>
      </c>
      <c r="F87" t="str">
        <f t="shared" si="5"/>
        <v>GSE4679</v>
      </c>
    </row>
    <row r="88" spans="1:6" x14ac:dyDescent="0.25">
      <c r="A88" t="s">
        <v>701</v>
      </c>
      <c r="B88" s="2" t="s">
        <v>700</v>
      </c>
      <c r="C88" t="s">
        <v>324</v>
      </c>
      <c r="D88" t="s">
        <v>623</v>
      </c>
      <c r="E88" t="str">
        <f>HYPERLINK("https://www.ncbi.nlm.nih.gov/geo/query/acc.cgi?acc=GSM105524","GSM105524")</f>
        <v>GSM105524</v>
      </c>
      <c r="F88" t="str">
        <f t="shared" si="5"/>
        <v>GSE4679</v>
      </c>
    </row>
    <row r="89" spans="1:6" x14ac:dyDescent="0.25">
      <c r="A89" t="s">
        <v>702</v>
      </c>
      <c r="B89" s="2" t="s">
        <v>703</v>
      </c>
      <c r="C89" t="s">
        <v>163</v>
      </c>
      <c r="D89" t="s">
        <v>559</v>
      </c>
      <c r="E89" t="str">
        <f>HYPERLINK("https://www.ncbi.nlm.nih.gov/geo/query/acc.cgi?acc=GSM706668","GSM706668")</f>
        <v>GSM706668</v>
      </c>
      <c r="F89" t="str">
        <f>HYPERLINK("https://www.ncbi.nlm.nih.gov/geo/query/acc.cgi?acc=GSE28530","GSE28530")</f>
        <v>GSE28530</v>
      </c>
    </row>
    <row r="90" spans="1:6" x14ac:dyDescent="0.25">
      <c r="A90" t="s">
        <v>704</v>
      </c>
      <c r="B90" s="2" t="s">
        <v>705</v>
      </c>
      <c r="C90" t="s">
        <v>324</v>
      </c>
      <c r="D90" t="s">
        <v>625</v>
      </c>
      <c r="E90" t="str">
        <f>HYPERLINK("https://www.ncbi.nlm.nih.gov/geo/query/acc.cgi?acc=GSM105527","GSM105527")</f>
        <v>GSM105527</v>
      </c>
      <c r="F90" t="str">
        <f>HYPERLINK("https://www.ncbi.nlm.nih.gov/geo/query/acc.cgi?acc=GSE4679","GSE4679")</f>
        <v>GSE4679</v>
      </c>
    </row>
    <row r="91" spans="1:6" x14ac:dyDescent="0.25">
      <c r="A91" t="s">
        <v>706</v>
      </c>
      <c r="B91" s="2" t="s">
        <v>707</v>
      </c>
      <c r="C91" t="s">
        <v>178</v>
      </c>
      <c r="D91" t="s">
        <v>630</v>
      </c>
      <c r="E91" t="str">
        <f>HYPERLINK("https://www.ncbi.nlm.nih.gov/geo/query/acc.cgi?acc=GSM748939","GSM748939")</f>
        <v>GSM748939</v>
      </c>
      <c r="F91" t="str">
        <f t="shared" ref="F91:F96" si="6">HYPERLINK("https://www.ncbi.nlm.nih.gov/geo/query/acc.cgi?acc=GSE30245","GSE30245")</f>
        <v>GSE30245</v>
      </c>
    </row>
    <row r="92" spans="1:6" x14ac:dyDescent="0.25">
      <c r="A92" t="s">
        <v>708</v>
      </c>
      <c r="B92" s="2" t="s">
        <v>709</v>
      </c>
      <c r="C92" t="s">
        <v>178</v>
      </c>
      <c r="D92" t="s">
        <v>630</v>
      </c>
      <c r="E92" t="str">
        <f>HYPERLINK("https://www.ncbi.nlm.nih.gov/geo/query/acc.cgi?acc=GSM748938","GSM748938")</f>
        <v>GSM748938</v>
      </c>
      <c r="F92" t="str">
        <f t="shared" si="6"/>
        <v>GSE30245</v>
      </c>
    </row>
    <row r="93" spans="1:6" x14ac:dyDescent="0.25">
      <c r="A93" t="s">
        <v>710</v>
      </c>
      <c r="B93" s="2" t="s">
        <v>709</v>
      </c>
      <c r="C93" t="s">
        <v>178</v>
      </c>
      <c r="D93" t="s">
        <v>630</v>
      </c>
      <c r="E93" t="str">
        <f>HYPERLINK("https://www.ncbi.nlm.nih.gov/geo/query/acc.cgi?acc=GSM748937","GSM748937")</f>
        <v>GSM748937</v>
      </c>
      <c r="F93" t="str">
        <f t="shared" si="6"/>
        <v>GSE30245</v>
      </c>
    </row>
    <row r="94" spans="1:6" x14ac:dyDescent="0.25">
      <c r="A94" t="s">
        <v>711</v>
      </c>
      <c r="B94" s="2" t="s">
        <v>712</v>
      </c>
      <c r="C94" t="s">
        <v>178</v>
      </c>
      <c r="D94" t="s">
        <v>630</v>
      </c>
      <c r="E94" t="str">
        <f>HYPERLINK("https://www.ncbi.nlm.nih.gov/geo/query/acc.cgi?acc=GSM748936","GSM748936")</f>
        <v>GSM748936</v>
      </c>
      <c r="F94" t="str">
        <f t="shared" si="6"/>
        <v>GSE30245</v>
      </c>
    </row>
    <row r="95" spans="1:6" x14ac:dyDescent="0.25">
      <c r="A95" t="s">
        <v>713</v>
      </c>
      <c r="B95" s="2" t="s">
        <v>712</v>
      </c>
      <c r="C95" t="s">
        <v>178</v>
      </c>
      <c r="D95" t="s">
        <v>630</v>
      </c>
      <c r="E95" t="str">
        <f>HYPERLINK("https://www.ncbi.nlm.nih.gov/geo/query/acc.cgi?acc=GSM748935","GSM748935")</f>
        <v>GSM748935</v>
      </c>
      <c r="F95" t="str">
        <f t="shared" si="6"/>
        <v>GSE30245</v>
      </c>
    </row>
    <row r="96" spans="1:6" x14ac:dyDescent="0.25">
      <c r="A96" t="s">
        <v>714</v>
      </c>
      <c r="B96" s="2" t="s">
        <v>715</v>
      </c>
      <c r="C96" t="s">
        <v>178</v>
      </c>
      <c r="D96" t="s">
        <v>630</v>
      </c>
      <c r="E96" t="str">
        <f>HYPERLINK("https://www.ncbi.nlm.nih.gov/geo/query/acc.cgi?acc=GSM748934","GSM748934")</f>
        <v>GSM748934</v>
      </c>
      <c r="F96" t="str">
        <f t="shared" si="6"/>
        <v>GSE30245</v>
      </c>
    </row>
    <row r="97" spans="1:6" x14ac:dyDescent="0.25">
      <c r="A97" t="s">
        <v>716</v>
      </c>
      <c r="B97" s="2" t="s">
        <v>717</v>
      </c>
      <c r="C97" t="s">
        <v>163</v>
      </c>
      <c r="D97" t="s">
        <v>559</v>
      </c>
      <c r="E97" t="str">
        <f>HYPERLINK("https://www.ncbi.nlm.nih.gov/geo/query/acc.cgi?acc=GSM706665","GSM706665")</f>
        <v>GSM706665</v>
      </c>
      <c r="F97" t="str">
        <f>HYPERLINK("https://www.ncbi.nlm.nih.gov/geo/query/acc.cgi?acc=GSE28530","GSE28530")</f>
        <v>GSE28530</v>
      </c>
    </row>
    <row r="98" spans="1:6" x14ac:dyDescent="0.25">
      <c r="A98" t="s">
        <v>718</v>
      </c>
      <c r="B98" s="2" t="s">
        <v>719</v>
      </c>
      <c r="C98" t="s">
        <v>163</v>
      </c>
      <c r="D98" t="s">
        <v>559</v>
      </c>
      <c r="E98" t="str">
        <f>HYPERLINK("https://www.ncbi.nlm.nih.gov/geo/query/acc.cgi?acc=GSM706664","GSM706664")</f>
        <v>GSM706664</v>
      </c>
      <c r="F98" t="str">
        <f>HYPERLINK("https://www.ncbi.nlm.nih.gov/geo/query/acc.cgi?acc=GSE28530","GSE28530")</f>
        <v>GSE28530</v>
      </c>
    </row>
    <row r="99" spans="1:6" x14ac:dyDescent="0.25">
      <c r="A99" t="s">
        <v>720</v>
      </c>
      <c r="B99" s="2" t="s">
        <v>721</v>
      </c>
      <c r="C99" t="s">
        <v>163</v>
      </c>
      <c r="D99" t="s">
        <v>559</v>
      </c>
      <c r="E99" t="str">
        <f>HYPERLINK("https://www.ncbi.nlm.nih.gov/geo/query/acc.cgi?acc=GSM706667","GSM706667")</f>
        <v>GSM706667</v>
      </c>
      <c r="F99" t="str">
        <f>HYPERLINK("https://www.ncbi.nlm.nih.gov/geo/query/acc.cgi?acc=GSE28530","GSE28530")</f>
        <v>GSE28530</v>
      </c>
    </row>
    <row r="100" spans="1:6" x14ac:dyDescent="0.25">
      <c r="A100" t="s">
        <v>722</v>
      </c>
      <c r="B100" s="2" t="s">
        <v>723</v>
      </c>
      <c r="C100" t="s">
        <v>163</v>
      </c>
      <c r="D100" t="s">
        <v>559</v>
      </c>
      <c r="E100" t="str">
        <f>HYPERLINK("https://www.ncbi.nlm.nih.gov/geo/query/acc.cgi?acc=GSM706666","GSM706666")</f>
        <v>GSM706666</v>
      </c>
      <c r="F100" t="str">
        <f>HYPERLINK("https://www.ncbi.nlm.nih.gov/geo/query/acc.cgi?acc=GSE28530","GSE28530")</f>
        <v>GSE28530</v>
      </c>
    </row>
    <row r="101" spans="1:6" x14ac:dyDescent="0.25">
      <c r="A101" t="s">
        <v>724</v>
      </c>
      <c r="B101" s="2" t="s">
        <v>725</v>
      </c>
      <c r="C101" t="s">
        <v>324</v>
      </c>
      <c r="D101" t="s">
        <v>625</v>
      </c>
      <c r="E101" t="str">
        <f>HYPERLINK("https://www.ncbi.nlm.nih.gov/geo/query/acc.cgi?acc=GSM105529","GSM105529")</f>
        <v>GSM105529</v>
      </c>
      <c r="F101" t="str">
        <f>HYPERLINK("https://www.ncbi.nlm.nih.gov/geo/query/acc.cgi?acc=GSE4679","GSE4679")</f>
        <v>GSE4679</v>
      </c>
    </row>
    <row r="102" spans="1:6" x14ac:dyDescent="0.25">
      <c r="A102" t="s">
        <v>726</v>
      </c>
      <c r="B102" s="2" t="s">
        <v>727</v>
      </c>
      <c r="C102" t="s">
        <v>186</v>
      </c>
      <c r="D102" t="s">
        <v>728</v>
      </c>
      <c r="E102" t="str">
        <f>HYPERLINK("https://www.ncbi.nlm.nih.gov/geo/query/acc.cgi?acc=GSM777898","GSM777898")</f>
        <v>GSM777898</v>
      </c>
      <c r="F102" t="str">
        <f t="shared" ref="F102:F108" si="7">HYPERLINK("https://www.ncbi.nlm.nih.gov/geo/query/acc.cgi?acc=GSE31374","GSE31374")</f>
        <v>GSE31374</v>
      </c>
    </row>
    <row r="103" spans="1:6" x14ac:dyDescent="0.25">
      <c r="A103" t="s">
        <v>729</v>
      </c>
      <c r="B103" s="2" t="s">
        <v>727</v>
      </c>
      <c r="C103" t="s">
        <v>186</v>
      </c>
      <c r="D103" t="s">
        <v>728</v>
      </c>
      <c r="E103" t="str">
        <f>HYPERLINK("https://www.ncbi.nlm.nih.gov/geo/query/acc.cgi?acc=GSM777899","GSM777899")</f>
        <v>GSM777899</v>
      </c>
      <c r="F103" t="str">
        <f t="shared" si="7"/>
        <v>GSE31374</v>
      </c>
    </row>
    <row r="104" spans="1:6" x14ac:dyDescent="0.25">
      <c r="A104" t="s">
        <v>730</v>
      </c>
      <c r="B104" s="2" t="s">
        <v>731</v>
      </c>
      <c r="C104" t="s">
        <v>186</v>
      </c>
      <c r="D104" t="s">
        <v>728</v>
      </c>
      <c r="E104" t="str">
        <f>HYPERLINK("https://www.ncbi.nlm.nih.gov/geo/query/acc.cgi?acc=GSM777896","GSM777896")</f>
        <v>GSM777896</v>
      </c>
      <c r="F104" t="str">
        <f t="shared" si="7"/>
        <v>GSE31374</v>
      </c>
    </row>
    <row r="105" spans="1:6" x14ac:dyDescent="0.25">
      <c r="A105" t="s">
        <v>732</v>
      </c>
      <c r="B105" s="2" t="s">
        <v>731</v>
      </c>
      <c r="C105" t="s">
        <v>186</v>
      </c>
      <c r="D105" t="s">
        <v>728</v>
      </c>
      <c r="E105" t="str">
        <f>HYPERLINK("https://www.ncbi.nlm.nih.gov/geo/query/acc.cgi?acc=GSM777897","GSM777897")</f>
        <v>GSM777897</v>
      </c>
      <c r="F105" t="str">
        <f t="shared" si="7"/>
        <v>GSE31374</v>
      </c>
    </row>
    <row r="106" spans="1:6" x14ac:dyDescent="0.25">
      <c r="A106" t="s">
        <v>733</v>
      </c>
      <c r="B106" s="2" t="s">
        <v>734</v>
      </c>
      <c r="C106" t="s">
        <v>186</v>
      </c>
      <c r="D106" t="s">
        <v>728</v>
      </c>
      <c r="E106" t="str">
        <f>HYPERLINK("https://www.ncbi.nlm.nih.gov/geo/query/acc.cgi?acc=GSM777894","GSM777894")</f>
        <v>GSM777894</v>
      </c>
      <c r="F106" t="str">
        <f t="shared" si="7"/>
        <v>GSE31374</v>
      </c>
    </row>
    <row r="107" spans="1:6" x14ac:dyDescent="0.25">
      <c r="A107" t="s">
        <v>735</v>
      </c>
      <c r="B107" s="2" t="s">
        <v>734</v>
      </c>
      <c r="C107" t="s">
        <v>186</v>
      </c>
      <c r="D107" t="s">
        <v>728</v>
      </c>
      <c r="E107" t="str">
        <f>HYPERLINK("https://www.ncbi.nlm.nih.gov/geo/query/acc.cgi?acc=GSM777895","GSM777895")</f>
        <v>GSM777895</v>
      </c>
      <c r="F107" t="str">
        <f t="shared" si="7"/>
        <v>GSE31374</v>
      </c>
    </row>
    <row r="108" spans="1:6" x14ac:dyDescent="0.25">
      <c r="A108" t="s">
        <v>736</v>
      </c>
      <c r="B108" s="2" t="s">
        <v>737</v>
      </c>
      <c r="C108" t="s">
        <v>186</v>
      </c>
      <c r="D108" t="s">
        <v>728</v>
      </c>
      <c r="E108" t="str">
        <f>HYPERLINK("https://www.ncbi.nlm.nih.gov/geo/query/acc.cgi?acc=GSM777892","GSM777892")</f>
        <v>GSM777892</v>
      </c>
      <c r="F108" t="str">
        <f t="shared" si="7"/>
        <v>GSE31374</v>
      </c>
    </row>
    <row r="109" spans="1:6" x14ac:dyDescent="0.25">
      <c r="A109" t="s">
        <v>738</v>
      </c>
      <c r="B109" s="2" t="s">
        <v>739</v>
      </c>
      <c r="C109" t="s">
        <v>133</v>
      </c>
      <c r="D109" t="s">
        <v>579</v>
      </c>
      <c r="E109" t="str">
        <f>HYPERLINK("https://www.ncbi.nlm.nih.gov/geo/query/acc.cgi?acc=GSM412779","GSM412779")</f>
        <v>GSM412779</v>
      </c>
      <c r="F109" t="str">
        <f>HYPERLINK("https://www.ncbi.nlm.nih.gov/geo/query/acc.cgi?acc=GSE26360","GSE26360")</f>
        <v>GSE26360</v>
      </c>
    </row>
    <row r="110" spans="1:6" x14ac:dyDescent="0.25">
      <c r="A110" t="s">
        <v>740</v>
      </c>
      <c r="B110" s="2" t="s">
        <v>741</v>
      </c>
      <c r="C110" t="s">
        <v>186</v>
      </c>
      <c r="D110" t="s">
        <v>728</v>
      </c>
      <c r="E110" t="str">
        <f>HYPERLINK("https://www.ncbi.nlm.nih.gov/geo/query/acc.cgi?acc=GSM777890","GSM777890")</f>
        <v>GSM777890</v>
      </c>
      <c r="F110" t="str">
        <f>HYPERLINK("https://www.ncbi.nlm.nih.gov/geo/query/acc.cgi?acc=GSE31374","GSE31374")</f>
        <v>GSE31374</v>
      </c>
    </row>
    <row r="111" spans="1:6" x14ac:dyDescent="0.25">
      <c r="A111" t="s">
        <v>742</v>
      </c>
      <c r="B111" s="2" t="s">
        <v>741</v>
      </c>
      <c r="C111" t="s">
        <v>186</v>
      </c>
      <c r="D111" t="s">
        <v>728</v>
      </c>
      <c r="E111" t="str">
        <f>HYPERLINK("https://www.ncbi.nlm.nih.gov/geo/query/acc.cgi?acc=GSM777891","GSM777891")</f>
        <v>GSM777891</v>
      </c>
      <c r="F111" t="str">
        <f>HYPERLINK("https://www.ncbi.nlm.nih.gov/geo/query/acc.cgi?acc=GSE31374","GSE31374")</f>
        <v>GSE31374</v>
      </c>
    </row>
    <row r="112" spans="1:6" x14ac:dyDescent="0.25">
      <c r="A112" t="s">
        <v>743</v>
      </c>
      <c r="B112" s="2" t="s">
        <v>744</v>
      </c>
      <c r="C112" t="s">
        <v>443</v>
      </c>
      <c r="D112" t="s">
        <v>583</v>
      </c>
      <c r="E112" t="str">
        <f>HYPERLINK("https://www.ncbi.nlm.nih.gov/geo/query/acc.cgi?acc=GSM1626318","GSM1626318")</f>
        <v>GSM1626318</v>
      </c>
      <c r="F112" t="str">
        <f>HYPERLINK("https://www.ncbi.nlm.nih.gov/geo/query/acc.cgi?acc=GSE67026","GSE67026")</f>
        <v>GSE67026</v>
      </c>
    </row>
    <row r="113" spans="1:6" x14ac:dyDescent="0.25">
      <c r="A113" t="s">
        <v>745</v>
      </c>
      <c r="B113" s="2" t="s">
        <v>746</v>
      </c>
      <c r="C113" t="s">
        <v>443</v>
      </c>
      <c r="D113" t="s">
        <v>583</v>
      </c>
      <c r="E113" t="str">
        <f>HYPERLINK("https://www.ncbi.nlm.nih.gov/geo/query/acc.cgi?acc=GSM1626319","GSM1626319")</f>
        <v>GSM1626319</v>
      </c>
      <c r="F113" t="str">
        <f>HYPERLINK("https://www.ncbi.nlm.nih.gov/geo/query/acc.cgi?acc=GSE67026","GSE67026")</f>
        <v>GSE67026</v>
      </c>
    </row>
    <row r="114" spans="1:6" x14ac:dyDescent="0.25">
      <c r="A114" t="s">
        <v>747</v>
      </c>
      <c r="B114" s="2" t="s">
        <v>661</v>
      </c>
      <c r="C114" t="s">
        <v>542</v>
      </c>
      <c r="D114" t="s">
        <v>559</v>
      </c>
      <c r="E114" t="str">
        <f>HYPERLINK("https://www.ncbi.nlm.nih.gov/geo/query/acc.cgi?acc=GSM241857","GSM241857")</f>
        <v>GSM241857</v>
      </c>
      <c r="F114" t="str">
        <f>HYPERLINK("https://www.ncbi.nlm.nih.gov/geo/query/acc.cgi?acc=GSE9563","GSE9563")</f>
        <v>GSE9563</v>
      </c>
    </row>
    <row r="115" spans="1:6" x14ac:dyDescent="0.25">
      <c r="A115" t="s">
        <v>748</v>
      </c>
      <c r="B115" s="2" t="s">
        <v>749</v>
      </c>
      <c r="C115" t="s">
        <v>443</v>
      </c>
      <c r="D115" t="s">
        <v>583</v>
      </c>
      <c r="E115" t="str">
        <f>HYPERLINK("https://www.ncbi.nlm.nih.gov/geo/query/acc.cgi?acc=GSM1626310","GSM1626310")</f>
        <v>GSM1626310</v>
      </c>
      <c r="F115" t="str">
        <f t="shared" ref="F115:F122" si="8">HYPERLINK("https://www.ncbi.nlm.nih.gov/geo/query/acc.cgi?acc=GSE67026","GSE67026")</f>
        <v>GSE67026</v>
      </c>
    </row>
    <row r="116" spans="1:6" x14ac:dyDescent="0.25">
      <c r="A116" t="s">
        <v>750</v>
      </c>
      <c r="B116" s="2" t="s">
        <v>751</v>
      </c>
      <c r="C116" t="s">
        <v>443</v>
      </c>
      <c r="D116" t="s">
        <v>583</v>
      </c>
      <c r="E116" t="str">
        <f>HYPERLINK("https://www.ncbi.nlm.nih.gov/geo/query/acc.cgi?acc=GSM1626311","GSM1626311")</f>
        <v>GSM1626311</v>
      </c>
      <c r="F116" t="str">
        <f t="shared" si="8"/>
        <v>GSE67026</v>
      </c>
    </row>
    <row r="117" spans="1:6" x14ac:dyDescent="0.25">
      <c r="A117" t="s">
        <v>752</v>
      </c>
      <c r="B117" s="2" t="s">
        <v>751</v>
      </c>
      <c r="C117" t="s">
        <v>443</v>
      </c>
      <c r="D117" t="s">
        <v>583</v>
      </c>
      <c r="E117" t="str">
        <f>HYPERLINK("https://www.ncbi.nlm.nih.gov/geo/query/acc.cgi?acc=GSM1626312","GSM1626312")</f>
        <v>GSM1626312</v>
      </c>
      <c r="F117" t="str">
        <f t="shared" si="8"/>
        <v>GSE67026</v>
      </c>
    </row>
    <row r="118" spans="1:6" x14ac:dyDescent="0.25">
      <c r="A118" t="s">
        <v>753</v>
      </c>
      <c r="B118" s="2" t="s">
        <v>754</v>
      </c>
      <c r="C118" t="s">
        <v>443</v>
      </c>
      <c r="D118" t="s">
        <v>583</v>
      </c>
      <c r="E118" t="str">
        <f>HYPERLINK("https://www.ncbi.nlm.nih.gov/geo/query/acc.cgi?acc=GSM1626313","GSM1626313")</f>
        <v>GSM1626313</v>
      </c>
      <c r="F118" t="str">
        <f t="shared" si="8"/>
        <v>GSE67026</v>
      </c>
    </row>
    <row r="119" spans="1:6" x14ac:dyDescent="0.25">
      <c r="A119" t="s">
        <v>755</v>
      </c>
      <c r="B119" s="2" t="s">
        <v>754</v>
      </c>
      <c r="C119" t="s">
        <v>443</v>
      </c>
      <c r="D119" t="s">
        <v>583</v>
      </c>
      <c r="E119" t="str">
        <f>HYPERLINK("https://www.ncbi.nlm.nih.gov/geo/query/acc.cgi?acc=GSM1626314","GSM1626314")</f>
        <v>GSM1626314</v>
      </c>
      <c r="F119" t="str">
        <f t="shared" si="8"/>
        <v>GSE67026</v>
      </c>
    </row>
    <row r="120" spans="1:6" x14ac:dyDescent="0.25">
      <c r="A120" t="s">
        <v>756</v>
      </c>
      <c r="B120" s="2" t="s">
        <v>757</v>
      </c>
      <c r="C120" t="s">
        <v>443</v>
      </c>
      <c r="D120" t="s">
        <v>583</v>
      </c>
      <c r="E120" t="str">
        <f>HYPERLINK("https://www.ncbi.nlm.nih.gov/geo/query/acc.cgi?acc=GSM1626315","GSM1626315")</f>
        <v>GSM1626315</v>
      </c>
      <c r="F120" t="str">
        <f t="shared" si="8"/>
        <v>GSE67026</v>
      </c>
    </row>
    <row r="121" spans="1:6" x14ac:dyDescent="0.25">
      <c r="A121" t="s">
        <v>758</v>
      </c>
      <c r="B121" s="2" t="s">
        <v>757</v>
      </c>
      <c r="C121" t="s">
        <v>443</v>
      </c>
      <c r="D121" t="s">
        <v>583</v>
      </c>
      <c r="E121" t="str">
        <f>HYPERLINK("https://www.ncbi.nlm.nih.gov/geo/query/acc.cgi?acc=GSM1626316","GSM1626316")</f>
        <v>GSM1626316</v>
      </c>
      <c r="F121" t="str">
        <f t="shared" si="8"/>
        <v>GSE67026</v>
      </c>
    </row>
    <row r="122" spans="1:6" x14ac:dyDescent="0.25">
      <c r="A122" t="s">
        <v>759</v>
      </c>
      <c r="B122" s="2" t="s">
        <v>744</v>
      </c>
      <c r="C122" t="s">
        <v>443</v>
      </c>
      <c r="D122" t="s">
        <v>583</v>
      </c>
      <c r="E122" t="str">
        <f>HYPERLINK("https://www.ncbi.nlm.nih.gov/geo/query/acc.cgi?acc=GSM1626317","GSM1626317")</f>
        <v>GSM1626317</v>
      </c>
      <c r="F122" t="str">
        <f t="shared" si="8"/>
        <v>GSE67026</v>
      </c>
    </row>
    <row r="123" spans="1:6" x14ac:dyDescent="0.25">
      <c r="A123" t="s">
        <v>760</v>
      </c>
      <c r="B123" s="2" t="s">
        <v>661</v>
      </c>
      <c r="C123" t="s">
        <v>542</v>
      </c>
      <c r="D123" t="s">
        <v>559</v>
      </c>
      <c r="E123" t="str">
        <f>HYPERLINK("https://www.ncbi.nlm.nih.gov/geo/query/acc.cgi?acc=GSM241852","GSM241852")</f>
        <v>GSM241852</v>
      </c>
      <c r="F123" t="str">
        <f>HYPERLINK("https://www.ncbi.nlm.nih.gov/geo/query/acc.cgi?acc=GSE9563","GSE9563")</f>
        <v>GSE9563</v>
      </c>
    </row>
    <row r="124" spans="1:6" x14ac:dyDescent="0.25">
      <c r="A124" t="s">
        <v>761</v>
      </c>
      <c r="B124" s="2" t="s">
        <v>661</v>
      </c>
      <c r="C124" t="s">
        <v>542</v>
      </c>
      <c r="D124" t="s">
        <v>559</v>
      </c>
      <c r="E124" t="str">
        <f>HYPERLINK("https://www.ncbi.nlm.nih.gov/geo/query/acc.cgi?acc=GSM241853","GSM241853")</f>
        <v>GSM241853</v>
      </c>
      <c r="F124" t="str">
        <f>HYPERLINK("https://www.ncbi.nlm.nih.gov/geo/query/acc.cgi?acc=GSE9563","GSE9563")</f>
        <v>GSE9563</v>
      </c>
    </row>
    <row r="125" spans="1:6" x14ac:dyDescent="0.25">
      <c r="A125" t="s">
        <v>762</v>
      </c>
      <c r="B125" s="2" t="s">
        <v>763</v>
      </c>
      <c r="C125" t="s">
        <v>237</v>
      </c>
      <c r="D125" t="s">
        <v>764</v>
      </c>
      <c r="E125" t="str">
        <f>HYPERLINK("https://www.ncbi.nlm.nih.gov/geo/query/acc.cgi?acc=GSM85690","GSM85690")</f>
        <v>GSM85690</v>
      </c>
      <c r="F125" t="str">
        <f>HYPERLINK("https://www.ncbi.nlm.nih.gov/geo/query/acc.cgi?acc=GSE3714","GSE3714")</f>
        <v>GSE3714</v>
      </c>
    </row>
    <row r="126" spans="1:6" x14ac:dyDescent="0.25">
      <c r="A126" t="s">
        <v>765</v>
      </c>
      <c r="B126" s="2" t="s">
        <v>766</v>
      </c>
      <c r="C126" t="s">
        <v>186</v>
      </c>
      <c r="D126" t="s">
        <v>728</v>
      </c>
      <c r="E126" t="str">
        <f>HYPERLINK("https://www.ncbi.nlm.nih.gov/geo/query/acc.cgi?acc=GSM778017","GSM778017")</f>
        <v>GSM778017</v>
      </c>
      <c r="F126" t="str">
        <f t="shared" ref="F126:F133" si="9">HYPERLINK("https://www.ncbi.nlm.nih.gov/geo/query/acc.cgi?acc=GSE31374","GSE31374")</f>
        <v>GSE31374</v>
      </c>
    </row>
    <row r="127" spans="1:6" x14ac:dyDescent="0.25">
      <c r="A127" t="s">
        <v>767</v>
      </c>
      <c r="B127" s="2" t="s">
        <v>766</v>
      </c>
      <c r="C127" t="s">
        <v>186</v>
      </c>
      <c r="D127" t="s">
        <v>728</v>
      </c>
      <c r="E127" t="str">
        <f>HYPERLINK("https://www.ncbi.nlm.nih.gov/geo/query/acc.cgi?acc=GSM778016","GSM778016")</f>
        <v>GSM778016</v>
      </c>
      <c r="F127" t="str">
        <f t="shared" si="9"/>
        <v>GSE31374</v>
      </c>
    </row>
    <row r="128" spans="1:6" x14ac:dyDescent="0.25">
      <c r="A128" t="s">
        <v>768</v>
      </c>
      <c r="B128" s="2" t="s">
        <v>769</v>
      </c>
      <c r="C128" t="s">
        <v>186</v>
      </c>
      <c r="D128" t="s">
        <v>728</v>
      </c>
      <c r="E128" t="str">
        <f>HYPERLINK("https://www.ncbi.nlm.nih.gov/geo/query/acc.cgi?acc=GSM778015","GSM778015")</f>
        <v>GSM778015</v>
      </c>
      <c r="F128" t="str">
        <f t="shared" si="9"/>
        <v>GSE31374</v>
      </c>
    </row>
    <row r="129" spans="1:6" x14ac:dyDescent="0.25">
      <c r="A129" t="s">
        <v>770</v>
      </c>
      <c r="B129" s="2" t="s">
        <v>769</v>
      </c>
      <c r="C129" t="s">
        <v>186</v>
      </c>
      <c r="D129" t="s">
        <v>728</v>
      </c>
      <c r="E129" t="str">
        <f>HYPERLINK("https://www.ncbi.nlm.nih.gov/geo/query/acc.cgi?acc=GSM778014","GSM778014")</f>
        <v>GSM778014</v>
      </c>
      <c r="F129" t="str">
        <f t="shared" si="9"/>
        <v>GSE31374</v>
      </c>
    </row>
    <row r="130" spans="1:6" x14ac:dyDescent="0.25">
      <c r="A130" t="s">
        <v>771</v>
      </c>
      <c r="B130" s="2" t="s">
        <v>772</v>
      </c>
      <c r="C130" t="s">
        <v>186</v>
      </c>
      <c r="D130" t="s">
        <v>728</v>
      </c>
      <c r="E130" t="str">
        <f>HYPERLINK("https://www.ncbi.nlm.nih.gov/geo/query/acc.cgi?acc=GSM778013","GSM778013")</f>
        <v>GSM778013</v>
      </c>
      <c r="F130" t="str">
        <f t="shared" si="9"/>
        <v>GSE31374</v>
      </c>
    </row>
    <row r="131" spans="1:6" x14ac:dyDescent="0.25">
      <c r="A131" t="s">
        <v>773</v>
      </c>
      <c r="B131" s="2" t="s">
        <v>772</v>
      </c>
      <c r="C131" t="s">
        <v>186</v>
      </c>
      <c r="D131" t="s">
        <v>728</v>
      </c>
      <c r="E131" t="str">
        <f>HYPERLINK("https://www.ncbi.nlm.nih.gov/geo/query/acc.cgi?acc=GSM778012","GSM778012")</f>
        <v>GSM778012</v>
      </c>
      <c r="F131" t="str">
        <f t="shared" si="9"/>
        <v>GSE31374</v>
      </c>
    </row>
    <row r="132" spans="1:6" x14ac:dyDescent="0.25">
      <c r="A132" t="s">
        <v>774</v>
      </c>
      <c r="B132" s="2" t="s">
        <v>775</v>
      </c>
      <c r="C132" t="s">
        <v>186</v>
      </c>
      <c r="D132" t="s">
        <v>728</v>
      </c>
      <c r="E132" t="str">
        <f>HYPERLINK("https://www.ncbi.nlm.nih.gov/geo/query/acc.cgi?acc=GSM778011","GSM778011")</f>
        <v>GSM778011</v>
      </c>
      <c r="F132" t="str">
        <f t="shared" si="9"/>
        <v>GSE31374</v>
      </c>
    </row>
    <row r="133" spans="1:6" x14ac:dyDescent="0.25">
      <c r="A133" t="s">
        <v>776</v>
      </c>
      <c r="B133" s="2" t="s">
        <v>775</v>
      </c>
      <c r="C133" t="s">
        <v>186</v>
      </c>
      <c r="D133" t="s">
        <v>728</v>
      </c>
      <c r="E133" t="str">
        <f>HYPERLINK("https://www.ncbi.nlm.nih.gov/geo/query/acc.cgi?acc=GSM778010","GSM778010")</f>
        <v>GSM778010</v>
      </c>
      <c r="F133" t="str">
        <f t="shared" si="9"/>
        <v>GSE31374</v>
      </c>
    </row>
    <row r="134" spans="1:6" x14ac:dyDescent="0.25">
      <c r="A134" t="s">
        <v>777</v>
      </c>
      <c r="B134" s="2" t="s">
        <v>778</v>
      </c>
      <c r="C134" t="s">
        <v>377</v>
      </c>
      <c r="D134" t="s">
        <v>618</v>
      </c>
      <c r="E134" t="str">
        <f>HYPERLINK("https://www.ncbi.nlm.nih.gov/geo/query/acc.cgi?acc=GSM1304601","GSM1304601")</f>
        <v>GSM1304601</v>
      </c>
      <c r="F134" t="str">
        <f>HYPERLINK("https://www.ncbi.nlm.nih.gov/geo/query/acc.cgi?acc=GSE53969","GSE53969")</f>
        <v>GSE53969</v>
      </c>
    </row>
    <row r="135" spans="1:6" x14ac:dyDescent="0.25">
      <c r="A135" t="s">
        <v>779</v>
      </c>
      <c r="B135" s="2" t="s">
        <v>780</v>
      </c>
      <c r="C135" t="s">
        <v>186</v>
      </c>
      <c r="D135" t="s">
        <v>728</v>
      </c>
      <c r="E135" t="str">
        <f>HYPERLINK("https://www.ncbi.nlm.nih.gov/geo/query/acc.cgi?acc=GSM778019","GSM778019")</f>
        <v>GSM778019</v>
      </c>
      <c r="F135" t="str">
        <f>HYPERLINK("https://www.ncbi.nlm.nih.gov/geo/query/acc.cgi?acc=GSE31374","GSE31374")</f>
        <v>GSE31374</v>
      </c>
    </row>
    <row r="136" spans="1:6" x14ac:dyDescent="0.25">
      <c r="A136" t="s">
        <v>781</v>
      </c>
      <c r="B136" s="2" t="s">
        <v>780</v>
      </c>
      <c r="C136" t="s">
        <v>186</v>
      </c>
      <c r="D136" t="s">
        <v>728</v>
      </c>
      <c r="E136" t="str">
        <f>HYPERLINK("https://www.ncbi.nlm.nih.gov/geo/query/acc.cgi?acc=GSM778018","GSM778018")</f>
        <v>GSM778018</v>
      </c>
      <c r="F136" t="str">
        <f>HYPERLINK("https://www.ncbi.nlm.nih.gov/geo/query/acc.cgi?acc=GSE31374","GSE31374")</f>
        <v>GSE31374</v>
      </c>
    </row>
    <row r="137" spans="1:6" x14ac:dyDescent="0.25">
      <c r="A137" t="s">
        <v>782</v>
      </c>
      <c r="B137" s="2" t="s">
        <v>778</v>
      </c>
      <c r="C137" t="s">
        <v>377</v>
      </c>
      <c r="D137" t="s">
        <v>618</v>
      </c>
      <c r="E137" t="str">
        <f>HYPERLINK("https://www.ncbi.nlm.nih.gov/geo/query/acc.cgi?acc=GSM1304605","GSM1304605")</f>
        <v>GSM1304605</v>
      </c>
      <c r="F137" t="str">
        <f>HYPERLINK("https://www.ncbi.nlm.nih.gov/geo/query/acc.cgi?acc=GSE53969","GSE53969")</f>
        <v>GSE53969</v>
      </c>
    </row>
    <row r="138" spans="1:6" x14ac:dyDescent="0.25">
      <c r="A138" t="s">
        <v>783</v>
      </c>
      <c r="B138" s="2" t="s">
        <v>778</v>
      </c>
      <c r="C138" t="s">
        <v>377</v>
      </c>
      <c r="D138" t="s">
        <v>618</v>
      </c>
      <c r="E138" t="str">
        <f>HYPERLINK("https://www.ncbi.nlm.nih.gov/geo/query/acc.cgi?acc=GSM1304604","GSM1304604")</f>
        <v>GSM1304604</v>
      </c>
      <c r="F138" t="str">
        <f>HYPERLINK("https://www.ncbi.nlm.nih.gov/geo/query/acc.cgi?acc=GSE53969","GSE53969")</f>
        <v>GSE53969</v>
      </c>
    </row>
    <row r="139" spans="1:6" x14ac:dyDescent="0.25">
      <c r="A139" t="s">
        <v>784</v>
      </c>
      <c r="B139" s="2" t="s">
        <v>785</v>
      </c>
      <c r="C139" t="s">
        <v>377</v>
      </c>
      <c r="D139" t="s">
        <v>618</v>
      </c>
      <c r="E139" t="str">
        <f>HYPERLINK("https://www.ncbi.nlm.nih.gov/geo/query/acc.cgi?acc=GSM1304607","GSM1304607")</f>
        <v>GSM1304607</v>
      </c>
      <c r="F139" t="str">
        <f>HYPERLINK("https://www.ncbi.nlm.nih.gov/geo/query/acc.cgi?acc=GSE53969","GSE53969")</f>
        <v>GSE53969</v>
      </c>
    </row>
    <row r="140" spans="1:6" x14ac:dyDescent="0.25">
      <c r="A140" t="s">
        <v>786</v>
      </c>
      <c r="B140" s="2" t="s">
        <v>778</v>
      </c>
      <c r="C140" t="s">
        <v>377</v>
      </c>
      <c r="D140" t="s">
        <v>618</v>
      </c>
      <c r="E140" t="str">
        <f>HYPERLINK("https://www.ncbi.nlm.nih.gov/geo/query/acc.cgi?acc=GSM1304606","GSM1304606")</f>
        <v>GSM1304606</v>
      </c>
      <c r="F140" t="str">
        <f>HYPERLINK("https://www.ncbi.nlm.nih.gov/geo/query/acc.cgi?acc=GSE53969","GSE53969")</f>
        <v>GSE53969</v>
      </c>
    </row>
    <row r="141" spans="1:6" x14ac:dyDescent="0.25">
      <c r="A141" t="s">
        <v>787</v>
      </c>
      <c r="B141" s="2" t="s">
        <v>788</v>
      </c>
      <c r="C141" t="s">
        <v>327</v>
      </c>
      <c r="D141" t="s">
        <v>789</v>
      </c>
      <c r="E141" t="str">
        <f>HYPERLINK("https://www.ncbi.nlm.nih.gov/geo/query/acc.cgi?acc=GSM1244655","GSM1244655")</f>
        <v>GSM1244655</v>
      </c>
      <c r="F141" t="str">
        <f t="shared" ref="F141:F146" si="10">HYPERLINK("https://www.ncbi.nlm.nih.gov/geo/query/acc.cgi?acc=GSE46879","GSE46879")</f>
        <v>GSE46879</v>
      </c>
    </row>
    <row r="142" spans="1:6" x14ac:dyDescent="0.25">
      <c r="A142" t="s">
        <v>790</v>
      </c>
      <c r="B142" s="2" t="s">
        <v>788</v>
      </c>
      <c r="C142" t="s">
        <v>327</v>
      </c>
      <c r="D142" t="s">
        <v>789</v>
      </c>
      <c r="E142" t="str">
        <f>HYPERLINK("https://www.ncbi.nlm.nih.gov/geo/query/acc.cgi?acc=GSM1244654","GSM1244654")</f>
        <v>GSM1244654</v>
      </c>
      <c r="F142" t="str">
        <f t="shared" si="10"/>
        <v>GSE46879</v>
      </c>
    </row>
    <row r="143" spans="1:6" x14ac:dyDescent="0.25">
      <c r="A143" t="s">
        <v>791</v>
      </c>
      <c r="B143" s="2" t="s">
        <v>792</v>
      </c>
      <c r="C143" t="s">
        <v>327</v>
      </c>
      <c r="D143" t="s">
        <v>789</v>
      </c>
      <c r="E143" t="str">
        <f>HYPERLINK("https://www.ncbi.nlm.nih.gov/geo/query/acc.cgi?acc=GSM1244657","GSM1244657")</f>
        <v>GSM1244657</v>
      </c>
      <c r="F143" t="str">
        <f t="shared" si="10"/>
        <v>GSE46879</v>
      </c>
    </row>
    <row r="144" spans="1:6" x14ac:dyDescent="0.25">
      <c r="A144" t="s">
        <v>793</v>
      </c>
      <c r="B144" s="2" t="s">
        <v>792</v>
      </c>
      <c r="C144" t="s">
        <v>327</v>
      </c>
      <c r="D144" t="s">
        <v>789</v>
      </c>
      <c r="E144" t="str">
        <f>HYPERLINK("https://www.ncbi.nlm.nih.gov/geo/query/acc.cgi?acc=GSM1244656","GSM1244656")</f>
        <v>GSM1244656</v>
      </c>
      <c r="F144" t="str">
        <f t="shared" si="10"/>
        <v>GSE46879</v>
      </c>
    </row>
    <row r="145" spans="1:6" x14ac:dyDescent="0.25">
      <c r="A145" t="s">
        <v>794</v>
      </c>
      <c r="B145" s="2" t="s">
        <v>788</v>
      </c>
      <c r="C145" t="s">
        <v>327</v>
      </c>
      <c r="D145" t="s">
        <v>789</v>
      </c>
      <c r="E145" t="str">
        <f>HYPERLINK("https://www.ncbi.nlm.nih.gov/geo/query/acc.cgi?acc=GSM1244659","GSM1244659")</f>
        <v>GSM1244659</v>
      </c>
      <c r="F145" t="str">
        <f t="shared" si="10"/>
        <v>GSE46879</v>
      </c>
    </row>
    <row r="146" spans="1:6" x14ac:dyDescent="0.25">
      <c r="A146" t="s">
        <v>795</v>
      </c>
      <c r="B146" s="2" t="s">
        <v>788</v>
      </c>
      <c r="C146" t="s">
        <v>327</v>
      </c>
      <c r="D146" t="s">
        <v>789</v>
      </c>
      <c r="E146" t="str">
        <f>HYPERLINK("https://www.ncbi.nlm.nih.gov/geo/query/acc.cgi?acc=GSM1244658","GSM1244658")</f>
        <v>GSM1244658</v>
      </c>
      <c r="F146" t="str">
        <f t="shared" si="10"/>
        <v>GSE46879</v>
      </c>
    </row>
    <row r="147" spans="1:6" x14ac:dyDescent="0.25">
      <c r="A147" t="s">
        <v>796</v>
      </c>
      <c r="B147" s="2" t="s">
        <v>785</v>
      </c>
      <c r="C147" t="s">
        <v>377</v>
      </c>
      <c r="D147" t="s">
        <v>618</v>
      </c>
      <c r="E147" t="str">
        <f>HYPERLINK("https://www.ncbi.nlm.nih.gov/geo/query/acc.cgi?acc=GSM1304609","GSM1304609")</f>
        <v>GSM1304609</v>
      </c>
      <c r="F147" t="str">
        <f>HYPERLINK("https://www.ncbi.nlm.nih.gov/geo/query/acc.cgi?acc=GSE53969","GSE53969")</f>
        <v>GSE53969</v>
      </c>
    </row>
    <row r="148" spans="1:6" x14ac:dyDescent="0.25">
      <c r="A148" t="s">
        <v>797</v>
      </c>
      <c r="B148" s="2" t="s">
        <v>785</v>
      </c>
      <c r="C148" t="s">
        <v>377</v>
      </c>
      <c r="D148" t="s">
        <v>618</v>
      </c>
      <c r="E148" t="str">
        <f>HYPERLINK("https://www.ncbi.nlm.nih.gov/geo/query/acc.cgi?acc=GSM1304608","GSM1304608")</f>
        <v>GSM1304608</v>
      </c>
      <c r="F148" t="str">
        <f>HYPERLINK("https://www.ncbi.nlm.nih.gov/geo/query/acc.cgi?acc=GSE53969","GSE53969")</f>
        <v>GSE53969</v>
      </c>
    </row>
    <row r="149" spans="1:6" x14ac:dyDescent="0.25">
      <c r="A149" t="s">
        <v>798</v>
      </c>
      <c r="B149" s="2" t="s">
        <v>799</v>
      </c>
      <c r="C149" t="s">
        <v>186</v>
      </c>
      <c r="D149" t="s">
        <v>728</v>
      </c>
      <c r="E149" t="str">
        <f>HYPERLINK("https://www.ncbi.nlm.nih.gov/geo/query/acc.cgi?acc=GSM777940","GSM777940")</f>
        <v>GSM777940</v>
      </c>
      <c r="F149" t="str">
        <f>HYPERLINK("https://www.ncbi.nlm.nih.gov/geo/query/acc.cgi?acc=GSE31374","GSE31374")</f>
        <v>GSE31374</v>
      </c>
    </row>
    <row r="150" spans="1:6" x14ac:dyDescent="0.25">
      <c r="A150" t="s">
        <v>800</v>
      </c>
      <c r="B150" s="2" t="s">
        <v>799</v>
      </c>
      <c r="C150" t="s">
        <v>186</v>
      </c>
      <c r="D150" t="s">
        <v>728</v>
      </c>
      <c r="E150" t="str">
        <f>HYPERLINK("https://www.ncbi.nlm.nih.gov/geo/query/acc.cgi?acc=GSM777941","GSM777941")</f>
        <v>GSM777941</v>
      </c>
      <c r="F150" t="str">
        <f>HYPERLINK("https://www.ncbi.nlm.nih.gov/geo/query/acc.cgi?acc=GSE31374","GSE31374")</f>
        <v>GSE31374</v>
      </c>
    </row>
    <row r="151" spans="1:6" x14ac:dyDescent="0.25">
      <c r="A151" t="s">
        <v>801</v>
      </c>
      <c r="B151" s="2" t="s">
        <v>802</v>
      </c>
      <c r="C151" t="s">
        <v>186</v>
      </c>
      <c r="D151" t="s">
        <v>728</v>
      </c>
      <c r="E151" t="str">
        <f>HYPERLINK("https://www.ncbi.nlm.nih.gov/geo/query/acc.cgi?acc=GSM777942","GSM777942")</f>
        <v>GSM777942</v>
      </c>
      <c r="F151" t="str">
        <f>HYPERLINK("https://www.ncbi.nlm.nih.gov/geo/query/acc.cgi?acc=GSE31374","GSE31374")</f>
        <v>GSE31374</v>
      </c>
    </row>
    <row r="152" spans="1:6" x14ac:dyDescent="0.25">
      <c r="A152" t="s">
        <v>803</v>
      </c>
      <c r="B152" s="2" t="s">
        <v>802</v>
      </c>
      <c r="C152" t="s">
        <v>186</v>
      </c>
      <c r="D152" t="s">
        <v>728</v>
      </c>
      <c r="E152" t="str">
        <f>HYPERLINK("https://www.ncbi.nlm.nih.gov/geo/query/acc.cgi?acc=GSM777943","GSM777943")</f>
        <v>GSM777943</v>
      </c>
      <c r="F152" t="str">
        <f>HYPERLINK("https://www.ncbi.nlm.nih.gov/geo/query/acc.cgi?acc=GSE31374","GSE31374")</f>
        <v>GSE31374</v>
      </c>
    </row>
    <row r="153" spans="1:6" x14ac:dyDescent="0.25">
      <c r="A153" t="s">
        <v>804</v>
      </c>
      <c r="B153" s="2" t="s">
        <v>805</v>
      </c>
      <c r="C153" t="s">
        <v>127</v>
      </c>
      <c r="D153" t="s">
        <v>559</v>
      </c>
      <c r="E153" t="str">
        <f>HYPERLINK("https://www.ncbi.nlm.nih.gov/geo/query/acc.cgi?acc=GSM638151","GSM638151")</f>
        <v>GSM638151</v>
      </c>
      <c r="F153" t="str">
        <f>HYPERLINK("https://www.ncbi.nlm.nih.gov/geo/query/acc.cgi?acc=GSE26001","GSE26001")</f>
        <v>GSE26001</v>
      </c>
    </row>
    <row r="154" spans="1:6" x14ac:dyDescent="0.25">
      <c r="A154" t="s">
        <v>806</v>
      </c>
      <c r="B154" s="2" t="s">
        <v>805</v>
      </c>
      <c r="C154" t="s">
        <v>127</v>
      </c>
      <c r="D154" t="s">
        <v>559</v>
      </c>
      <c r="E154" t="str">
        <f>HYPERLINK("https://www.ncbi.nlm.nih.gov/geo/query/acc.cgi?acc=GSM638150","GSM638150")</f>
        <v>GSM638150</v>
      </c>
      <c r="F154" t="str">
        <f>HYPERLINK("https://www.ncbi.nlm.nih.gov/geo/query/acc.cgi?acc=GSE26001","GSE26001")</f>
        <v>GSE26001</v>
      </c>
    </row>
    <row r="155" spans="1:6" x14ac:dyDescent="0.25">
      <c r="A155" t="s">
        <v>807</v>
      </c>
      <c r="B155" s="2" t="s">
        <v>808</v>
      </c>
      <c r="C155" t="s">
        <v>186</v>
      </c>
      <c r="D155" t="s">
        <v>728</v>
      </c>
      <c r="E155" t="str">
        <f>HYPERLINK("https://www.ncbi.nlm.nih.gov/geo/query/acc.cgi?acc=GSM777946","GSM777946")</f>
        <v>GSM777946</v>
      </c>
      <c r="F155" t="str">
        <f>HYPERLINK("https://www.ncbi.nlm.nih.gov/geo/query/acc.cgi?acc=GSE31374","GSE31374")</f>
        <v>GSE31374</v>
      </c>
    </row>
    <row r="156" spans="1:6" x14ac:dyDescent="0.25">
      <c r="A156" t="s">
        <v>809</v>
      </c>
      <c r="B156" s="2" t="s">
        <v>805</v>
      </c>
      <c r="C156" t="s">
        <v>127</v>
      </c>
      <c r="D156" t="s">
        <v>559</v>
      </c>
      <c r="E156" t="str">
        <f>HYPERLINK("https://www.ncbi.nlm.nih.gov/geo/query/acc.cgi?acc=GSM638152","GSM638152")</f>
        <v>GSM638152</v>
      </c>
      <c r="F156" t="str">
        <f>HYPERLINK("https://www.ncbi.nlm.nih.gov/geo/query/acc.cgi?acc=GSE26001","GSE26001")</f>
        <v>GSE26001</v>
      </c>
    </row>
    <row r="157" spans="1:6" x14ac:dyDescent="0.25">
      <c r="A157" t="s">
        <v>810</v>
      </c>
      <c r="B157" s="2" t="s">
        <v>811</v>
      </c>
      <c r="C157" t="s">
        <v>186</v>
      </c>
      <c r="D157" t="s">
        <v>728</v>
      </c>
      <c r="E157" t="str">
        <f>HYPERLINK("https://www.ncbi.nlm.nih.gov/geo/query/acc.cgi?acc=GSM777948","GSM777948")</f>
        <v>GSM777948</v>
      </c>
      <c r="F157" t="str">
        <f>HYPERLINK("https://www.ncbi.nlm.nih.gov/geo/query/acc.cgi?acc=GSE31374","GSE31374")</f>
        <v>GSE31374</v>
      </c>
    </row>
    <row r="158" spans="1:6" x14ac:dyDescent="0.25">
      <c r="A158" t="s">
        <v>812</v>
      </c>
      <c r="B158" s="2" t="s">
        <v>811</v>
      </c>
      <c r="C158" t="s">
        <v>186</v>
      </c>
      <c r="D158" t="s">
        <v>728</v>
      </c>
      <c r="E158" t="str">
        <f>HYPERLINK("https://www.ncbi.nlm.nih.gov/geo/query/acc.cgi?acc=GSM777949","GSM777949")</f>
        <v>GSM777949</v>
      </c>
      <c r="F158" t="str">
        <f>HYPERLINK("https://www.ncbi.nlm.nih.gov/geo/query/acc.cgi?acc=GSE31374","GSE31374")</f>
        <v>GSE31374</v>
      </c>
    </row>
    <row r="159" spans="1:6" x14ac:dyDescent="0.25">
      <c r="A159" t="s">
        <v>813</v>
      </c>
      <c r="B159" s="2" t="s">
        <v>814</v>
      </c>
      <c r="C159" t="s">
        <v>309</v>
      </c>
      <c r="D159" t="s">
        <v>583</v>
      </c>
      <c r="E159" t="str">
        <f>HYPERLINK("https://www.ncbi.nlm.nih.gov/geo/query/acc.cgi?acc=GSM1068166","GSM1068166")</f>
        <v>GSM1068166</v>
      </c>
      <c r="F159" t="str">
        <f>HYPERLINK("https://www.ncbi.nlm.nih.gov/geo/query/acc.cgi?acc=GSE43682","GSE43682")</f>
        <v>GSE43682</v>
      </c>
    </row>
    <row r="160" spans="1:6" x14ac:dyDescent="0.25">
      <c r="A160" t="s">
        <v>815</v>
      </c>
      <c r="B160" s="2" t="s">
        <v>816</v>
      </c>
      <c r="C160" t="s">
        <v>395</v>
      </c>
      <c r="D160" t="s">
        <v>559</v>
      </c>
      <c r="E160" t="str">
        <f>HYPERLINK("https://www.ncbi.nlm.nih.gov/geo/query/acc.cgi?acc=GSM132674","GSM132674")</f>
        <v>GSM132674</v>
      </c>
      <c r="F160" t="str">
        <f>HYPERLINK("https://www.ncbi.nlm.nih.gov/geo/query/acc.cgi?acc=GSE5671","GSE5671")</f>
        <v>GSE5671</v>
      </c>
    </row>
    <row r="161" spans="1:6" x14ac:dyDescent="0.25">
      <c r="A161" t="s">
        <v>817</v>
      </c>
      <c r="B161" s="2" t="s">
        <v>818</v>
      </c>
      <c r="C161" t="s">
        <v>406</v>
      </c>
      <c r="D161" t="s">
        <v>789</v>
      </c>
      <c r="E161" t="str">
        <f>HYPERLINK("https://www.ncbi.nlm.nih.gov/geo/query/acc.cgi?acc=GSM1388385","GSM1388385")</f>
        <v>GSM1388385</v>
      </c>
      <c r="F161" t="str">
        <f>HYPERLINK("https://www.ncbi.nlm.nih.gov/geo/query/acc.cgi?acc=GSE57774","GSE57774")</f>
        <v>GSE57774</v>
      </c>
    </row>
    <row r="162" spans="1:6" x14ac:dyDescent="0.25">
      <c r="A162" t="s">
        <v>819</v>
      </c>
      <c r="B162" s="2" t="s">
        <v>820</v>
      </c>
      <c r="C162" t="s">
        <v>428</v>
      </c>
      <c r="D162" t="s">
        <v>821</v>
      </c>
      <c r="E162" t="str">
        <f>HYPERLINK("https://www.ncbi.nlm.nih.gov/geo/query/acc.cgi?acc=GSM1567064","GSM1567064")</f>
        <v>GSM1567064</v>
      </c>
      <c r="F162" t="str">
        <f>HYPERLINK("https://www.ncbi.nlm.nih.gov/geo/query/acc.cgi?acc=GSE64251","GSE64251")</f>
        <v>GSE64251</v>
      </c>
    </row>
    <row r="163" spans="1:6" x14ac:dyDescent="0.25">
      <c r="A163" t="s">
        <v>822</v>
      </c>
      <c r="B163" s="2" t="s">
        <v>823</v>
      </c>
      <c r="C163" t="s">
        <v>386</v>
      </c>
      <c r="D163" t="s">
        <v>824</v>
      </c>
      <c r="E163" t="str">
        <f>HYPERLINK("https://www.ncbi.nlm.nih.gov/geo/query/acc.cgi?acc=GSM1335364","GSM1335364")</f>
        <v>GSM1335364</v>
      </c>
      <c r="F163" t="str">
        <f>HYPERLINK("https://www.ncbi.nlm.nih.gov/geo/query/acc.cgi?acc=GSE55401","GSE55401")</f>
        <v>GSE55401</v>
      </c>
    </row>
    <row r="164" spans="1:6" x14ac:dyDescent="0.25">
      <c r="A164" t="s">
        <v>825</v>
      </c>
      <c r="B164" s="2" t="s">
        <v>826</v>
      </c>
      <c r="C164" t="s">
        <v>377</v>
      </c>
      <c r="D164" t="s">
        <v>618</v>
      </c>
      <c r="E164" t="str">
        <f>HYPERLINK("https://www.ncbi.nlm.nih.gov/geo/query/acc.cgi?acc=GSM1304489","GSM1304489")</f>
        <v>GSM1304489</v>
      </c>
      <c r="F164" t="str">
        <f>HYPERLINK("https://www.ncbi.nlm.nih.gov/geo/query/acc.cgi?acc=GSE53969","GSE53969")</f>
        <v>GSE53969</v>
      </c>
    </row>
    <row r="165" spans="1:6" x14ac:dyDescent="0.25">
      <c r="A165" t="s">
        <v>827</v>
      </c>
      <c r="B165" s="2" t="s">
        <v>828</v>
      </c>
      <c r="C165" t="s">
        <v>489</v>
      </c>
      <c r="D165" t="s">
        <v>789</v>
      </c>
      <c r="E165" t="str">
        <f>HYPERLINK("https://www.ncbi.nlm.nih.gov/geo/query/acc.cgi?acc=GSM2035902","GSM2035902")</f>
        <v>GSM2035902</v>
      </c>
      <c r="F165" t="str">
        <f>HYPERLINK("https://www.ncbi.nlm.nih.gov/geo/query/acc.cgi?acc=GSE76699","GSE76699")</f>
        <v>GSE76699</v>
      </c>
    </row>
    <row r="166" spans="1:6" x14ac:dyDescent="0.25">
      <c r="A166" t="s">
        <v>829</v>
      </c>
      <c r="B166" s="2" t="s">
        <v>830</v>
      </c>
      <c r="C166" t="s">
        <v>309</v>
      </c>
      <c r="D166" t="s">
        <v>583</v>
      </c>
      <c r="E166" t="str">
        <f>HYPERLINK("https://www.ncbi.nlm.nih.gov/geo/query/acc.cgi?acc=GSM1068160","GSM1068160")</f>
        <v>GSM1068160</v>
      </c>
      <c r="F166" t="str">
        <f>HYPERLINK("https://www.ncbi.nlm.nih.gov/geo/query/acc.cgi?acc=GSE43682","GSE43682")</f>
        <v>GSE43682</v>
      </c>
    </row>
    <row r="167" spans="1:6" x14ac:dyDescent="0.25">
      <c r="A167" t="s">
        <v>831</v>
      </c>
      <c r="B167" s="2" t="s">
        <v>832</v>
      </c>
      <c r="C167" t="s">
        <v>489</v>
      </c>
      <c r="D167" t="s">
        <v>789</v>
      </c>
      <c r="E167" t="str">
        <f>HYPERLINK("https://www.ncbi.nlm.nih.gov/geo/query/acc.cgi?acc=GSM2035904","GSM2035904")</f>
        <v>GSM2035904</v>
      </c>
      <c r="F167" t="str">
        <f>HYPERLINK("https://www.ncbi.nlm.nih.gov/geo/query/acc.cgi?acc=GSE76699","GSE76699")</f>
        <v>GSE76699</v>
      </c>
    </row>
    <row r="168" spans="1:6" x14ac:dyDescent="0.25">
      <c r="A168" t="s">
        <v>833</v>
      </c>
      <c r="B168" s="2" t="s">
        <v>834</v>
      </c>
      <c r="C168" t="s">
        <v>489</v>
      </c>
      <c r="D168" t="s">
        <v>789</v>
      </c>
      <c r="E168" t="str">
        <f>HYPERLINK("https://www.ncbi.nlm.nih.gov/geo/query/acc.cgi?acc=GSM2035905","GSM2035905")</f>
        <v>GSM2035905</v>
      </c>
      <c r="F168" t="str">
        <f>HYPERLINK("https://www.ncbi.nlm.nih.gov/geo/query/acc.cgi?acc=GSE76699","GSE76699")</f>
        <v>GSE76699</v>
      </c>
    </row>
    <row r="169" spans="1:6" x14ac:dyDescent="0.25">
      <c r="A169" t="s">
        <v>835</v>
      </c>
      <c r="B169" s="2" t="s">
        <v>836</v>
      </c>
      <c r="C169" t="s">
        <v>404</v>
      </c>
      <c r="D169" t="s">
        <v>579</v>
      </c>
      <c r="E169" t="str">
        <f>HYPERLINK("https://www.ncbi.nlm.nih.gov/geo/query/acc.cgi?acc=GSM1385840","GSM1385840")</f>
        <v>GSM1385840</v>
      </c>
      <c r="F169" t="str">
        <f t="shared" ref="F169:F174" si="11">HYPERLINK("https://www.ncbi.nlm.nih.gov/geo/query/acc.cgi?acc=GSE57639","GSE57639")</f>
        <v>GSE57639</v>
      </c>
    </row>
    <row r="170" spans="1:6" x14ac:dyDescent="0.25">
      <c r="A170" t="s">
        <v>837</v>
      </c>
      <c r="B170" s="2" t="s">
        <v>836</v>
      </c>
      <c r="C170" t="s">
        <v>404</v>
      </c>
      <c r="D170" t="s">
        <v>579</v>
      </c>
      <c r="E170" t="str">
        <f>HYPERLINK("https://www.ncbi.nlm.nih.gov/geo/query/acc.cgi?acc=GSM1385841","GSM1385841")</f>
        <v>GSM1385841</v>
      </c>
      <c r="F170" t="str">
        <f t="shared" si="11"/>
        <v>GSE57639</v>
      </c>
    </row>
    <row r="171" spans="1:6" x14ac:dyDescent="0.25">
      <c r="A171" t="s">
        <v>838</v>
      </c>
      <c r="B171" s="2" t="s">
        <v>836</v>
      </c>
      <c r="C171" t="s">
        <v>404</v>
      </c>
      <c r="D171" t="s">
        <v>579</v>
      </c>
      <c r="E171" t="str">
        <f>HYPERLINK("https://www.ncbi.nlm.nih.gov/geo/query/acc.cgi?acc=GSM1385842","GSM1385842")</f>
        <v>GSM1385842</v>
      </c>
      <c r="F171" t="str">
        <f t="shared" si="11"/>
        <v>GSE57639</v>
      </c>
    </row>
    <row r="172" spans="1:6" x14ac:dyDescent="0.25">
      <c r="A172" t="s">
        <v>839</v>
      </c>
      <c r="B172" s="2" t="s">
        <v>840</v>
      </c>
      <c r="C172" t="s">
        <v>404</v>
      </c>
      <c r="D172" t="s">
        <v>579</v>
      </c>
      <c r="E172" t="str">
        <f>HYPERLINK("https://www.ncbi.nlm.nih.gov/geo/query/acc.cgi?acc=GSM1385843","GSM1385843")</f>
        <v>GSM1385843</v>
      </c>
      <c r="F172" t="str">
        <f t="shared" si="11"/>
        <v>GSE57639</v>
      </c>
    </row>
    <row r="173" spans="1:6" x14ac:dyDescent="0.25">
      <c r="A173" t="s">
        <v>841</v>
      </c>
      <c r="B173" s="2" t="s">
        <v>840</v>
      </c>
      <c r="C173" t="s">
        <v>404</v>
      </c>
      <c r="D173" t="s">
        <v>579</v>
      </c>
      <c r="E173" t="str">
        <f>HYPERLINK("https://www.ncbi.nlm.nih.gov/geo/query/acc.cgi?acc=GSM1385844","GSM1385844")</f>
        <v>GSM1385844</v>
      </c>
      <c r="F173" t="str">
        <f t="shared" si="11"/>
        <v>GSE57639</v>
      </c>
    </row>
    <row r="174" spans="1:6" x14ac:dyDescent="0.25">
      <c r="A174" t="s">
        <v>842</v>
      </c>
      <c r="B174" s="2" t="s">
        <v>840</v>
      </c>
      <c r="C174" t="s">
        <v>404</v>
      </c>
      <c r="D174" t="s">
        <v>579</v>
      </c>
      <c r="E174" t="str">
        <f>HYPERLINK("https://www.ncbi.nlm.nih.gov/geo/query/acc.cgi?acc=GSM1385845","GSM1385845")</f>
        <v>GSM1385845</v>
      </c>
      <c r="F174" t="str">
        <f t="shared" si="11"/>
        <v>GSE57639</v>
      </c>
    </row>
    <row r="175" spans="1:6" x14ac:dyDescent="0.25">
      <c r="A175" t="s">
        <v>843</v>
      </c>
      <c r="B175" s="2" t="s">
        <v>844</v>
      </c>
      <c r="C175" t="s">
        <v>70</v>
      </c>
      <c r="D175" t="s">
        <v>559</v>
      </c>
      <c r="E175" t="str">
        <f>HYPERLINK("https://www.ncbi.nlm.nih.gov/geo/query/acc.cgi?acc=GSM549079","GSM549079")</f>
        <v>GSM549079</v>
      </c>
      <c r="F175" t="str">
        <f>HYPERLINK("https://www.ncbi.nlm.nih.gov/geo/query/acc.cgi?acc=GSE18660","GSE18660")</f>
        <v>GSE18660</v>
      </c>
    </row>
    <row r="176" spans="1:6" x14ac:dyDescent="0.25">
      <c r="A176" t="s">
        <v>845</v>
      </c>
      <c r="B176" s="2" t="s">
        <v>844</v>
      </c>
      <c r="C176" t="s">
        <v>70</v>
      </c>
      <c r="D176" t="s">
        <v>559</v>
      </c>
      <c r="E176" t="str">
        <f>HYPERLINK("https://www.ncbi.nlm.nih.gov/geo/query/acc.cgi?acc=GSM549078","GSM549078")</f>
        <v>GSM549078</v>
      </c>
      <c r="F176" t="str">
        <f>HYPERLINK("https://www.ncbi.nlm.nih.gov/geo/query/acc.cgi?acc=GSE18660","GSE18660")</f>
        <v>GSE18660</v>
      </c>
    </row>
    <row r="177" spans="1:6" x14ac:dyDescent="0.25">
      <c r="A177" t="s">
        <v>846</v>
      </c>
      <c r="B177" s="2" t="s">
        <v>847</v>
      </c>
      <c r="C177" t="s">
        <v>404</v>
      </c>
      <c r="D177" t="s">
        <v>579</v>
      </c>
      <c r="E177" t="str">
        <f>HYPERLINK("https://www.ncbi.nlm.nih.gov/geo/query/acc.cgi?acc=GSM1385848","GSM1385848")</f>
        <v>GSM1385848</v>
      </c>
      <c r="F177" t="str">
        <f>HYPERLINK("https://www.ncbi.nlm.nih.gov/geo/query/acc.cgi?acc=GSE57639","GSE57639")</f>
        <v>GSE57639</v>
      </c>
    </row>
    <row r="178" spans="1:6" x14ac:dyDescent="0.25">
      <c r="A178" t="s">
        <v>848</v>
      </c>
      <c r="B178" s="2" t="s">
        <v>823</v>
      </c>
      <c r="C178" t="s">
        <v>386</v>
      </c>
      <c r="D178" t="s">
        <v>824</v>
      </c>
      <c r="E178" t="str">
        <f>HYPERLINK("https://www.ncbi.nlm.nih.gov/geo/query/acc.cgi?acc=GSM1335365","GSM1335365")</f>
        <v>GSM1335365</v>
      </c>
      <c r="F178" t="str">
        <f>HYPERLINK("https://www.ncbi.nlm.nih.gov/geo/query/acc.cgi?acc=GSE55401","GSE55401")</f>
        <v>GSE55401</v>
      </c>
    </row>
    <row r="179" spans="1:6" x14ac:dyDescent="0.25">
      <c r="A179" t="s">
        <v>849</v>
      </c>
      <c r="B179" s="2" t="s">
        <v>850</v>
      </c>
      <c r="C179" t="s">
        <v>406</v>
      </c>
      <c r="D179" t="s">
        <v>789</v>
      </c>
      <c r="E179" t="str">
        <f>HYPERLINK("https://www.ncbi.nlm.nih.gov/geo/query/acc.cgi?acc=GSM1388383","GSM1388383")</f>
        <v>GSM1388383</v>
      </c>
      <c r="F179" t="str">
        <f>HYPERLINK("https://www.ncbi.nlm.nih.gov/geo/query/acc.cgi?acc=GSE57774","GSE57774")</f>
        <v>GSE57774</v>
      </c>
    </row>
    <row r="180" spans="1:6" x14ac:dyDescent="0.25">
      <c r="A180" t="s">
        <v>851</v>
      </c>
      <c r="B180" s="2" t="s">
        <v>852</v>
      </c>
      <c r="C180" t="s">
        <v>70</v>
      </c>
      <c r="D180" t="s">
        <v>559</v>
      </c>
      <c r="E180" t="str">
        <f>HYPERLINK("https://www.ncbi.nlm.nih.gov/geo/query/acc.cgi?acc=GSM549071","GSM549071")</f>
        <v>GSM549071</v>
      </c>
      <c r="F180" t="str">
        <f>HYPERLINK("https://www.ncbi.nlm.nih.gov/geo/query/acc.cgi?acc=GSE18660","GSE18660")</f>
        <v>GSE18660</v>
      </c>
    </row>
    <row r="181" spans="1:6" x14ac:dyDescent="0.25">
      <c r="A181" t="s">
        <v>853</v>
      </c>
      <c r="B181" s="2" t="s">
        <v>852</v>
      </c>
      <c r="C181" t="s">
        <v>70</v>
      </c>
      <c r="D181" t="s">
        <v>559</v>
      </c>
      <c r="E181" t="str">
        <f>HYPERLINK("https://www.ncbi.nlm.nih.gov/geo/query/acc.cgi?acc=GSM549070","GSM549070")</f>
        <v>GSM549070</v>
      </c>
      <c r="F181" t="str">
        <f>HYPERLINK("https://www.ncbi.nlm.nih.gov/geo/query/acc.cgi?acc=GSE18660","GSE18660")</f>
        <v>GSE18660</v>
      </c>
    </row>
    <row r="182" spans="1:6" x14ac:dyDescent="0.25">
      <c r="A182" t="s">
        <v>854</v>
      </c>
      <c r="B182" s="2" t="s">
        <v>855</v>
      </c>
      <c r="C182" t="s">
        <v>510</v>
      </c>
      <c r="D182" t="s">
        <v>856</v>
      </c>
      <c r="E182" t="str">
        <f>HYPERLINK("https://www.ncbi.nlm.nih.gov/geo/query/acc.cgi?acc=GSM2100491","GSM2100491")</f>
        <v>GSM2100491</v>
      </c>
      <c r="F182" t="str">
        <f>HYPERLINK("https://www.ncbi.nlm.nih.gov/geo/query/acc.cgi?acc=GSE79652","GSE79652")</f>
        <v>GSE79652</v>
      </c>
    </row>
    <row r="183" spans="1:6" x14ac:dyDescent="0.25">
      <c r="A183" t="s">
        <v>857</v>
      </c>
      <c r="B183" s="2" t="s">
        <v>858</v>
      </c>
      <c r="C183" t="s">
        <v>510</v>
      </c>
      <c r="D183" t="s">
        <v>856</v>
      </c>
      <c r="E183" t="str">
        <f>HYPERLINK("https://www.ncbi.nlm.nih.gov/geo/query/acc.cgi?acc=GSM2100493","GSM2100493")</f>
        <v>GSM2100493</v>
      </c>
      <c r="F183" t="str">
        <f>HYPERLINK("https://www.ncbi.nlm.nih.gov/geo/query/acc.cgi?acc=GSE79652","GSE79652")</f>
        <v>GSE79652</v>
      </c>
    </row>
    <row r="184" spans="1:6" x14ac:dyDescent="0.25">
      <c r="A184" t="s">
        <v>859</v>
      </c>
      <c r="B184" s="2" t="s">
        <v>860</v>
      </c>
      <c r="C184" t="s">
        <v>510</v>
      </c>
      <c r="D184" t="s">
        <v>856</v>
      </c>
      <c r="E184" t="str">
        <f>HYPERLINK("https://www.ncbi.nlm.nih.gov/geo/query/acc.cgi?acc=GSM2100492","GSM2100492")</f>
        <v>GSM2100492</v>
      </c>
      <c r="F184" t="str">
        <f>HYPERLINK("https://www.ncbi.nlm.nih.gov/geo/query/acc.cgi?acc=GSE79652","GSE79652")</f>
        <v>GSE79652</v>
      </c>
    </row>
    <row r="185" spans="1:6" x14ac:dyDescent="0.25">
      <c r="A185" t="s">
        <v>861</v>
      </c>
      <c r="B185" s="2" t="s">
        <v>862</v>
      </c>
      <c r="C185" t="s">
        <v>510</v>
      </c>
      <c r="D185" t="s">
        <v>856</v>
      </c>
      <c r="E185" t="str">
        <f>HYPERLINK("https://www.ncbi.nlm.nih.gov/geo/query/acc.cgi?acc=GSM2100495","GSM2100495")</f>
        <v>GSM2100495</v>
      </c>
      <c r="F185" t="str">
        <f>HYPERLINK("https://www.ncbi.nlm.nih.gov/geo/query/acc.cgi?acc=GSE79652","GSE79652")</f>
        <v>GSE79652</v>
      </c>
    </row>
    <row r="186" spans="1:6" x14ac:dyDescent="0.25">
      <c r="A186" t="s">
        <v>863</v>
      </c>
      <c r="B186" s="2" t="s">
        <v>864</v>
      </c>
      <c r="C186" t="s">
        <v>377</v>
      </c>
      <c r="D186" t="s">
        <v>618</v>
      </c>
      <c r="E186" t="str">
        <f>HYPERLINK("https://www.ncbi.nlm.nih.gov/geo/query/acc.cgi?acc=GSM1304481","GSM1304481")</f>
        <v>GSM1304481</v>
      </c>
      <c r="F186" t="str">
        <f>HYPERLINK("https://www.ncbi.nlm.nih.gov/geo/query/acc.cgi?acc=GSE53969","GSE53969")</f>
        <v>GSE53969</v>
      </c>
    </row>
    <row r="187" spans="1:6" x14ac:dyDescent="0.25">
      <c r="A187" t="s">
        <v>865</v>
      </c>
      <c r="B187" s="2" t="s">
        <v>866</v>
      </c>
      <c r="C187" t="s">
        <v>551</v>
      </c>
      <c r="D187" t="s">
        <v>559</v>
      </c>
      <c r="E187" t="str">
        <f>HYPERLINK("https://www.ncbi.nlm.nih.gov/geo/query/acc.cgi?acc=GSM251874","GSM251874")</f>
        <v>GSM251874</v>
      </c>
      <c r="F187" t="str">
        <f>HYPERLINK("https://www.ncbi.nlm.nih.gov/geo/query/acc.cgi?acc=GSE9978","GSE9978")</f>
        <v>GSE9978</v>
      </c>
    </row>
    <row r="188" spans="1:6" x14ac:dyDescent="0.25">
      <c r="A188" t="s">
        <v>867</v>
      </c>
      <c r="B188" s="2" t="s">
        <v>864</v>
      </c>
      <c r="C188" t="s">
        <v>377</v>
      </c>
      <c r="D188" t="s">
        <v>618</v>
      </c>
      <c r="E188" t="str">
        <f>HYPERLINK("https://www.ncbi.nlm.nih.gov/geo/query/acc.cgi?acc=GSM1304480","GSM1304480")</f>
        <v>GSM1304480</v>
      </c>
      <c r="F188" t="str">
        <f>HYPERLINK("https://www.ncbi.nlm.nih.gov/geo/query/acc.cgi?acc=GSE53969","GSE53969")</f>
        <v>GSE53969</v>
      </c>
    </row>
    <row r="189" spans="1:6" x14ac:dyDescent="0.25">
      <c r="A189" t="s">
        <v>868</v>
      </c>
      <c r="B189" s="2" t="s">
        <v>869</v>
      </c>
      <c r="C189" t="s">
        <v>377</v>
      </c>
      <c r="D189" t="s">
        <v>618</v>
      </c>
      <c r="E189" t="str">
        <f>HYPERLINK("https://www.ncbi.nlm.nih.gov/geo/query/acc.cgi?acc=GSM1304458","GSM1304458")</f>
        <v>GSM1304458</v>
      </c>
      <c r="F189" t="str">
        <f>HYPERLINK("https://www.ncbi.nlm.nih.gov/geo/query/acc.cgi?acc=GSE53969","GSE53969")</f>
        <v>GSE53969</v>
      </c>
    </row>
    <row r="190" spans="1:6" x14ac:dyDescent="0.25">
      <c r="A190" t="s">
        <v>870</v>
      </c>
      <c r="B190" s="2" t="s">
        <v>869</v>
      </c>
      <c r="C190" t="s">
        <v>377</v>
      </c>
      <c r="D190" t="s">
        <v>618</v>
      </c>
      <c r="E190" t="str">
        <f>HYPERLINK("https://www.ncbi.nlm.nih.gov/geo/query/acc.cgi?acc=GSM1304459","GSM1304459")</f>
        <v>GSM1304459</v>
      </c>
      <c r="F190" t="str">
        <f>HYPERLINK("https://www.ncbi.nlm.nih.gov/geo/query/acc.cgi?acc=GSE53969","GSE53969")</f>
        <v>GSE53969</v>
      </c>
    </row>
    <row r="191" spans="1:6" x14ac:dyDescent="0.25">
      <c r="A191" t="s">
        <v>871</v>
      </c>
      <c r="B191" s="2" t="s">
        <v>872</v>
      </c>
      <c r="C191" t="s">
        <v>527</v>
      </c>
      <c r="D191" t="s">
        <v>559</v>
      </c>
      <c r="E191" t="str">
        <f>HYPERLINK("https://www.ncbi.nlm.nih.gov/geo/query/acc.cgi?acc=GSM210976","GSM210976")</f>
        <v>GSM210976</v>
      </c>
      <c r="F191" t="str">
        <f>HYPERLINK("https://www.ncbi.nlm.nih.gov/geo/query/acc.cgi?acc=GSE8503","GSE8503")</f>
        <v>GSE8503</v>
      </c>
    </row>
    <row r="192" spans="1:6" x14ac:dyDescent="0.25">
      <c r="A192" t="s">
        <v>873</v>
      </c>
      <c r="B192" s="2" t="s">
        <v>874</v>
      </c>
      <c r="C192" t="s">
        <v>469</v>
      </c>
      <c r="D192" t="s">
        <v>789</v>
      </c>
      <c r="E192" t="str">
        <f>HYPERLINK("https://www.ncbi.nlm.nih.gov/geo/query/acc.cgi?acc=GSM1894021","GSM1894021")</f>
        <v>GSM1894021</v>
      </c>
      <c r="F192" t="str">
        <f>HYPERLINK("https://www.ncbi.nlm.nih.gov/geo/query/acc.cgi?acc=GSE73446","GSE73446")</f>
        <v>GSE73446</v>
      </c>
    </row>
    <row r="193" spans="1:6" x14ac:dyDescent="0.25">
      <c r="A193" t="s">
        <v>875</v>
      </c>
      <c r="B193" s="2" t="s">
        <v>874</v>
      </c>
      <c r="C193" t="s">
        <v>469</v>
      </c>
      <c r="D193" t="s">
        <v>789</v>
      </c>
      <c r="E193" t="str">
        <f>HYPERLINK("https://www.ncbi.nlm.nih.gov/geo/query/acc.cgi?acc=GSM1894020","GSM1894020")</f>
        <v>GSM1894020</v>
      </c>
      <c r="F193" t="str">
        <f>HYPERLINK("https://www.ncbi.nlm.nih.gov/geo/query/acc.cgi?acc=GSE73446","GSE73446")</f>
        <v>GSE73446</v>
      </c>
    </row>
    <row r="194" spans="1:6" x14ac:dyDescent="0.25">
      <c r="A194" t="s">
        <v>876</v>
      </c>
      <c r="B194" s="2" t="s">
        <v>877</v>
      </c>
      <c r="C194" t="s">
        <v>371</v>
      </c>
      <c r="D194" t="s">
        <v>579</v>
      </c>
      <c r="E194" t="str">
        <f>HYPERLINK("https://www.ncbi.nlm.nih.gov/geo/query/acc.cgi?acc=GSM1297608","GSM1297608")</f>
        <v>GSM1297608</v>
      </c>
      <c r="F194" t="str">
        <f t="shared" ref="F194:F200" si="12">HYPERLINK("https://www.ncbi.nlm.nih.gov/geo/query/acc.cgi?acc=GSE53637","GSE53637")</f>
        <v>GSE53637</v>
      </c>
    </row>
    <row r="195" spans="1:6" x14ac:dyDescent="0.25">
      <c r="A195" t="s">
        <v>878</v>
      </c>
      <c r="B195" s="2" t="s">
        <v>879</v>
      </c>
      <c r="C195" t="s">
        <v>371</v>
      </c>
      <c r="D195" t="s">
        <v>579</v>
      </c>
      <c r="E195" t="str">
        <f>HYPERLINK("https://www.ncbi.nlm.nih.gov/geo/query/acc.cgi?acc=GSM1297609","GSM1297609")</f>
        <v>GSM1297609</v>
      </c>
      <c r="F195" t="str">
        <f t="shared" si="12"/>
        <v>GSE53637</v>
      </c>
    </row>
    <row r="196" spans="1:6" x14ac:dyDescent="0.25">
      <c r="A196" t="s">
        <v>880</v>
      </c>
      <c r="B196" s="2" t="s">
        <v>881</v>
      </c>
      <c r="C196" t="s">
        <v>371</v>
      </c>
      <c r="D196" t="s">
        <v>579</v>
      </c>
      <c r="E196" t="str">
        <f>HYPERLINK("https://www.ncbi.nlm.nih.gov/geo/query/acc.cgi?acc=GSM1297606","GSM1297606")</f>
        <v>GSM1297606</v>
      </c>
      <c r="F196" t="str">
        <f t="shared" si="12"/>
        <v>GSE53637</v>
      </c>
    </row>
    <row r="197" spans="1:6" x14ac:dyDescent="0.25">
      <c r="A197" t="s">
        <v>882</v>
      </c>
      <c r="B197" s="2" t="s">
        <v>883</v>
      </c>
      <c r="C197" t="s">
        <v>371</v>
      </c>
      <c r="D197" t="s">
        <v>579</v>
      </c>
      <c r="E197" t="str">
        <f>HYPERLINK("https://www.ncbi.nlm.nih.gov/geo/query/acc.cgi?acc=GSM1297607","GSM1297607")</f>
        <v>GSM1297607</v>
      </c>
      <c r="F197" t="str">
        <f t="shared" si="12"/>
        <v>GSE53637</v>
      </c>
    </row>
    <row r="198" spans="1:6" x14ac:dyDescent="0.25">
      <c r="A198" t="s">
        <v>884</v>
      </c>
      <c r="B198" s="2" t="s">
        <v>885</v>
      </c>
      <c r="C198" t="s">
        <v>371</v>
      </c>
      <c r="D198" t="s">
        <v>579</v>
      </c>
      <c r="E198" t="str">
        <f>HYPERLINK("https://www.ncbi.nlm.nih.gov/geo/query/acc.cgi?acc=GSM1297604","GSM1297604")</f>
        <v>GSM1297604</v>
      </c>
      <c r="F198" t="str">
        <f t="shared" si="12"/>
        <v>GSE53637</v>
      </c>
    </row>
    <row r="199" spans="1:6" x14ac:dyDescent="0.25">
      <c r="A199" t="s">
        <v>886</v>
      </c>
      <c r="B199" s="2" t="s">
        <v>887</v>
      </c>
      <c r="C199" t="s">
        <v>371</v>
      </c>
      <c r="D199" t="s">
        <v>579</v>
      </c>
      <c r="E199" t="str">
        <f>HYPERLINK("https://www.ncbi.nlm.nih.gov/geo/query/acc.cgi?acc=GSM1297605","GSM1297605")</f>
        <v>GSM1297605</v>
      </c>
      <c r="F199" t="str">
        <f t="shared" si="12"/>
        <v>GSE53637</v>
      </c>
    </row>
    <row r="200" spans="1:6" x14ac:dyDescent="0.25">
      <c r="A200" t="s">
        <v>888</v>
      </c>
      <c r="B200" s="2" t="s">
        <v>889</v>
      </c>
      <c r="C200" t="s">
        <v>371</v>
      </c>
      <c r="D200" t="s">
        <v>579</v>
      </c>
      <c r="E200" t="str">
        <f>HYPERLINK("https://www.ncbi.nlm.nih.gov/geo/query/acc.cgi?acc=GSM1297603","GSM1297603")</f>
        <v>GSM1297603</v>
      </c>
      <c r="F200" t="str">
        <f t="shared" si="12"/>
        <v>GSE53637</v>
      </c>
    </row>
    <row r="201" spans="1:6" x14ac:dyDescent="0.25">
      <c r="A201" t="s">
        <v>890</v>
      </c>
      <c r="B201" s="2" t="s">
        <v>891</v>
      </c>
      <c r="C201" t="s">
        <v>17</v>
      </c>
      <c r="D201" t="s">
        <v>559</v>
      </c>
      <c r="E201" t="str">
        <f>HYPERLINK("https://www.ncbi.nlm.nih.gov/geo/query/acc.cgi?acc=GSM325407","GSM325407")</f>
        <v>GSM325407</v>
      </c>
      <c r="F201" t="str">
        <f>HYPERLINK("https://www.ncbi.nlm.nih.gov/geo/query/acc.cgi?acc=GSE12982","GSE12982")</f>
        <v>GSE12982</v>
      </c>
    </row>
    <row r="202" spans="1:6" x14ac:dyDescent="0.25">
      <c r="A202" t="s">
        <v>892</v>
      </c>
      <c r="B202" s="2" t="s">
        <v>893</v>
      </c>
      <c r="C202" t="s">
        <v>386</v>
      </c>
      <c r="D202" t="s">
        <v>824</v>
      </c>
      <c r="E202" t="str">
        <f>HYPERLINK("https://www.ncbi.nlm.nih.gov/geo/query/acc.cgi?acc=GSM1335360","GSM1335360")</f>
        <v>GSM1335360</v>
      </c>
      <c r="F202" t="str">
        <f>HYPERLINK("https://www.ncbi.nlm.nih.gov/geo/query/acc.cgi?acc=GSE55401","GSE55401")</f>
        <v>GSE55401</v>
      </c>
    </row>
    <row r="203" spans="1:6" x14ac:dyDescent="0.25">
      <c r="A203" t="s">
        <v>894</v>
      </c>
      <c r="B203" s="2" t="s">
        <v>895</v>
      </c>
      <c r="C203" t="s">
        <v>415</v>
      </c>
      <c r="D203" t="s">
        <v>579</v>
      </c>
      <c r="E203" t="str">
        <f>HYPERLINK("https://www.ncbi.nlm.nih.gov/geo/query/acc.cgi?acc=GSM1486140","GSM1486140")</f>
        <v>GSM1486140</v>
      </c>
      <c r="F203" t="str">
        <f>HYPERLINK("https://www.ncbi.nlm.nih.gov/geo/query/acc.cgi?acc=GSE60708","GSE60708")</f>
        <v>GSE60708</v>
      </c>
    </row>
    <row r="204" spans="1:6" x14ac:dyDescent="0.25">
      <c r="A204" t="s">
        <v>896</v>
      </c>
      <c r="B204" s="2" t="s">
        <v>897</v>
      </c>
      <c r="C204" t="s">
        <v>425</v>
      </c>
      <c r="D204" t="s">
        <v>559</v>
      </c>
      <c r="E204" t="str">
        <f>HYPERLINK("https://www.ncbi.nlm.nih.gov/geo/query/acc.cgi?acc=GSM1973502","GSM1973502")</f>
        <v>GSM1973502</v>
      </c>
      <c r="F204" t="str">
        <f>HYPERLINK("https://www.ncbi.nlm.nih.gov/geo/query/acc.cgi?acc=GSE63291","GSE63291")</f>
        <v>GSE63291</v>
      </c>
    </row>
    <row r="205" spans="1:6" x14ac:dyDescent="0.25">
      <c r="A205" t="s">
        <v>898</v>
      </c>
      <c r="B205" s="2" t="s">
        <v>897</v>
      </c>
      <c r="C205" t="s">
        <v>425</v>
      </c>
      <c r="D205" t="s">
        <v>559</v>
      </c>
      <c r="E205" t="str">
        <f>HYPERLINK("https://www.ncbi.nlm.nih.gov/geo/query/acc.cgi?acc=GSM1973503","GSM1973503")</f>
        <v>GSM1973503</v>
      </c>
      <c r="F205" t="str">
        <f>HYPERLINK("https://www.ncbi.nlm.nih.gov/geo/query/acc.cgi?acc=GSE63291","GSE63291")</f>
        <v>GSE63291</v>
      </c>
    </row>
    <row r="206" spans="1:6" x14ac:dyDescent="0.25">
      <c r="A206" t="s">
        <v>899</v>
      </c>
      <c r="B206" s="2" t="s">
        <v>900</v>
      </c>
      <c r="C206" t="s">
        <v>243</v>
      </c>
      <c r="D206" t="s">
        <v>625</v>
      </c>
      <c r="E206" t="str">
        <f>HYPERLINK("https://www.ncbi.nlm.nih.gov/geo/query/acc.cgi?acc=GSM86139","GSM86139")</f>
        <v>GSM86139</v>
      </c>
      <c r="F206" t="str">
        <f>HYPERLINK("https://www.ncbi.nlm.nih.gov/geo/query/acc.cgi?acc=GSE3749","GSE3749")</f>
        <v>GSE3749</v>
      </c>
    </row>
    <row r="207" spans="1:6" x14ac:dyDescent="0.25">
      <c r="A207" t="s">
        <v>901</v>
      </c>
      <c r="B207" s="2" t="s">
        <v>902</v>
      </c>
      <c r="C207" t="s">
        <v>213</v>
      </c>
      <c r="D207" t="s">
        <v>559</v>
      </c>
      <c r="E207" t="str">
        <f>HYPERLINK("https://www.ncbi.nlm.nih.gov/geo/query/acc.cgi?acc=GSM854787","GSM854787")</f>
        <v>GSM854787</v>
      </c>
      <c r="F207" t="str">
        <f>HYPERLINK("https://www.ncbi.nlm.nih.gov/geo/query/acc.cgi?acc=GSE34761","GSE34761")</f>
        <v>GSE34761</v>
      </c>
    </row>
    <row r="208" spans="1:6" x14ac:dyDescent="0.25">
      <c r="A208" t="s">
        <v>903</v>
      </c>
      <c r="B208" s="2" t="s">
        <v>904</v>
      </c>
      <c r="C208" t="s">
        <v>428</v>
      </c>
      <c r="D208" t="s">
        <v>821</v>
      </c>
      <c r="E208" t="str">
        <f>HYPERLINK("https://www.ncbi.nlm.nih.gov/geo/query/acc.cgi?acc=GSM1567069","GSM1567069")</f>
        <v>GSM1567069</v>
      </c>
      <c r="F208" t="str">
        <f>HYPERLINK("https://www.ncbi.nlm.nih.gov/geo/query/acc.cgi?acc=GSE64251","GSE64251")</f>
        <v>GSE64251</v>
      </c>
    </row>
    <row r="209" spans="1:6" x14ac:dyDescent="0.25">
      <c r="A209" t="s">
        <v>905</v>
      </c>
      <c r="B209" s="2" t="s">
        <v>906</v>
      </c>
      <c r="C209" t="s">
        <v>172</v>
      </c>
      <c r="D209" t="s">
        <v>623</v>
      </c>
      <c r="E209" t="str">
        <f>HYPERLINK("https://www.ncbi.nlm.nih.gov/geo/query/acc.cgi?acc=GSM64964","GSM64964")</f>
        <v>GSM64964</v>
      </c>
      <c r="F209" t="str">
        <f t="shared" ref="F209:F218" si="13">HYPERLINK("https://www.ncbi.nlm.nih.gov/geo/query/acc.cgi?acc=GSE2972","GSE2972")</f>
        <v>GSE2972</v>
      </c>
    </row>
    <row r="210" spans="1:6" x14ac:dyDescent="0.25">
      <c r="A210" t="s">
        <v>907</v>
      </c>
      <c r="B210" s="2" t="s">
        <v>906</v>
      </c>
      <c r="C210" t="s">
        <v>172</v>
      </c>
      <c r="D210" t="s">
        <v>625</v>
      </c>
      <c r="E210" t="str">
        <f>HYPERLINK("https://www.ncbi.nlm.nih.gov/geo/query/acc.cgi?acc=GSM64965","GSM64965")</f>
        <v>GSM64965</v>
      </c>
      <c r="F210" t="str">
        <f t="shared" si="13"/>
        <v>GSE2972</v>
      </c>
    </row>
    <row r="211" spans="1:6" x14ac:dyDescent="0.25">
      <c r="A211" t="s">
        <v>908</v>
      </c>
      <c r="B211" s="2" t="s">
        <v>906</v>
      </c>
      <c r="C211" t="s">
        <v>172</v>
      </c>
      <c r="D211" t="s">
        <v>623</v>
      </c>
      <c r="E211" t="str">
        <f>HYPERLINK("https://www.ncbi.nlm.nih.gov/geo/query/acc.cgi?acc=GSM64966","GSM64966")</f>
        <v>GSM64966</v>
      </c>
      <c r="F211" t="str">
        <f t="shared" si="13"/>
        <v>GSE2972</v>
      </c>
    </row>
    <row r="212" spans="1:6" x14ac:dyDescent="0.25">
      <c r="A212" t="s">
        <v>909</v>
      </c>
      <c r="B212" s="2" t="s">
        <v>906</v>
      </c>
      <c r="C212" t="s">
        <v>172</v>
      </c>
      <c r="D212" t="s">
        <v>625</v>
      </c>
      <c r="E212" t="str">
        <f>HYPERLINK("https://www.ncbi.nlm.nih.gov/geo/query/acc.cgi?acc=GSM64967","GSM64967")</f>
        <v>GSM64967</v>
      </c>
      <c r="F212" t="str">
        <f t="shared" si="13"/>
        <v>GSE2972</v>
      </c>
    </row>
    <row r="213" spans="1:6" x14ac:dyDescent="0.25">
      <c r="A213" t="s">
        <v>910</v>
      </c>
      <c r="B213" s="2" t="s">
        <v>911</v>
      </c>
      <c r="C213" t="s">
        <v>172</v>
      </c>
      <c r="D213" t="s">
        <v>623</v>
      </c>
      <c r="E213" t="str">
        <f>HYPERLINK("https://www.ncbi.nlm.nih.gov/geo/query/acc.cgi?acc=GSM64960","GSM64960")</f>
        <v>GSM64960</v>
      </c>
      <c r="F213" t="str">
        <f t="shared" si="13"/>
        <v>GSE2972</v>
      </c>
    </row>
    <row r="214" spans="1:6" x14ac:dyDescent="0.25">
      <c r="A214" t="s">
        <v>912</v>
      </c>
      <c r="B214" s="2" t="s">
        <v>911</v>
      </c>
      <c r="C214" t="s">
        <v>172</v>
      </c>
      <c r="D214" t="s">
        <v>625</v>
      </c>
      <c r="E214" t="str">
        <f>HYPERLINK("https://www.ncbi.nlm.nih.gov/geo/query/acc.cgi?acc=GSM64961","GSM64961")</f>
        <v>GSM64961</v>
      </c>
      <c r="F214" t="str">
        <f t="shared" si="13"/>
        <v>GSE2972</v>
      </c>
    </row>
    <row r="215" spans="1:6" x14ac:dyDescent="0.25">
      <c r="A215" t="s">
        <v>913</v>
      </c>
      <c r="B215" s="2" t="s">
        <v>911</v>
      </c>
      <c r="C215" t="s">
        <v>172</v>
      </c>
      <c r="D215" t="s">
        <v>623</v>
      </c>
      <c r="E215" t="str">
        <f>HYPERLINK("https://www.ncbi.nlm.nih.gov/geo/query/acc.cgi?acc=GSM64962","GSM64962")</f>
        <v>GSM64962</v>
      </c>
      <c r="F215" t="str">
        <f t="shared" si="13"/>
        <v>GSE2972</v>
      </c>
    </row>
    <row r="216" spans="1:6" x14ac:dyDescent="0.25">
      <c r="A216" t="s">
        <v>914</v>
      </c>
      <c r="B216" s="2" t="s">
        <v>911</v>
      </c>
      <c r="C216" t="s">
        <v>172</v>
      </c>
      <c r="D216" t="s">
        <v>625</v>
      </c>
      <c r="E216" t="str">
        <f>HYPERLINK("https://www.ncbi.nlm.nih.gov/geo/query/acc.cgi?acc=GSM64963","GSM64963")</f>
        <v>GSM64963</v>
      </c>
      <c r="F216" t="str">
        <f t="shared" si="13"/>
        <v>GSE2972</v>
      </c>
    </row>
    <row r="217" spans="1:6" x14ac:dyDescent="0.25">
      <c r="A217" t="s">
        <v>915</v>
      </c>
      <c r="B217" s="2" t="s">
        <v>906</v>
      </c>
      <c r="C217" t="s">
        <v>172</v>
      </c>
      <c r="D217" t="s">
        <v>623</v>
      </c>
      <c r="E217" t="str">
        <f>HYPERLINK("https://www.ncbi.nlm.nih.gov/geo/query/acc.cgi?acc=GSM64968","GSM64968")</f>
        <v>GSM64968</v>
      </c>
      <c r="F217" t="str">
        <f t="shared" si="13"/>
        <v>GSE2972</v>
      </c>
    </row>
    <row r="218" spans="1:6" x14ac:dyDescent="0.25">
      <c r="A218" t="s">
        <v>916</v>
      </c>
      <c r="B218" s="2" t="s">
        <v>906</v>
      </c>
      <c r="C218" t="s">
        <v>172</v>
      </c>
      <c r="D218" t="s">
        <v>625</v>
      </c>
      <c r="E218" t="str">
        <f>HYPERLINK("https://www.ncbi.nlm.nih.gov/geo/query/acc.cgi?acc=GSM64969","GSM64969")</f>
        <v>GSM64969</v>
      </c>
      <c r="F218" t="str">
        <f t="shared" si="13"/>
        <v>GSE2972</v>
      </c>
    </row>
    <row r="219" spans="1:6" x14ac:dyDescent="0.25">
      <c r="A219" t="s">
        <v>917</v>
      </c>
      <c r="B219" s="2" t="s">
        <v>918</v>
      </c>
      <c r="C219" t="s">
        <v>253</v>
      </c>
      <c r="D219" t="s">
        <v>559</v>
      </c>
      <c r="E219" t="str">
        <f>HYPERLINK("https://www.ncbi.nlm.nih.gov/geo/query/acc.cgi?acc=GSM936981","GSM936981")</f>
        <v>GSM936981</v>
      </c>
      <c r="F219" t="str">
        <f>HYPERLINK("https://www.ncbi.nlm.nih.gov/geo/query/acc.cgi?acc=GSE38224","GSE38224")</f>
        <v>GSE38224</v>
      </c>
    </row>
    <row r="220" spans="1:6" x14ac:dyDescent="0.25">
      <c r="A220" t="s">
        <v>919</v>
      </c>
      <c r="B220" s="2" t="s">
        <v>920</v>
      </c>
      <c r="C220" t="s">
        <v>253</v>
      </c>
      <c r="D220" t="s">
        <v>559</v>
      </c>
      <c r="E220" t="str">
        <f>HYPERLINK("https://www.ncbi.nlm.nih.gov/geo/query/acc.cgi?acc=GSM936980","GSM936980")</f>
        <v>GSM936980</v>
      </c>
      <c r="F220" t="str">
        <f>HYPERLINK("https://www.ncbi.nlm.nih.gov/geo/query/acc.cgi?acc=GSE38224","GSE38224")</f>
        <v>GSE38224</v>
      </c>
    </row>
    <row r="221" spans="1:6" x14ac:dyDescent="0.25">
      <c r="A221" t="s">
        <v>921</v>
      </c>
      <c r="B221" s="2" t="s">
        <v>922</v>
      </c>
      <c r="C221" t="s">
        <v>109</v>
      </c>
      <c r="D221" t="s">
        <v>923</v>
      </c>
      <c r="E221" t="str">
        <f>HYPERLINK("https://www.ncbi.nlm.nih.gov/geo/query/acc.cgi?acc=GSM547969","GSM547969")</f>
        <v>GSM547969</v>
      </c>
      <c r="F221" t="str">
        <f t="shared" ref="F221:F230" si="14">HYPERLINK("https://www.ncbi.nlm.nih.gov/geo/query/acc.cgi?acc=GSE22043","GSE22043")</f>
        <v>GSE22043</v>
      </c>
    </row>
    <row r="222" spans="1:6" x14ac:dyDescent="0.25">
      <c r="A222" t="s">
        <v>924</v>
      </c>
      <c r="B222" s="2" t="s">
        <v>922</v>
      </c>
      <c r="C222" t="s">
        <v>109</v>
      </c>
      <c r="D222" t="s">
        <v>923</v>
      </c>
      <c r="E222" t="str">
        <f>HYPERLINK("https://www.ncbi.nlm.nih.gov/geo/query/acc.cgi?acc=GSM547968","GSM547968")</f>
        <v>GSM547968</v>
      </c>
      <c r="F222" t="str">
        <f t="shared" si="14"/>
        <v>GSE22043</v>
      </c>
    </row>
    <row r="223" spans="1:6" x14ac:dyDescent="0.25">
      <c r="A223" t="s">
        <v>925</v>
      </c>
      <c r="B223" s="2" t="s">
        <v>926</v>
      </c>
      <c r="C223" t="s">
        <v>109</v>
      </c>
      <c r="D223" t="s">
        <v>824</v>
      </c>
      <c r="E223" t="str">
        <f>HYPERLINK("https://www.ncbi.nlm.nih.gov/geo/query/acc.cgi?acc=GSM547963","GSM547963")</f>
        <v>GSM547963</v>
      </c>
      <c r="F223" t="str">
        <f t="shared" si="14"/>
        <v>GSE22043</v>
      </c>
    </row>
    <row r="224" spans="1:6" x14ac:dyDescent="0.25">
      <c r="A224" t="s">
        <v>927</v>
      </c>
      <c r="B224" s="2" t="s">
        <v>926</v>
      </c>
      <c r="C224" t="s">
        <v>109</v>
      </c>
      <c r="D224" t="s">
        <v>824</v>
      </c>
      <c r="E224" t="str">
        <f>HYPERLINK("https://www.ncbi.nlm.nih.gov/geo/query/acc.cgi?acc=GSM547962","GSM547962")</f>
        <v>GSM547962</v>
      </c>
      <c r="F224" t="str">
        <f t="shared" si="14"/>
        <v>GSE22043</v>
      </c>
    </row>
    <row r="225" spans="1:6" x14ac:dyDescent="0.25">
      <c r="A225" t="s">
        <v>928</v>
      </c>
      <c r="B225" s="2" t="s">
        <v>929</v>
      </c>
      <c r="C225" t="s">
        <v>109</v>
      </c>
      <c r="D225" t="s">
        <v>923</v>
      </c>
      <c r="E225" t="str">
        <f>HYPERLINK("https://www.ncbi.nlm.nih.gov/geo/query/acc.cgi?acc=GSM547961","GSM547961")</f>
        <v>GSM547961</v>
      </c>
      <c r="F225" t="str">
        <f t="shared" si="14"/>
        <v>GSE22043</v>
      </c>
    </row>
    <row r="226" spans="1:6" x14ac:dyDescent="0.25">
      <c r="A226" t="s">
        <v>930</v>
      </c>
      <c r="B226" s="2" t="s">
        <v>929</v>
      </c>
      <c r="C226" t="s">
        <v>109</v>
      </c>
      <c r="D226" t="s">
        <v>923</v>
      </c>
      <c r="E226" t="str">
        <f>HYPERLINK("https://www.ncbi.nlm.nih.gov/geo/query/acc.cgi?acc=GSM547960","GSM547960")</f>
        <v>GSM547960</v>
      </c>
      <c r="F226" t="str">
        <f t="shared" si="14"/>
        <v>GSE22043</v>
      </c>
    </row>
    <row r="227" spans="1:6" x14ac:dyDescent="0.25">
      <c r="A227" t="s">
        <v>931</v>
      </c>
      <c r="B227" s="2" t="s">
        <v>932</v>
      </c>
      <c r="C227" t="s">
        <v>109</v>
      </c>
      <c r="D227" t="s">
        <v>923</v>
      </c>
      <c r="E227" t="str">
        <f>HYPERLINK("https://www.ncbi.nlm.nih.gov/geo/query/acc.cgi?acc=GSM547967","GSM547967")</f>
        <v>GSM547967</v>
      </c>
      <c r="F227" t="str">
        <f t="shared" si="14"/>
        <v>GSE22043</v>
      </c>
    </row>
    <row r="228" spans="1:6" x14ac:dyDescent="0.25">
      <c r="A228" t="s">
        <v>933</v>
      </c>
      <c r="B228" s="2" t="s">
        <v>932</v>
      </c>
      <c r="C228" t="s">
        <v>109</v>
      </c>
      <c r="D228" t="s">
        <v>923</v>
      </c>
      <c r="E228" t="str">
        <f>HYPERLINK("https://www.ncbi.nlm.nih.gov/geo/query/acc.cgi?acc=GSM547966","GSM547966")</f>
        <v>GSM547966</v>
      </c>
      <c r="F228" t="str">
        <f t="shared" si="14"/>
        <v>GSE22043</v>
      </c>
    </row>
    <row r="229" spans="1:6" x14ac:dyDescent="0.25">
      <c r="A229" t="s">
        <v>934</v>
      </c>
      <c r="B229" s="2" t="s">
        <v>932</v>
      </c>
      <c r="C229" t="s">
        <v>109</v>
      </c>
      <c r="D229" t="s">
        <v>923</v>
      </c>
      <c r="E229" t="str">
        <f>HYPERLINK("https://www.ncbi.nlm.nih.gov/geo/query/acc.cgi?acc=GSM547965","GSM547965")</f>
        <v>GSM547965</v>
      </c>
      <c r="F229" t="str">
        <f t="shared" si="14"/>
        <v>GSE22043</v>
      </c>
    </row>
    <row r="230" spans="1:6" x14ac:dyDescent="0.25">
      <c r="A230" t="s">
        <v>935</v>
      </c>
      <c r="B230" s="2" t="s">
        <v>926</v>
      </c>
      <c r="C230" t="s">
        <v>109</v>
      </c>
      <c r="D230" t="s">
        <v>824</v>
      </c>
      <c r="E230" t="str">
        <f>HYPERLINK("https://www.ncbi.nlm.nih.gov/geo/query/acc.cgi?acc=GSM547964","GSM547964")</f>
        <v>GSM547964</v>
      </c>
      <c r="F230" t="str">
        <f t="shared" si="14"/>
        <v>GSE22043</v>
      </c>
    </row>
    <row r="231" spans="1:6" x14ac:dyDescent="0.25">
      <c r="A231" t="s">
        <v>936</v>
      </c>
      <c r="B231" s="2" t="s">
        <v>937</v>
      </c>
      <c r="C231" t="s">
        <v>199</v>
      </c>
      <c r="D231" t="s">
        <v>623</v>
      </c>
      <c r="E231" t="str">
        <f>HYPERLINK("https://www.ncbi.nlm.nih.gov/geo/query/acc.cgi?acc=GSM72808","GSM72808")</f>
        <v>GSM72808</v>
      </c>
      <c r="F231" t="str">
        <f>HYPERLINK("https://www.ncbi.nlm.nih.gov/geo/query/acc.cgi?acc=GSE3231","GSE3231")</f>
        <v>GSE3231</v>
      </c>
    </row>
    <row r="232" spans="1:6" x14ac:dyDescent="0.25">
      <c r="A232" t="s">
        <v>938</v>
      </c>
      <c r="B232" s="2" t="s">
        <v>939</v>
      </c>
      <c r="C232" t="s">
        <v>295</v>
      </c>
      <c r="D232" t="s">
        <v>559</v>
      </c>
      <c r="E232" t="str">
        <f>HYPERLINK("https://www.ncbi.nlm.nih.gov/geo/query/acc.cgi?acc=GSM1058164","GSM1058164")</f>
        <v>GSM1058164</v>
      </c>
      <c r="F232" t="str">
        <f>HYPERLINK("https://www.ncbi.nlm.nih.gov/geo/query/acc.cgi?acc=GSE43197","GSE43197")</f>
        <v>GSE43197</v>
      </c>
    </row>
    <row r="233" spans="1:6" x14ac:dyDescent="0.25">
      <c r="A233" t="s">
        <v>940</v>
      </c>
      <c r="B233" s="2" t="s">
        <v>941</v>
      </c>
      <c r="C233" t="s">
        <v>148</v>
      </c>
      <c r="D233" t="s">
        <v>579</v>
      </c>
      <c r="E233" t="str">
        <f>HYPERLINK("https://www.ncbi.nlm.nih.gov/geo/query/acc.cgi?acc=GSM685739","GSM685739")</f>
        <v>GSM685739</v>
      </c>
      <c r="F233" t="str">
        <f>HYPERLINK("https://www.ncbi.nlm.nih.gov/geo/query/acc.cgi?acc=GSE27685","GSE27685")</f>
        <v>GSE27685</v>
      </c>
    </row>
    <row r="234" spans="1:6" x14ac:dyDescent="0.25">
      <c r="A234" t="s">
        <v>942</v>
      </c>
      <c r="B234" s="2" t="s">
        <v>620</v>
      </c>
      <c r="C234" t="s">
        <v>498</v>
      </c>
      <c r="D234" t="s">
        <v>943</v>
      </c>
      <c r="E234" t="str">
        <f>HYPERLINK("https://www.ncbi.nlm.nih.gov/geo/query/acc.cgi?acc=GSM1153101","GSM1153101")</f>
        <v>GSM1153101</v>
      </c>
      <c r="F234" t="str">
        <f>HYPERLINK("https://www.ncbi.nlm.nih.gov/geo/query/acc.cgi?acc=GSE78116","GSE78116")</f>
        <v>GSE78116</v>
      </c>
    </row>
    <row r="235" spans="1:6" x14ac:dyDescent="0.25">
      <c r="A235" t="s">
        <v>944</v>
      </c>
      <c r="B235" s="2" t="s">
        <v>937</v>
      </c>
      <c r="C235" t="s">
        <v>199</v>
      </c>
      <c r="D235" t="s">
        <v>625</v>
      </c>
      <c r="E235" t="str">
        <f>HYPERLINK("https://www.ncbi.nlm.nih.gov/geo/query/acc.cgi?acc=GSM72809","GSM72809")</f>
        <v>GSM72809</v>
      </c>
      <c r="F235" t="str">
        <f>HYPERLINK("https://www.ncbi.nlm.nih.gov/geo/query/acc.cgi?acc=GSE3231","GSE3231")</f>
        <v>GSE3231</v>
      </c>
    </row>
    <row r="236" spans="1:6" x14ac:dyDescent="0.25">
      <c r="A236" t="s">
        <v>945</v>
      </c>
      <c r="B236" s="2" t="s">
        <v>946</v>
      </c>
      <c r="C236" t="s">
        <v>330</v>
      </c>
      <c r="D236" t="s">
        <v>947</v>
      </c>
      <c r="E236" t="str">
        <f>HYPERLINK("https://www.ncbi.nlm.nih.gov/geo/query/acc.cgi?acc=GSM1147686","GSM1147686")</f>
        <v>GSM1147686</v>
      </c>
      <c r="F236" t="str">
        <f t="shared" ref="F236:F245" si="15">HYPERLINK("https://www.ncbi.nlm.nih.gov/geo/query/acc.cgi?acc=GSE47345","GSE47345")</f>
        <v>GSE47345</v>
      </c>
    </row>
    <row r="237" spans="1:6" x14ac:dyDescent="0.25">
      <c r="A237" t="s">
        <v>948</v>
      </c>
      <c r="B237" s="2" t="s">
        <v>949</v>
      </c>
      <c r="C237" t="s">
        <v>330</v>
      </c>
      <c r="D237" t="s">
        <v>947</v>
      </c>
      <c r="E237" t="str">
        <f>HYPERLINK("https://www.ncbi.nlm.nih.gov/geo/query/acc.cgi?acc=GSM1147687","GSM1147687")</f>
        <v>GSM1147687</v>
      </c>
      <c r="F237" t="str">
        <f t="shared" si="15"/>
        <v>GSE47345</v>
      </c>
    </row>
    <row r="238" spans="1:6" x14ac:dyDescent="0.25">
      <c r="A238" t="s">
        <v>950</v>
      </c>
      <c r="B238" s="2" t="s">
        <v>951</v>
      </c>
      <c r="C238" t="s">
        <v>330</v>
      </c>
      <c r="D238" t="s">
        <v>947</v>
      </c>
      <c r="E238" t="str">
        <f>HYPERLINK("https://www.ncbi.nlm.nih.gov/geo/query/acc.cgi?acc=GSM1147684","GSM1147684")</f>
        <v>GSM1147684</v>
      </c>
      <c r="F238" t="str">
        <f t="shared" si="15"/>
        <v>GSE47345</v>
      </c>
    </row>
    <row r="239" spans="1:6" x14ac:dyDescent="0.25">
      <c r="A239" t="s">
        <v>952</v>
      </c>
      <c r="B239" s="2" t="s">
        <v>953</v>
      </c>
      <c r="C239" t="s">
        <v>330</v>
      </c>
      <c r="D239" t="s">
        <v>947</v>
      </c>
      <c r="E239" t="str">
        <f>HYPERLINK("https://www.ncbi.nlm.nih.gov/geo/query/acc.cgi?acc=GSM1147685","GSM1147685")</f>
        <v>GSM1147685</v>
      </c>
      <c r="F239" t="str">
        <f t="shared" si="15"/>
        <v>GSE47345</v>
      </c>
    </row>
    <row r="240" spans="1:6" x14ac:dyDescent="0.25">
      <c r="A240" t="s">
        <v>954</v>
      </c>
      <c r="B240" s="2" t="s">
        <v>955</v>
      </c>
      <c r="C240" t="s">
        <v>330</v>
      </c>
      <c r="D240" t="s">
        <v>947</v>
      </c>
      <c r="E240" t="str">
        <f>HYPERLINK("https://www.ncbi.nlm.nih.gov/geo/query/acc.cgi?acc=GSM1147682","GSM1147682")</f>
        <v>GSM1147682</v>
      </c>
      <c r="F240" t="str">
        <f t="shared" si="15"/>
        <v>GSE47345</v>
      </c>
    </row>
    <row r="241" spans="1:6" x14ac:dyDescent="0.25">
      <c r="A241" t="s">
        <v>956</v>
      </c>
      <c r="B241" s="2" t="s">
        <v>955</v>
      </c>
      <c r="C241" t="s">
        <v>330</v>
      </c>
      <c r="D241" t="s">
        <v>947</v>
      </c>
      <c r="E241" t="str">
        <f>HYPERLINK("https://www.ncbi.nlm.nih.gov/geo/query/acc.cgi?acc=GSM1147683","GSM1147683")</f>
        <v>GSM1147683</v>
      </c>
      <c r="F241" t="str">
        <f t="shared" si="15"/>
        <v>GSE47345</v>
      </c>
    </row>
    <row r="242" spans="1:6" x14ac:dyDescent="0.25">
      <c r="A242" t="s">
        <v>957</v>
      </c>
      <c r="B242" s="2" t="s">
        <v>958</v>
      </c>
      <c r="C242" t="s">
        <v>330</v>
      </c>
      <c r="D242" t="s">
        <v>947</v>
      </c>
      <c r="E242" t="str">
        <f>HYPERLINK("https://www.ncbi.nlm.nih.gov/geo/query/acc.cgi?acc=GSM1147680","GSM1147680")</f>
        <v>GSM1147680</v>
      </c>
      <c r="F242" t="str">
        <f t="shared" si="15"/>
        <v>GSE47345</v>
      </c>
    </row>
    <row r="243" spans="1:6" x14ac:dyDescent="0.25">
      <c r="A243" t="s">
        <v>959</v>
      </c>
      <c r="B243" s="2" t="s">
        <v>958</v>
      </c>
      <c r="C243" t="s">
        <v>330</v>
      </c>
      <c r="D243" t="s">
        <v>947</v>
      </c>
      <c r="E243" t="str">
        <f>HYPERLINK("https://www.ncbi.nlm.nih.gov/geo/query/acc.cgi?acc=GSM1147681","GSM1147681")</f>
        <v>GSM1147681</v>
      </c>
      <c r="F243" t="str">
        <f t="shared" si="15"/>
        <v>GSE47345</v>
      </c>
    </row>
    <row r="244" spans="1:6" x14ac:dyDescent="0.25">
      <c r="A244" t="s">
        <v>960</v>
      </c>
      <c r="B244" s="2" t="s">
        <v>961</v>
      </c>
      <c r="C244" t="s">
        <v>330</v>
      </c>
      <c r="D244" t="s">
        <v>947</v>
      </c>
      <c r="E244" t="str">
        <f>HYPERLINK("https://www.ncbi.nlm.nih.gov/geo/query/acc.cgi?acc=GSM1147688","GSM1147688")</f>
        <v>GSM1147688</v>
      </c>
      <c r="F244" t="str">
        <f t="shared" si="15"/>
        <v>GSE47345</v>
      </c>
    </row>
    <row r="245" spans="1:6" x14ac:dyDescent="0.25">
      <c r="A245" t="s">
        <v>962</v>
      </c>
      <c r="B245" s="2" t="s">
        <v>963</v>
      </c>
      <c r="C245" t="s">
        <v>330</v>
      </c>
      <c r="D245" t="s">
        <v>947</v>
      </c>
      <c r="E245" t="str">
        <f>HYPERLINK("https://www.ncbi.nlm.nih.gov/geo/query/acc.cgi?acc=GSM1147689","GSM1147689")</f>
        <v>GSM1147689</v>
      </c>
      <c r="F245" t="str">
        <f t="shared" si="15"/>
        <v>GSE47345</v>
      </c>
    </row>
    <row r="246" spans="1:6" x14ac:dyDescent="0.25">
      <c r="A246" t="s">
        <v>964</v>
      </c>
      <c r="B246" s="2" t="s">
        <v>965</v>
      </c>
      <c r="C246" t="s">
        <v>445</v>
      </c>
      <c r="D246" t="s">
        <v>579</v>
      </c>
      <c r="E246" t="str">
        <f>HYPERLINK("https://www.ncbi.nlm.nih.gov/geo/query/acc.cgi?acc=GSM1647463","GSM1647463")</f>
        <v>GSM1647463</v>
      </c>
      <c r="F246" t="str">
        <f t="shared" ref="F246:F253" si="16">HYPERLINK("https://www.ncbi.nlm.nih.gov/geo/query/acc.cgi?acc=GSE67462","GSE67462")</f>
        <v>GSE67462</v>
      </c>
    </row>
    <row r="247" spans="1:6" x14ac:dyDescent="0.25">
      <c r="A247" t="s">
        <v>966</v>
      </c>
      <c r="B247" s="2" t="s">
        <v>965</v>
      </c>
      <c r="C247" t="s">
        <v>445</v>
      </c>
      <c r="D247" t="s">
        <v>579</v>
      </c>
      <c r="E247" t="str">
        <f>HYPERLINK("https://www.ncbi.nlm.nih.gov/geo/query/acc.cgi?acc=GSM1647462","GSM1647462")</f>
        <v>GSM1647462</v>
      </c>
      <c r="F247" t="str">
        <f t="shared" si="16"/>
        <v>GSE67462</v>
      </c>
    </row>
    <row r="248" spans="1:6" x14ac:dyDescent="0.25">
      <c r="A248" t="s">
        <v>967</v>
      </c>
      <c r="B248" s="2" t="s">
        <v>968</v>
      </c>
      <c r="C248" t="s">
        <v>445</v>
      </c>
      <c r="D248" t="s">
        <v>579</v>
      </c>
      <c r="E248" t="str">
        <f>HYPERLINK("https://www.ncbi.nlm.nih.gov/geo/query/acc.cgi?acc=GSM1647461","GSM1647461")</f>
        <v>GSM1647461</v>
      </c>
      <c r="F248" t="str">
        <f t="shared" si="16"/>
        <v>GSE67462</v>
      </c>
    </row>
    <row r="249" spans="1:6" x14ac:dyDescent="0.25">
      <c r="A249" t="s">
        <v>969</v>
      </c>
      <c r="B249" s="2" t="s">
        <v>968</v>
      </c>
      <c r="C249" t="s">
        <v>445</v>
      </c>
      <c r="D249" t="s">
        <v>579</v>
      </c>
      <c r="E249" t="str">
        <f>HYPERLINK("https://www.ncbi.nlm.nih.gov/geo/query/acc.cgi?acc=GSM1647460","GSM1647460")</f>
        <v>GSM1647460</v>
      </c>
      <c r="F249" t="str">
        <f t="shared" si="16"/>
        <v>GSE67462</v>
      </c>
    </row>
    <row r="250" spans="1:6" x14ac:dyDescent="0.25">
      <c r="A250" t="s">
        <v>970</v>
      </c>
      <c r="B250" s="2" t="s">
        <v>971</v>
      </c>
      <c r="C250" t="s">
        <v>445</v>
      </c>
      <c r="D250" t="s">
        <v>579</v>
      </c>
      <c r="E250" t="str">
        <f>HYPERLINK("https://www.ncbi.nlm.nih.gov/geo/query/acc.cgi?acc=GSM1647467","GSM1647467")</f>
        <v>GSM1647467</v>
      </c>
      <c r="F250" t="str">
        <f t="shared" si="16"/>
        <v>GSE67462</v>
      </c>
    </row>
    <row r="251" spans="1:6" x14ac:dyDescent="0.25">
      <c r="A251" t="s">
        <v>972</v>
      </c>
      <c r="B251" s="2" t="s">
        <v>971</v>
      </c>
      <c r="C251" t="s">
        <v>445</v>
      </c>
      <c r="D251" t="s">
        <v>579</v>
      </c>
      <c r="E251" t="str">
        <f>HYPERLINK("https://www.ncbi.nlm.nih.gov/geo/query/acc.cgi?acc=GSM1647466","GSM1647466")</f>
        <v>GSM1647466</v>
      </c>
      <c r="F251" t="str">
        <f t="shared" si="16"/>
        <v>GSE67462</v>
      </c>
    </row>
    <row r="252" spans="1:6" x14ac:dyDescent="0.25">
      <c r="A252" t="s">
        <v>973</v>
      </c>
      <c r="B252" s="2" t="s">
        <v>974</v>
      </c>
      <c r="C252" t="s">
        <v>445</v>
      </c>
      <c r="D252" t="s">
        <v>579</v>
      </c>
      <c r="E252" t="str">
        <f>HYPERLINK("https://www.ncbi.nlm.nih.gov/geo/query/acc.cgi?acc=GSM1647465","GSM1647465")</f>
        <v>GSM1647465</v>
      </c>
      <c r="F252" t="str">
        <f t="shared" si="16"/>
        <v>GSE67462</v>
      </c>
    </row>
    <row r="253" spans="1:6" x14ac:dyDescent="0.25">
      <c r="A253" t="s">
        <v>975</v>
      </c>
      <c r="B253" s="2" t="s">
        <v>974</v>
      </c>
      <c r="C253" t="s">
        <v>445</v>
      </c>
      <c r="D253" t="s">
        <v>579</v>
      </c>
      <c r="E253" t="str">
        <f>HYPERLINK("https://www.ncbi.nlm.nih.gov/geo/query/acc.cgi?acc=GSM1647464","GSM1647464")</f>
        <v>GSM1647464</v>
      </c>
      <c r="F253" t="str">
        <f t="shared" si="16"/>
        <v>GSE67462</v>
      </c>
    </row>
    <row r="254" spans="1:6" x14ac:dyDescent="0.25">
      <c r="A254" t="s">
        <v>976</v>
      </c>
      <c r="B254" s="2" t="s">
        <v>977</v>
      </c>
      <c r="C254" t="s">
        <v>231</v>
      </c>
      <c r="D254" t="s">
        <v>579</v>
      </c>
      <c r="E254" t="str">
        <f>HYPERLINK("https://www.ncbi.nlm.nih.gov/geo/query/acc.cgi?acc=GSM909572","GSM909572")</f>
        <v>GSM909572</v>
      </c>
      <c r="F254" t="str">
        <f>HYPERLINK("https://www.ncbi.nlm.nih.gov/geo/query/acc.cgi?acc=GSE37060","GSE37060")</f>
        <v>GSE37060</v>
      </c>
    </row>
    <row r="255" spans="1:6" x14ac:dyDescent="0.25">
      <c r="A255" t="s">
        <v>978</v>
      </c>
      <c r="B255" s="2" t="s">
        <v>977</v>
      </c>
      <c r="C255" t="s">
        <v>231</v>
      </c>
      <c r="D255" t="s">
        <v>579</v>
      </c>
      <c r="E255" t="str">
        <f>HYPERLINK("https://www.ncbi.nlm.nih.gov/geo/query/acc.cgi?acc=GSM909570","GSM909570")</f>
        <v>GSM909570</v>
      </c>
      <c r="F255" t="str">
        <f>HYPERLINK("https://www.ncbi.nlm.nih.gov/geo/query/acc.cgi?acc=GSE37060","GSE37060")</f>
        <v>GSE37060</v>
      </c>
    </row>
    <row r="256" spans="1:6" x14ac:dyDescent="0.25">
      <c r="A256" t="s">
        <v>979</v>
      </c>
      <c r="B256" s="2" t="s">
        <v>977</v>
      </c>
      <c r="C256" t="s">
        <v>231</v>
      </c>
      <c r="D256" t="s">
        <v>579</v>
      </c>
      <c r="E256" t="str">
        <f>HYPERLINK("https://www.ncbi.nlm.nih.gov/geo/query/acc.cgi?acc=GSM909571","GSM909571")</f>
        <v>GSM909571</v>
      </c>
      <c r="F256" t="str">
        <f>HYPERLINK("https://www.ncbi.nlm.nih.gov/geo/query/acc.cgi?acc=GSE37060","GSE37060")</f>
        <v>GSE37060</v>
      </c>
    </row>
    <row r="257" spans="1:6" x14ac:dyDescent="0.25">
      <c r="A257" t="s">
        <v>980</v>
      </c>
      <c r="B257" s="2" t="s">
        <v>981</v>
      </c>
      <c r="C257" t="s">
        <v>95</v>
      </c>
      <c r="D257" t="s">
        <v>559</v>
      </c>
      <c r="E257" t="str">
        <f>HYPERLINK("https://www.ncbi.nlm.nih.gov/geo/query/acc.cgi?acc=GSM495549","GSM495549")</f>
        <v>GSM495549</v>
      </c>
      <c r="F257" t="str">
        <f>HYPERLINK("https://www.ncbi.nlm.nih.gov/geo/query/acc.cgi?acc=GSE19836","GSE19836")</f>
        <v>GSE19836</v>
      </c>
    </row>
    <row r="258" spans="1:6" x14ac:dyDescent="0.25">
      <c r="A258" t="s">
        <v>982</v>
      </c>
      <c r="B258" s="2" t="s">
        <v>983</v>
      </c>
      <c r="C258" t="s">
        <v>95</v>
      </c>
      <c r="D258" t="s">
        <v>559</v>
      </c>
      <c r="E258" t="str">
        <f>HYPERLINK("https://www.ncbi.nlm.nih.gov/geo/query/acc.cgi?acc=GSM495548","GSM495548")</f>
        <v>GSM495548</v>
      </c>
      <c r="F258" t="str">
        <f>HYPERLINK("https://www.ncbi.nlm.nih.gov/geo/query/acc.cgi?acc=GSE19836","GSE19836")</f>
        <v>GSE19836</v>
      </c>
    </row>
    <row r="259" spans="1:6" x14ac:dyDescent="0.25">
      <c r="A259" t="s">
        <v>984</v>
      </c>
      <c r="B259" s="2" t="s">
        <v>985</v>
      </c>
      <c r="C259" t="s">
        <v>534</v>
      </c>
      <c r="D259" t="s">
        <v>856</v>
      </c>
      <c r="E259" t="str">
        <f>HYPERLINK("https://www.ncbi.nlm.nih.gov/geo/query/acc.cgi?acc=GSM2385238","GSM2385238")</f>
        <v>GSM2385238</v>
      </c>
      <c r="F259" t="str">
        <f>HYPERLINK("https://www.ncbi.nlm.nih.gov/geo/query/acc.cgi?acc=GSE89600","GSE89600")</f>
        <v>GSE89600</v>
      </c>
    </row>
    <row r="260" spans="1:6" x14ac:dyDescent="0.25">
      <c r="A260" t="s">
        <v>986</v>
      </c>
      <c r="B260" s="2" t="s">
        <v>987</v>
      </c>
      <c r="C260" t="s">
        <v>534</v>
      </c>
      <c r="D260" t="s">
        <v>856</v>
      </c>
      <c r="E260" t="str">
        <f>HYPERLINK("https://www.ncbi.nlm.nih.gov/geo/query/acc.cgi?acc=GSM2385239","GSM2385239")</f>
        <v>GSM2385239</v>
      </c>
      <c r="F260" t="str">
        <f>HYPERLINK("https://www.ncbi.nlm.nih.gov/geo/query/acc.cgi?acc=GSE89600","GSE89600")</f>
        <v>GSE89600</v>
      </c>
    </row>
    <row r="261" spans="1:6" x14ac:dyDescent="0.25">
      <c r="A261" t="s">
        <v>988</v>
      </c>
      <c r="B261" s="2" t="s">
        <v>989</v>
      </c>
      <c r="C261" t="s">
        <v>321</v>
      </c>
      <c r="D261" t="s">
        <v>559</v>
      </c>
      <c r="E261" t="str">
        <f>HYPERLINK("https://www.ncbi.nlm.nih.gov/geo/query/acc.cgi?acc=GSM1131829","GSM1131829")</f>
        <v>GSM1131829</v>
      </c>
      <c r="F261" t="str">
        <f>HYPERLINK("https://www.ncbi.nlm.nih.gov/geo/query/acc.cgi?acc=GSE46532","GSE46532")</f>
        <v>GSE46532</v>
      </c>
    </row>
    <row r="262" spans="1:6" x14ac:dyDescent="0.25">
      <c r="A262" t="s">
        <v>990</v>
      </c>
      <c r="B262" s="2" t="s">
        <v>991</v>
      </c>
      <c r="C262" t="s">
        <v>295</v>
      </c>
      <c r="D262" t="s">
        <v>559</v>
      </c>
      <c r="E262" t="str">
        <f>HYPERLINK("https://www.ncbi.nlm.nih.gov/geo/query/acc.cgi?acc=GSM1058166","GSM1058166")</f>
        <v>GSM1058166</v>
      </c>
      <c r="F262" t="str">
        <f>HYPERLINK("https://www.ncbi.nlm.nih.gov/geo/query/acc.cgi?acc=GSE43197","GSE43197")</f>
        <v>GSE43197</v>
      </c>
    </row>
    <row r="263" spans="1:6" x14ac:dyDescent="0.25">
      <c r="A263" t="s">
        <v>992</v>
      </c>
      <c r="B263" s="2" t="s">
        <v>993</v>
      </c>
      <c r="C263" t="s">
        <v>95</v>
      </c>
      <c r="D263" t="s">
        <v>559</v>
      </c>
      <c r="E263" t="str">
        <f>HYPERLINK("https://www.ncbi.nlm.nih.gov/geo/query/acc.cgi?acc=GSM495541","GSM495541")</f>
        <v>GSM495541</v>
      </c>
      <c r="F263" t="str">
        <f t="shared" ref="F263:F270" si="17">HYPERLINK("https://www.ncbi.nlm.nih.gov/geo/query/acc.cgi?acc=GSE19836","GSE19836")</f>
        <v>GSE19836</v>
      </c>
    </row>
    <row r="264" spans="1:6" x14ac:dyDescent="0.25">
      <c r="A264" t="s">
        <v>994</v>
      </c>
      <c r="B264" s="2" t="s">
        <v>993</v>
      </c>
      <c r="C264" t="s">
        <v>95</v>
      </c>
      <c r="D264" t="s">
        <v>559</v>
      </c>
      <c r="E264" t="str">
        <f>HYPERLINK("https://www.ncbi.nlm.nih.gov/geo/query/acc.cgi?acc=GSM495540","GSM495540")</f>
        <v>GSM495540</v>
      </c>
      <c r="F264" t="str">
        <f t="shared" si="17"/>
        <v>GSE19836</v>
      </c>
    </row>
    <row r="265" spans="1:6" x14ac:dyDescent="0.25">
      <c r="A265" t="s">
        <v>995</v>
      </c>
      <c r="B265" s="2" t="s">
        <v>996</v>
      </c>
      <c r="C265" t="s">
        <v>95</v>
      </c>
      <c r="D265" t="s">
        <v>559</v>
      </c>
      <c r="E265" t="str">
        <f>HYPERLINK("https://www.ncbi.nlm.nih.gov/geo/query/acc.cgi?acc=GSM495543","GSM495543")</f>
        <v>GSM495543</v>
      </c>
      <c r="F265" t="str">
        <f t="shared" si="17"/>
        <v>GSE19836</v>
      </c>
    </row>
    <row r="266" spans="1:6" x14ac:dyDescent="0.25">
      <c r="A266" t="s">
        <v>997</v>
      </c>
      <c r="B266" s="2" t="s">
        <v>993</v>
      </c>
      <c r="C266" t="s">
        <v>95</v>
      </c>
      <c r="D266" t="s">
        <v>559</v>
      </c>
      <c r="E266" t="str">
        <f>HYPERLINK("https://www.ncbi.nlm.nih.gov/geo/query/acc.cgi?acc=GSM495542","GSM495542")</f>
        <v>GSM495542</v>
      </c>
      <c r="F266" t="str">
        <f t="shared" si="17"/>
        <v>GSE19836</v>
      </c>
    </row>
    <row r="267" spans="1:6" x14ac:dyDescent="0.25">
      <c r="A267" t="s">
        <v>998</v>
      </c>
      <c r="B267" s="2" t="s">
        <v>996</v>
      </c>
      <c r="C267" t="s">
        <v>95</v>
      </c>
      <c r="D267" t="s">
        <v>559</v>
      </c>
      <c r="E267" t="str">
        <f>HYPERLINK("https://www.ncbi.nlm.nih.gov/geo/query/acc.cgi?acc=GSM495545","GSM495545")</f>
        <v>GSM495545</v>
      </c>
      <c r="F267" t="str">
        <f t="shared" si="17"/>
        <v>GSE19836</v>
      </c>
    </row>
    <row r="268" spans="1:6" x14ac:dyDescent="0.25">
      <c r="A268" t="s">
        <v>999</v>
      </c>
      <c r="B268" s="2" t="s">
        <v>996</v>
      </c>
      <c r="C268" t="s">
        <v>95</v>
      </c>
      <c r="D268" t="s">
        <v>559</v>
      </c>
      <c r="E268" t="str">
        <f>HYPERLINK("https://www.ncbi.nlm.nih.gov/geo/query/acc.cgi?acc=GSM495544","GSM495544")</f>
        <v>GSM495544</v>
      </c>
      <c r="F268" t="str">
        <f t="shared" si="17"/>
        <v>GSE19836</v>
      </c>
    </row>
    <row r="269" spans="1:6" x14ac:dyDescent="0.25">
      <c r="A269" t="s">
        <v>1000</v>
      </c>
      <c r="B269" s="2" t="s">
        <v>983</v>
      </c>
      <c r="C269" t="s">
        <v>95</v>
      </c>
      <c r="D269" t="s">
        <v>559</v>
      </c>
      <c r="E269" t="str">
        <f>HYPERLINK("https://www.ncbi.nlm.nih.gov/geo/query/acc.cgi?acc=GSM495547","GSM495547")</f>
        <v>GSM495547</v>
      </c>
      <c r="F269" t="str">
        <f t="shared" si="17"/>
        <v>GSE19836</v>
      </c>
    </row>
    <row r="270" spans="1:6" x14ac:dyDescent="0.25">
      <c r="A270" t="s">
        <v>1001</v>
      </c>
      <c r="B270" s="2" t="s">
        <v>983</v>
      </c>
      <c r="C270" t="s">
        <v>95</v>
      </c>
      <c r="D270" t="s">
        <v>559</v>
      </c>
      <c r="E270" t="str">
        <f>HYPERLINK("https://www.ncbi.nlm.nih.gov/geo/query/acc.cgi?acc=GSM495546","GSM495546")</f>
        <v>GSM495546</v>
      </c>
      <c r="F270" t="str">
        <f t="shared" si="17"/>
        <v>GSE19836</v>
      </c>
    </row>
    <row r="271" spans="1:6" x14ac:dyDescent="0.25">
      <c r="A271" t="s">
        <v>1002</v>
      </c>
      <c r="B271" s="2" t="s">
        <v>1003</v>
      </c>
      <c r="C271" t="s">
        <v>495</v>
      </c>
      <c r="D271" t="s">
        <v>579</v>
      </c>
      <c r="E271" t="str">
        <f>HYPERLINK("https://www.ncbi.nlm.nih.gov/geo/query/acc.cgi?acc=GSM2412783","GSM2412783")</f>
        <v>GSM2412783</v>
      </c>
      <c r="F271" t="str">
        <f>HYPERLINK("https://www.ncbi.nlm.nih.gov/geo/query/acc.cgi?acc=GSE77202","GSE77202")</f>
        <v>GSE77202</v>
      </c>
    </row>
    <row r="272" spans="1:6" x14ac:dyDescent="0.25">
      <c r="A272" t="s">
        <v>1004</v>
      </c>
      <c r="B272" s="2" t="s">
        <v>895</v>
      </c>
      <c r="C272" t="s">
        <v>415</v>
      </c>
      <c r="D272" t="s">
        <v>579</v>
      </c>
      <c r="E272" t="str">
        <f>HYPERLINK("https://www.ncbi.nlm.nih.gov/geo/query/acc.cgi?acc=GSM1486139","GSM1486139")</f>
        <v>GSM1486139</v>
      </c>
      <c r="F272" t="str">
        <f>HYPERLINK("https://www.ncbi.nlm.nih.gov/geo/query/acc.cgi?acc=GSE60708","GSE60708")</f>
        <v>GSE60708</v>
      </c>
    </row>
    <row r="273" spans="1:6" x14ac:dyDescent="0.25">
      <c r="A273" t="s">
        <v>1005</v>
      </c>
      <c r="B273" s="2" t="s">
        <v>1006</v>
      </c>
      <c r="C273" t="s">
        <v>404</v>
      </c>
      <c r="D273" t="s">
        <v>579</v>
      </c>
      <c r="E273" t="str">
        <f>HYPERLINK("https://www.ncbi.nlm.nih.gov/geo/query/acc.cgi?acc=GSM1385831","GSM1385831")</f>
        <v>GSM1385831</v>
      </c>
      <c r="F273" t="str">
        <f>HYPERLINK("https://www.ncbi.nlm.nih.gov/geo/query/acc.cgi?acc=GSE57639","GSE57639")</f>
        <v>GSE57639</v>
      </c>
    </row>
    <row r="274" spans="1:6" x14ac:dyDescent="0.25">
      <c r="A274" t="s">
        <v>1007</v>
      </c>
      <c r="B274" s="2" t="s">
        <v>991</v>
      </c>
      <c r="C274" t="s">
        <v>295</v>
      </c>
      <c r="D274" t="s">
        <v>559</v>
      </c>
      <c r="E274" t="str">
        <f>HYPERLINK("https://www.ncbi.nlm.nih.gov/geo/query/acc.cgi?acc=GSM1058167","GSM1058167")</f>
        <v>GSM1058167</v>
      </c>
      <c r="F274" t="str">
        <f>HYPERLINK("https://www.ncbi.nlm.nih.gov/geo/query/acc.cgi?acc=GSE43197","GSE43197")</f>
        <v>GSE43197</v>
      </c>
    </row>
    <row r="275" spans="1:6" x14ac:dyDescent="0.25">
      <c r="A275" t="s">
        <v>1008</v>
      </c>
      <c r="B275" s="2" t="s">
        <v>1009</v>
      </c>
      <c r="C275" t="s">
        <v>312</v>
      </c>
      <c r="D275" t="s">
        <v>559</v>
      </c>
      <c r="E275" t="str">
        <f>HYPERLINK("https://www.ncbi.nlm.nih.gov/geo/query/acc.cgi?acc=GSM1078131","GSM1078131")</f>
        <v>GSM1078131</v>
      </c>
      <c r="F275" t="str">
        <f>HYPERLINK("https://www.ncbi.nlm.nih.gov/geo/query/acc.cgi?acc=GSE44084","GSE44084")</f>
        <v>GSE44084</v>
      </c>
    </row>
    <row r="276" spans="1:6" x14ac:dyDescent="0.25">
      <c r="A276" t="s">
        <v>1010</v>
      </c>
      <c r="B276" s="2" t="s">
        <v>613</v>
      </c>
      <c r="C276" t="s">
        <v>312</v>
      </c>
      <c r="D276" t="s">
        <v>559</v>
      </c>
      <c r="E276" t="str">
        <f>HYPERLINK("https://www.ncbi.nlm.nih.gov/geo/query/acc.cgi?acc=GSM1078130","GSM1078130")</f>
        <v>GSM1078130</v>
      </c>
      <c r="F276" t="str">
        <f>HYPERLINK("https://www.ncbi.nlm.nih.gov/geo/query/acc.cgi?acc=GSE44084","GSE44084")</f>
        <v>GSE44084</v>
      </c>
    </row>
    <row r="277" spans="1:6" x14ac:dyDescent="0.25">
      <c r="A277" t="s">
        <v>1011</v>
      </c>
      <c r="B277" s="2" t="s">
        <v>1009</v>
      </c>
      <c r="C277" t="s">
        <v>312</v>
      </c>
      <c r="D277" t="s">
        <v>559</v>
      </c>
      <c r="E277" t="str">
        <f>HYPERLINK("https://www.ncbi.nlm.nih.gov/geo/query/acc.cgi?acc=GSM1078133","GSM1078133")</f>
        <v>GSM1078133</v>
      </c>
      <c r="F277" t="str">
        <f>HYPERLINK("https://www.ncbi.nlm.nih.gov/geo/query/acc.cgi?acc=GSE44084","GSE44084")</f>
        <v>GSE44084</v>
      </c>
    </row>
    <row r="278" spans="1:6" x14ac:dyDescent="0.25">
      <c r="A278" t="s">
        <v>1012</v>
      </c>
      <c r="B278" s="2" t="s">
        <v>1009</v>
      </c>
      <c r="C278" t="s">
        <v>312</v>
      </c>
      <c r="D278" t="s">
        <v>559</v>
      </c>
      <c r="E278" t="str">
        <f>HYPERLINK("https://www.ncbi.nlm.nih.gov/geo/query/acc.cgi?acc=GSM1078132","GSM1078132")</f>
        <v>GSM1078132</v>
      </c>
      <c r="F278" t="str">
        <f>HYPERLINK("https://www.ncbi.nlm.nih.gov/geo/query/acc.cgi?acc=GSE44084","GSE44084")</f>
        <v>GSE44084</v>
      </c>
    </row>
    <row r="279" spans="1:6" x14ac:dyDescent="0.25">
      <c r="A279" t="s">
        <v>1013</v>
      </c>
      <c r="B279" s="2" t="s">
        <v>1014</v>
      </c>
      <c r="C279" t="s">
        <v>178</v>
      </c>
      <c r="D279" t="s">
        <v>630</v>
      </c>
      <c r="E279" t="str">
        <f>HYPERLINK("https://www.ncbi.nlm.nih.gov/geo/query/acc.cgi?acc=GSM749071","GSM749071")</f>
        <v>GSM749071</v>
      </c>
      <c r="F279" t="str">
        <f>HYPERLINK("https://www.ncbi.nlm.nih.gov/geo/query/acc.cgi?acc=GSE30245","GSE30245")</f>
        <v>GSE30245</v>
      </c>
    </row>
    <row r="280" spans="1:6" x14ac:dyDescent="0.25">
      <c r="A280" t="s">
        <v>1015</v>
      </c>
      <c r="B280" s="2" t="s">
        <v>1016</v>
      </c>
      <c r="C280" t="s">
        <v>43</v>
      </c>
      <c r="D280" t="s">
        <v>559</v>
      </c>
      <c r="E280" t="str">
        <f>HYPERLINK("https://www.ncbi.nlm.nih.gov/geo/query/acc.cgi?acc=GSM381311","GSM381311")</f>
        <v>GSM381311</v>
      </c>
      <c r="F280" t="str">
        <f>HYPERLINK("https://www.ncbi.nlm.nih.gov/geo/query/acc.cgi?acc=GSE15268","GSE15268")</f>
        <v>GSE15268</v>
      </c>
    </row>
    <row r="281" spans="1:6" x14ac:dyDescent="0.25">
      <c r="A281" t="s">
        <v>1017</v>
      </c>
      <c r="B281" s="2" t="s">
        <v>1018</v>
      </c>
      <c r="C281" t="s">
        <v>43</v>
      </c>
      <c r="D281" t="s">
        <v>559</v>
      </c>
      <c r="E281" t="str">
        <f>HYPERLINK("https://www.ncbi.nlm.nih.gov/geo/query/acc.cgi?acc=GSM381312","GSM381312")</f>
        <v>GSM381312</v>
      </c>
      <c r="F281" t="str">
        <f>HYPERLINK("https://www.ncbi.nlm.nih.gov/geo/query/acc.cgi?acc=GSE15268","GSE15268")</f>
        <v>GSE15268</v>
      </c>
    </row>
    <row r="282" spans="1:6" x14ac:dyDescent="0.25">
      <c r="A282" t="s">
        <v>1019</v>
      </c>
      <c r="B282" s="2" t="s">
        <v>1014</v>
      </c>
      <c r="C282" t="s">
        <v>178</v>
      </c>
      <c r="D282" t="s">
        <v>630</v>
      </c>
      <c r="E282" t="str">
        <f>HYPERLINK("https://www.ncbi.nlm.nih.gov/geo/query/acc.cgi?acc=GSM749072","GSM749072")</f>
        <v>GSM749072</v>
      </c>
      <c r="F282" t="str">
        <f>HYPERLINK("https://www.ncbi.nlm.nih.gov/geo/query/acc.cgi?acc=GSE30245","GSE30245")</f>
        <v>GSE30245</v>
      </c>
    </row>
    <row r="283" spans="1:6" x14ac:dyDescent="0.25">
      <c r="A283" t="s">
        <v>1020</v>
      </c>
      <c r="B283" s="2" t="s">
        <v>1021</v>
      </c>
      <c r="C283" t="s">
        <v>43</v>
      </c>
      <c r="D283" t="s">
        <v>559</v>
      </c>
      <c r="E283" t="str">
        <f>HYPERLINK("https://www.ncbi.nlm.nih.gov/geo/query/acc.cgi?acc=GSM381314","GSM381314")</f>
        <v>GSM381314</v>
      </c>
      <c r="F283" t="str">
        <f>HYPERLINK("https://www.ncbi.nlm.nih.gov/geo/query/acc.cgi?acc=GSE15268","GSE15268")</f>
        <v>GSE15268</v>
      </c>
    </row>
    <row r="284" spans="1:6" x14ac:dyDescent="0.25">
      <c r="A284" t="s">
        <v>1022</v>
      </c>
      <c r="B284" s="2" t="s">
        <v>1023</v>
      </c>
      <c r="C284" t="s">
        <v>43</v>
      </c>
      <c r="D284" t="s">
        <v>559</v>
      </c>
      <c r="E284" t="str">
        <f>HYPERLINK("https://www.ncbi.nlm.nih.gov/geo/query/acc.cgi?acc=GSM381315","GSM381315")</f>
        <v>GSM381315</v>
      </c>
      <c r="F284" t="str">
        <f>HYPERLINK("https://www.ncbi.nlm.nih.gov/geo/query/acc.cgi?acc=GSE15268","GSE15268")</f>
        <v>GSE15268</v>
      </c>
    </row>
    <row r="285" spans="1:6" x14ac:dyDescent="0.25">
      <c r="A285" t="s">
        <v>1024</v>
      </c>
      <c r="B285" s="2" t="s">
        <v>1025</v>
      </c>
      <c r="C285" t="s">
        <v>178</v>
      </c>
      <c r="D285" t="s">
        <v>630</v>
      </c>
      <c r="E285" t="str">
        <f>HYPERLINK("https://www.ncbi.nlm.nih.gov/geo/query/acc.cgi?acc=GSM749077","GSM749077")</f>
        <v>GSM749077</v>
      </c>
      <c r="F285" t="str">
        <f>HYPERLINK("https://www.ncbi.nlm.nih.gov/geo/query/acc.cgi?acc=GSE30245","GSE30245")</f>
        <v>GSE30245</v>
      </c>
    </row>
    <row r="286" spans="1:6" x14ac:dyDescent="0.25">
      <c r="A286" t="s">
        <v>1026</v>
      </c>
      <c r="B286" s="2" t="s">
        <v>1027</v>
      </c>
      <c r="C286" t="s">
        <v>178</v>
      </c>
      <c r="D286" t="s">
        <v>630</v>
      </c>
      <c r="E286" t="str">
        <f>HYPERLINK("https://www.ncbi.nlm.nih.gov/geo/query/acc.cgi?acc=GSM749076","GSM749076")</f>
        <v>GSM749076</v>
      </c>
      <c r="F286" t="str">
        <f>HYPERLINK("https://www.ncbi.nlm.nih.gov/geo/query/acc.cgi?acc=GSE30245","GSE30245")</f>
        <v>GSE30245</v>
      </c>
    </row>
    <row r="287" spans="1:6" x14ac:dyDescent="0.25">
      <c r="A287" t="s">
        <v>1028</v>
      </c>
      <c r="B287" s="2" t="s">
        <v>642</v>
      </c>
      <c r="C287" t="s">
        <v>178</v>
      </c>
      <c r="D287" t="s">
        <v>630</v>
      </c>
      <c r="E287" t="str">
        <f>HYPERLINK("https://www.ncbi.nlm.nih.gov/geo/query/acc.cgi?acc=GSM749079","GSM749079")</f>
        <v>GSM749079</v>
      </c>
      <c r="F287" t="str">
        <f>HYPERLINK("https://www.ncbi.nlm.nih.gov/geo/query/acc.cgi?acc=GSE30245","GSE30245")</f>
        <v>GSE30245</v>
      </c>
    </row>
    <row r="288" spans="1:6" x14ac:dyDescent="0.25">
      <c r="A288" t="s">
        <v>1029</v>
      </c>
      <c r="B288" s="2" t="s">
        <v>1025</v>
      </c>
      <c r="C288" t="s">
        <v>178</v>
      </c>
      <c r="D288" t="s">
        <v>630</v>
      </c>
      <c r="E288" t="str">
        <f>HYPERLINK("https://www.ncbi.nlm.nih.gov/geo/query/acc.cgi?acc=GSM749078","GSM749078")</f>
        <v>GSM749078</v>
      </c>
      <c r="F288" t="str">
        <f>HYPERLINK("https://www.ncbi.nlm.nih.gov/geo/query/acc.cgi?acc=GSE30245","GSE30245")</f>
        <v>GSE30245</v>
      </c>
    </row>
    <row r="289" spans="1:6" x14ac:dyDescent="0.25">
      <c r="A289" t="s">
        <v>1030</v>
      </c>
      <c r="B289" s="2" t="s">
        <v>1031</v>
      </c>
      <c r="C289" t="s">
        <v>199</v>
      </c>
      <c r="D289" t="s">
        <v>625</v>
      </c>
      <c r="E289" t="str">
        <f>HYPERLINK("https://www.ncbi.nlm.nih.gov/geo/query/acc.cgi?acc=GSM72819","GSM72819")</f>
        <v>GSM72819</v>
      </c>
      <c r="F289" t="str">
        <f>HYPERLINK("https://www.ncbi.nlm.nih.gov/geo/query/acc.cgi?acc=GSE3231","GSE3231")</f>
        <v>GSE3231</v>
      </c>
    </row>
    <row r="290" spans="1:6" x14ac:dyDescent="0.25">
      <c r="A290" t="s">
        <v>1032</v>
      </c>
      <c r="B290" s="2" t="s">
        <v>1031</v>
      </c>
      <c r="C290" t="s">
        <v>199</v>
      </c>
      <c r="D290" t="s">
        <v>623</v>
      </c>
      <c r="E290" t="str">
        <f>HYPERLINK("https://www.ncbi.nlm.nih.gov/geo/query/acc.cgi?acc=GSM72818","GSM72818")</f>
        <v>GSM72818</v>
      </c>
      <c r="F290" t="str">
        <f>HYPERLINK("https://www.ncbi.nlm.nih.gov/geo/query/acc.cgi?acc=GSE3231","GSE3231")</f>
        <v>GSE3231</v>
      </c>
    </row>
    <row r="291" spans="1:6" x14ac:dyDescent="0.25">
      <c r="A291" t="s">
        <v>1033</v>
      </c>
      <c r="B291" s="2" t="s">
        <v>1034</v>
      </c>
      <c r="C291" t="s">
        <v>301</v>
      </c>
      <c r="D291" t="s">
        <v>579</v>
      </c>
      <c r="E291" t="str">
        <f>HYPERLINK("https://www.ncbi.nlm.nih.gov/geo/query/acc.cgi?acc=GSM1061995","GSM1061995")</f>
        <v>GSM1061995</v>
      </c>
      <c r="F291" t="str">
        <f>HYPERLINK("https://www.ncbi.nlm.nih.gov/geo/query/acc.cgi?acc=GSE43398","GSE43398")</f>
        <v>GSE43398</v>
      </c>
    </row>
    <row r="292" spans="1:6" x14ac:dyDescent="0.25">
      <c r="A292" t="s">
        <v>1035</v>
      </c>
      <c r="B292" s="2" t="s">
        <v>1036</v>
      </c>
      <c r="C292" t="s">
        <v>466</v>
      </c>
      <c r="D292" t="s">
        <v>559</v>
      </c>
      <c r="E292" t="str">
        <f>HYPERLINK("https://www.ncbi.nlm.nih.gov/geo/query/acc.cgi?acc=GSM1836287","GSM1836287")</f>
        <v>GSM1836287</v>
      </c>
      <c r="F292" t="str">
        <f>HYPERLINK("https://www.ncbi.nlm.nih.gov/geo/query/acc.cgi?acc=GSE71528","GSE71528")</f>
        <v>GSE71528</v>
      </c>
    </row>
    <row r="293" spans="1:6" x14ac:dyDescent="0.25">
      <c r="A293" t="s">
        <v>1037</v>
      </c>
      <c r="B293" s="2" t="s">
        <v>1038</v>
      </c>
      <c r="C293" t="s">
        <v>90</v>
      </c>
      <c r="D293" t="s">
        <v>1039</v>
      </c>
      <c r="E293" t="str">
        <f>HYPERLINK("https://www.ncbi.nlm.nih.gov/geo/query/acc.cgi?acc=GSM34848","GSM34848")</f>
        <v>GSM34848</v>
      </c>
      <c r="F293" t="str">
        <f t="shared" ref="F293:F300" si="18">HYPERLINK("https://www.ncbi.nlm.nih.gov/geo/query/acc.cgi?acc=GSE1949","GSE1949")</f>
        <v>GSE1949</v>
      </c>
    </row>
    <row r="294" spans="1:6" x14ac:dyDescent="0.25">
      <c r="A294" t="s">
        <v>1040</v>
      </c>
      <c r="B294" s="2" t="s">
        <v>1041</v>
      </c>
      <c r="C294" t="s">
        <v>90</v>
      </c>
      <c r="D294" t="s">
        <v>1039</v>
      </c>
      <c r="E294" t="str">
        <f>HYPERLINK("https://www.ncbi.nlm.nih.gov/geo/query/acc.cgi?acc=GSM34849","GSM34849")</f>
        <v>GSM34849</v>
      </c>
      <c r="F294" t="str">
        <f t="shared" si="18"/>
        <v>GSE1949</v>
      </c>
    </row>
    <row r="295" spans="1:6" x14ac:dyDescent="0.25">
      <c r="A295" t="s">
        <v>1042</v>
      </c>
      <c r="B295" s="2" t="s">
        <v>1043</v>
      </c>
      <c r="C295" t="s">
        <v>90</v>
      </c>
      <c r="D295" t="s">
        <v>1039</v>
      </c>
      <c r="E295" t="str">
        <f>HYPERLINK("https://www.ncbi.nlm.nih.gov/geo/query/acc.cgi?acc=GSM34846","GSM34846")</f>
        <v>GSM34846</v>
      </c>
      <c r="F295" t="str">
        <f t="shared" si="18"/>
        <v>GSE1949</v>
      </c>
    </row>
    <row r="296" spans="1:6" x14ac:dyDescent="0.25">
      <c r="A296" t="s">
        <v>1044</v>
      </c>
      <c r="B296" s="2" t="s">
        <v>1045</v>
      </c>
      <c r="C296" t="s">
        <v>90</v>
      </c>
      <c r="D296" t="s">
        <v>1039</v>
      </c>
      <c r="E296" t="str">
        <f>HYPERLINK("https://www.ncbi.nlm.nih.gov/geo/query/acc.cgi?acc=GSM34847","GSM34847")</f>
        <v>GSM34847</v>
      </c>
      <c r="F296" t="str">
        <f t="shared" si="18"/>
        <v>GSE1949</v>
      </c>
    </row>
    <row r="297" spans="1:6" x14ac:dyDescent="0.25">
      <c r="A297" t="s">
        <v>1046</v>
      </c>
      <c r="B297" s="2" t="s">
        <v>1047</v>
      </c>
      <c r="C297" t="s">
        <v>90</v>
      </c>
      <c r="D297" t="s">
        <v>1039</v>
      </c>
      <c r="E297" t="str">
        <f>HYPERLINK("https://www.ncbi.nlm.nih.gov/geo/query/acc.cgi?acc=GSM34844","GSM34844")</f>
        <v>GSM34844</v>
      </c>
      <c r="F297" t="str">
        <f t="shared" si="18"/>
        <v>GSE1949</v>
      </c>
    </row>
    <row r="298" spans="1:6" x14ac:dyDescent="0.25">
      <c r="A298" t="s">
        <v>1048</v>
      </c>
      <c r="B298" s="2" t="s">
        <v>1049</v>
      </c>
      <c r="C298" t="s">
        <v>90</v>
      </c>
      <c r="D298" t="s">
        <v>1039</v>
      </c>
      <c r="E298" t="str">
        <f>HYPERLINK("https://www.ncbi.nlm.nih.gov/geo/query/acc.cgi?acc=GSM34845","GSM34845")</f>
        <v>GSM34845</v>
      </c>
      <c r="F298" t="str">
        <f t="shared" si="18"/>
        <v>GSE1949</v>
      </c>
    </row>
    <row r="299" spans="1:6" x14ac:dyDescent="0.25">
      <c r="A299" t="s">
        <v>1050</v>
      </c>
      <c r="B299" s="2" t="s">
        <v>1051</v>
      </c>
      <c r="C299" t="s">
        <v>90</v>
      </c>
      <c r="D299" t="s">
        <v>1039</v>
      </c>
      <c r="E299" t="str">
        <f>HYPERLINK("https://www.ncbi.nlm.nih.gov/geo/query/acc.cgi?acc=GSM34842","GSM34842")</f>
        <v>GSM34842</v>
      </c>
      <c r="F299" t="str">
        <f t="shared" si="18"/>
        <v>GSE1949</v>
      </c>
    </row>
    <row r="300" spans="1:6" x14ac:dyDescent="0.25">
      <c r="A300" t="s">
        <v>1052</v>
      </c>
      <c r="B300" s="2" t="s">
        <v>1053</v>
      </c>
      <c r="C300" t="s">
        <v>90</v>
      </c>
      <c r="D300" t="s">
        <v>1039</v>
      </c>
      <c r="E300" t="str">
        <f>HYPERLINK("https://www.ncbi.nlm.nih.gov/geo/query/acc.cgi?acc=GSM34843","GSM34843")</f>
        <v>GSM34843</v>
      </c>
      <c r="F300" t="str">
        <f t="shared" si="18"/>
        <v>GSE1949</v>
      </c>
    </row>
    <row r="301" spans="1:6" x14ac:dyDescent="0.25">
      <c r="A301" t="s">
        <v>1054</v>
      </c>
      <c r="B301" s="2" t="s">
        <v>1055</v>
      </c>
      <c r="C301" t="s">
        <v>88</v>
      </c>
      <c r="D301" t="s">
        <v>1039</v>
      </c>
      <c r="E301" t="str">
        <f>HYPERLINK("https://www.ncbi.nlm.nih.gov/geo/query/acc.cgi?acc=GSM34840","GSM34840")</f>
        <v>GSM34840</v>
      </c>
      <c r="F301" t="str">
        <f>HYPERLINK("https://www.ncbi.nlm.nih.gov/geo/query/acc.cgi?acc=GSE1948","GSE1948")</f>
        <v>GSE1948</v>
      </c>
    </row>
    <row r="302" spans="1:6" x14ac:dyDescent="0.25">
      <c r="A302" t="s">
        <v>1056</v>
      </c>
      <c r="B302" s="2" t="s">
        <v>1055</v>
      </c>
      <c r="C302" t="s">
        <v>88</v>
      </c>
      <c r="D302" t="s">
        <v>1039</v>
      </c>
      <c r="E302" t="str">
        <f>HYPERLINK("https://www.ncbi.nlm.nih.gov/geo/query/acc.cgi?acc=GSM34841","GSM34841")</f>
        <v>GSM34841</v>
      </c>
      <c r="F302" t="str">
        <f>HYPERLINK("https://www.ncbi.nlm.nih.gov/geo/query/acc.cgi?acc=GSE1948","GSE1948")</f>
        <v>GSE1948</v>
      </c>
    </row>
    <row r="303" spans="1:6" x14ac:dyDescent="0.25">
      <c r="A303" t="s">
        <v>1057</v>
      </c>
      <c r="B303" s="2" t="s">
        <v>1058</v>
      </c>
      <c r="C303" t="s">
        <v>466</v>
      </c>
      <c r="D303" t="s">
        <v>559</v>
      </c>
      <c r="E303" t="str">
        <f>HYPERLINK("https://www.ncbi.nlm.nih.gov/geo/query/acc.cgi?acc=GSM1836289","GSM1836289")</f>
        <v>GSM1836289</v>
      </c>
      <c r="F303" t="str">
        <f>HYPERLINK("https://www.ncbi.nlm.nih.gov/geo/query/acc.cgi?acc=GSE71528","GSE71528")</f>
        <v>GSE71528</v>
      </c>
    </row>
    <row r="304" spans="1:6" x14ac:dyDescent="0.25">
      <c r="A304" t="s">
        <v>1059</v>
      </c>
      <c r="B304" s="2" t="s">
        <v>1034</v>
      </c>
      <c r="C304" t="s">
        <v>301</v>
      </c>
      <c r="D304" t="s">
        <v>579</v>
      </c>
      <c r="E304" t="str">
        <f>HYPERLINK("https://www.ncbi.nlm.nih.gov/geo/query/acc.cgi?acc=GSM1061996","GSM1061996")</f>
        <v>GSM1061996</v>
      </c>
      <c r="F304" t="str">
        <f>HYPERLINK("https://www.ncbi.nlm.nih.gov/geo/query/acc.cgi?acc=GSE43398","GSE43398")</f>
        <v>GSE43398</v>
      </c>
    </row>
    <row r="305" spans="1:6" x14ac:dyDescent="0.25">
      <c r="A305" t="s">
        <v>1060</v>
      </c>
      <c r="B305" s="2" t="s">
        <v>1036</v>
      </c>
      <c r="C305" t="s">
        <v>466</v>
      </c>
      <c r="D305" t="s">
        <v>559</v>
      </c>
      <c r="E305" t="str">
        <f>HYPERLINK("https://www.ncbi.nlm.nih.gov/geo/query/acc.cgi?acc=GSM1836288","GSM1836288")</f>
        <v>GSM1836288</v>
      </c>
      <c r="F305" t="str">
        <f>HYPERLINK("https://www.ncbi.nlm.nih.gov/geo/query/acc.cgi?acc=GSE71528","GSE71528")</f>
        <v>GSE71528</v>
      </c>
    </row>
    <row r="306" spans="1:6" x14ac:dyDescent="0.25">
      <c r="A306" t="s">
        <v>1061</v>
      </c>
      <c r="B306" s="2" t="s">
        <v>1062</v>
      </c>
      <c r="C306" t="s">
        <v>324</v>
      </c>
      <c r="D306" t="s">
        <v>625</v>
      </c>
      <c r="E306" t="str">
        <f>HYPERLINK("https://www.ncbi.nlm.nih.gov/geo/query/acc.cgi?acc=GSM105495","GSM105495")</f>
        <v>GSM105495</v>
      </c>
      <c r="F306" t="str">
        <f>HYPERLINK("https://www.ncbi.nlm.nih.gov/geo/query/acc.cgi?acc=GSE4679","GSE4679")</f>
        <v>GSE4679</v>
      </c>
    </row>
    <row r="307" spans="1:6" x14ac:dyDescent="0.25">
      <c r="A307" t="s">
        <v>1063</v>
      </c>
      <c r="B307" s="2" t="s">
        <v>1062</v>
      </c>
      <c r="C307" t="s">
        <v>324</v>
      </c>
      <c r="D307" t="s">
        <v>623</v>
      </c>
      <c r="E307" t="str">
        <f>HYPERLINK("https://www.ncbi.nlm.nih.gov/geo/query/acc.cgi?acc=GSM105494","GSM105494")</f>
        <v>GSM105494</v>
      </c>
      <c r="F307" t="str">
        <f>HYPERLINK("https://www.ncbi.nlm.nih.gov/geo/query/acc.cgi?acc=GSE4679","GSE4679")</f>
        <v>GSE4679</v>
      </c>
    </row>
    <row r="308" spans="1:6" x14ac:dyDescent="0.25">
      <c r="A308" t="s">
        <v>1064</v>
      </c>
      <c r="B308" s="2" t="s">
        <v>1065</v>
      </c>
      <c r="C308" t="s">
        <v>324</v>
      </c>
      <c r="D308" t="s">
        <v>625</v>
      </c>
      <c r="E308" t="str">
        <f>HYPERLINK("https://www.ncbi.nlm.nih.gov/geo/query/acc.cgi?acc=GSM105497","GSM105497")</f>
        <v>GSM105497</v>
      </c>
      <c r="F308" t="str">
        <f>HYPERLINK("https://www.ncbi.nlm.nih.gov/geo/query/acc.cgi?acc=GSE4679","GSE4679")</f>
        <v>GSE4679</v>
      </c>
    </row>
    <row r="309" spans="1:6" x14ac:dyDescent="0.25">
      <c r="A309" t="s">
        <v>1066</v>
      </c>
      <c r="B309" s="2" t="s">
        <v>1067</v>
      </c>
      <c r="C309" t="s">
        <v>243</v>
      </c>
      <c r="D309" t="s">
        <v>625</v>
      </c>
      <c r="E309" t="str">
        <f>HYPERLINK("https://www.ncbi.nlm.nih.gov/geo/query/acc.cgi?acc=GSM86295","GSM86295")</f>
        <v>GSM86295</v>
      </c>
      <c r="F309" t="str">
        <f>HYPERLINK("https://www.ncbi.nlm.nih.gov/geo/query/acc.cgi?acc=GSE3749","GSE3749")</f>
        <v>GSE3749</v>
      </c>
    </row>
    <row r="310" spans="1:6" x14ac:dyDescent="0.25">
      <c r="A310" t="s">
        <v>1068</v>
      </c>
      <c r="B310" s="2" t="s">
        <v>1069</v>
      </c>
      <c r="C310" t="s">
        <v>324</v>
      </c>
      <c r="D310" t="s">
        <v>625</v>
      </c>
      <c r="E310" t="str">
        <f>HYPERLINK("https://www.ncbi.nlm.nih.gov/geo/query/acc.cgi?acc=GSM105491","GSM105491")</f>
        <v>GSM105491</v>
      </c>
      <c r="F310" t="str">
        <f>HYPERLINK("https://www.ncbi.nlm.nih.gov/geo/query/acc.cgi?acc=GSE4679","GSE4679")</f>
        <v>GSE4679</v>
      </c>
    </row>
    <row r="311" spans="1:6" x14ac:dyDescent="0.25">
      <c r="A311" t="s">
        <v>1070</v>
      </c>
      <c r="B311" s="2" t="s">
        <v>1034</v>
      </c>
      <c r="C311" t="s">
        <v>301</v>
      </c>
      <c r="D311" t="s">
        <v>579</v>
      </c>
      <c r="E311" t="str">
        <f>HYPERLINK("https://www.ncbi.nlm.nih.gov/geo/query/acc.cgi?acc=GSM1061993","GSM1061993")</f>
        <v>GSM1061993</v>
      </c>
      <c r="F311" t="str">
        <f>HYPERLINK("https://www.ncbi.nlm.nih.gov/geo/query/acc.cgi?acc=GSE43398","GSE43398")</f>
        <v>GSE43398</v>
      </c>
    </row>
    <row r="312" spans="1:6" x14ac:dyDescent="0.25">
      <c r="A312" t="s">
        <v>1071</v>
      </c>
      <c r="B312" s="2" t="s">
        <v>1072</v>
      </c>
      <c r="C312" t="s">
        <v>324</v>
      </c>
      <c r="D312" t="s">
        <v>625</v>
      </c>
      <c r="E312" t="str">
        <f>HYPERLINK("https://www.ncbi.nlm.nih.gov/geo/query/acc.cgi?acc=GSM105493","GSM105493")</f>
        <v>GSM105493</v>
      </c>
      <c r="F312" t="str">
        <f>HYPERLINK("https://www.ncbi.nlm.nih.gov/geo/query/acc.cgi?acc=GSE4679","GSE4679")</f>
        <v>GSE4679</v>
      </c>
    </row>
    <row r="313" spans="1:6" x14ac:dyDescent="0.25">
      <c r="A313" t="s">
        <v>1073</v>
      </c>
      <c r="B313" s="2" t="s">
        <v>1072</v>
      </c>
      <c r="C313" t="s">
        <v>324</v>
      </c>
      <c r="D313" t="s">
        <v>623</v>
      </c>
      <c r="E313" t="str">
        <f>HYPERLINK("https://www.ncbi.nlm.nih.gov/geo/query/acc.cgi?acc=GSM105492","GSM105492")</f>
        <v>GSM105492</v>
      </c>
      <c r="F313" t="str">
        <f>HYPERLINK("https://www.ncbi.nlm.nih.gov/geo/query/acc.cgi?acc=GSE4679","GSE4679")</f>
        <v>GSE4679</v>
      </c>
    </row>
    <row r="314" spans="1:6" x14ac:dyDescent="0.25">
      <c r="A314" t="s">
        <v>1074</v>
      </c>
      <c r="B314" s="2" t="s">
        <v>1075</v>
      </c>
      <c r="C314" t="s">
        <v>516</v>
      </c>
      <c r="D314" t="s">
        <v>559</v>
      </c>
      <c r="E314" t="str">
        <f>HYPERLINK("https://www.ncbi.nlm.nih.gov/geo/query/acc.cgi?acc=GSM2139759","GSM2139759")</f>
        <v>GSM2139759</v>
      </c>
      <c r="F314" t="str">
        <f>HYPERLINK("https://www.ncbi.nlm.nih.gov/geo/query/acc.cgi?acc=GSE80983","GSE80983")</f>
        <v>GSE80983</v>
      </c>
    </row>
    <row r="315" spans="1:6" x14ac:dyDescent="0.25">
      <c r="A315" t="s">
        <v>1076</v>
      </c>
      <c r="B315" s="2" t="s">
        <v>1077</v>
      </c>
      <c r="C315" t="s">
        <v>324</v>
      </c>
      <c r="D315" t="s">
        <v>625</v>
      </c>
      <c r="E315" t="str">
        <f>HYPERLINK("https://www.ncbi.nlm.nih.gov/geo/query/acc.cgi?acc=GSM105499","GSM105499")</f>
        <v>GSM105499</v>
      </c>
      <c r="F315" t="str">
        <f>HYPERLINK("https://www.ncbi.nlm.nih.gov/geo/query/acc.cgi?acc=GSE4679","GSE4679")</f>
        <v>GSE4679</v>
      </c>
    </row>
    <row r="316" spans="1:6" x14ac:dyDescent="0.25">
      <c r="A316" t="s">
        <v>1078</v>
      </c>
      <c r="B316" s="2" t="s">
        <v>1077</v>
      </c>
      <c r="C316" t="s">
        <v>324</v>
      </c>
      <c r="D316" t="s">
        <v>623</v>
      </c>
      <c r="E316" t="str">
        <f>HYPERLINK("https://www.ncbi.nlm.nih.gov/geo/query/acc.cgi?acc=GSM105498","GSM105498")</f>
        <v>GSM105498</v>
      </c>
      <c r="F316" t="str">
        <f>HYPERLINK("https://www.ncbi.nlm.nih.gov/geo/query/acc.cgi?acc=GSE4679","GSE4679")</f>
        <v>GSE4679</v>
      </c>
    </row>
    <row r="317" spans="1:6" x14ac:dyDescent="0.25">
      <c r="A317" t="s">
        <v>1079</v>
      </c>
      <c r="B317" s="2" t="s">
        <v>1080</v>
      </c>
      <c r="C317" t="s">
        <v>178</v>
      </c>
      <c r="D317" t="s">
        <v>630</v>
      </c>
      <c r="E317" t="str">
        <f>HYPERLINK("https://www.ncbi.nlm.nih.gov/geo/query/acc.cgi?acc=GSM749215","GSM749215")</f>
        <v>GSM749215</v>
      </c>
      <c r="F317" t="str">
        <f t="shared" ref="F317:F324" si="19">HYPERLINK("https://www.ncbi.nlm.nih.gov/geo/query/acc.cgi?acc=GSE30245","GSE30245")</f>
        <v>GSE30245</v>
      </c>
    </row>
    <row r="318" spans="1:6" x14ac:dyDescent="0.25">
      <c r="A318" t="s">
        <v>1081</v>
      </c>
      <c r="B318" s="2" t="s">
        <v>1080</v>
      </c>
      <c r="C318" t="s">
        <v>178</v>
      </c>
      <c r="D318" t="s">
        <v>630</v>
      </c>
      <c r="E318" t="str">
        <f>HYPERLINK("https://www.ncbi.nlm.nih.gov/geo/query/acc.cgi?acc=GSM749214","GSM749214")</f>
        <v>GSM749214</v>
      </c>
      <c r="F318" t="str">
        <f t="shared" si="19"/>
        <v>GSE30245</v>
      </c>
    </row>
    <row r="319" spans="1:6" x14ac:dyDescent="0.25">
      <c r="A319" t="s">
        <v>1082</v>
      </c>
      <c r="B319" s="2" t="s">
        <v>1083</v>
      </c>
      <c r="C319" t="s">
        <v>178</v>
      </c>
      <c r="D319" t="s">
        <v>630</v>
      </c>
      <c r="E319" t="str">
        <f>HYPERLINK("https://www.ncbi.nlm.nih.gov/geo/query/acc.cgi?acc=GSM749217","GSM749217")</f>
        <v>GSM749217</v>
      </c>
      <c r="F319" t="str">
        <f t="shared" si="19"/>
        <v>GSE30245</v>
      </c>
    </row>
    <row r="320" spans="1:6" x14ac:dyDescent="0.25">
      <c r="A320" t="s">
        <v>1084</v>
      </c>
      <c r="B320" s="2" t="s">
        <v>1083</v>
      </c>
      <c r="C320" t="s">
        <v>178</v>
      </c>
      <c r="D320" t="s">
        <v>630</v>
      </c>
      <c r="E320" t="str">
        <f>HYPERLINK("https://www.ncbi.nlm.nih.gov/geo/query/acc.cgi?acc=GSM749216","GSM749216")</f>
        <v>GSM749216</v>
      </c>
      <c r="F320" t="str">
        <f t="shared" si="19"/>
        <v>GSE30245</v>
      </c>
    </row>
    <row r="321" spans="1:6" x14ac:dyDescent="0.25">
      <c r="A321" t="s">
        <v>1085</v>
      </c>
      <c r="B321" s="2" t="s">
        <v>1086</v>
      </c>
      <c r="C321" t="s">
        <v>178</v>
      </c>
      <c r="D321" t="s">
        <v>630</v>
      </c>
      <c r="E321" t="str">
        <f>HYPERLINK("https://www.ncbi.nlm.nih.gov/geo/query/acc.cgi?acc=GSM749211","GSM749211")</f>
        <v>GSM749211</v>
      </c>
      <c r="F321" t="str">
        <f t="shared" si="19"/>
        <v>GSE30245</v>
      </c>
    </row>
    <row r="322" spans="1:6" x14ac:dyDescent="0.25">
      <c r="A322" t="s">
        <v>1087</v>
      </c>
      <c r="B322" s="2" t="s">
        <v>1086</v>
      </c>
      <c r="C322" t="s">
        <v>178</v>
      </c>
      <c r="D322" t="s">
        <v>630</v>
      </c>
      <c r="E322" t="str">
        <f>HYPERLINK("https://www.ncbi.nlm.nih.gov/geo/query/acc.cgi?acc=GSM749210","GSM749210")</f>
        <v>GSM749210</v>
      </c>
      <c r="F322" t="str">
        <f t="shared" si="19"/>
        <v>GSE30245</v>
      </c>
    </row>
    <row r="323" spans="1:6" x14ac:dyDescent="0.25">
      <c r="A323" t="s">
        <v>1088</v>
      </c>
      <c r="B323" s="2" t="s">
        <v>1089</v>
      </c>
      <c r="C323" t="s">
        <v>178</v>
      </c>
      <c r="D323" t="s">
        <v>630</v>
      </c>
      <c r="E323" t="str">
        <f>HYPERLINK("https://www.ncbi.nlm.nih.gov/geo/query/acc.cgi?acc=GSM749213","GSM749213")</f>
        <v>GSM749213</v>
      </c>
      <c r="F323" t="str">
        <f t="shared" si="19"/>
        <v>GSE30245</v>
      </c>
    </row>
    <row r="324" spans="1:6" x14ac:dyDescent="0.25">
      <c r="A324" t="s">
        <v>1090</v>
      </c>
      <c r="B324" s="2" t="s">
        <v>1089</v>
      </c>
      <c r="C324" t="s">
        <v>178</v>
      </c>
      <c r="D324" t="s">
        <v>630</v>
      </c>
      <c r="E324" t="str">
        <f>HYPERLINK("https://www.ncbi.nlm.nih.gov/geo/query/acc.cgi?acc=GSM749212","GSM749212")</f>
        <v>GSM749212</v>
      </c>
      <c r="F324" t="str">
        <f t="shared" si="19"/>
        <v>GSE30245</v>
      </c>
    </row>
    <row r="325" spans="1:6" x14ac:dyDescent="0.25">
      <c r="A325" t="s">
        <v>1091</v>
      </c>
      <c r="B325" s="2" t="s">
        <v>1092</v>
      </c>
      <c r="C325" t="s">
        <v>386</v>
      </c>
      <c r="D325" t="s">
        <v>824</v>
      </c>
      <c r="E325" t="str">
        <f>HYPERLINK("https://www.ncbi.nlm.nih.gov/geo/query/acc.cgi?acc=GSM1335362","GSM1335362")</f>
        <v>GSM1335362</v>
      </c>
      <c r="F325" t="str">
        <f>HYPERLINK("https://www.ncbi.nlm.nih.gov/geo/query/acc.cgi?acc=GSE55401","GSE55401")</f>
        <v>GSE55401</v>
      </c>
    </row>
    <row r="326" spans="1:6" x14ac:dyDescent="0.25">
      <c r="A326" t="s">
        <v>1093</v>
      </c>
      <c r="B326" s="2" t="s">
        <v>1094</v>
      </c>
      <c r="C326" t="s">
        <v>178</v>
      </c>
      <c r="D326" t="s">
        <v>630</v>
      </c>
      <c r="E326" t="str">
        <f>HYPERLINK("https://www.ncbi.nlm.nih.gov/geo/query/acc.cgi?acc=GSM749219","GSM749219")</f>
        <v>GSM749219</v>
      </c>
      <c r="F326" t="str">
        <f>HYPERLINK("https://www.ncbi.nlm.nih.gov/geo/query/acc.cgi?acc=GSE30245","GSE30245")</f>
        <v>GSE30245</v>
      </c>
    </row>
    <row r="327" spans="1:6" x14ac:dyDescent="0.25">
      <c r="A327" t="s">
        <v>1095</v>
      </c>
      <c r="B327" s="2" t="s">
        <v>1096</v>
      </c>
      <c r="C327" t="s">
        <v>178</v>
      </c>
      <c r="D327" t="s">
        <v>630</v>
      </c>
      <c r="E327" t="str">
        <f>HYPERLINK("https://www.ncbi.nlm.nih.gov/geo/query/acc.cgi?acc=GSM749218","GSM749218")</f>
        <v>GSM749218</v>
      </c>
      <c r="F327" t="str">
        <f>HYPERLINK("https://www.ncbi.nlm.nih.gov/geo/query/acc.cgi?acc=GSE30245","GSE30245")</f>
        <v>GSE30245</v>
      </c>
    </row>
    <row r="328" spans="1:6" x14ac:dyDescent="0.25">
      <c r="A328" t="s">
        <v>1097</v>
      </c>
      <c r="B328" s="2" t="s">
        <v>778</v>
      </c>
      <c r="C328" t="s">
        <v>377</v>
      </c>
      <c r="D328" t="s">
        <v>618</v>
      </c>
      <c r="E328" t="str">
        <f>HYPERLINK("https://www.ncbi.nlm.nih.gov/geo/query/acc.cgi?acc=GSM1304602","GSM1304602")</f>
        <v>GSM1304602</v>
      </c>
      <c r="F328" t="str">
        <f>HYPERLINK("https://www.ncbi.nlm.nih.gov/geo/query/acc.cgi?acc=GSE53969","GSE53969")</f>
        <v>GSE53969</v>
      </c>
    </row>
    <row r="329" spans="1:6" x14ac:dyDescent="0.25">
      <c r="A329" t="s">
        <v>1098</v>
      </c>
      <c r="B329" s="2" t="s">
        <v>823</v>
      </c>
      <c r="C329" t="s">
        <v>386</v>
      </c>
      <c r="D329" t="s">
        <v>824</v>
      </c>
      <c r="E329" t="str">
        <f>HYPERLINK("https://www.ncbi.nlm.nih.gov/geo/query/acc.cgi?acc=GSM1335363","GSM1335363")</f>
        <v>GSM1335363</v>
      </c>
      <c r="F329" t="str">
        <f>HYPERLINK("https://www.ncbi.nlm.nih.gov/geo/query/acc.cgi?acc=GSE55401","GSE55401")</f>
        <v>GSE55401</v>
      </c>
    </row>
    <row r="330" spans="1:6" x14ac:dyDescent="0.25">
      <c r="A330" t="s">
        <v>1099</v>
      </c>
      <c r="B330" s="2" t="s">
        <v>1100</v>
      </c>
      <c r="C330" t="s">
        <v>178</v>
      </c>
      <c r="D330" t="s">
        <v>630</v>
      </c>
      <c r="E330" t="str">
        <f>HYPERLINK("https://www.ncbi.nlm.nih.gov/geo/query/acc.cgi?acc=GSM749185","GSM749185")</f>
        <v>GSM749185</v>
      </c>
      <c r="F330" t="str">
        <f t="shared" ref="F330:F337" si="20">HYPERLINK("https://www.ncbi.nlm.nih.gov/geo/query/acc.cgi?acc=GSE30245","GSE30245")</f>
        <v>GSE30245</v>
      </c>
    </row>
    <row r="331" spans="1:6" x14ac:dyDescent="0.25">
      <c r="A331" t="s">
        <v>1101</v>
      </c>
      <c r="B331" s="2" t="s">
        <v>1100</v>
      </c>
      <c r="C331" t="s">
        <v>178</v>
      </c>
      <c r="D331" t="s">
        <v>630</v>
      </c>
      <c r="E331" t="str">
        <f>HYPERLINK("https://www.ncbi.nlm.nih.gov/geo/query/acc.cgi?acc=GSM749184","GSM749184")</f>
        <v>GSM749184</v>
      </c>
      <c r="F331" t="str">
        <f t="shared" si="20"/>
        <v>GSE30245</v>
      </c>
    </row>
    <row r="332" spans="1:6" x14ac:dyDescent="0.25">
      <c r="A332" t="s">
        <v>1102</v>
      </c>
      <c r="B332" s="2" t="s">
        <v>1103</v>
      </c>
      <c r="C332" t="s">
        <v>178</v>
      </c>
      <c r="D332" t="s">
        <v>630</v>
      </c>
      <c r="E332" t="str">
        <f>HYPERLINK("https://www.ncbi.nlm.nih.gov/geo/query/acc.cgi?acc=GSM749187","GSM749187")</f>
        <v>GSM749187</v>
      </c>
      <c r="F332" t="str">
        <f t="shared" si="20"/>
        <v>GSE30245</v>
      </c>
    </row>
    <row r="333" spans="1:6" x14ac:dyDescent="0.25">
      <c r="A333" t="s">
        <v>1104</v>
      </c>
      <c r="B333" s="2" t="s">
        <v>1103</v>
      </c>
      <c r="C333" t="s">
        <v>178</v>
      </c>
      <c r="D333" t="s">
        <v>630</v>
      </c>
      <c r="E333" t="str">
        <f>HYPERLINK("https://www.ncbi.nlm.nih.gov/geo/query/acc.cgi?acc=GSM749186","GSM749186")</f>
        <v>GSM749186</v>
      </c>
      <c r="F333" t="str">
        <f t="shared" si="20"/>
        <v>GSE30245</v>
      </c>
    </row>
    <row r="334" spans="1:6" x14ac:dyDescent="0.25">
      <c r="A334" t="s">
        <v>1105</v>
      </c>
      <c r="B334" s="2" t="s">
        <v>1106</v>
      </c>
      <c r="C334" t="s">
        <v>178</v>
      </c>
      <c r="D334" t="s">
        <v>630</v>
      </c>
      <c r="E334" t="str">
        <f>HYPERLINK("https://www.ncbi.nlm.nih.gov/geo/query/acc.cgi?acc=GSM749181","GSM749181")</f>
        <v>GSM749181</v>
      </c>
      <c r="F334" t="str">
        <f t="shared" si="20"/>
        <v>GSE30245</v>
      </c>
    </row>
    <row r="335" spans="1:6" x14ac:dyDescent="0.25">
      <c r="A335" t="s">
        <v>1107</v>
      </c>
      <c r="B335" s="2" t="s">
        <v>1108</v>
      </c>
      <c r="C335" t="s">
        <v>178</v>
      </c>
      <c r="D335" t="s">
        <v>630</v>
      </c>
      <c r="E335" t="str">
        <f>HYPERLINK("https://www.ncbi.nlm.nih.gov/geo/query/acc.cgi?acc=GSM749180","GSM749180")</f>
        <v>GSM749180</v>
      </c>
      <c r="F335" t="str">
        <f t="shared" si="20"/>
        <v>GSE30245</v>
      </c>
    </row>
    <row r="336" spans="1:6" x14ac:dyDescent="0.25">
      <c r="A336" t="s">
        <v>1109</v>
      </c>
      <c r="B336" s="2" t="s">
        <v>1106</v>
      </c>
      <c r="C336" t="s">
        <v>178</v>
      </c>
      <c r="D336" t="s">
        <v>630</v>
      </c>
      <c r="E336" t="str">
        <f>HYPERLINK("https://www.ncbi.nlm.nih.gov/geo/query/acc.cgi?acc=GSM749183","GSM749183")</f>
        <v>GSM749183</v>
      </c>
      <c r="F336" t="str">
        <f t="shared" si="20"/>
        <v>GSE30245</v>
      </c>
    </row>
    <row r="337" spans="1:6" x14ac:dyDescent="0.25">
      <c r="A337" t="s">
        <v>1110</v>
      </c>
      <c r="B337" s="2" t="s">
        <v>1106</v>
      </c>
      <c r="C337" t="s">
        <v>178</v>
      </c>
      <c r="D337" t="s">
        <v>630</v>
      </c>
      <c r="E337" t="str">
        <f>HYPERLINK("https://www.ncbi.nlm.nih.gov/geo/query/acc.cgi?acc=GSM749182","GSM749182")</f>
        <v>GSM749182</v>
      </c>
      <c r="F337" t="str">
        <f t="shared" si="20"/>
        <v>GSE30245</v>
      </c>
    </row>
    <row r="338" spans="1:6" x14ac:dyDescent="0.25">
      <c r="A338" t="s">
        <v>1111</v>
      </c>
      <c r="B338" s="2" t="s">
        <v>1112</v>
      </c>
      <c r="C338" t="s">
        <v>324</v>
      </c>
      <c r="D338" t="s">
        <v>625</v>
      </c>
      <c r="E338" t="str">
        <f>HYPERLINK("https://www.ncbi.nlm.nih.gov/geo/query/acc.cgi?acc=GSM105549","GSM105549")</f>
        <v>GSM105549</v>
      </c>
      <c r="F338" t="str">
        <f>HYPERLINK("https://www.ncbi.nlm.nih.gov/geo/query/acc.cgi?acc=GSE4679","GSE4679")</f>
        <v>GSE4679</v>
      </c>
    </row>
    <row r="339" spans="1:6" x14ac:dyDescent="0.25">
      <c r="A339" t="s">
        <v>1113</v>
      </c>
      <c r="B339" s="2" t="s">
        <v>1112</v>
      </c>
      <c r="C339" t="s">
        <v>324</v>
      </c>
      <c r="D339" t="s">
        <v>623</v>
      </c>
      <c r="E339" t="str">
        <f>HYPERLINK("https://www.ncbi.nlm.nih.gov/geo/query/acc.cgi?acc=GSM105548","GSM105548")</f>
        <v>GSM105548</v>
      </c>
      <c r="F339" t="str">
        <f>HYPERLINK("https://www.ncbi.nlm.nih.gov/geo/query/acc.cgi?acc=GSE4679","GSE4679")</f>
        <v>GSE4679</v>
      </c>
    </row>
    <row r="340" spans="1:6" x14ac:dyDescent="0.25">
      <c r="A340" t="s">
        <v>1114</v>
      </c>
      <c r="B340" s="2" t="s">
        <v>1115</v>
      </c>
      <c r="C340" t="s">
        <v>178</v>
      </c>
      <c r="D340" t="s">
        <v>630</v>
      </c>
      <c r="E340" t="str">
        <f>HYPERLINK("https://www.ncbi.nlm.nih.gov/geo/query/acc.cgi?acc=GSM749189","GSM749189")</f>
        <v>GSM749189</v>
      </c>
      <c r="F340" t="str">
        <f>HYPERLINK("https://www.ncbi.nlm.nih.gov/geo/query/acc.cgi?acc=GSE30245","GSE30245")</f>
        <v>GSE30245</v>
      </c>
    </row>
    <row r="341" spans="1:6" x14ac:dyDescent="0.25">
      <c r="A341" t="s">
        <v>1116</v>
      </c>
      <c r="B341" s="2" t="s">
        <v>1115</v>
      </c>
      <c r="C341" t="s">
        <v>178</v>
      </c>
      <c r="D341" t="s">
        <v>630</v>
      </c>
      <c r="E341" t="str">
        <f>HYPERLINK("https://www.ncbi.nlm.nih.gov/geo/query/acc.cgi?acc=GSM749188","GSM749188")</f>
        <v>GSM749188</v>
      </c>
      <c r="F341" t="str">
        <f>HYPERLINK("https://www.ncbi.nlm.nih.gov/geo/query/acc.cgi?acc=GSE30245","GSE30245")</f>
        <v>GSE30245</v>
      </c>
    </row>
    <row r="342" spans="1:6" x14ac:dyDescent="0.25">
      <c r="A342" t="s">
        <v>1117</v>
      </c>
      <c r="B342" s="2" t="s">
        <v>1118</v>
      </c>
      <c r="C342" t="s">
        <v>301</v>
      </c>
      <c r="D342" t="s">
        <v>579</v>
      </c>
      <c r="E342" t="str">
        <f>HYPERLINK("https://www.ncbi.nlm.nih.gov/geo/query/acc.cgi?acc=GSM1061998","GSM1061998")</f>
        <v>GSM1061998</v>
      </c>
      <c r="F342" t="str">
        <f>HYPERLINK("https://www.ncbi.nlm.nih.gov/geo/query/acc.cgi?acc=GSE43398","GSE43398")</f>
        <v>GSE43398</v>
      </c>
    </row>
    <row r="343" spans="1:6" x14ac:dyDescent="0.25">
      <c r="A343" t="s">
        <v>1119</v>
      </c>
      <c r="B343" s="2" t="s">
        <v>1120</v>
      </c>
      <c r="C343" t="s">
        <v>76</v>
      </c>
      <c r="D343" t="s">
        <v>1121</v>
      </c>
      <c r="E343" t="str">
        <f>HYPERLINK("https://www.ncbi.nlm.nih.gov/geo/query/acc.cgi?acc=GSM470578","GSM470578")</f>
        <v>GSM470578</v>
      </c>
      <c r="F343" t="str">
        <f t="shared" ref="F343:F351" si="21">HYPERLINK("https://www.ncbi.nlm.nih.gov/geo/query/acc.cgi?acc=GSE19023","GSE19023")</f>
        <v>GSE19023</v>
      </c>
    </row>
    <row r="344" spans="1:6" x14ac:dyDescent="0.25">
      <c r="A344" t="s">
        <v>1122</v>
      </c>
      <c r="B344" s="2" t="s">
        <v>1123</v>
      </c>
      <c r="C344" t="s">
        <v>76</v>
      </c>
      <c r="D344" t="s">
        <v>1121</v>
      </c>
      <c r="E344" t="str">
        <f>HYPERLINK("https://www.ncbi.nlm.nih.gov/geo/query/acc.cgi?acc=GSM470575","GSM470575")</f>
        <v>GSM470575</v>
      </c>
      <c r="F344" t="str">
        <f t="shared" si="21"/>
        <v>GSE19023</v>
      </c>
    </row>
    <row r="345" spans="1:6" x14ac:dyDescent="0.25">
      <c r="A345" t="s">
        <v>1124</v>
      </c>
      <c r="B345" s="2" t="s">
        <v>1125</v>
      </c>
      <c r="C345" t="s">
        <v>76</v>
      </c>
      <c r="D345" t="s">
        <v>1121</v>
      </c>
      <c r="E345" t="str">
        <f>HYPERLINK("https://www.ncbi.nlm.nih.gov/geo/query/acc.cgi?acc=GSM470574","GSM470574")</f>
        <v>GSM470574</v>
      </c>
      <c r="F345" t="str">
        <f t="shared" si="21"/>
        <v>GSE19023</v>
      </c>
    </row>
    <row r="346" spans="1:6" x14ac:dyDescent="0.25">
      <c r="A346" t="s">
        <v>1126</v>
      </c>
      <c r="B346" s="2" t="s">
        <v>1120</v>
      </c>
      <c r="C346" t="s">
        <v>76</v>
      </c>
      <c r="D346" t="s">
        <v>1121</v>
      </c>
      <c r="E346" t="str">
        <f>HYPERLINK("https://www.ncbi.nlm.nih.gov/geo/query/acc.cgi?acc=GSM470577","GSM470577")</f>
        <v>GSM470577</v>
      </c>
      <c r="F346" t="str">
        <f t="shared" si="21"/>
        <v>GSE19023</v>
      </c>
    </row>
    <row r="347" spans="1:6" x14ac:dyDescent="0.25">
      <c r="A347" t="s">
        <v>1127</v>
      </c>
      <c r="B347" s="2" t="s">
        <v>1123</v>
      </c>
      <c r="C347" t="s">
        <v>76</v>
      </c>
      <c r="D347" t="s">
        <v>1121</v>
      </c>
      <c r="E347" t="str">
        <f>HYPERLINK("https://www.ncbi.nlm.nih.gov/geo/query/acc.cgi?acc=GSM470576","GSM470576")</f>
        <v>GSM470576</v>
      </c>
      <c r="F347" t="str">
        <f t="shared" si="21"/>
        <v>GSE19023</v>
      </c>
    </row>
    <row r="348" spans="1:6" x14ac:dyDescent="0.25">
      <c r="A348" t="s">
        <v>1128</v>
      </c>
      <c r="B348" s="2" t="s">
        <v>1129</v>
      </c>
      <c r="C348" t="s">
        <v>76</v>
      </c>
      <c r="D348" t="s">
        <v>1121</v>
      </c>
      <c r="E348" t="str">
        <f>HYPERLINK("https://www.ncbi.nlm.nih.gov/geo/query/acc.cgi?acc=GSM470571","GSM470571")</f>
        <v>GSM470571</v>
      </c>
      <c r="F348" t="str">
        <f t="shared" si="21"/>
        <v>GSE19023</v>
      </c>
    </row>
    <row r="349" spans="1:6" x14ac:dyDescent="0.25">
      <c r="A349" t="s">
        <v>1130</v>
      </c>
      <c r="B349" s="2" t="s">
        <v>1131</v>
      </c>
      <c r="C349" t="s">
        <v>76</v>
      </c>
      <c r="D349" t="s">
        <v>1121</v>
      </c>
      <c r="E349" t="str">
        <f>HYPERLINK("https://www.ncbi.nlm.nih.gov/geo/query/acc.cgi?acc=GSM470570","GSM470570")</f>
        <v>GSM470570</v>
      </c>
      <c r="F349" t="str">
        <f t="shared" si="21"/>
        <v>GSE19023</v>
      </c>
    </row>
    <row r="350" spans="1:6" x14ac:dyDescent="0.25">
      <c r="A350" t="s">
        <v>1132</v>
      </c>
      <c r="B350" s="2" t="s">
        <v>1125</v>
      </c>
      <c r="C350" t="s">
        <v>76</v>
      </c>
      <c r="D350" t="s">
        <v>1121</v>
      </c>
      <c r="E350" t="str">
        <f>HYPERLINK("https://www.ncbi.nlm.nih.gov/geo/query/acc.cgi?acc=GSM470573","GSM470573")</f>
        <v>GSM470573</v>
      </c>
      <c r="F350" t="str">
        <f t="shared" si="21"/>
        <v>GSE19023</v>
      </c>
    </row>
    <row r="351" spans="1:6" x14ac:dyDescent="0.25">
      <c r="A351" t="s">
        <v>1133</v>
      </c>
      <c r="B351" s="2" t="s">
        <v>1129</v>
      </c>
      <c r="C351" t="s">
        <v>76</v>
      </c>
      <c r="D351" t="s">
        <v>1121</v>
      </c>
      <c r="E351" t="str">
        <f>HYPERLINK("https://www.ncbi.nlm.nih.gov/geo/query/acc.cgi?acc=GSM470572","GSM470572")</f>
        <v>GSM470572</v>
      </c>
      <c r="F351" t="str">
        <f t="shared" si="21"/>
        <v>GSE19023</v>
      </c>
    </row>
    <row r="352" spans="1:6" x14ac:dyDescent="0.25">
      <c r="A352" t="s">
        <v>1134</v>
      </c>
      <c r="B352" s="2" t="s">
        <v>1135</v>
      </c>
      <c r="C352" t="s">
        <v>178</v>
      </c>
      <c r="D352" t="s">
        <v>630</v>
      </c>
      <c r="E352" t="str">
        <f>HYPERLINK("https://www.ncbi.nlm.nih.gov/geo/query/acc.cgi?acc=GSM748920","GSM748920")</f>
        <v>GSM748920</v>
      </c>
      <c r="F352" t="str">
        <f t="shared" ref="F352:F361" si="22">HYPERLINK("https://www.ncbi.nlm.nih.gov/geo/query/acc.cgi?acc=GSE30245","GSE30245")</f>
        <v>GSE30245</v>
      </c>
    </row>
    <row r="353" spans="1:6" x14ac:dyDescent="0.25">
      <c r="A353" t="s">
        <v>1136</v>
      </c>
      <c r="B353" s="2" t="s">
        <v>1137</v>
      </c>
      <c r="C353" t="s">
        <v>178</v>
      </c>
      <c r="D353" t="s">
        <v>630</v>
      </c>
      <c r="E353" t="str">
        <f>HYPERLINK("https://www.ncbi.nlm.nih.gov/geo/query/acc.cgi?acc=GSM748921","GSM748921")</f>
        <v>GSM748921</v>
      </c>
      <c r="F353" t="str">
        <f t="shared" si="22"/>
        <v>GSE30245</v>
      </c>
    </row>
    <row r="354" spans="1:6" x14ac:dyDescent="0.25">
      <c r="A354" t="s">
        <v>1138</v>
      </c>
      <c r="B354" s="2" t="s">
        <v>1139</v>
      </c>
      <c r="C354" t="s">
        <v>178</v>
      </c>
      <c r="D354" t="s">
        <v>630</v>
      </c>
      <c r="E354" t="str">
        <f>HYPERLINK("https://www.ncbi.nlm.nih.gov/geo/query/acc.cgi?acc=GSM748922","GSM748922")</f>
        <v>GSM748922</v>
      </c>
      <c r="F354" t="str">
        <f t="shared" si="22"/>
        <v>GSE30245</v>
      </c>
    </row>
    <row r="355" spans="1:6" x14ac:dyDescent="0.25">
      <c r="A355" t="s">
        <v>1140</v>
      </c>
      <c r="B355" s="2" t="s">
        <v>1139</v>
      </c>
      <c r="C355" t="s">
        <v>178</v>
      </c>
      <c r="D355" t="s">
        <v>630</v>
      </c>
      <c r="E355" t="str">
        <f>HYPERLINK("https://www.ncbi.nlm.nih.gov/geo/query/acc.cgi?acc=GSM748923","GSM748923")</f>
        <v>GSM748923</v>
      </c>
      <c r="F355" t="str">
        <f t="shared" si="22"/>
        <v>GSE30245</v>
      </c>
    </row>
    <row r="356" spans="1:6" x14ac:dyDescent="0.25">
      <c r="A356" t="s">
        <v>1141</v>
      </c>
      <c r="B356" s="2" t="s">
        <v>1142</v>
      </c>
      <c r="C356" t="s">
        <v>178</v>
      </c>
      <c r="D356" t="s">
        <v>630</v>
      </c>
      <c r="E356" t="str">
        <f>HYPERLINK("https://www.ncbi.nlm.nih.gov/geo/query/acc.cgi?acc=GSM748924","GSM748924")</f>
        <v>GSM748924</v>
      </c>
      <c r="F356" t="str">
        <f t="shared" si="22"/>
        <v>GSE30245</v>
      </c>
    </row>
    <row r="357" spans="1:6" x14ac:dyDescent="0.25">
      <c r="A357" t="s">
        <v>1143</v>
      </c>
      <c r="B357" s="2" t="s">
        <v>1142</v>
      </c>
      <c r="C357" t="s">
        <v>178</v>
      </c>
      <c r="D357" t="s">
        <v>630</v>
      </c>
      <c r="E357" t="str">
        <f>HYPERLINK("https://www.ncbi.nlm.nih.gov/geo/query/acc.cgi?acc=GSM748925","GSM748925")</f>
        <v>GSM748925</v>
      </c>
      <c r="F357" t="str">
        <f t="shared" si="22"/>
        <v>GSE30245</v>
      </c>
    </row>
    <row r="358" spans="1:6" x14ac:dyDescent="0.25">
      <c r="A358" t="s">
        <v>1144</v>
      </c>
      <c r="B358" s="2" t="s">
        <v>1145</v>
      </c>
      <c r="C358" t="s">
        <v>178</v>
      </c>
      <c r="D358" t="s">
        <v>630</v>
      </c>
      <c r="E358" t="str">
        <f>HYPERLINK("https://www.ncbi.nlm.nih.gov/geo/query/acc.cgi?acc=GSM748926","GSM748926")</f>
        <v>GSM748926</v>
      </c>
      <c r="F358" t="str">
        <f t="shared" si="22"/>
        <v>GSE30245</v>
      </c>
    </row>
    <row r="359" spans="1:6" x14ac:dyDescent="0.25">
      <c r="A359" t="s">
        <v>1146</v>
      </c>
      <c r="B359" s="2" t="s">
        <v>1147</v>
      </c>
      <c r="C359" t="s">
        <v>178</v>
      </c>
      <c r="D359" t="s">
        <v>630</v>
      </c>
      <c r="E359" t="str">
        <f>HYPERLINK("https://www.ncbi.nlm.nih.gov/geo/query/acc.cgi?acc=GSM748927","GSM748927")</f>
        <v>GSM748927</v>
      </c>
      <c r="F359" t="str">
        <f t="shared" si="22"/>
        <v>GSE30245</v>
      </c>
    </row>
    <row r="360" spans="1:6" x14ac:dyDescent="0.25">
      <c r="A360" t="s">
        <v>1148</v>
      </c>
      <c r="B360" s="2" t="s">
        <v>1147</v>
      </c>
      <c r="C360" t="s">
        <v>178</v>
      </c>
      <c r="D360" t="s">
        <v>630</v>
      </c>
      <c r="E360" t="str">
        <f>HYPERLINK("https://www.ncbi.nlm.nih.gov/geo/query/acc.cgi?acc=GSM748928","GSM748928")</f>
        <v>GSM748928</v>
      </c>
      <c r="F360" t="str">
        <f t="shared" si="22"/>
        <v>GSE30245</v>
      </c>
    </row>
    <row r="361" spans="1:6" x14ac:dyDescent="0.25">
      <c r="A361" t="s">
        <v>1149</v>
      </c>
      <c r="B361" s="2" t="s">
        <v>1150</v>
      </c>
      <c r="C361" t="s">
        <v>178</v>
      </c>
      <c r="D361" t="s">
        <v>630</v>
      </c>
      <c r="E361" t="str">
        <f>HYPERLINK("https://www.ncbi.nlm.nih.gov/geo/query/acc.cgi?acc=GSM748929","GSM748929")</f>
        <v>GSM748929</v>
      </c>
      <c r="F361" t="str">
        <f t="shared" si="22"/>
        <v>GSE30245</v>
      </c>
    </row>
    <row r="362" spans="1:6" x14ac:dyDescent="0.25">
      <c r="A362" t="s">
        <v>1151</v>
      </c>
      <c r="B362" s="2" t="s">
        <v>1152</v>
      </c>
      <c r="C362" t="s">
        <v>542</v>
      </c>
      <c r="D362" t="s">
        <v>559</v>
      </c>
      <c r="E362" t="str">
        <f>HYPERLINK("https://www.ncbi.nlm.nih.gov/geo/query/acc.cgi?acc=GSM241874","GSM241874")</f>
        <v>GSM241874</v>
      </c>
      <c r="F362" t="str">
        <f>HYPERLINK("https://www.ncbi.nlm.nih.gov/geo/query/acc.cgi?acc=GSE9563","GSE9563")</f>
        <v>GSE9563</v>
      </c>
    </row>
    <row r="363" spans="1:6" x14ac:dyDescent="0.25">
      <c r="A363" t="s">
        <v>1153</v>
      </c>
      <c r="B363" s="2" t="s">
        <v>1154</v>
      </c>
      <c r="C363" t="s">
        <v>178</v>
      </c>
      <c r="D363" t="s">
        <v>630</v>
      </c>
      <c r="E363" t="str">
        <f>HYPERLINK("https://www.ncbi.nlm.nih.gov/geo/query/acc.cgi?acc=GSM749329","GSM749329")</f>
        <v>GSM749329</v>
      </c>
      <c r="F363" t="str">
        <f>HYPERLINK("https://www.ncbi.nlm.nih.gov/geo/query/acc.cgi?acc=GSE30245","GSE30245")</f>
        <v>GSE30245</v>
      </c>
    </row>
    <row r="364" spans="1:6" x14ac:dyDescent="0.25">
      <c r="A364" t="s">
        <v>1155</v>
      </c>
      <c r="B364" s="2" t="s">
        <v>1156</v>
      </c>
      <c r="C364" t="s">
        <v>178</v>
      </c>
      <c r="D364" t="s">
        <v>630</v>
      </c>
      <c r="E364" t="str">
        <f>HYPERLINK("https://www.ncbi.nlm.nih.gov/geo/query/acc.cgi?acc=GSM749328","GSM749328")</f>
        <v>GSM749328</v>
      </c>
      <c r="F364" t="str">
        <f>HYPERLINK("https://www.ncbi.nlm.nih.gov/geo/query/acc.cgi?acc=GSE30245","GSE30245")</f>
        <v>GSE30245</v>
      </c>
    </row>
    <row r="365" spans="1:6" x14ac:dyDescent="0.25">
      <c r="A365" t="s">
        <v>1157</v>
      </c>
      <c r="B365" s="2" t="s">
        <v>1152</v>
      </c>
      <c r="C365" t="s">
        <v>542</v>
      </c>
      <c r="D365" t="s">
        <v>559</v>
      </c>
      <c r="E365" t="str">
        <f>HYPERLINK("https://www.ncbi.nlm.nih.gov/geo/query/acc.cgi?acc=GSM241875","GSM241875")</f>
        <v>GSM241875</v>
      </c>
      <c r="F365" t="str">
        <f>HYPERLINK("https://www.ncbi.nlm.nih.gov/geo/query/acc.cgi?acc=GSE9563","GSE9563")</f>
        <v>GSE9563</v>
      </c>
    </row>
    <row r="366" spans="1:6" x14ac:dyDescent="0.25">
      <c r="A366" t="s">
        <v>1158</v>
      </c>
      <c r="B366" s="2" t="s">
        <v>1159</v>
      </c>
      <c r="C366" t="s">
        <v>548</v>
      </c>
      <c r="D366" t="s">
        <v>559</v>
      </c>
      <c r="E366" t="str">
        <f>HYPERLINK("https://www.ncbi.nlm.nih.gov/geo/query/acc.cgi?acc=GSM252122","GSM252122")</f>
        <v>GSM252122</v>
      </c>
      <c r="F366" t="str">
        <f>HYPERLINK("https://www.ncbi.nlm.nih.gov/geo/query/acc.cgi?acc=GSE9954","GSE9954")</f>
        <v>GSE9954</v>
      </c>
    </row>
    <row r="367" spans="1:6" x14ac:dyDescent="0.25">
      <c r="A367" t="s">
        <v>1160</v>
      </c>
      <c r="B367" s="2" t="s">
        <v>1159</v>
      </c>
      <c r="C367" t="s">
        <v>548</v>
      </c>
      <c r="D367" t="s">
        <v>559</v>
      </c>
      <c r="E367" t="str">
        <f>HYPERLINK("https://www.ncbi.nlm.nih.gov/geo/query/acc.cgi?acc=GSM252123","GSM252123")</f>
        <v>GSM252123</v>
      </c>
      <c r="F367" t="str">
        <f>HYPERLINK("https://www.ncbi.nlm.nih.gov/geo/query/acc.cgi?acc=GSE9954","GSE9954")</f>
        <v>GSE9954</v>
      </c>
    </row>
    <row r="368" spans="1:6" x14ac:dyDescent="0.25">
      <c r="A368" t="s">
        <v>1161</v>
      </c>
      <c r="B368" s="2" t="s">
        <v>1156</v>
      </c>
      <c r="C368" t="s">
        <v>178</v>
      </c>
      <c r="D368" t="s">
        <v>630</v>
      </c>
      <c r="E368" t="str">
        <f>HYPERLINK("https://www.ncbi.nlm.nih.gov/geo/query/acc.cgi?acc=GSM749327","GSM749327")</f>
        <v>GSM749327</v>
      </c>
      <c r="F368" t="str">
        <f>HYPERLINK("https://www.ncbi.nlm.nih.gov/geo/query/acc.cgi?acc=GSE30245","GSE30245")</f>
        <v>GSE30245</v>
      </c>
    </row>
    <row r="369" spans="1:6" x14ac:dyDescent="0.25">
      <c r="A369" t="s">
        <v>1162</v>
      </c>
      <c r="B369" s="2" t="s">
        <v>1163</v>
      </c>
      <c r="C369" t="s">
        <v>178</v>
      </c>
      <c r="D369" t="s">
        <v>630</v>
      </c>
      <c r="E369" t="str">
        <f>HYPERLINK("https://www.ncbi.nlm.nih.gov/geo/query/acc.cgi?acc=GSM749326","GSM749326")</f>
        <v>GSM749326</v>
      </c>
      <c r="F369" t="str">
        <f>HYPERLINK("https://www.ncbi.nlm.nih.gov/geo/query/acc.cgi?acc=GSE30245","GSE30245")</f>
        <v>GSE30245</v>
      </c>
    </row>
    <row r="370" spans="1:6" x14ac:dyDescent="0.25">
      <c r="A370" t="s">
        <v>1164</v>
      </c>
      <c r="B370" s="2" t="s">
        <v>1165</v>
      </c>
      <c r="C370" t="s">
        <v>457</v>
      </c>
      <c r="D370" t="s">
        <v>572</v>
      </c>
      <c r="E370" t="str">
        <f>HYPERLINK("https://www.ncbi.nlm.nih.gov/geo/query/acc.cgi?acc=GSM1824057","GSM1824057")</f>
        <v>GSM1824057</v>
      </c>
      <c r="F370" t="str">
        <f>HYPERLINK("https://www.ncbi.nlm.nih.gov/geo/query/acc.cgi?acc=GSE70956","GSE70956")</f>
        <v>GSE70956</v>
      </c>
    </row>
    <row r="371" spans="1:6" x14ac:dyDescent="0.25">
      <c r="A371" t="s">
        <v>1166</v>
      </c>
      <c r="B371" s="2" t="s">
        <v>1165</v>
      </c>
      <c r="C371" t="s">
        <v>457</v>
      </c>
      <c r="D371" t="s">
        <v>572</v>
      </c>
      <c r="E371" t="str">
        <f>HYPERLINK("https://www.ncbi.nlm.nih.gov/geo/query/acc.cgi?acc=GSM1824056","GSM1824056")</f>
        <v>GSM1824056</v>
      </c>
      <c r="F371" t="str">
        <f>HYPERLINK("https://www.ncbi.nlm.nih.gov/geo/query/acc.cgi?acc=GSE70956","GSE70956")</f>
        <v>GSE70956</v>
      </c>
    </row>
    <row r="372" spans="1:6" x14ac:dyDescent="0.25">
      <c r="A372" t="s">
        <v>1167</v>
      </c>
      <c r="B372" s="2" t="s">
        <v>749</v>
      </c>
      <c r="C372" t="s">
        <v>443</v>
      </c>
      <c r="D372" t="s">
        <v>583</v>
      </c>
      <c r="E372" t="str">
        <f>HYPERLINK("https://www.ncbi.nlm.nih.gov/geo/query/acc.cgi?acc=GSM1626309","GSM1626309")</f>
        <v>GSM1626309</v>
      </c>
      <c r="F372" t="str">
        <f>HYPERLINK("https://www.ncbi.nlm.nih.gov/geo/query/acc.cgi?acc=GSE67026","GSE67026")</f>
        <v>GSE67026</v>
      </c>
    </row>
    <row r="373" spans="1:6" x14ac:dyDescent="0.25">
      <c r="A373" t="s">
        <v>1168</v>
      </c>
      <c r="B373" s="2" t="s">
        <v>1165</v>
      </c>
      <c r="C373" t="s">
        <v>457</v>
      </c>
      <c r="D373" t="s">
        <v>572</v>
      </c>
      <c r="E373" t="str">
        <f>HYPERLINK("https://www.ncbi.nlm.nih.gov/geo/query/acc.cgi?acc=GSM1824059","GSM1824059")</f>
        <v>GSM1824059</v>
      </c>
      <c r="F373" t="str">
        <f>HYPERLINK("https://www.ncbi.nlm.nih.gov/geo/query/acc.cgi?acc=GSE70956","GSE70956")</f>
        <v>GSE70956</v>
      </c>
    </row>
    <row r="374" spans="1:6" x14ac:dyDescent="0.25">
      <c r="A374" t="s">
        <v>1169</v>
      </c>
      <c r="B374" s="2" t="s">
        <v>1165</v>
      </c>
      <c r="C374" t="s">
        <v>457</v>
      </c>
      <c r="D374" t="s">
        <v>572</v>
      </c>
      <c r="E374" t="str">
        <f>HYPERLINK("https://www.ncbi.nlm.nih.gov/geo/query/acc.cgi?acc=GSM1824058","GSM1824058")</f>
        <v>GSM1824058</v>
      </c>
      <c r="F374" t="str">
        <f>HYPERLINK("https://www.ncbi.nlm.nih.gov/geo/query/acc.cgi?acc=GSE70956","GSE70956")</f>
        <v>GSE70956</v>
      </c>
    </row>
    <row r="375" spans="1:6" x14ac:dyDescent="0.25">
      <c r="A375" t="s">
        <v>1170</v>
      </c>
      <c r="B375" s="2" t="s">
        <v>1171</v>
      </c>
      <c r="C375" t="s">
        <v>225</v>
      </c>
      <c r="D375" t="s">
        <v>579</v>
      </c>
      <c r="E375" t="str">
        <f>HYPERLINK("https://www.ncbi.nlm.nih.gov/geo/query/acc.cgi?acc=GSM898503","GSM898503")</f>
        <v>GSM898503</v>
      </c>
      <c r="F375" t="str">
        <f>HYPERLINK("https://www.ncbi.nlm.nih.gov/geo/query/acc.cgi?acc=GSE36679","GSE36679")</f>
        <v>GSE36679</v>
      </c>
    </row>
    <row r="376" spans="1:6" x14ac:dyDescent="0.25">
      <c r="A376" t="s">
        <v>1172</v>
      </c>
      <c r="B376" s="2" t="s">
        <v>1173</v>
      </c>
      <c r="C376" t="s">
        <v>186</v>
      </c>
      <c r="D376" t="s">
        <v>728</v>
      </c>
      <c r="E376" t="str">
        <f>HYPERLINK("https://www.ncbi.nlm.nih.gov/geo/query/acc.cgi?acc=GSM778008","GSM778008")</f>
        <v>GSM778008</v>
      </c>
      <c r="F376" t="str">
        <f>HYPERLINK("https://www.ncbi.nlm.nih.gov/geo/query/acc.cgi?acc=GSE31374","GSE31374")</f>
        <v>GSE31374</v>
      </c>
    </row>
    <row r="377" spans="1:6" x14ac:dyDescent="0.25">
      <c r="A377" t="s">
        <v>1174</v>
      </c>
      <c r="B377" s="2" t="s">
        <v>1173</v>
      </c>
      <c r="C377" t="s">
        <v>186</v>
      </c>
      <c r="D377" t="s">
        <v>728</v>
      </c>
      <c r="E377" t="str">
        <f>HYPERLINK("https://www.ncbi.nlm.nih.gov/geo/query/acc.cgi?acc=GSM778009","GSM778009")</f>
        <v>GSM778009</v>
      </c>
      <c r="F377" t="str">
        <f>HYPERLINK("https://www.ncbi.nlm.nih.gov/geo/query/acc.cgi?acc=GSE31374","GSE31374")</f>
        <v>GSE31374</v>
      </c>
    </row>
    <row r="378" spans="1:6" x14ac:dyDescent="0.25">
      <c r="A378" t="s">
        <v>1175</v>
      </c>
      <c r="B378" s="2" t="s">
        <v>1176</v>
      </c>
      <c r="C378" t="s">
        <v>525</v>
      </c>
      <c r="D378" t="s">
        <v>579</v>
      </c>
      <c r="E378" t="str">
        <f>HYPERLINK("https://www.ncbi.nlm.nih.gov/geo/query/acc.cgi?acc=GSM2202989","GSM2202989")</f>
        <v>GSM2202989</v>
      </c>
      <c r="F378" t="str">
        <f>HYPERLINK("https://www.ncbi.nlm.nih.gov/geo/query/acc.cgi?acc=GSE83434","GSE83434")</f>
        <v>GSE83434</v>
      </c>
    </row>
    <row r="379" spans="1:6" x14ac:dyDescent="0.25">
      <c r="A379" t="s">
        <v>1177</v>
      </c>
      <c r="B379" s="2" t="s">
        <v>1178</v>
      </c>
      <c r="C379" t="s">
        <v>186</v>
      </c>
      <c r="D379" t="s">
        <v>728</v>
      </c>
      <c r="E379" t="str">
        <f>HYPERLINK("https://www.ncbi.nlm.nih.gov/geo/query/acc.cgi?acc=GSM778000","GSM778000")</f>
        <v>GSM778000</v>
      </c>
      <c r="F379" t="str">
        <f t="shared" ref="F379:F386" si="23">HYPERLINK("https://www.ncbi.nlm.nih.gov/geo/query/acc.cgi?acc=GSE31374","GSE31374")</f>
        <v>GSE31374</v>
      </c>
    </row>
    <row r="380" spans="1:6" x14ac:dyDescent="0.25">
      <c r="A380" t="s">
        <v>1179</v>
      </c>
      <c r="B380" s="2" t="s">
        <v>1178</v>
      </c>
      <c r="C380" t="s">
        <v>186</v>
      </c>
      <c r="D380" t="s">
        <v>728</v>
      </c>
      <c r="E380" t="str">
        <f>HYPERLINK("https://www.ncbi.nlm.nih.gov/geo/query/acc.cgi?acc=GSM778001","GSM778001")</f>
        <v>GSM778001</v>
      </c>
      <c r="F380" t="str">
        <f t="shared" si="23"/>
        <v>GSE31374</v>
      </c>
    </row>
    <row r="381" spans="1:6" x14ac:dyDescent="0.25">
      <c r="A381" t="s">
        <v>1180</v>
      </c>
      <c r="B381" s="2" t="s">
        <v>1181</v>
      </c>
      <c r="C381" t="s">
        <v>186</v>
      </c>
      <c r="D381" t="s">
        <v>728</v>
      </c>
      <c r="E381" t="str">
        <f>HYPERLINK("https://www.ncbi.nlm.nih.gov/geo/query/acc.cgi?acc=GSM778002","GSM778002")</f>
        <v>GSM778002</v>
      </c>
      <c r="F381" t="str">
        <f t="shared" si="23"/>
        <v>GSE31374</v>
      </c>
    </row>
    <row r="382" spans="1:6" x14ac:dyDescent="0.25">
      <c r="A382" t="s">
        <v>1182</v>
      </c>
      <c r="B382" s="2" t="s">
        <v>1181</v>
      </c>
      <c r="C382" t="s">
        <v>186</v>
      </c>
      <c r="D382" t="s">
        <v>728</v>
      </c>
      <c r="E382" t="str">
        <f>HYPERLINK("https://www.ncbi.nlm.nih.gov/geo/query/acc.cgi?acc=GSM778003","GSM778003")</f>
        <v>GSM778003</v>
      </c>
      <c r="F382" t="str">
        <f t="shared" si="23"/>
        <v>GSE31374</v>
      </c>
    </row>
    <row r="383" spans="1:6" x14ac:dyDescent="0.25">
      <c r="A383" t="s">
        <v>1183</v>
      </c>
      <c r="B383" s="2" t="s">
        <v>1184</v>
      </c>
      <c r="C383" t="s">
        <v>186</v>
      </c>
      <c r="D383" t="s">
        <v>728</v>
      </c>
      <c r="E383" t="str">
        <f>HYPERLINK("https://www.ncbi.nlm.nih.gov/geo/query/acc.cgi?acc=GSM778004","GSM778004")</f>
        <v>GSM778004</v>
      </c>
      <c r="F383" t="str">
        <f t="shared" si="23"/>
        <v>GSE31374</v>
      </c>
    </row>
    <row r="384" spans="1:6" x14ac:dyDescent="0.25">
      <c r="A384" t="s">
        <v>1185</v>
      </c>
      <c r="B384" s="2" t="s">
        <v>1184</v>
      </c>
      <c r="C384" t="s">
        <v>186</v>
      </c>
      <c r="D384" t="s">
        <v>728</v>
      </c>
      <c r="E384" t="str">
        <f>HYPERLINK("https://www.ncbi.nlm.nih.gov/geo/query/acc.cgi?acc=GSM778005","GSM778005")</f>
        <v>GSM778005</v>
      </c>
      <c r="F384" t="str">
        <f t="shared" si="23"/>
        <v>GSE31374</v>
      </c>
    </row>
    <row r="385" spans="1:6" x14ac:dyDescent="0.25">
      <c r="A385" t="s">
        <v>1186</v>
      </c>
      <c r="B385" s="2" t="s">
        <v>1187</v>
      </c>
      <c r="C385" t="s">
        <v>186</v>
      </c>
      <c r="D385" t="s">
        <v>728</v>
      </c>
      <c r="E385" t="str">
        <f>HYPERLINK("https://www.ncbi.nlm.nih.gov/geo/query/acc.cgi?acc=GSM778006","GSM778006")</f>
        <v>GSM778006</v>
      </c>
      <c r="F385" t="str">
        <f t="shared" si="23"/>
        <v>GSE31374</v>
      </c>
    </row>
    <row r="386" spans="1:6" x14ac:dyDescent="0.25">
      <c r="A386" t="s">
        <v>1188</v>
      </c>
      <c r="B386" s="2" t="s">
        <v>1187</v>
      </c>
      <c r="C386" t="s">
        <v>186</v>
      </c>
      <c r="D386" t="s">
        <v>728</v>
      </c>
      <c r="E386" t="str">
        <f>HYPERLINK("https://www.ncbi.nlm.nih.gov/geo/query/acc.cgi?acc=GSM778007","GSM778007")</f>
        <v>GSM778007</v>
      </c>
      <c r="F386" t="str">
        <f t="shared" si="23"/>
        <v>GSE31374</v>
      </c>
    </row>
    <row r="387" spans="1:6" x14ac:dyDescent="0.25">
      <c r="A387" t="s">
        <v>1189</v>
      </c>
      <c r="B387" s="2" t="s">
        <v>1190</v>
      </c>
      <c r="C387" t="s">
        <v>377</v>
      </c>
      <c r="D387" t="s">
        <v>618</v>
      </c>
      <c r="E387" t="str">
        <f>HYPERLINK("https://www.ncbi.nlm.nih.gov/geo/query/acc.cgi?acc=GSM1304638","GSM1304638")</f>
        <v>GSM1304638</v>
      </c>
      <c r="F387" t="str">
        <f t="shared" ref="F387:F392" si="24">HYPERLINK("https://www.ncbi.nlm.nih.gov/geo/query/acc.cgi?acc=GSE53969","GSE53969")</f>
        <v>GSE53969</v>
      </c>
    </row>
    <row r="388" spans="1:6" x14ac:dyDescent="0.25">
      <c r="A388" t="s">
        <v>1191</v>
      </c>
      <c r="B388" s="2" t="s">
        <v>1190</v>
      </c>
      <c r="C388" t="s">
        <v>377</v>
      </c>
      <c r="D388" t="s">
        <v>618</v>
      </c>
      <c r="E388" t="str">
        <f>HYPERLINK("https://www.ncbi.nlm.nih.gov/geo/query/acc.cgi?acc=GSM1304639","GSM1304639")</f>
        <v>GSM1304639</v>
      </c>
      <c r="F388" t="str">
        <f t="shared" si="24"/>
        <v>GSE53969</v>
      </c>
    </row>
    <row r="389" spans="1:6" x14ac:dyDescent="0.25">
      <c r="A389" t="s">
        <v>1192</v>
      </c>
      <c r="B389" s="2" t="s">
        <v>1193</v>
      </c>
      <c r="C389" t="s">
        <v>377</v>
      </c>
      <c r="D389" t="s">
        <v>618</v>
      </c>
      <c r="E389" t="str">
        <f>HYPERLINK("https://www.ncbi.nlm.nih.gov/geo/query/acc.cgi?acc=GSM1304630","GSM1304630")</f>
        <v>GSM1304630</v>
      </c>
      <c r="F389" t="str">
        <f t="shared" si="24"/>
        <v>GSE53969</v>
      </c>
    </row>
    <row r="390" spans="1:6" x14ac:dyDescent="0.25">
      <c r="A390" t="s">
        <v>1194</v>
      </c>
      <c r="B390" s="2" t="s">
        <v>1193</v>
      </c>
      <c r="C390" t="s">
        <v>377</v>
      </c>
      <c r="D390" t="s">
        <v>618</v>
      </c>
      <c r="E390" t="str">
        <f>HYPERLINK("https://www.ncbi.nlm.nih.gov/geo/query/acc.cgi?acc=GSM1304631","GSM1304631")</f>
        <v>GSM1304631</v>
      </c>
      <c r="F390" t="str">
        <f t="shared" si="24"/>
        <v>GSE53969</v>
      </c>
    </row>
    <row r="391" spans="1:6" x14ac:dyDescent="0.25">
      <c r="A391" t="s">
        <v>1195</v>
      </c>
      <c r="B391" s="2" t="s">
        <v>1193</v>
      </c>
      <c r="C391" t="s">
        <v>377</v>
      </c>
      <c r="D391" t="s">
        <v>618</v>
      </c>
      <c r="E391" t="str">
        <f>HYPERLINK("https://www.ncbi.nlm.nih.gov/geo/query/acc.cgi?acc=GSM1304632","GSM1304632")</f>
        <v>GSM1304632</v>
      </c>
      <c r="F391" t="str">
        <f t="shared" si="24"/>
        <v>GSE53969</v>
      </c>
    </row>
    <row r="392" spans="1:6" x14ac:dyDescent="0.25">
      <c r="A392" t="s">
        <v>1196</v>
      </c>
      <c r="B392" s="2" t="s">
        <v>1193</v>
      </c>
      <c r="C392" t="s">
        <v>377</v>
      </c>
      <c r="D392" t="s">
        <v>618</v>
      </c>
      <c r="E392" t="str">
        <f>HYPERLINK("https://www.ncbi.nlm.nih.gov/geo/query/acc.cgi?acc=GSM1304633","GSM1304633")</f>
        <v>GSM1304633</v>
      </c>
      <c r="F392" t="str">
        <f t="shared" si="24"/>
        <v>GSE53969</v>
      </c>
    </row>
    <row r="393" spans="1:6" x14ac:dyDescent="0.25">
      <c r="A393" t="s">
        <v>1197</v>
      </c>
      <c r="B393" s="2" t="s">
        <v>1118</v>
      </c>
      <c r="C393" t="s">
        <v>301</v>
      </c>
      <c r="D393" t="s">
        <v>579</v>
      </c>
      <c r="E393" t="str">
        <f>HYPERLINK("https://www.ncbi.nlm.nih.gov/geo/query/acc.cgi?acc=GSM1062002","GSM1062002")</f>
        <v>GSM1062002</v>
      </c>
      <c r="F393" t="str">
        <f>HYPERLINK("https://www.ncbi.nlm.nih.gov/geo/query/acc.cgi?acc=GSE43398","GSE43398")</f>
        <v>GSE43398</v>
      </c>
    </row>
    <row r="394" spans="1:6" x14ac:dyDescent="0.25">
      <c r="A394" t="s">
        <v>1198</v>
      </c>
      <c r="B394" s="2" t="s">
        <v>1193</v>
      </c>
      <c r="C394" t="s">
        <v>377</v>
      </c>
      <c r="D394" t="s">
        <v>618</v>
      </c>
      <c r="E394" t="str">
        <f>HYPERLINK("https://www.ncbi.nlm.nih.gov/geo/query/acc.cgi?acc=GSM1304635","GSM1304635")</f>
        <v>GSM1304635</v>
      </c>
      <c r="F394" t="str">
        <f>HYPERLINK("https://www.ncbi.nlm.nih.gov/geo/query/acc.cgi?acc=GSE53969","GSE53969")</f>
        <v>GSE53969</v>
      </c>
    </row>
    <row r="395" spans="1:6" x14ac:dyDescent="0.25">
      <c r="A395" t="s">
        <v>1199</v>
      </c>
      <c r="B395" s="2" t="s">
        <v>1118</v>
      </c>
      <c r="C395" t="s">
        <v>301</v>
      </c>
      <c r="D395" t="s">
        <v>579</v>
      </c>
      <c r="E395" t="str">
        <f>HYPERLINK("https://www.ncbi.nlm.nih.gov/geo/query/acc.cgi?acc=GSM1062000","GSM1062000")</f>
        <v>GSM1062000</v>
      </c>
      <c r="F395" t="str">
        <f>HYPERLINK("https://www.ncbi.nlm.nih.gov/geo/query/acc.cgi?acc=GSE43398","GSE43398")</f>
        <v>GSE43398</v>
      </c>
    </row>
    <row r="396" spans="1:6" x14ac:dyDescent="0.25">
      <c r="A396" t="s">
        <v>1200</v>
      </c>
      <c r="B396" s="2" t="s">
        <v>1118</v>
      </c>
      <c r="C396" t="s">
        <v>301</v>
      </c>
      <c r="D396" t="s">
        <v>579</v>
      </c>
      <c r="E396" t="str">
        <f>HYPERLINK("https://www.ncbi.nlm.nih.gov/geo/query/acc.cgi?acc=GSM1062001","GSM1062001")</f>
        <v>GSM1062001</v>
      </c>
      <c r="F396" t="str">
        <f>HYPERLINK("https://www.ncbi.nlm.nih.gov/geo/query/acc.cgi?acc=GSE43398","GSE43398")</f>
        <v>GSE43398</v>
      </c>
    </row>
    <row r="397" spans="1:6" x14ac:dyDescent="0.25">
      <c r="A397" t="s">
        <v>1201</v>
      </c>
      <c r="B397" s="2" t="s">
        <v>1202</v>
      </c>
      <c r="C397" t="s">
        <v>228</v>
      </c>
      <c r="D397" t="s">
        <v>572</v>
      </c>
      <c r="E397" t="str">
        <f>HYPERLINK("https://www.ncbi.nlm.nih.gov/geo/query/acc.cgi?acc=GSM902362","GSM902362")</f>
        <v>GSM902362</v>
      </c>
      <c r="F397" t="str">
        <f>HYPERLINK("https://www.ncbi.nlm.nih.gov/geo/query/acc.cgi?acc=GSE36818","GSE36818")</f>
        <v>GSE36818</v>
      </c>
    </row>
    <row r="398" spans="1:6" x14ac:dyDescent="0.25">
      <c r="A398" t="s">
        <v>1203</v>
      </c>
      <c r="B398" s="2" t="s">
        <v>1204</v>
      </c>
      <c r="C398" t="s">
        <v>228</v>
      </c>
      <c r="D398" t="s">
        <v>572</v>
      </c>
      <c r="E398" t="str">
        <f>HYPERLINK("https://www.ncbi.nlm.nih.gov/geo/query/acc.cgi?acc=GSM902363","GSM902363")</f>
        <v>GSM902363</v>
      </c>
      <c r="F398" t="str">
        <f>HYPERLINK("https://www.ncbi.nlm.nih.gov/geo/query/acc.cgi?acc=GSE36818","GSE36818")</f>
        <v>GSE36818</v>
      </c>
    </row>
    <row r="399" spans="1:6" x14ac:dyDescent="0.25">
      <c r="A399" t="s">
        <v>1205</v>
      </c>
      <c r="B399" s="2" t="s">
        <v>1206</v>
      </c>
      <c r="C399" t="s">
        <v>228</v>
      </c>
      <c r="D399" t="s">
        <v>572</v>
      </c>
      <c r="E399" t="str">
        <f>HYPERLINK("https://www.ncbi.nlm.nih.gov/geo/query/acc.cgi?acc=GSM902360","GSM902360")</f>
        <v>GSM902360</v>
      </c>
      <c r="F399" t="str">
        <f>HYPERLINK("https://www.ncbi.nlm.nih.gov/geo/query/acc.cgi?acc=GSE36818","GSE36818")</f>
        <v>GSE36818</v>
      </c>
    </row>
    <row r="400" spans="1:6" x14ac:dyDescent="0.25">
      <c r="A400" t="s">
        <v>1207</v>
      </c>
      <c r="B400" s="2" t="s">
        <v>1208</v>
      </c>
      <c r="C400" t="s">
        <v>228</v>
      </c>
      <c r="D400" t="s">
        <v>572</v>
      </c>
      <c r="E400" t="str">
        <f>HYPERLINK("https://www.ncbi.nlm.nih.gov/geo/query/acc.cgi?acc=GSM902361","GSM902361")</f>
        <v>GSM902361</v>
      </c>
      <c r="F400" t="str">
        <f>HYPERLINK("https://www.ncbi.nlm.nih.gov/geo/query/acc.cgi?acc=GSE36818","GSE36818")</f>
        <v>GSE36818</v>
      </c>
    </row>
    <row r="401" spans="1:6" x14ac:dyDescent="0.25">
      <c r="A401" t="s">
        <v>1209</v>
      </c>
      <c r="B401" s="2" t="s">
        <v>1210</v>
      </c>
      <c r="C401" t="s">
        <v>267</v>
      </c>
      <c r="D401" t="s">
        <v>559</v>
      </c>
      <c r="E401" t="str">
        <f>HYPERLINK("https://www.ncbi.nlm.nih.gov/geo/query/acc.cgi?acc=GSM978946","GSM978946")</f>
        <v>GSM978946</v>
      </c>
      <c r="F401" t="str">
        <f>HYPERLINK("https://www.ncbi.nlm.nih.gov/geo/query/acc.cgi?acc=GSE39771","GSE39771")</f>
        <v>GSE39771</v>
      </c>
    </row>
    <row r="402" spans="1:6" x14ac:dyDescent="0.25">
      <c r="A402" t="s">
        <v>1211</v>
      </c>
      <c r="B402" s="2" t="s">
        <v>1210</v>
      </c>
      <c r="C402" t="s">
        <v>267</v>
      </c>
      <c r="D402" t="s">
        <v>559</v>
      </c>
      <c r="E402" t="str">
        <f>HYPERLINK("https://www.ncbi.nlm.nih.gov/geo/query/acc.cgi?acc=GSM978945","GSM978945")</f>
        <v>GSM978945</v>
      </c>
      <c r="F402" t="str">
        <f>HYPERLINK("https://www.ncbi.nlm.nih.gov/geo/query/acc.cgi?acc=GSE39771","GSE39771")</f>
        <v>GSE39771</v>
      </c>
    </row>
    <row r="403" spans="1:6" x14ac:dyDescent="0.25">
      <c r="A403" t="s">
        <v>1212</v>
      </c>
      <c r="B403" s="2" t="s">
        <v>1213</v>
      </c>
      <c r="C403" t="s">
        <v>267</v>
      </c>
      <c r="D403" t="s">
        <v>559</v>
      </c>
      <c r="E403" t="str">
        <f>HYPERLINK("https://www.ncbi.nlm.nih.gov/geo/query/acc.cgi?acc=GSM978944","GSM978944")</f>
        <v>GSM978944</v>
      </c>
      <c r="F403" t="str">
        <f>HYPERLINK("https://www.ncbi.nlm.nih.gov/geo/query/acc.cgi?acc=GSE39771","GSE39771")</f>
        <v>GSE39771</v>
      </c>
    </row>
    <row r="404" spans="1:6" x14ac:dyDescent="0.25">
      <c r="A404" t="s">
        <v>1214</v>
      </c>
      <c r="B404" s="2" t="s">
        <v>1213</v>
      </c>
      <c r="C404" t="s">
        <v>267</v>
      </c>
      <c r="D404" t="s">
        <v>559</v>
      </c>
      <c r="E404" t="str">
        <f>HYPERLINK("https://www.ncbi.nlm.nih.gov/geo/query/acc.cgi?acc=GSM978943","GSM978943")</f>
        <v>GSM978943</v>
      </c>
      <c r="F404" t="str">
        <f>HYPERLINK("https://www.ncbi.nlm.nih.gov/geo/query/acc.cgi?acc=GSE39771","GSE39771")</f>
        <v>GSE39771</v>
      </c>
    </row>
    <row r="405" spans="1:6" x14ac:dyDescent="0.25">
      <c r="A405" t="s">
        <v>1215</v>
      </c>
      <c r="B405" s="2" t="s">
        <v>1216</v>
      </c>
      <c r="C405" t="s">
        <v>267</v>
      </c>
      <c r="D405" t="s">
        <v>559</v>
      </c>
      <c r="E405" t="str">
        <f>HYPERLINK("https://www.ncbi.nlm.nih.gov/geo/query/acc.cgi?acc=GSM978942","GSM978942")</f>
        <v>GSM978942</v>
      </c>
      <c r="F405" t="str">
        <f>HYPERLINK("https://www.ncbi.nlm.nih.gov/geo/query/acc.cgi?acc=GSE39771","GSE39771")</f>
        <v>GSE39771</v>
      </c>
    </row>
    <row r="406" spans="1:6" x14ac:dyDescent="0.25">
      <c r="A406" t="s">
        <v>1217</v>
      </c>
      <c r="B406" s="2" t="s">
        <v>1218</v>
      </c>
      <c r="C406" t="s">
        <v>213</v>
      </c>
      <c r="D406" t="s">
        <v>559</v>
      </c>
      <c r="E406" t="str">
        <f>HYPERLINK("https://www.ncbi.nlm.nih.gov/geo/query/acc.cgi?acc=GSM854791","GSM854791")</f>
        <v>GSM854791</v>
      </c>
      <c r="F406" t="str">
        <f>HYPERLINK("https://www.ncbi.nlm.nih.gov/geo/query/acc.cgi?acc=GSE34761","GSE34761")</f>
        <v>GSE34761</v>
      </c>
    </row>
    <row r="407" spans="1:6" x14ac:dyDescent="0.25">
      <c r="A407" t="s">
        <v>1219</v>
      </c>
      <c r="B407" s="2" t="s">
        <v>1220</v>
      </c>
      <c r="C407" t="s">
        <v>213</v>
      </c>
      <c r="D407" t="s">
        <v>559</v>
      </c>
      <c r="E407" t="str">
        <f>HYPERLINK("https://www.ncbi.nlm.nih.gov/geo/query/acc.cgi?acc=GSM854790","GSM854790")</f>
        <v>GSM854790</v>
      </c>
      <c r="F407" t="str">
        <f>HYPERLINK("https://www.ncbi.nlm.nih.gov/geo/query/acc.cgi?acc=GSE34761","GSE34761")</f>
        <v>GSE34761</v>
      </c>
    </row>
    <row r="408" spans="1:6" x14ac:dyDescent="0.25">
      <c r="A408" t="s">
        <v>1221</v>
      </c>
      <c r="B408" s="2" t="s">
        <v>1222</v>
      </c>
      <c r="C408" t="s">
        <v>127</v>
      </c>
      <c r="D408" t="s">
        <v>559</v>
      </c>
      <c r="E408" t="str">
        <f>HYPERLINK("https://www.ncbi.nlm.nih.gov/geo/query/acc.cgi?acc=GSM638146","GSM638146")</f>
        <v>GSM638146</v>
      </c>
      <c r="F408" t="str">
        <f t="shared" ref="F408:F415" si="25">HYPERLINK("https://www.ncbi.nlm.nih.gov/geo/query/acc.cgi?acc=GSE26001","GSE26001")</f>
        <v>GSE26001</v>
      </c>
    </row>
    <row r="409" spans="1:6" x14ac:dyDescent="0.25">
      <c r="A409" t="s">
        <v>1223</v>
      </c>
      <c r="B409" s="2" t="s">
        <v>1224</v>
      </c>
      <c r="C409" t="s">
        <v>127</v>
      </c>
      <c r="D409" t="s">
        <v>559</v>
      </c>
      <c r="E409" t="str">
        <f>HYPERLINK("https://www.ncbi.nlm.nih.gov/geo/query/acc.cgi?acc=GSM638147","GSM638147")</f>
        <v>GSM638147</v>
      </c>
      <c r="F409" t="str">
        <f t="shared" si="25"/>
        <v>GSE26001</v>
      </c>
    </row>
    <row r="410" spans="1:6" x14ac:dyDescent="0.25">
      <c r="A410" t="s">
        <v>1225</v>
      </c>
      <c r="B410" s="2" t="s">
        <v>1222</v>
      </c>
      <c r="C410" t="s">
        <v>127</v>
      </c>
      <c r="D410" t="s">
        <v>559</v>
      </c>
      <c r="E410" t="str">
        <f>HYPERLINK("https://www.ncbi.nlm.nih.gov/geo/query/acc.cgi?acc=GSM638144","GSM638144")</f>
        <v>GSM638144</v>
      </c>
      <c r="F410" t="str">
        <f t="shared" si="25"/>
        <v>GSE26001</v>
      </c>
    </row>
    <row r="411" spans="1:6" x14ac:dyDescent="0.25">
      <c r="A411" t="s">
        <v>1226</v>
      </c>
      <c r="B411" s="2" t="s">
        <v>1222</v>
      </c>
      <c r="C411" t="s">
        <v>127</v>
      </c>
      <c r="D411" t="s">
        <v>559</v>
      </c>
      <c r="E411" t="str">
        <f>HYPERLINK("https://www.ncbi.nlm.nih.gov/geo/query/acc.cgi?acc=GSM638145","GSM638145")</f>
        <v>GSM638145</v>
      </c>
      <c r="F411" t="str">
        <f t="shared" si="25"/>
        <v>GSE26001</v>
      </c>
    </row>
    <row r="412" spans="1:6" x14ac:dyDescent="0.25">
      <c r="A412" t="s">
        <v>1227</v>
      </c>
      <c r="B412" s="2" t="s">
        <v>1228</v>
      </c>
      <c r="C412" t="s">
        <v>127</v>
      </c>
      <c r="D412" t="s">
        <v>559</v>
      </c>
      <c r="E412" t="str">
        <f>HYPERLINK("https://www.ncbi.nlm.nih.gov/geo/query/acc.cgi?acc=GSM638142","GSM638142")</f>
        <v>GSM638142</v>
      </c>
      <c r="F412" t="str">
        <f t="shared" si="25"/>
        <v>GSE26001</v>
      </c>
    </row>
    <row r="413" spans="1:6" x14ac:dyDescent="0.25">
      <c r="A413" t="s">
        <v>1229</v>
      </c>
      <c r="B413" s="2" t="s">
        <v>1228</v>
      </c>
      <c r="C413" t="s">
        <v>127</v>
      </c>
      <c r="D413" t="s">
        <v>559</v>
      </c>
      <c r="E413" t="str">
        <f>HYPERLINK("https://www.ncbi.nlm.nih.gov/geo/query/acc.cgi?acc=GSM638143","GSM638143")</f>
        <v>GSM638143</v>
      </c>
      <c r="F413" t="str">
        <f t="shared" si="25"/>
        <v>GSE26001</v>
      </c>
    </row>
    <row r="414" spans="1:6" x14ac:dyDescent="0.25">
      <c r="A414" t="s">
        <v>1230</v>
      </c>
      <c r="B414" s="2" t="s">
        <v>1231</v>
      </c>
      <c r="C414" t="s">
        <v>127</v>
      </c>
      <c r="D414" t="s">
        <v>559</v>
      </c>
      <c r="E414" t="str">
        <f>HYPERLINK("https://www.ncbi.nlm.nih.gov/geo/query/acc.cgi?acc=GSM638140","GSM638140")</f>
        <v>GSM638140</v>
      </c>
      <c r="F414" t="str">
        <f t="shared" si="25"/>
        <v>GSE26001</v>
      </c>
    </row>
    <row r="415" spans="1:6" x14ac:dyDescent="0.25">
      <c r="A415" t="s">
        <v>1232</v>
      </c>
      <c r="B415" s="2" t="s">
        <v>1228</v>
      </c>
      <c r="C415" t="s">
        <v>127</v>
      </c>
      <c r="D415" t="s">
        <v>559</v>
      </c>
      <c r="E415" t="str">
        <f>HYPERLINK("https://www.ncbi.nlm.nih.gov/geo/query/acc.cgi?acc=GSM638141","GSM638141")</f>
        <v>GSM638141</v>
      </c>
      <c r="F415" t="str">
        <f t="shared" si="25"/>
        <v>GSE26001</v>
      </c>
    </row>
    <row r="416" spans="1:6" x14ac:dyDescent="0.25">
      <c r="A416" t="s">
        <v>1233</v>
      </c>
      <c r="B416" s="2" t="s">
        <v>1234</v>
      </c>
      <c r="C416" t="s">
        <v>186</v>
      </c>
      <c r="D416" t="s">
        <v>728</v>
      </c>
      <c r="E416" t="str">
        <f>HYPERLINK("https://www.ncbi.nlm.nih.gov/geo/query/acc.cgi?acc=GSM777939","GSM777939")</f>
        <v>GSM777939</v>
      </c>
      <c r="F416" t="str">
        <f>HYPERLINK("https://www.ncbi.nlm.nih.gov/geo/query/acc.cgi?acc=GSE31374","GSE31374")</f>
        <v>GSE31374</v>
      </c>
    </row>
    <row r="417" spans="1:6" x14ac:dyDescent="0.25">
      <c r="A417" t="s">
        <v>1235</v>
      </c>
      <c r="B417" s="2" t="s">
        <v>1234</v>
      </c>
      <c r="C417" t="s">
        <v>186</v>
      </c>
      <c r="D417" t="s">
        <v>728</v>
      </c>
      <c r="E417" t="str">
        <f>HYPERLINK("https://www.ncbi.nlm.nih.gov/geo/query/acc.cgi?acc=GSM777938","GSM777938")</f>
        <v>GSM777938</v>
      </c>
      <c r="F417" t="str">
        <f>HYPERLINK("https://www.ncbi.nlm.nih.gov/geo/query/acc.cgi?acc=GSE31374","GSE31374")</f>
        <v>GSE31374</v>
      </c>
    </row>
    <row r="418" spans="1:6" x14ac:dyDescent="0.25">
      <c r="A418" t="s">
        <v>1236</v>
      </c>
      <c r="B418" s="2" t="s">
        <v>1224</v>
      </c>
      <c r="C418" t="s">
        <v>127</v>
      </c>
      <c r="D418" t="s">
        <v>559</v>
      </c>
      <c r="E418" t="str">
        <f>HYPERLINK("https://www.ncbi.nlm.nih.gov/geo/query/acc.cgi?acc=GSM638148","GSM638148")</f>
        <v>GSM638148</v>
      </c>
      <c r="F418" t="str">
        <f>HYPERLINK("https://www.ncbi.nlm.nih.gov/geo/query/acc.cgi?acc=GSE26001","GSE26001")</f>
        <v>GSE26001</v>
      </c>
    </row>
    <row r="419" spans="1:6" x14ac:dyDescent="0.25">
      <c r="A419" t="s">
        <v>1237</v>
      </c>
      <c r="B419" s="2" t="s">
        <v>1224</v>
      </c>
      <c r="C419" t="s">
        <v>127</v>
      </c>
      <c r="D419" t="s">
        <v>559</v>
      </c>
      <c r="E419" t="str">
        <f>HYPERLINK("https://www.ncbi.nlm.nih.gov/geo/query/acc.cgi?acc=GSM638149","GSM638149")</f>
        <v>GSM638149</v>
      </c>
      <c r="F419" t="str">
        <f>HYPERLINK("https://www.ncbi.nlm.nih.gov/geo/query/acc.cgi?acc=GSE26001","GSE26001")</f>
        <v>GSE26001</v>
      </c>
    </row>
    <row r="420" spans="1:6" x14ac:dyDescent="0.25">
      <c r="A420" t="s">
        <v>1238</v>
      </c>
      <c r="B420" s="2" t="s">
        <v>1239</v>
      </c>
      <c r="C420" t="s">
        <v>466</v>
      </c>
      <c r="D420" t="s">
        <v>559</v>
      </c>
      <c r="E420" t="str">
        <f>HYPERLINK("https://www.ncbi.nlm.nih.gov/geo/query/acc.cgi?acc=GSM1836292","GSM1836292")</f>
        <v>GSM1836292</v>
      </c>
      <c r="F420" t="str">
        <f>HYPERLINK("https://www.ncbi.nlm.nih.gov/geo/query/acc.cgi?acc=GSE71528","GSE71528")</f>
        <v>GSE71528</v>
      </c>
    </row>
    <row r="421" spans="1:6" x14ac:dyDescent="0.25">
      <c r="A421" t="s">
        <v>1240</v>
      </c>
      <c r="B421" s="2" t="s">
        <v>1241</v>
      </c>
      <c r="C421" t="s">
        <v>392</v>
      </c>
      <c r="D421" t="s">
        <v>764</v>
      </c>
      <c r="E421" t="str">
        <f>HYPERLINK("https://www.ncbi.nlm.nih.gov/geo/query/acc.cgi?acc=GSM130370","GSM130370")</f>
        <v>GSM130370</v>
      </c>
      <c r="F421" t="str">
        <f>HYPERLINK("https://www.ncbi.nlm.nih.gov/geo/query/acc.cgi?acc=GSE5583","GSE5583")</f>
        <v>GSE5583</v>
      </c>
    </row>
    <row r="422" spans="1:6" x14ac:dyDescent="0.25">
      <c r="A422" t="s">
        <v>1242</v>
      </c>
      <c r="B422" s="2" t="s">
        <v>1058</v>
      </c>
      <c r="C422" t="s">
        <v>466</v>
      </c>
      <c r="D422" t="s">
        <v>559</v>
      </c>
      <c r="E422" t="str">
        <f>HYPERLINK("https://www.ncbi.nlm.nih.gov/geo/query/acc.cgi?acc=GSM1836290","GSM1836290")</f>
        <v>GSM1836290</v>
      </c>
      <c r="F422" t="str">
        <f>HYPERLINK("https://www.ncbi.nlm.nih.gov/geo/query/acc.cgi?acc=GSE71528","GSE71528")</f>
        <v>GSE71528</v>
      </c>
    </row>
    <row r="423" spans="1:6" x14ac:dyDescent="0.25">
      <c r="A423" t="s">
        <v>1243</v>
      </c>
      <c r="B423" s="2" t="s">
        <v>1239</v>
      </c>
      <c r="C423" t="s">
        <v>466</v>
      </c>
      <c r="D423" t="s">
        <v>559</v>
      </c>
      <c r="E423" t="str">
        <f>HYPERLINK("https://www.ncbi.nlm.nih.gov/geo/query/acc.cgi?acc=GSM1836291","GSM1836291")</f>
        <v>GSM1836291</v>
      </c>
      <c r="F423" t="str">
        <f>HYPERLINK("https://www.ncbi.nlm.nih.gov/geo/query/acc.cgi?acc=GSE71528","GSE71528")</f>
        <v>GSE71528</v>
      </c>
    </row>
    <row r="424" spans="1:6" x14ac:dyDescent="0.25">
      <c r="A424" t="s">
        <v>1244</v>
      </c>
      <c r="B424" s="2" t="s">
        <v>1245</v>
      </c>
      <c r="C424" t="s">
        <v>466</v>
      </c>
      <c r="D424" t="s">
        <v>559</v>
      </c>
      <c r="E424" t="str">
        <f>HYPERLINK("https://www.ncbi.nlm.nih.gov/geo/query/acc.cgi?acc=GSM1836296","GSM1836296")</f>
        <v>GSM1836296</v>
      </c>
      <c r="F424" t="str">
        <f>HYPERLINK("https://www.ncbi.nlm.nih.gov/geo/query/acc.cgi?acc=GSE71528","GSE71528")</f>
        <v>GSE71528</v>
      </c>
    </row>
    <row r="425" spans="1:6" x14ac:dyDescent="0.25">
      <c r="A425" t="s">
        <v>1246</v>
      </c>
      <c r="B425" s="2" t="s">
        <v>1247</v>
      </c>
      <c r="C425" t="s">
        <v>466</v>
      </c>
      <c r="D425" t="s">
        <v>559</v>
      </c>
      <c r="E425" t="str">
        <f>HYPERLINK("https://www.ncbi.nlm.nih.gov/geo/query/acc.cgi?acc=GSM1836297","GSM1836297")</f>
        <v>GSM1836297</v>
      </c>
      <c r="F425" t="str">
        <f>HYPERLINK("https://www.ncbi.nlm.nih.gov/geo/query/acc.cgi?acc=GSE71528","GSE71528")</f>
        <v>GSE71528</v>
      </c>
    </row>
    <row r="426" spans="1:6" x14ac:dyDescent="0.25">
      <c r="A426" t="s">
        <v>1248</v>
      </c>
      <c r="B426" s="2" t="s">
        <v>1249</v>
      </c>
      <c r="C426" t="s">
        <v>466</v>
      </c>
      <c r="D426" t="s">
        <v>559</v>
      </c>
      <c r="E426" t="str">
        <f>HYPERLINK("https://www.ncbi.nlm.nih.gov/geo/query/acc.cgi?acc=GSM1836294","GSM1836294")</f>
        <v>GSM1836294</v>
      </c>
      <c r="F426" t="str">
        <f>HYPERLINK("https://www.ncbi.nlm.nih.gov/geo/query/acc.cgi?acc=GSE71528","GSE71528")</f>
        <v>GSE71528</v>
      </c>
    </row>
    <row r="427" spans="1:6" x14ac:dyDescent="0.25">
      <c r="A427" t="s">
        <v>1250</v>
      </c>
      <c r="B427" s="2" t="s">
        <v>1251</v>
      </c>
      <c r="C427" t="s">
        <v>365</v>
      </c>
      <c r="D427" t="s">
        <v>821</v>
      </c>
      <c r="E427" t="str">
        <f>HYPERLINK("https://www.ncbi.nlm.nih.gov/geo/query/acc.cgi?acc=GSM1128644","GSM1128644")</f>
        <v>GSM1128644</v>
      </c>
      <c r="F427" t="str">
        <f>HYPERLINK("https://www.ncbi.nlm.nih.gov/geo/query/acc.cgi?acc=GSE52397","GSE52397")</f>
        <v>GSE52397</v>
      </c>
    </row>
    <row r="428" spans="1:6" x14ac:dyDescent="0.25">
      <c r="A428" t="s">
        <v>1252</v>
      </c>
      <c r="B428" s="2" t="s">
        <v>1247</v>
      </c>
      <c r="C428" t="s">
        <v>466</v>
      </c>
      <c r="D428" t="s">
        <v>559</v>
      </c>
      <c r="E428" t="str">
        <f>HYPERLINK("https://www.ncbi.nlm.nih.gov/geo/query/acc.cgi?acc=GSM1836298","GSM1836298")</f>
        <v>GSM1836298</v>
      </c>
      <c r="F428" t="str">
        <f>HYPERLINK("https://www.ncbi.nlm.nih.gov/geo/query/acc.cgi?acc=GSE71528","GSE71528")</f>
        <v>GSE71528</v>
      </c>
    </row>
    <row r="429" spans="1:6" x14ac:dyDescent="0.25">
      <c r="A429" t="s">
        <v>1253</v>
      </c>
      <c r="B429" s="2" t="s">
        <v>1254</v>
      </c>
      <c r="C429" t="s">
        <v>527</v>
      </c>
      <c r="D429" t="s">
        <v>559</v>
      </c>
      <c r="E429" t="str">
        <f>HYPERLINK("https://www.ncbi.nlm.nih.gov/geo/query/acc.cgi?acc=GSM210973","GSM210973")</f>
        <v>GSM210973</v>
      </c>
      <c r="F429" t="str">
        <f>HYPERLINK("https://www.ncbi.nlm.nih.gov/geo/query/acc.cgi?acc=GSE8503","GSE8503")</f>
        <v>GSE8503</v>
      </c>
    </row>
    <row r="430" spans="1:6" x14ac:dyDescent="0.25">
      <c r="A430" t="s">
        <v>1255</v>
      </c>
      <c r="B430" s="2" t="s">
        <v>1256</v>
      </c>
      <c r="C430" t="s">
        <v>298</v>
      </c>
      <c r="D430" t="s">
        <v>583</v>
      </c>
      <c r="E430" t="str">
        <f>HYPERLINK("https://www.ncbi.nlm.nih.gov/geo/query/acc.cgi?acc=GSM1058924","GSM1058924")</f>
        <v>GSM1058924</v>
      </c>
      <c r="F430" t="str">
        <f>HYPERLINK("https://www.ncbi.nlm.nih.gov/geo/query/acc.cgi?acc=GSE43221","GSE43221")</f>
        <v>GSE43221</v>
      </c>
    </row>
    <row r="431" spans="1:6" x14ac:dyDescent="0.25">
      <c r="A431" t="s">
        <v>1257</v>
      </c>
      <c r="B431" s="2" t="s">
        <v>1258</v>
      </c>
      <c r="C431" t="s">
        <v>448</v>
      </c>
      <c r="D431" t="s">
        <v>559</v>
      </c>
      <c r="E431" t="str">
        <f>HYPERLINK("https://www.ncbi.nlm.nih.gov/geo/query/acc.cgi?acc=GSM1697638","GSM1697638")</f>
        <v>GSM1697638</v>
      </c>
      <c r="F431" t="str">
        <f>HYPERLINK("https://www.ncbi.nlm.nih.gov/geo/query/acc.cgi?acc=GSE69317","GSE69317")</f>
        <v>GSE69317</v>
      </c>
    </row>
    <row r="432" spans="1:6" x14ac:dyDescent="0.25">
      <c r="A432" t="s">
        <v>1259</v>
      </c>
      <c r="B432" s="2" t="s">
        <v>677</v>
      </c>
      <c r="C432" t="s">
        <v>178</v>
      </c>
      <c r="D432" t="s">
        <v>630</v>
      </c>
      <c r="E432" t="str">
        <f>HYPERLINK("https://www.ncbi.nlm.nih.gov/geo/query/acc.cgi?acc=GSM749269","GSM749269")</f>
        <v>GSM749269</v>
      </c>
      <c r="F432" t="str">
        <f>HYPERLINK("https://www.ncbi.nlm.nih.gov/geo/query/acc.cgi?acc=GSE30245","GSE30245")</f>
        <v>GSE30245</v>
      </c>
    </row>
    <row r="433" spans="1:6" x14ac:dyDescent="0.25">
      <c r="A433" t="s">
        <v>1260</v>
      </c>
      <c r="B433" s="2" t="s">
        <v>872</v>
      </c>
      <c r="C433" t="s">
        <v>527</v>
      </c>
      <c r="D433" t="s">
        <v>559</v>
      </c>
      <c r="E433" t="str">
        <f>HYPERLINK("https://www.ncbi.nlm.nih.gov/geo/query/acc.cgi?acc=GSM210975","GSM210975")</f>
        <v>GSM210975</v>
      </c>
      <c r="F433" t="str">
        <f>HYPERLINK("https://www.ncbi.nlm.nih.gov/geo/query/acc.cgi?acc=GSE8503","GSE8503")</f>
        <v>GSE8503</v>
      </c>
    </row>
    <row r="434" spans="1:6" x14ac:dyDescent="0.25">
      <c r="A434" t="s">
        <v>1261</v>
      </c>
      <c r="B434" s="2" t="s">
        <v>1262</v>
      </c>
      <c r="C434" t="s">
        <v>298</v>
      </c>
      <c r="D434" t="s">
        <v>583</v>
      </c>
      <c r="E434" t="str">
        <f>HYPERLINK("https://www.ncbi.nlm.nih.gov/geo/query/acc.cgi?acc=GSM1058926","GSM1058926")</f>
        <v>GSM1058926</v>
      </c>
      <c r="F434" t="str">
        <f>HYPERLINK("https://www.ncbi.nlm.nih.gov/geo/query/acc.cgi?acc=GSE43221","GSE43221")</f>
        <v>GSE43221</v>
      </c>
    </row>
    <row r="435" spans="1:6" x14ac:dyDescent="0.25">
      <c r="A435" t="s">
        <v>1263</v>
      </c>
      <c r="B435" s="2" t="s">
        <v>1264</v>
      </c>
      <c r="C435" t="s">
        <v>365</v>
      </c>
      <c r="D435" t="s">
        <v>821</v>
      </c>
      <c r="E435" t="str">
        <f>HYPERLINK("https://www.ncbi.nlm.nih.gov/geo/query/acc.cgi?acc=GSM1128640","GSM1128640")</f>
        <v>GSM1128640</v>
      </c>
      <c r="F435" t="str">
        <f>HYPERLINK("https://www.ncbi.nlm.nih.gov/geo/query/acc.cgi?acc=GSE52397","GSE52397")</f>
        <v>GSE52397</v>
      </c>
    </row>
    <row r="436" spans="1:6" x14ac:dyDescent="0.25">
      <c r="A436" t="s">
        <v>1265</v>
      </c>
      <c r="B436" s="2" t="s">
        <v>1266</v>
      </c>
      <c r="C436" t="s">
        <v>343</v>
      </c>
      <c r="D436" t="s">
        <v>579</v>
      </c>
      <c r="E436" t="str">
        <f>HYPERLINK("https://www.ncbi.nlm.nih.gov/geo/query/acc.cgi?acc=GSM1197053","GSM1197053")</f>
        <v>GSM1197053</v>
      </c>
      <c r="F436" t="str">
        <f>HYPERLINK("https://www.ncbi.nlm.nih.gov/geo/query/acc.cgi?acc=GSE49305","GSE49305")</f>
        <v>GSE49305</v>
      </c>
    </row>
    <row r="437" spans="1:6" x14ac:dyDescent="0.25">
      <c r="A437" t="s">
        <v>1267</v>
      </c>
      <c r="B437" s="2" t="s">
        <v>1268</v>
      </c>
      <c r="C437" t="s">
        <v>290</v>
      </c>
      <c r="D437" t="s">
        <v>583</v>
      </c>
      <c r="E437" t="str">
        <f>HYPERLINK("https://www.ncbi.nlm.nih.gov/geo/query/acc.cgi?acc=GSM1054611","GSM1054611")</f>
        <v>GSM1054611</v>
      </c>
      <c r="F437" t="str">
        <f>HYPERLINK("https://www.ncbi.nlm.nih.gov/geo/query/acc.cgi?acc=GSE42993","GSE42993")</f>
        <v>GSE42993</v>
      </c>
    </row>
    <row r="438" spans="1:6" x14ac:dyDescent="0.25">
      <c r="A438" t="s">
        <v>1269</v>
      </c>
      <c r="B438" s="2" t="s">
        <v>1270</v>
      </c>
      <c r="C438" t="s">
        <v>343</v>
      </c>
      <c r="D438" t="s">
        <v>579</v>
      </c>
      <c r="E438" t="str">
        <f>HYPERLINK("https://www.ncbi.nlm.nih.gov/geo/query/acc.cgi?acc=GSM1197056","GSM1197056")</f>
        <v>GSM1197056</v>
      </c>
      <c r="F438" t="str">
        <f t="shared" ref="F438:F443" si="26">HYPERLINK("https://www.ncbi.nlm.nih.gov/geo/query/acc.cgi?acc=GSE49305","GSE49305")</f>
        <v>GSE49305</v>
      </c>
    </row>
    <row r="439" spans="1:6" x14ac:dyDescent="0.25">
      <c r="A439" t="s">
        <v>1271</v>
      </c>
      <c r="B439" s="2" t="s">
        <v>1272</v>
      </c>
      <c r="C439" t="s">
        <v>343</v>
      </c>
      <c r="D439" t="s">
        <v>579</v>
      </c>
      <c r="E439" t="str">
        <f>HYPERLINK("https://www.ncbi.nlm.nih.gov/geo/query/acc.cgi?acc=GSM1197057","GSM1197057")</f>
        <v>GSM1197057</v>
      </c>
      <c r="F439" t="str">
        <f t="shared" si="26"/>
        <v>GSE49305</v>
      </c>
    </row>
    <row r="440" spans="1:6" x14ac:dyDescent="0.25">
      <c r="A440" t="s">
        <v>1273</v>
      </c>
      <c r="B440" s="2" t="s">
        <v>1274</v>
      </c>
      <c r="C440" t="s">
        <v>343</v>
      </c>
      <c r="D440" t="s">
        <v>579</v>
      </c>
      <c r="E440" t="str">
        <f>HYPERLINK("https://www.ncbi.nlm.nih.gov/geo/query/acc.cgi?acc=GSM1197054","GSM1197054")</f>
        <v>GSM1197054</v>
      </c>
      <c r="F440" t="str">
        <f t="shared" si="26"/>
        <v>GSE49305</v>
      </c>
    </row>
    <row r="441" spans="1:6" x14ac:dyDescent="0.25">
      <c r="A441" t="s">
        <v>1275</v>
      </c>
      <c r="B441" s="2" t="s">
        <v>1276</v>
      </c>
      <c r="C441" t="s">
        <v>343</v>
      </c>
      <c r="D441" t="s">
        <v>579</v>
      </c>
      <c r="E441" t="str">
        <f>HYPERLINK("https://www.ncbi.nlm.nih.gov/geo/query/acc.cgi?acc=GSM1197055","GSM1197055")</f>
        <v>GSM1197055</v>
      </c>
      <c r="F441" t="str">
        <f t="shared" si="26"/>
        <v>GSE49305</v>
      </c>
    </row>
    <row r="442" spans="1:6" x14ac:dyDescent="0.25">
      <c r="A442" t="s">
        <v>1277</v>
      </c>
      <c r="B442" s="2" t="s">
        <v>1278</v>
      </c>
      <c r="C442" t="s">
        <v>343</v>
      </c>
      <c r="D442" t="s">
        <v>579</v>
      </c>
      <c r="E442" t="str">
        <f>HYPERLINK("https://www.ncbi.nlm.nih.gov/geo/query/acc.cgi?acc=GSM1197058","GSM1197058")</f>
        <v>GSM1197058</v>
      </c>
      <c r="F442" t="str">
        <f t="shared" si="26"/>
        <v>GSE49305</v>
      </c>
    </row>
    <row r="443" spans="1:6" x14ac:dyDescent="0.25">
      <c r="A443" t="s">
        <v>1279</v>
      </c>
      <c r="B443" s="2" t="s">
        <v>1280</v>
      </c>
      <c r="C443" t="s">
        <v>343</v>
      </c>
      <c r="D443" t="s">
        <v>579</v>
      </c>
      <c r="E443" t="str">
        <f>HYPERLINK("https://www.ncbi.nlm.nih.gov/geo/query/acc.cgi?acc=GSM1197059","GSM1197059")</f>
        <v>GSM1197059</v>
      </c>
      <c r="F443" t="str">
        <f t="shared" si="26"/>
        <v>GSE49305</v>
      </c>
    </row>
    <row r="444" spans="1:6" x14ac:dyDescent="0.25">
      <c r="A444" t="s">
        <v>1281</v>
      </c>
      <c r="B444" s="2" t="s">
        <v>1282</v>
      </c>
      <c r="C444" t="s">
        <v>154</v>
      </c>
      <c r="D444" t="s">
        <v>559</v>
      </c>
      <c r="E444" t="str">
        <f>HYPERLINK("https://www.ncbi.nlm.nih.gov/geo/query/acc.cgi?acc=GSM688707","GSM688707")</f>
        <v>GSM688707</v>
      </c>
      <c r="F444" t="str">
        <f t="shared" ref="F444:F451" si="27">HYPERLINK("https://www.ncbi.nlm.nih.gov/geo/query/acc.cgi?acc=GSE27881","GSE27881")</f>
        <v>GSE27881</v>
      </c>
    </row>
    <row r="445" spans="1:6" x14ac:dyDescent="0.25">
      <c r="A445" t="s">
        <v>1283</v>
      </c>
      <c r="B445" s="2" t="s">
        <v>1284</v>
      </c>
      <c r="C445" t="s">
        <v>154</v>
      </c>
      <c r="D445" t="s">
        <v>559</v>
      </c>
      <c r="E445" t="str">
        <f>HYPERLINK("https://www.ncbi.nlm.nih.gov/geo/query/acc.cgi?acc=GSM688706","GSM688706")</f>
        <v>GSM688706</v>
      </c>
      <c r="F445" t="str">
        <f t="shared" si="27"/>
        <v>GSE27881</v>
      </c>
    </row>
    <row r="446" spans="1:6" x14ac:dyDescent="0.25">
      <c r="A446" t="s">
        <v>1285</v>
      </c>
      <c r="B446" s="2" t="s">
        <v>1286</v>
      </c>
      <c r="C446" t="s">
        <v>154</v>
      </c>
      <c r="D446" t="s">
        <v>559</v>
      </c>
      <c r="E446" t="str">
        <f>HYPERLINK("https://www.ncbi.nlm.nih.gov/geo/query/acc.cgi?acc=GSM688705","GSM688705")</f>
        <v>GSM688705</v>
      </c>
      <c r="F446" t="str">
        <f t="shared" si="27"/>
        <v>GSE27881</v>
      </c>
    </row>
    <row r="447" spans="1:6" x14ac:dyDescent="0.25">
      <c r="A447" t="s">
        <v>1287</v>
      </c>
      <c r="B447" s="2" t="s">
        <v>1288</v>
      </c>
      <c r="C447" t="s">
        <v>154</v>
      </c>
      <c r="D447" t="s">
        <v>559</v>
      </c>
      <c r="E447" t="str">
        <f>HYPERLINK("https://www.ncbi.nlm.nih.gov/geo/query/acc.cgi?acc=GSM688704","GSM688704")</f>
        <v>GSM688704</v>
      </c>
      <c r="F447" t="str">
        <f t="shared" si="27"/>
        <v>GSE27881</v>
      </c>
    </row>
    <row r="448" spans="1:6" x14ac:dyDescent="0.25">
      <c r="A448" t="s">
        <v>1289</v>
      </c>
      <c r="B448" s="2" t="s">
        <v>1290</v>
      </c>
      <c r="C448" t="s">
        <v>154</v>
      </c>
      <c r="D448" t="s">
        <v>559</v>
      </c>
      <c r="E448" t="str">
        <f>HYPERLINK("https://www.ncbi.nlm.nih.gov/geo/query/acc.cgi?acc=GSM688703","GSM688703")</f>
        <v>GSM688703</v>
      </c>
      <c r="F448" t="str">
        <f t="shared" si="27"/>
        <v>GSE27881</v>
      </c>
    </row>
    <row r="449" spans="1:6" x14ac:dyDescent="0.25">
      <c r="A449" t="s">
        <v>1291</v>
      </c>
      <c r="B449" s="2" t="s">
        <v>1292</v>
      </c>
      <c r="C449" t="s">
        <v>154</v>
      </c>
      <c r="D449" t="s">
        <v>559</v>
      </c>
      <c r="E449" t="str">
        <f>HYPERLINK("https://www.ncbi.nlm.nih.gov/geo/query/acc.cgi?acc=GSM688702","GSM688702")</f>
        <v>GSM688702</v>
      </c>
      <c r="F449" t="str">
        <f t="shared" si="27"/>
        <v>GSE27881</v>
      </c>
    </row>
    <row r="450" spans="1:6" x14ac:dyDescent="0.25">
      <c r="A450" t="s">
        <v>1293</v>
      </c>
      <c r="B450" s="2" t="s">
        <v>1294</v>
      </c>
      <c r="C450" t="s">
        <v>154</v>
      </c>
      <c r="D450" t="s">
        <v>559</v>
      </c>
      <c r="E450" t="str">
        <f>HYPERLINK("https://www.ncbi.nlm.nih.gov/geo/query/acc.cgi?acc=GSM688701","GSM688701")</f>
        <v>GSM688701</v>
      </c>
      <c r="F450" t="str">
        <f t="shared" si="27"/>
        <v>GSE27881</v>
      </c>
    </row>
    <row r="451" spans="1:6" x14ac:dyDescent="0.25">
      <c r="A451" t="s">
        <v>1295</v>
      </c>
      <c r="B451" s="2" t="s">
        <v>1286</v>
      </c>
      <c r="C451" t="s">
        <v>154</v>
      </c>
      <c r="D451" t="s">
        <v>559</v>
      </c>
      <c r="E451" t="str">
        <f>HYPERLINK("https://www.ncbi.nlm.nih.gov/geo/query/acc.cgi?acc=GSM688700","GSM688700")</f>
        <v>GSM688700</v>
      </c>
      <c r="F451" t="str">
        <f t="shared" si="27"/>
        <v>GSE27881</v>
      </c>
    </row>
    <row r="452" spans="1:6" x14ac:dyDescent="0.25">
      <c r="A452" t="s">
        <v>1296</v>
      </c>
      <c r="B452" s="2" t="s">
        <v>1297</v>
      </c>
      <c r="C452" t="s">
        <v>186</v>
      </c>
      <c r="D452" t="s">
        <v>728</v>
      </c>
      <c r="E452" t="str">
        <f>HYPERLINK("https://www.ncbi.nlm.nih.gov/geo/query/acc.cgi?acc=GSM777841","GSM777841")</f>
        <v>GSM777841</v>
      </c>
      <c r="F452" t="str">
        <f t="shared" ref="F452:F457" si="28">HYPERLINK("https://www.ncbi.nlm.nih.gov/geo/query/acc.cgi?acc=GSE31374","GSE31374")</f>
        <v>GSE31374</v>
      </c>
    </row>
    <row r="453" spans="1:6" x14ac:dyDescent="0.25">
      <c r="A453" t="s">
        <v>1298</v>
      </c>
      <c r="B453" s="2" t="s">
        <v>1297</v>
      </c>
      <c r="C453" t="s">
        <v>186</v>
      </c>
      <c r="D453" t="s">
        <v>728</v>
      </c>
      <c r="E453" t="str">
        <f>HYPERLINK("https://www.ncbi.nlm.nih.gov/geo/query/acc.cgi?acc=GSM777840","GSM777840")</f>
        <v>GSM777840</v>
      </c>
      <c r="F453" t="str">
        <f t="shared" si="28"/>
        <v>GSE31374</v>
      </c>
    </row>
    <row r="454" spans="1:6" x14ac:dyDescent="0.25">
      <c r="A454" t="s">
        <v>1299</v>
      </c>
      <c r="B454" s="2" t="s">
        <v>1300</v>
      </c>
      <c r="C454" t="s">
        <v>186</v>
      </c>
      <c r="D454" t="s">
        <v>728</v>
      </c>
      <c r="E454" t="str">
        <f>HYPERLINK("https://www.ncbi.nlm.nih.gov/geo/query/acc.cgi?acc=GSM777843","GSM777843")</f>
        <v>GSM777843</v>
      </c>
      <c r="F454" t="str">
        <f t="shared" si="28"/>
        <v>GSE31374</v>
      </c>
    </row>
    <row r="455" spans="1:6" x14ac:dyDescent="0.25">
      <c r="A455" t="s">
        <v>1301</v>
      </c>
      <c r="B455" s="2" t="s">
        <v>1300</v>
      </c>
      <c r="C455" t="s">
        <v>186</v>
      </c>
      <c r="D455" t="s">
        <v>728</v>
      </c>
      <c r="E455" t="str">
        <f>HYPERLINK("https://www.ncbi.nlm.nih.gov/geo/query/acc.cgi?acc=GSM777842","GSM777842")</f>
        <v>GSM777842</v>
      </c>
      <c r="F455" t="str">
        <f t="shared" si="28"/>
        <v>GSE31374</v>
      </c>
    </row>
    <row r="456" spans="1:6" x14ac:dyDescent="0.25">
      <c r="A456" t="s">
        <v>1302</v>
      </c>
      <c r="B456" s="2" t="s">
        <v>1303</v>
      </c>
      <c r="C456" t="s">
        <v>186</v>
      </c>
      <c r="D456" t="s">
        <v>728</v>
      </c>
      <c r="E456" t="str">
        <f>HYPERLINK("https://www.ncbi.nlm.nih.gov/geo/query/acc.cgi?acc=GSM777845","GSM777845")</f>
        <v>GSM777845</v>
      </c>
      <c r="F456" t="str">
        <f t="shared" si="28"/>
        <v>GSE31374</v>
      </c>
    </row>
    <row r="457" spans="1:6" x14ac:dyDescent="0.25">
      <c r="A457" t="s">
        <v>1304</v>
      </c>
      <c r="B457" s="2" t="s">
        <v>1303</v>
      </c>
      <c r="C457" t="s">
        <v>186</v>
      </c>
      <c r="D457" t="s">
        <v>728</v>
      </c>
      <c r="E457" t="str">
        <f>HYPERLINK("https://www.ncbi.nlm.nih.gov/geo/query/acc.cgi?acc=GSM777844","GSM777844")</f>
        <v>GSM777844</v>
      </c>
      <c r="F457" t="str">
        <f t="shared" si="28"/>
        <v>GSE31374</v>
      </c>
    </row>
    <row r="458" spans="1:6" x14ac:dyDescent="0.25">
      <c r="A458" t="s">
        <v>1305</v>
      </c>
      <c r="B458" s="2" t="s">
        <v>1284</v>
      </c>
      <c r="C458" t="s">
        <v>154</v>
      </c>
      <c r="D458" t="s">
        <v>559</v>
      </c>
      <c r="E458" t="str">
        <f>HYPERLINK("https://www.ncbi.nlm.nih.gov/geo/query/acc.cgi?acc=GSM688709","GSM688709")</f>
        <v>GSM688709</v>
      </c>
      <c r="F458" t="str">
        <f>HYPERLINK("https://www.ncbi.nlm.nih.gov/geo/query/acc.cgi?acc=GSE27881","GSE27881")</f>
        <v>GSE27881</v>
      </c>
    </row>
    <row r="459" spans="1:6" x14ac:dyDescent="0.25">
      <c r="A459" t="s">
        <v>1306</v>
      </c>
      <c r="B459" s="2" t="s">
        <v>1286</v>
      </c>
      <c r="C459" t="s">
        <v>154</v>
      </c>
      <c r="D459" t="s">
        <v>559</v>
      </c>
      <c r="E459" t="str">
        <f>HYPERLINK("https://www.ncbi.nlm.nih.gov/geo/query/acc.cgi?acc=GSM688708","GSM688708")</f>
        <v>GSM688708</v>
      </c>
      <c r="F459" t="str">
        <f>HYPERLINK("https://www.ncbi.nlm.nih.gov/geo/query/acc.cgi?acc=GSE27881","GSE27881")</f>
        <v>GSE27881</v>
      </c>
    </row>
    <row r="460" spans="1:6" x14ac:dyDescent="0.25">
      <c r="A460" t="s">
        <v>1307</v>
      </c>
      <c r="B460" s="2" t="s">
        <v>1308</v>
      </c>
      <c r="C460" t="s">
        <v>460</v>
      </c>
      <c r="D460" t="s">
        <v>559</v>
      </c>
      <c r="E460" t="str">
        <f>HYPERLINK("https://www.ncbi.nlm.nih.gov/geo/query/acc.cgi?acc=GSM1831429","GSM1831429")</f>
        <v>GSM1831429</v>
      </c>
      <c r="F460" t="str">
        <f>HYPERLINK("https://www.ncbi.nlm.nih.gov/geo/query/acc.cgi?acc=GSE71255","GSE71255")</f>
        <v>GSE71255</v>
      </c>
    </row>
    <row r="461" spans="1:6" x14ac:dyDescent="0.25">
      <c r="A461" t="s">
        <v>1309</v>
      </c>
      <c r="B461" s="2" t="s">
        <v>1258</v>
      </c>
      <c r="C461" t="s">
        <v>448</v>
      </c>
      <c r="D461" t="s">
        <v>559</v>
      </c>
      <c r="E461" t="str">
        <f>HYPERLINK("https://www.ncbi.nlm.nih.gov/geo/query/acc.cgi?acc=GSM1697636","GSM1697636")</f>
        <v>GSM1697636</v>
      </c>
      <c r="F461" t="str">
        <f>HYPERLINK("https://www.ncbi.nlm.nih.gov/geo/query/acc.cgi?acc=GSE69317","GSE69317")</f>
        <v>GSE69317</v>
      </c>
    </row>
    <row r="462" spans="1:6" x14ac:dyDescent="0.25">
      <c r="A462" t="s">
        <v>1310</v>
      </c>
      <c r="B462" s="2" t="s">
        <v>1311</v>
      </c>
      <c r="C462" t="s">
        <v>248</v>
      </c>
      <c r="D462" t="s">
        <v>623</v>
      </c>
      <c r="E462" t="str">
        <f>HYPERLINK("https://www.ncbi.nlm.nih.gov/geo/query/acc.cgi?acc=GSM86599","GSM86599")</f>
        <v>GSM86599</v>
      </c>
      <c r="F462" t="str">
        <f>HYPERLINK("https://www.ncbi.nlm.nih.gov/geo/query/acc.cgi?acc=GSE3774","GSE3774")</f>
        <v>GSE3774</v>
      </c>
    </row>
    <row r="463" spans="1:6" x14ac:dyDescent="0.25">
      <c r="A463" t="s">
        <v>1312</v>
      </c>
      <c r="B463" s="2" t="s">
        <v>1176</v>
      </c>
      <c r="C463" t="s">
        <v>525</v>
      </c>
      <c r="D463" t="s">
        <v>579</v>
      </c>
      <c r="E463" t="str">
        <f>HYPERLINK("https://www.ncbi.nlm.nih.gov/geo/query/acc.cgi?acc=GSM2202990","GSM2202990")</f>
        <v>GSM2202990</v>
      </c>
      <c r="F463" t="str">
        <f>HYPERLINK("https://www.ncbi.nlm.nih.gov/geo/query/acc.cgi?acc=GSE83434","GSE83434")</f>
        <v>GSE83434</v>
      </c>
    </row>
    <row r="464" spans="1:6" x14ac:dyDescent="0.25">
      <c r="A464" t="s">
        <v>1313</v>
      </c>
      <c r="B464" s="2" t="s">
        <v>1314</v>
      </c>
      <c r="C464" t="s">
        <v>192</v>
      </c>
      <c r="D464" t="s">
        <v>623</v>
      </c>
      <c r="E464" t="str">
        <f>HYPERLINK("https://www.ncbi.nlm.nih.gov/geo/query/acc.cgi?acc=GSM72624","GSM72624")</f>
        <v>GSM72624</v>
      </c>
      <c r="F464" t="str">
        <f t="shared" ref="F464:F471" si="29">HYPERLINK("https://www.ncbi.nlm.nih.gov/geo/query/acc.cgi?acc=GSE3223","GSE3223")</f>
        <v>GSE3223</v>
      </c>
    </row>
    <row r="465" spans="1:6" x14ac:dyDescent="0.25">
      <c r="A465" t="s">
        <v>1315</v>
      </c>
      <c r="B465" s="2" t="s">
        <v>1314</v>
      </c>
      <c r="C465" t="s">
        <v>192</v>
      </c>
      <c r="D465" t="s">
        <v>625</v>
      </c>
      <c r="E465" t="str">
        <f>HYPERLINK("https://www.ncbi.nlm.nih.gov/geo/query/acc.cgi?acc=GSM72625","GSM72625")</f>
        <v>GSM72625</v>
      </c>
      <c r="F465" t="str">
        <f t="shared" si="29"/>
        <v>GSE3223</v>
      </c>
    </row>
    <row r="466" spans="1:6" x14ac:dyDescent="0.25">
      <c r="A466" t="s">
        <v>1316</v>
      </c>
      <c r="B466" s="2" t="s">
        <v>1314</v>
      </c>
      <c r="C466" t="s">
        <v>192</v>
      </c>
      <c r="D466" t="s">
        <v>623</v>
      </c>
      <c r="E466" t="str">
        <f>HYPERLINK("https://www.ncbi.nlm.nih.gov/geo/query/acc.cgi?acc=GSM72626","GSM72626")</f>
        <v>GSM72626</v>
      </c>
      <c r="F466" t="str">
        <f t="shared" si="29"/>
        <v>GSE3223</v>
      </c>
    </row>
    <row r="467" spans="1:6" x14ac:dyDescent="0.25">
      <c r="A467" t="s">
        <v>1317</v>
      </c>
      <c r="B467" s="2" t="s">
        <v>1314</v>
      </c>
      <c r="C467" t="s">
        <v>192</v>
      </c>
      <c r="D467" t="s">
        <v>625</v>
      </c>
      <c r="E467" t="str">
        <f>HYPERLINK("https://www.ncbi.nlm.nih.gov/geo/query/acc.cgi?acc=GSM72627","GSM72627")</f>
        <v>GSM72627</v>
      </c>
      <c r="F467" t="str">
        <f t="shared" si="29"/>
        <v>GSE3223</v>
      </c>
    </row>
    <row r="468" spans="1:6" x14ac:dyDescent="0.25">
      <c r="A468" t="s">
        <v>1318</v>
      </c>
      <c r="B468" s="2" t="s">
        <v>1319</v>
      </c>
      <c r="C468" t="s">
        <v>192</v>
      </c>
      <c r="D468" t="s">
        <v>625</v>
      </c>
      <c r="E468" t="str">
        <f>HYPERLINK("https://www.ncbi.nlm.nih.gov/geo/query/acc.cgi?acc=GSM72620","GSM72620")</f>
        <v>GSM72620</v>
      </c>
      <c r="F468" t="str">
        <f t="shared" si="29"/>
        <v>GSE3223</v>
      </c>
    </row>
    <row r="469" spans="1:6" x14ac:dyDescent="0.25">
      <c r="A469" t="s">
        <v>1320</v>
      </c>
      <c r="B469" s="2" t="s">
        <v>1319</v>
      </c>
      <c r="C469" t="s">
        <v>192</v>
      </c>
      <c r="D469" t="s">
        <v>623</v>
      </c>
      <c r="E469" t="str">
        <f>HYPERLINK("https://www.ncbi.nlm.nih.gov/geo/query/acc.cgi?acc=GSM72621","GSM72621")</f>
        <v>GSM72621</v>
      </c>
      <c r="F469" t="str">
        <f t="shared" si="29"/>
        <v>GSE3223</v>
      </c>
    </row>
    <row r="470" spans="1:6" x14ac:dyDescent="0.25">
      <c r="A470" t="s">
        <v>1321</v>
      </c>
      <c r="B470" s="2" t="s">
        <v>1314</v>
      </c>
      <c r="C470" t="s">
        <v>192</v>
      </c>
      <c r="D470" t="s">
        <v>623</v>
      </c>
      <c r="E470" t="str">
        <f>HYPERLINK("https://www.ncbi.nlm.nih.gov/geo/query/acc.cgi?acc=GSM72622","GSM72622")</f>
        <v>GSM72622</v>
      </c>
      <c r="F470" t="str">
        <f t="shared" si="29"/>
        <v>GSE3223</v>
      </c>
    </row>
    <row r="471" spans="1:6" x14ac:dyDescent="0.25">
      <c r="A471" t="s">
        <v>1322</v>
      </c>
      <c r="B471" s="2" t="s">
        <v>1314</v>
      </c>
      <c r="C471" t="s">
        <v>192</v>
      </c>
      <c r="D471" t="s">
        <v>625</v>
      </c>
      <c r="E471" t="str">
        <f>HYPERLINK("https://www.ncbi.nlm.nih.gov/geo/query/acc.cgi?acc=GSM72623","GSM72623")</f>
        <v>GSM72623</v>
      </c>
      <c r="F471" t="str">
        <f t="shared" si="29"/>
        <v>GSE3223</v>
      </c>
    </row>
    <row r="472" spans="1:6" x14ac:dyDescent="0.25">
      <c r="A472" t="s">
        <v>1323</v>
      </c>
      <c r="B472" s="2" t="s">
        <v>1324</v>
      </c>
      <c r="C472" t="s">
        <v>284</v>
      </c>
      <c r="D472" t="s">
        <v>559</v>
      </c>
      <c r="E472" t="str">
        <f>HYPERLINK("https://www.ncbi.nlm.nih.gov/geo/query/acc.cgi?acc=GSM1045423","GSM1045423")</f>
        <v>GSM1045423</v>
      </c>
      <c r="F472" t="str">
        <f>HYPERLINK("https://www.ncbi.nlm.nih.gov/geo/query/acc.cgi?acc=GSE42580","GSE42580")</f>
        <v>GSE42580</v>
      </c>
    </row>
    <row r="473" spans="1:6" x14ac:dyDescent="0.25">
      <c r="A473" t="s">
        <v>1325</v>
      </c>
      <c r="B473" s="2" t="s">
        <v>1326</v>
      </c>
      <c r="C473" t="s">
        <v>469</v>
      </c>
      <c r="D473" t="s">
        <v>789</v>
      </c>
      <c r="E473" t="str">
        <f>HYPERLINK("https://www.ncbi.nlm.nih.gov/geo/query/acc.cgi?acc=GSM1894014","GSM1894014")</f>
        <v>GSM1894014</v>
      </c>
      <c r="F473" t="str">
        <f>HYPERLINK("https://www.ncbi.nlm.nih.gov/geo/query/acc.cgi?acc=GSE73446","GSE73446")</f>
        <v>GSE73446</v>
      </c>
    </row>
    <row r="474" spans="1:6" x14ac:dyDescent="0.25">
      <c r="A474" t="s">
        <v>1327</v>
      </c>
      <c r="B474" s="2" t="s">
        <v>1326</v>
      </c>
      <c r="C474" t="s">
        <v>469</v>
      </c>
      <c r="D474" t="s">
        <v>789</v>
      </c>
      <c r="E474" t="str">
        <f>HYPERLINK("https://www.ncbi.nlm.nih.gov/geo/query/acc.cgi?acc=GSM1894015","GSM1894015")</f>
        <v>GSM1894015</v>
      </c>
      <c r="F474" t="str">
        <f>HYPERLINK("https://www.ncbi.nlm.nih.gov/geo/query/acc.cgi?acc=GSE73446","GSE73446")</f>
        <v>GSE73446</v>
      </c>
    </row>
    <row r="475" spans="1:6" x14ac:dyDescent="0.25">
      <c r="A475" t="s">
        <v>1328</v>
      </c>
      <c r="B475" s="2" t="s">
        <v>1329</v>
      </c>
      <c r="C475" t="s">
        <v>469</v>
      </c>
      <c r="D475" t="s">
        <v>789</v>
      </c>
      <c r="E475" t="str">
        <f>HYPERLINK("https://www.ncbi.nlm.nih.gov/geo/query/acc.cgi?acc=GSM1894016","GSM1894016")</f>
        <v>GSM1894016</v>
      </c>
      <c r="F475" t="str">
        <f>HYPERLINK("https://www.ncbi.nlm.nih.gov/geo/query/acc.cgi?acc=GSE73446","GSE73446")</f>
        <v>GSE73446</v>
      </c>
    </row>
    <row r="476" spans="1:6" x14ac:dyDescent="0.25">
      <c r="A476" t="s">
        <v>1330</v>
      </c>
      <c r="B476" s="2" t="s">
        <v>691</v>
      </c>
      <c r="C476" t="s">
        <v>324</v>
      </c>
      <c r="D476" t="s">
        <v>625</v>
      </c>
      <c r="E476" t="str">
        <f>HYPERLINK("https://www.ncbi.nlm.nih.gov/geo/query/acc.cgi?acc=GSM105575","GSM105575")</f>
        <v>GSM105575</v>
      </c>
      <c r="F476" t="str">
        <f>HYPERLINK("https://www.ncbi.nlm.nih.gov/geo/query/acc.cgi?acc=GSE4679","GSE4679")</f>
        <v>GSE4679</v>
      </c>
    </row>
    <row r="477" spans="1:6" x14ac:dyDescent="0.25">
      <c r="A477" t="s">
        <v>1331</v>
      </c>
      <c r="B477" s="2" t="s">
        <v>1332</v>
      </c>
      <c r="C477" t="s">
        <v>371</v>
      </c>
      <c r="D477" t="s">
        <v>579</v>
      </c>
      <c r="E477" t="str">
        <f>HYPERLINK("https://www.ncbi.nlm.nih.gov/geo/query/acc.cgi?acc=GSM1297619","GSM1297619")</f>
        <v>GSM1297619</v>
      </c>
      <c r="F477" t="str">
        <f>HYPERLINK("https://www.ncbi.nlm.nih.gov/geo/query/acc.cgi?acc=GSE53637","GSE53637")</f>
        <v>GSE53637</v>
      </c>
    </row>
    <row r="478" spans="1:6" x14ac:dyDescent="0.25">
      <c r="A478" t="s">
        <v>1333</v>
      </c>
      <c r="B478" s="2" t="s">
        <v>1332</v>
      </c>
      <c r="C478" t="s">
        <v>371</v>
      </c>
      <c r="D478" t="s">
        <v>579</v>
      </c>
      <c r="E478" t="str">
        <f>HYPERLINK("https://www.ncbi.nlm.nih.gov/geo/query/acc.cgi?acc=GSM1297618","GSM1297618")</f>
        <v>GSM1297618</v>
      </c>
      <c r="F478" t="str">
        <f>HYPERLINK("https://www.ncbi.nlm.nih.gov/geo/query/acc.cgi?acc=GSE53637","GSE53637")</f>
        <v>GSE53637</v>
      </c>
    </row>
    <row r="479" spans="1:6" x14ac:dyDescent="0.25">
      <c r="A479" t="s">
        <v>1334</v>
      </c>
      <c r="B479" s="2" t="s">
        <v>1326</v>
      </c>
      <c r="C479" t="s">
        <v>469</v>
      </c>
      <c r="D479" t="s">
        <v>789</v>
      </c>
      <c r="E479" t="str">
        <f>HYPERLINK("https://www.ncbi.nlm.nih.gov/geo/query/acc.cgi?acc=GSM1894013","GSM1894013")</f>
        <v>GSM1894013</v>
      </c>
      <c r="F479" t="str">
        <f>HYPERLINK("https://www.ncbi.nlm.nih.gov/geo/query/acc.cgi?acc=GSE73446","GSE73446")</f>
        <v>GSE73446</v>
      </c>
    </row>
    <row r="480" spans="1:6" x14ac:dyDescent="0.25">
      <c r="A480" t="s">
        <v>1335</v>
      </c>
      <c r="B480" s="2" t="s">
        <v>1336</v>
      </c>
      <c r="C480" t="s">
        <v>371</v>
      </c>
      <c r="D480" t="s">
        <v>579</v>
      </c>
      <c r="E480" t="str">
        <f>HYPERLINK("https://www.ncbi.nlm.nih.gov/geo/query/acc.cgi?acc=GSM1297615","GSM1297615")</f>
        <v>GSM1297615</v>
      </c>
      <c r="F480" t="str">
        <f>HYPERLINK("https://www.ncbi.nlm.nih.gov/geo/query/acc.cgi?acc=GSE53637","GSE53637")</f>
        <v>GSE53637</v>
      </c>
    </row>
    <row r="481" spans="1:6" x14ac:dyDescent="0.25">
      <c r="A481" t="s">
        <v>1337</v>
      </c>
      <c r="B481" s="2" t="s">
        <v>1336</v>
      </c>
      <c r="C481" t="s">
        <v>371</v>
      </c>
      <c r="D481" t="s">
        <v>579</v>
      </c>
      <c r="E481" t="str">
        <f>HYPERLINK("https://www.ncbi.nlm.nih.gov/geo/query/acc.cgi?acc=GSM1297617","GSM1297617")</f>
        <v>GSM1297617</v>
      </c>
      <c r="F481" t="str">
        <f>HYPERLINK("https://www.ncbi.nlm.nih.gov/geo/query/acc.cgi?acc=GSE53637","GSE53637")</f>
        <v>GSE53637</v>
      </c>
    </row>
    <row r="482" spans="1:6" x14ac:dyDescent="0.25">
      <c r="A482" t="s">
        <v>1338</v>
      </c>
      <c r="B482" s="2" t="s">
        <v>1336</v>
      </c>
      <c r="C482" t="s">
        <v>371</v>
      </c>
      <c r="D482" t="s">
        <v>579</v>
      </c>
      <c r="E482" t="str">
        <f>HYPERLINK("https://www.ncbi.nlm.nih.gov/geo/query/acc.cgi?acc=GSM1297616","GSM1297616")</f>
        <v>GSM1297616</v>
      </c>
      <c r="F482" t="str">
        <f>HYPERLINK("https://www.ncbi.nlm.nih.gov/geo/query/acc.cgi?acc=GSE53637","GSE53637")</f>
        <v>GSE53637</v>
      </c>
    </row>
    <row r="483" spans="1:6" x14ac:dyDescent="0.25">
      <c r="A483" t="s">
        <v>1339</v>
      </c>
      <c r="B483" s="2" t="s">
        <v>1340</v>
      </c>
      <c r="C483" t="s">
        <v>371</v>
      </c>
      <c r="D483" t="s">
        <v>579</v>
      </c>
      <c r="E483" t="str">
        <f>HYPERLINK("https://www.ncbi.nlm.nih.gov/geo/query/acc.cgi?acc=GSM1297611","GSM1297611")</f>
        <v>GSM1297611</v>
      </c>
      <c r="F483" t="str">
        <f>HYPERLINK("https://www.ncbi.nlm.nih.gov/geo/query/acc.cgi?acc=GSE53637","GSE53637")</f>
        <v>GSE53637</v>
      </c>
    </row>
    <row r="484" spans="1:6" x14ac:dyDescent="0.25">
      <c r="A484" t="s">
        <v>1341</v>
      </c>
      <c r="B484" s="2" t="s">
        <v>1342</v>
      </c>
      <c r="C484" t="s">
        <v>371</v>
      </c>
      <c r="D484" t="s">
        <v>579</v>
      </c>
      <c r="E484" t="str">
        <f>HYPERLINK("https://www.ncbi.nlm.nih.gov/geo/query/acc.cgi?acc=GSM1297610","GSM1297610")</f>
        <v>GSM1297610</v>
      </c>
      <c r="F484" t="str">
        <f>HYPERLINK("https://www.ncbi.nlm.nih.gov/geo/query/acc.cgi?acc=GSE53637","GSE53637")</f>
        <v>GSE53637</v>
      </c>
    </row>
    <row r="485" spans="1:6" x14ac:dyDescent="0.25">
      <c r="A485" t="s">
        <v>1343</v>
      </c>
      <c r="B485" s="2" t="s">
        <v>1344</v>
      </c>
      <c r="C485" t="s">
        <v>318</v>
      </c>
      <c r="D485" t="s">
        <v>579</v>
      </c>
      <c r="E485" t="str">
        <f>HYPERLINK("https://www.ncbi.nlm.nih.gov/geo/query/acc.cgi?acc=GSM1094878","GSM1094878")</f>
        <v>GSM1094878</v>
      </c>
      <c r="F485" t="str">
        <f t="shared" ref="F485:F490" si="30">HYPERLINK("https://www.ncbi.nlm.nih.gov/geo/query/acc.cgi?acc=GSE44972","GSE44972")</f>
        <v>GSE44972</v>
      </c>
    </row>
    <row r="486" spans="1:6" x14ac:dyDescent="0.25">
      <c r="A486" t="s">
        <v>1345</v>
      </c>
      <c r="B486" s="2" t="s">
        <v>1344</v>
      </c>
      <c r="C486" t="s">
        <v>318</v>
      </c>
      <c r="D486" t="s">
        <v>579</v>
      </c>
      <c r="E486" t="str">
        <f>HYPERLINK("https://www.ncbi.nlm.nih.gov/geo/query/acc.cgi?acc=GSM1094879","GSM1094879")</f>
        <v>GSM1094879</v>
      </c>
      <c r="F486" t="str">
        <f t="shared" si="30"/>
        <v>GSE44972</v>
      </c>
    </row>
    <row r="487" spans="1:6" x14ac:dyDescent="0.25">
      <c r="A487" t="s">
        <v>1346</v>
      </c>
      <c r="B487" s="2" t="s">
        <v>1344</v>
      </c>
      <c r="C487" t="s">
        <v>318</v>
      </c>
      <c r="D487" t="s">
        <v>579</v>
      </c>
      <c r="E487" t="str">
        <f>HYPERLINK("https://www.ncbi.nlm.nih.gov/geo/query/acc.cgi?acc=GSM1094876","GSM1094876")</f>
        <v>GSM1094876</v>
      </c>
      <c r="F487" t="str">
        <f t="shared" si="30"/>
        <v>GSE44972</v>
      </c>
    </row>
    <row r="488" spans="1:6" x14ac:dyDescent="0.25">
      <c r="A488" t="s">
        <v>1347</v>
      </c>
      <c r="B488" s="2" t="s">
        <v>1344</v>
      </c>
      <c r="C488" t="s">
        <v>318</v>
      </c>
      <c r="D488" t="s">
        <v>579</v>
      </c>
      <c r="E488" t="str">
        <f>HYPERLINK("https://www.ncbi.nlm.nih.gov/geo/query/acc.cgi?acc=GSM1094877","GSM1094877")</f>
        <v>GSM1094877</v>
      </c>
      <c r="F488" t="str">
        <f t="shared" si="30"/>
        <v>GSE44972</v>
      </c>
    </row>
    <row r="489" spans="1:6" x14ac:dyDescent="0.25">
      <c r="A489" t="s">
        <v>1348</v>
      </c>
      <c r="B489" s="2" t="s">
        <v>1349</v>
      </c>
      <c r="C489" t="s">
        <v>318</v>
      </c>
      <c r="D489" t="s">
        <v>579</v>
      </c>
      <c r="E489" t="str">
        <f>HYPERLINK("https://www.ncbi.nlm.nih.gov/geo/query/acc.cgi?acc=GSM1094874","GSM1094874")</f>
        <v>GSM1094874</v>
      </c>
      <c r="F489" t="str">
        <f t="shared" si="30"/>
        <v>GSE44972</v>
      </c>
    </row>
    <row r="490" spans="1:6" x14ac:dyDescent="0.25">
      <c r="A490" t="s">
        <v>1350</v>
      </c>
      <c r="B490" s="2" t="s">
        <v>1349</v>
      </c>
      <c r="C490" t="s">
        <v>318</v>
      </c>
      <c r="D490" t="s">
        <v>579</v>
      </c>
      <c r="E490" t="str">
        <f>HYPERLINK("https://www.ncbi.nlm.nih.gov/geo/query/acc.cgi?acc=GSM1094875","GSM1094875")</f>
        <v>GSM1094875</v>
      </c>
      <c r="F490" t="str">
        <f t="shared" si="30"/>
        <v>GSE44972</v>
      </c>
    </row>
    <row r="491" spans="1:6" x14ac:dyDescent="0.25">
      <c r="A491" t="s">
        <v>1351</v>
      </c>
      <c r="B491" s="2" t="s">
        <v>1324</v>
      </c>
      <c r="C491" t="s">
        <v>284</v>
      </c>
      <c r="D491" t="s">
        <v>559</v>
      </c>
      <c r="E491" t="str">
        <f>HYPERLINK("https://www.ncbi.nlm.nih.gov/geo/query/acc.cgi?acc=GSM1045422","GSM1045422")</f>
        <v>GSM1045422</v>
      </c>
      <c r="F491" t="str">
        <f>HYPERLINK("https://www.ncbi.nlm.nih.gov/geo/query/acc.cgi?acc=GSE42580","GSE42580")</f>
        <v>GSE42580</v>
      </c>
    </row>
    <row r="492" spans="1:6" x14ac:dyDescent="0.25">
      <c r="A492" t="s">
        <v>1352</v>
      </c>
      <c r="B492" s="2" t="s">
        <v>1349</v>
      </c>
      <c r="C492" t="s">
        <v>318</v>
      </c>
      <c r="D492" t="s">
        <v>579</v>
      </c>
      <c r="E492" t="str">
        <f>HYPERLINK("https://www.ncbi.nlm.nih.gov/geo/query/acc.cgi?acc=GSM1094873","GSM1094873")</f>
        <v>GSM1094873</v>
      </c>
      <c r="F492" t="str">
        <f>HYPERLINK("https://www.ncbi.nlm.nih.gov/geo/query/acc.cgi?acc=GSE44972","GSE44972")</f>
        <v>GSE44972</v>
      </c>
    </row>
    <row r="493" spans="1:6" x14ac:dyDescent="0.25">
      <c r="A493" t="s">
        <v>1353</v>
      </c>
      <c r="B493" s="2" t="s">
        <v>1354</v>
      </c>
      <c r="C493" t="s">
        <v>253</v>
      </c>
      <c r="D493" t="s">
        <v>559</v>
      </c>
      <c r="E493" t="str">
        <f>HYPERLINK("https://www.ncbi.nlm.nih.gov/geo/query/acc.cgi?acc=GSM936974","GSM936974")</f>
        <v>GSM936974</v>
      </c>
      <c r="F493" t="str">
        <f t="shared" ref="F493:F502" si="31">HYPERLINK("https://www.ncbi.nlm.nih.gov/geo/query/acc.cgi?acc=GSE38224","GSE38224")</f>
        <v>GSE38224</v>
      </c>
    </row>
    <row r="494" spans="1:6" x14ac:dyDescent="0.25">
      <c r="A494" t="s">
        <v>1355</v>
      </c>
      <c r="B494" s="2" t="s">
        <v>1356</v>
      </c>
      <c r="C494" t="s">
        <v>253</v>
      </c>
      <c r="D494" t="s">
        <v>559</v>
      </c>
      <c r="E494" t="str">
        <f>HYPERLINK("https://www.ncbi.nlm.nih.gov/geo/query/acc.cgi?acc=GSM936975","GSM936975")</f>
        <v>GSM936975</v>
      </c>
      <c r="F494" t="str">
        <f t="shared" si="31"/>
        <v>GSE38224</v>
      </c>
    </row>
    <row r="495" spans="1:6" x14ac:dyDescent="0.25">
      <c r="A495" t="s">
        <v>1357</v>
      </c>
      <c r="B495" s="2" t="s">
        <v>1358</v>
      </c>
      <c r="C495" t="s">
        <v>253</v>
      </c>
      <c r="D495" t="s">
        <v>559</v>
      </c>
      <c r="E495" t="str">
        <f>HYPERLINK("https://www.ncbi.nlm.nih.gov/geo/query/acc.cgi?acc=GSM936976","GSM936976")</f>
        <v>GSM936976</v>
      </c>
      <c r="F495" t="str">
        <f t="shared" si="31"/>
        <v>GSE38224</v>
      </c>
    </row>
    <row r="496" spans="1:6" x14ac:dyDescent="0.25">
      <c r="A496" t="s">
        <v>1359</v>
      </c>
      <c r="B496" s="2" t="s">
        <v>1360</v>
      </c>
      <c r="C496" t="s">
        <v>253</v>
      </c>
      <c r="D496" t="s">
        <v>559</v>
      </c>
      <c r="E496" t="str">
        <f>HYPERLINK("https://www.ncbi.nlm.nih.gov/geo/query/acc.cgi?acc=GSM936977","GSM936977")</f>
        <v>GSM936977</v>
      </c>
      <c r="F496" t="str">
        <f t="shared" si="31"/>
        <v>GSE38224</v>
      </c>
    </row>
    <row r="497" spans="1:6" x14ac:dyDescent="0.25">
      <c r="A497" t="s">
        <v>1361</v>
      </c>
      <c r="B497" s="2" t="s">
        <v>1362</v>
      </c>
      <c r="C497" t="s">
        <v>253</v>
      </c>
      <c r="D497" t="s">
        <v>559</v>
      </c>
      <c r="E497" t="str">
        <f>HYPERLINK("https://www.ncbi.nlm.nih.gov/geo/query/acc.cgi?acc=GSM936970","GSM936970")</f>
        <v>GSM936970</v>
      </c>
      <c r="F497" t="str">
        <f t="shared" si="31"/>
        <v>GSE38224</v>
      </c>
    </row>
    <row r="498" spans="1:6" x14ac:dyDescent="0.25">
      <c r="A498" t="s">
        <v>1363</v>
      </c>
      <c r="B498" s="2" t="s">
        <v>1364</v>
      </c>
      <c r="C498" t="s">
        <v>253</v>
      </c>
      <c r="D498" t="s">
        <v>559</v>
      </c>
      <c r="E498" t="str">
        <f>HYPERLINK("https://www.ncbi.nlm.nih.gov/geo/query/acc.cgi?acc=GSM936971","GSM936971")</f>
        <v>GSM936971</v>
      </c>
      <c r="F498" t="str">
        <f t="shared" si="31"/>
        <v>GSE38224</v>
      </c>
    </row>
    <row r="499" spans="1:6" x14ac:dyDescent="0.25">
      <c r="A499" t="s">
        <v>1365</v>
      </c>
      <c r="B499" s="2" t="s">
        <v>1354</v>
      </c>
      <c r="C499" t="s">
        <v>253</v>
      </c>
      <c r="D499" t="s">
        <v>559</v>
      </c>
      <c r="E499" t="str">
        <f>HYPERLINK("https://www.ncbi.nlm.nih.gov/geo/query/acc.cgi?acc=GSM936972","GSM936972")</f>
        <v>GSM936972</v>
      </c>
      <c r="F499" t="str">
        <f t="shared" si="31"/>
        <v>GSE38224</v>
      </c>
    </row>
    <row r="500" spans="1:6" x14ac:dyDescent="0.25">
      <c r="A500" t="s">
        <v>1366</v>
      </c>
      <c r="B500" s="2" t="s">
        <v>1356</v>
      </c>
      <c r="C500" t="s">
        <v>253</v>
      </c>
      <c r="D500" t="s">
        <v>559</v>
      </c>
      <c r="E500" t="str">
        <f>HYPERLINK("https://www.ncbi.nlm.nih.gov/geo/query/acc.cgi?acc=GSM936973","GSM936973")</f>
        <v>GSM936973</v>
      </c>
      <c r="F500" t="str">
        <f t="shared" si="31"/>
        <v>GSE38224</v>
      </c>
    </row>
    <row r="501" spans="1:6" x14ac:dyDescent="0.25">
      <c r="A501" t="s">
        <v>1367</v>
      </c>
      <c r="B501" s="2" t="s">
        <v>1358</v>
      </c>
      <c r="C501" t="s">
        <v>253</v>
      </c>
      <c r="D501" t="s">
        <v>559</v>
      </c>
      <c r="E501" t="str">
        <f>HYPERLINK("https://www.ncbi.nlm.nih.gov/geo/query/acc.cgi?acc=GSM936978","GSM936978")</f>
        <v>GSM936978</v>
      </c>
      <c r="F501" t="str">
        <f t="shared" si="31"/>
        <v>GSE38224</v>
      </c>
    </row>
    <row r="502" spans="1:6" x14ac:dyDescent="0.25">
      <c r="A502" t="s">
        <v>1368</v>
      </c>
      <c r="B502" s="2" t="s">
        <v>1360</v>
      </c>
      <c r="C502" t="s">
        <v>253</v>
      </c>
      <c r="D502" t="s">
        <v>559</v>
      </c>
      <c r="E502" t="str">
        <f>HYPERLINK("https://www.ncbi.nlm.nih.gov/geo/query/acc.cgi?acc=GSM936979","GSM936979")</f>
        <v>GSM936979</v>
      </c>
      <c r="F502" t="str">
        <f t="shared" si="31"/>
        <v>GSE38224</v>
      </c>
    </row>
    <row r="503" spans="1:6" x14ac:dyDescent="0.25">
      <c r="A503" t="s">
        <v>1369</v>
      </c>
      <c r="B503" s="2" t="s">
        <v>1370</v>
      </c>
      <c r="C503" t="s">
        <v>172</v>
      </c>
      <c r="D503" t="s">
        <v>625</v>
      </c>
      <c r="E503" t="str">
        <f>HYPERLINK("https://www.ncbi.nlm.nih.gov/geo/query/acc.cgi?acc=GSM64977","GSM64977")</f>
        <v>GSM64977</v>
      </c>
      <c r="F503" t="str">
        <f t="shared" ref="F503:F510" si="32">HYPERLINK("https://www.ncbi.nlm.nih.gov/geo/query/acc.cgi?acc=GSE2972","GSE2972")</f>
        <v>GSE2972</v>
      </c>
    </row>
    <row r="504" spans="1:6" x14ac:dyDescent="0.25">
      <c r="A504" t="s">
        <v>1371</v>
      </c>
      <c r="B504" s="2" t="s">
        <v>1370</v>
      </c>
      <c r="C504" t="s">
        <v>172</v>
      </c>
      <c r="D504" t="s">
        <v>623</v>
      </c>
      <c r="E504" t="str">
        <f>HYPERLINK("https://www.ncbi.nlm.nih.gov/geo/query/acc.cgi?acc=GSM64976","GSM64976")</f>
        <v>GSM64976</v>
      </c>
      <c r="F504" t="str">
        <f t="shared" si="32"/>
        <v>GSE2972</v>
      </c>
    </row>
    <row r="505" spans="1:6" x14ac:dyDescent="0.25">
      <c r="A505" t="s">
        <v>1372</v>
      </c>
      <c r="B505" s="2" t="s">
        <v>1373</v>
      </c>
      <c r="C505" t="s">
        <v>172</v>
      </c>
      <c r="D505" t="s">
        <v>625</v>
      </c>
      <c r="E505" t="str">
        <f>HYPERLINK("https://www.ncbi.nlm.nih.gov/geo/query/acc.cgi?acc=GSM64975","GSM64975")</f>
        <v>GSM64975</v>
      </c>
      <c r="F505" t="str">
        <f t="shared" si="32"/>
        <v>GSE2972</v>
      </c>
    </row>
    <row r="506" spans="1:6" x14ac:dyDescent="0.25">
      <c r="A506" t="s">
        <v>1374</v>
      </c>
      <c r="B506" s="2" t="s">
        <v>1373</v>
      </c>
      <c r="C506" t="s">
        <v>172</v>
      </c>
      <c r="D506" t="s">
        <v>623</v>
      </c>
      <c r="E506" t="str">
        <f>HYPERLINK("https://www.ncbi.nlm.nih.gov/geo/query/acc.cgi?acc=GSM64974","GSM64974")</f>
        <v>GSM64974</v>
      </c>
      <c r="F506" t="str">
        <f t="shared" si="32"/>
        <v>GSE2972</v>
      </c>
    </row>
    <row r="507" spans="1:6" x14ac:dyDescent="0.25">
      <c r="A507" t="s">
        <v>1375</v>
      </c>
      <c r="B507" s="2" t="s">
        <v>1373</v>
      </c>
      <c r="C507" t="s">
        <v>172</v>
      </c>
      <c r="D507" t="s">
        <v>625</v>
      </c>
      <c r="E507" t="str">
        <f>HYPERLINK("https://www.ncbi.nlm.nih.gov/geo/query/acc.cgi?acc=GSM64973","GSM64973")</f>
        <v>GSM64973</v>
      </c>
      <c r="F507" t="str">
        <f t="shared" si="32"/>
        <v>GSE2972</v>
      </c>
    </row>
    <row r="508" spans="1:6" x14ac:dyDescent="0.25">
      <c r="A508" t="s">
        <v>1376</v>
      </c>
      <c r="B508" s="2" t="s">
        <v>1373</v>
      </c>
      <c r="C508" t="s">
        <v>172</v>
      </c>
      <c r="D508" t="s">
        <v>623</v>
      </c>
      <c r="E508" t="str">
        <f>HYPERLINK("https://www.ncbi.nlm.nih.gov/geo/query/acc.cgi?acc=GSM64972","GSM64972")</f>
        <v>GSM64972</v>
      </c>
      <c r="F508" t="str">
        <f t="shared" si="32"/>
        <v>GSE2972</v>
      </c>
    </row>
    <row r="509" spans="1:6" x14ac:dyDescent="0.25">
      <c r="A509" t="s">
        <v>1377</v>
      </c>
      <c r="B509" s="2" t="s">
        <v>1373</v>
      </c>
      <c r="C509" t="s">
        <v>172</v>
      </c>
      <c r="D509" t="s">
        <v>625</v>
      </c>
      <c r="E509" t="str">
        <f>HYPERLINK("https://www.ncbi.nlm.nih.gov/geo/query/acc.cgi?acc=GSM64971","GSM64971")</f>
        <v>GSM64971</v>
      </c>
      <c r="F509" t="str">
        <f t="shared" si="32"/>
        <v>GSE2972</v>
      </c>
    </row>
    <row r="510" spans="1:6" x14ac:dyDescent="0.25">
      <c r="A510" t="s">
        <v>1378</v>
      </c>
      <c r="B510" s="2" t="s">
        <v>1373</v>
      </c>
      <c r="C510" t="s">
        <v>172</v>
      </c>
      <c r="D510" t="s">
        <v>623</v>
      </c>
      <c r="E510" t="str">
        <f>HYPERLINK("https://www.ncbi.nlm.nih.gov/geo/query/acc.cgi?acc=GSM64970","GSM64970")</f>
        <v>GSM64970</v>
      </c>
      <c r="F510" t="str">
        <f t="shared" si="32"/>
        <v>GSE2972</v>
      </c>
    </row>
    <row r="511" spans="1:6" x14ac:dyDescent="0.25">
      <c r="A511" t="s">
        <v>1379</v>
      </c>
      <c r="B511" s="2" t="s">
        <v>1380</v>
      </c>
      <c r="C511" t="s">
        <v>551</v>
      </c>
      <c r="D511" t="s">
        <v>559</v>
      </c>
      <c r="E511" t="str">
        <f>HYPERLINK("https://www.ncbi.nlm.nih.gov/geo/query/acc.cgi?acc=GSM251879","GSM251879")</f>
        <v>GSM251879</v>
      </c>
      <c r="F511" t="str">
        <f>HYPERLINK("https://www.ncbi.nlm.nih.gov/geo/query/acc.cgi?acc=GSE9978","GSE9978")</f>
        <v>GSE9978</v>
      </c>
    </row>
    <row r="512" spans="1:6" x14ac:dyDescent="0.25">
      <c r="A512" t="s">
        <v>1381</v>
      </c>
      <c r="B512" s="2" t="s">
        <v>1382</v>
      </c>
      <c r="C512" t="s">
        <v>551</v>
      </c>
      <c r="D512" t="s">
        <v>559</v>
      </c>
      <c r="E512" t="str">
        <f>HYPERLINK("https://www.ncbi.nlm.nih.gov/geo/query/acc.cgi?acc=GSM251878","GSM251878")</f>
        <v>GSM251878</v>
      </c>
      <c r="F512" t="str">
        <f>HYPERLINK("https://www.ncbi.nlm.nih.gov/geo/query/acc.cgi?acc=GSE9978","GSE9978")</f>
        <v>GSE9978</v>
      </c>
    </row>
    <row r="513" spans="1:6" x14ac:dyDescent="0.25">
      <c r="A513" t="s">
        <v>1383</v>
      </c>
      <c r="B513" s="2" t="s">
        <v>1370</v>
      </c>
      <c r="C513" t="s">
        <v>172</v>
      </c>
      <c r="D513" t="s">
        <v>625</v>
      </c>
      <c r="E513" t="str">
        <f>HYPERLINK("https://www.ncbi.nlm.nih.gov/geo/query/acc.cgi?acc=GSM64979","GSM64979")</f>
        <v>GSM64979</v>
      </c>
      <c r="F513" t="str">
        <f>HYPERLINK("https://www.ncbi.nlm.nih.gov/geo/query/acc.cgi?acc=GSE2972","GSE2972")</f>
        <v>GSE2972</v>
      </c>
    </row>
    <row r="514" spans="1:6" x14ac:dyDescent="0.25">
      <c r="A514" t="s">
        <v>1384</v>
      </c>
      <c r="B514" s="2" t="s">
        <v>1370</v>
      </c>
      <c r="C514" t="s">
        <v>172</v>
      </c>
      <c r="D514" t="s">
        <v>623</v>
      </c>
      <c r="E514" t="str">
        <f>HYPERLINK("https://www.ncbi.nlm.nih.gov/geo/query/acc.cgi?acc=GSM64978","GSM64978")</f>
        <v>GSM64978</v>
      </c>
      <c r="F514" t="str">
        <f>HYPERLINK("https://www.ncbi.nlm.nih.gov/geo/query/acc.cgi?acc=GSE2972","GSE2972")</f>
        <v>GSE2972</v>
      </c>
    </row>
    <row r="515" spans="1:6" x14ac:dyDescent="0.25">
      <c r="A515" t="s">
        <v>1385</v>
      </c>
      <c r="B515" s="2" t="s">
        <v>1386</v>
      </c>
      <c r="C515" t="s">
        <v>109</v>
      </c>
      <c r="D515" t="s">
        <v>923</v>
      </c>
      <c r="E515" t="str">
        <f>HYPERLINK("https://www.ncbi.nlm.nih.gov/geo/query/acc.cgi?acc=GSM547978","GSM547978")</f>
        <v>GSM547978</v>
      </c>
      <c r="F515" t="str">
        <f t="shared" ref="F515:F524" si="33">HYPERLINK("https://www.ncbi.nlm.nih.gov/geo/query/acc.cgi?acc=GSE22043","GSE22043")</f>
        <v>GSE22043</v>
      </c>
    </row>
    <row r="516" spans="1:6" x14ac:dyDescent="0.25">
      <c r="A516" t="s">
        <v>1387</v>
      </c>
      <c r="B516" s="2" t="s">
        <v>1386</v>
      </c>
      <c r="C516" t="s">
        <v>109</v>
      </c>
      <c r="D516" t="s">
        <v>923</v>
      </c>
      <c r="E516" t="str">
        <f>HYPERLINK("https://www.ncbi.nlm.nih.gov/geo/query/acc.cgi?acc=GSM547979","GSM547979")</f>
        <v>GSM547979</v>
      </c>
      <c r="F516" t="str">
        <f t="shared" si="33"/>
        <v>GSE22043</v>
      </c>
    </row>
    <row r="517" spans="1:6" x14ac:dyDescent="0.25">
      <c r="A517" t="s">
        <v>1388</v>
      </c>
      <c r="B517" s="2" t="s">
        <v>1389</v>
      </c>
      <c r="C517" t="s">
        <v>109</v>
      </c>
      <c r="D517" t="s">
        <v>923</v>
      </c>
      <c r="E517" t="str">
        <f>HYPERLINK("https://www.ncbi.nlm.nih.gov/geo/query/acc.cgi?acc=GSM547974","GSM547974")</f>
        <v>GSM547974</v>
      </c>
      <c r="F517" t="str">
        <f t="shared" si="33"/>
        <v>GSE22043</v>
      </c>
    </row>
    <row r="518" spans="1:6" x14ac:dyDescent="0.25">
      <c r="A518" t="s">
        <v>1390</v>
      </c>
      <c r="B518" s="2" t="s">
        <v>1389</v>
      </c>
      <c r="C518" t="s">
        <v>109</v>
      </c>
      <c r="D518" t="s">
        <v>923</v>
      </c>
      <c r="E518" t="str">
        <f>HYPERLINK("https://www.ncbi.nlm.nih.gov/geo/query/acc.cgi?acc=GSM547975","GSM547975")</f>
        <v>GSM547975</v>
      </c>
      <c r="F518" t="str">
        <f t="shared" si="33"/>
        <v>GSE22043</v>
      </c>
    </row>
    <row r="519" spans="1:6" x14ac:dyDescent="0.25">
      <c r="A519" t="s">
        <v>1391</v>
      </c>
      <c r="B519" s="2" t="s">
        <v>1389</v>
      </c>
      <c r="C519" t="s">
        <v>109</v>
      </c>
      <c r="D519" t="s">
        <v>923</v>
      </c>
      <c r="E519" t="str">
        <f>HYPERLINK("https://www.ncbi.nlm.nih.gov/geo/query/acc.cgi?acc=GSM547976","GSM547976")</f>
        <v>GSM547976</v>
      </c>
      <c r="F519" t="str">
        <f t="shared" si="33"/>
        <v>GSE22043</v>
      </c>
    </row>
    <row r="520" spans="1:6" x14ac:dyDescent="0.25">
      <c r="A520" t="s">
        <v>1392</v>
      </c>
      <c r="B520" s="2" t="s">
        <v>1386</v>
      </c>
      <c r="C520" t="s">
        <v>109</v>
      </c>
      <c r="D520" t="s">
        <v>923</v>
      </c>
      <c r="E520" t="str">
        <f>HYPERLINK("https://www.ncbi.nlm.nih.gov/geo/query/acc.cgi?acc=GSM547977","GSM547977")</f>
        <v>GSM547977</v>
      </c>
      <c r="F520" t="str">
        <f t="shared" si="33"/>
        <v>GSE22043</v>
      </c>
    </row>
    <row r="521" spans="1:6" x14ac:dyDescent="0.25">
      <c r="A521" t="s">
        <v>1393</v>
      </c>
      <c r="B521" s="2" t="s">
        <v>922</v>
      </c>
      <c r="C521" t="s">
        <v>109</v>
      </c>
      <c r="D521" t="s">
        <v>923</v>
      </c>
      <c r="E521" t="str">
        <f>HYPERLINK("https://www.ncbi.nlm.nih.gov/geo/query/acc.cgi?acc=GSM547970","GSM547970")</f>
        <v>GSM547970</v>
      </c>
      <c r="F521" t="str">
        <f t="shared" si="33"/>
        <v>GSE22043</v>
      </c>
    </row>
    <row r="522" spans="1:6" x14ac:dyDescent="0.25">
      <c r="A522" t="s">
        <v>1394</v>
      </c>
      <c r="B522" s="2" t="s">
        <v>1395</v>
      </c>
      <c r="C522" t="s">
        <v>109</v>
      </c>
      <c r="D522" t="s">
        <v>824</v>
      </c>
      <c r="E522" t="str">
        <f>HYPERLINK("https://www.ncbi.nlm.nih.gov/geo/query/acc.cgi?acc=GSM547971","GSM547971")</f>
        <v>GSM547971</v>
      </c>
      <c r="F522" t="str">
        <f t="shared" si="33"/>
        <v>GSE22043</v>
      </c>
    </row>
    <row r="523" spans="1:6" x14ac:dyDescent="0.25">
      <c r="A523" t="s">
        <v>1396</v>
      </c>
      <c r="B523" s="2" t="s">
        <v>1395</v>
      </c>
      <c r="C523" t="s">
        <v>109</v>
      </c>
      <c r="D523" t="s">
        <v>824</v>
      </c>
      <c r="E523" t="str">
        <f>HYPERLINK("https://www.ncbi.nlm.nih.gov/geo/query/acc.cgi?acc=GSM547972","GSM547972")</f>
        <v>GSM547972</v>
      </c>
      <c r="F523" t="str">
        <f t="shared" si="33"/>
        <v>GSE22043</v>
      </c>
    </row>
    <row r="524" spans="1:6" x14ac:dyDescent="0.25">
      <c r="A524" t="s">
        <v>1397</v>
      </c>
      <c r="B524" s="2" t="s">
        <v>1395</v>
      </c>
      <c r="C524" t="s">
        <v>109</v>
      </c>
      <c r="D524" t="s">
        <v>824</v>
      </c>
      <c r="E524" t="str">
        <f>HYPERLINK("https://www.ncbi.nlm.nih.gov/geo/query/acc.cgi?acc=GSM547973","GSM547973")</f>
        <v>GSM547973</v>
      </c>
      <c r="F524" t="str">
        <f t="shared" si="33"/>
        <v>GSE22043</v>
      </c>
    </row>
    <row r="525" spans="1:6" x14ac:dyDescent="0.25">
      <c r="A525" t="s">
        <v>1398</v>
      </c>
      <c r="B525" s="2" t="s">
        <v>1399</v>
      </c>
      <c r="C525" t="s">
        <v>327</v>
      </c>
      <c r="D525" t="s">
        <v>789</v>
      </c>
      <c r="E525" t="str">
        <f>HYPERLINK("https://www.ncbi.nlm.nih.gov/geo/query/acc.cgi?acc=GSM1139755","GSM1139755")</f>
        <v>GSM1139755</v>
      </c>
      <c r="F525" t="str">
        <f t="shared" ref="F525:F534" si="34">HYPERLINK("https://www.ncbi.nlm.nih.gov/geo/query/acc.cgi?acc=GSE46879","GSE46879")</f>
        <v>GSE46879</v>
      </c>
    </row>
    <row r="526" spans="1:6" x14ac:dyDescent="0.25">
      <c r="A526" t="s">
        <v>1400</v>
      </c>
      <c r="B526" s="2" t="s">
        <v>1401</v>
      </c>
      <c r="C526" t="s">
        <v>327</v>
      </c>
      <c r="D526" t="s">
        <v>789</v>
      </c>
      <c r="E526" t="str">
        <f>HYPERLINK("https://www.ncbi.nlm.nih.gov/geo/query/acc.cgi?acc=GSM1139754","GSM1139754")</f>
        <v>GSM1139754</v>
      </c>
      <c r="F526" t="str">
        <f t="shared" si="34"/>
        <v>GSE46879</v>
      </c>
    </row>
    <row r="527" spans="1:6" x14ac:dyDescent="0.25">
      <c r="A527" t="s">
        <v>1402</v>
      </c>
      <c r="B527" s="2" t="s">
        <v>1403</v>
      </c>
      <c r="C527" t="s">
        <v>327</v>
      </c>
      <c r="D527" t="s">
        <v>789</v>
      </c>
      <c r="E527" t="str">
        <f>HYPERLINK("https://www.ncbi.nlm.nih.gov/geo/query/acc.cgi?acc=GSM1139757","GSM1139757")</f>
        <v>GSM1139757</v>
      </c>
      <c r="F527" t="str">
        <f t="shared" si="34"/>
        <v>GSE46879</v>
      </c>
    </row>
    <row r="528" spans="1:6" x14ac:dyDescent="0.25">
      <c r="A528" t="s">
        <v>1404</v>
      </c>
      <c r="B528" s="2" t="s">
        <v>792</v>
      </c>
      <c r="C528" t="s">
        <v>327</v>
      </c>
      <c r="D528" t="s">
        <v>789</v>
      </c>
      <c r="E528" t="str">
        <f>HYPERLINK("https://www.ncbi.nlm.nih.gov/geo/query/acc.cgi?acc=GSM1139756","GSM1139756")</f>
        <v>GSM1139756</v>
      </c>
      <c r="F528" t="str">
        <f t="shared" si="34"/>
        <v>GSE46879</v>
      </c>
    </row>
    <row r="529" spans="1:6" x14ac:dyDescent="0.25">
      <c r="A529" t="s">
        <v>1405</v>
      </c>
      <c r="B529" s="2" t="s">
        <v>1401</v>
      </c>
      <c r="C529" t="s">
        <v>327</v>
      </c>
      <c r="D529" t="s">
        <v>789</v>
      </c>
      <c r="E529" t="str">
        <f>HYPERLINK("https://www.ncbi.nlm.nih.gov/geo/query/acc.cgi?acc=GSM1139751","GSM1139751")</f>
        <v>GSM1139751</v>
      </c>
      <c r="F529" t="str">
        <f t="shared" si="34"/>
        <v>GSE46879</v>
      </c>
    </row>
    <row r="530" spans="1:6" x14ac:dyDescent="0.25">
      <c r="A530" t="s">
        <v>1406</v>
      </c>
      <c r="B530" s="2" t="s">
        <v>788</v>
      </c>
      <c r="C530" t="s">
        <v>327</v>
      </c>
      <c r="D530" t="s">
        <v>789</v>
      </c>
      <c r="E530" t="str">
        <f>HYPERLINK("https://www.ncbi.nlm.nih.gov/geo/query/acc.cgi?acc=GSM1139750","GSM1139750")</f>
        <v>GSM1139750</v>
      </c>
      <c r="F530" t="str">
        <f t="shared" si="34"/>
        <v>GSE46879</v>
      </c>
    </row>
    <row r="531" spans="1:6" x14ac:dyDescent="0.25">
      <c r="A531" t="s">
        <v>1407</v>
      </c>
      <c r="B531" s="2" t="s">
        <v>788</v>
      </c>
      <c r="C531" t="s">
        <v>327</v>
      </c>
      <c r="D531" t="s">
        <v>789</v>
      </c>
      <c r="E531" t="str">
        <f>HYPERLINK("https://www.ncbi.nlm.nih.gov/geo/query/acc.cgi?acc=GSM1139753","GSM1139753")</f>
        <v>GSM1139753</v>
      </c>
      <c r="F531" t="str">
        <f t="shared" si="34"/>
        <v>GSE46879</v>
      </c>
    </row>
    <row r="532" spans="1:6" x14ac:dyDescent="0.25">
      <c r="A532" t="s">
        <v>1408</v>
      </c>
      <c r="B532" s="2" t="s">
        <v>1399</v>
      </c>
      <c r="C532" t="s">
        <v>327</v>
      </c>
      <c r="D532" t="s">
        <v>789</v>
      </c>
      <c r="E532" t="str">
        <f>HYPERLINK("https://www.ncbi.nlm.nih.gov/geo/query/acc.cgi?acc=GSM1139752","GSM1139752")</f>
        <v>GSM1139752</v>
      </c>
      <c r="F532" t="str">
        <f t="shared" si="34"/>
        <v>GSE46879</v>
      </c>
    </row>
    <row r="533" spans="1:6" x14ac:dyDescent="0.25">
      <c r="A533" t="s">
        <v>1409</v>
      </c>
      <c r="B533" s="2" t="s">
        <v>792</v>
      </c>
      <c r="C533" t="s">
        <v>327</v>
      </c>
      <c r="D533" t="s">
        <v>789</v>
      </c>
      <c r="E533" t="str">
        <f>HYPERLINK("https://www.ncbi.nlm.nih.gov/geo/query/acc.cgi?acc=GSM1139759","GSM1139759")</f>
        <v>GSM1139759</v>
      </c>
      <c r="F533" t="str">
        <f t="shared" si="34"/>
        <v>GSE46879</v>
      </c>
    </row>
    <row r="534" spans="1:6" x14ac:dyDescent="0.25">
      <c r="A534" t="s">
        <v>1410</v>
      </c>
      <c r="B534" s="2" t="s">
        <v>1411</v>
      </c>
      <c r="C534" t="s">
        <v>327</v>
      </c>
      <c r="D534" t="s">
        <v>789</v>
      </c>
      <c r="E534" t="str">
        <f>HYPERLINK("https://www.ncbi.nlm.nih.gov/geo/query/acc.cgi?acc=GSM1139758","GSM1139758")</f>
        <v>GSM1139758</v>
      </c>
      <c r="F534" t="str">
        <f t="shared" si="34"/>
        <v>GSE46879</v>
      </c>
    </row>
    <row r="535" spans="1:6" x14ac:dyDescent="0.25">
      <c r="A535" t="s">
        <v>1412</v>
      </c>
      <c r="B535" s="2" t="s">
        <v>1413</v>
      </c>
      <c r="C535" t="s">
        <v>431</v>
      </c>
      <c r="D535" t="s">
        <v>572</v>
      </c>
      <c r="E535" t="str">
        <f>HYPERLINK("https://www.ncbi.nlm.nih.gov/geo/query/acc.cgi?acc=GSM1580530","GSM1580530")</f>
        <v>GSM1580530</v>
      </c>
      <c r="F535" t="str">
        <f>HYPERLINK("https://www.ncbi.nlm.nih.gov/geo/query/acc.cgi?acc=GSE64819","GSE64819")</f>
        <v>GSE64819</v>
      </c>
    </row>
    <row r="536" spans="1:6" x14ac:dyDescent="0.25">
      <c r="A536" t="s">
        <v>1414</v>
      </c>
      <c r="B536" s="2" t="s">
        <v>1415</v>
      </c>
      <c r="C536" t="s">
        <v>330</v>
      </c>
      <c r="D536" t="s">
        <v>947</v>
      </c>
      <c r="E536" t="str">
        <f>HYPERLINK("https://www.ncbi.nlm.nih.gov/geo/query/acc.cgi?acc=GSM1147695","GSM1147695")</f>
        <v>GSM1147695</v>
      </c>
      <c r="F536" t="str">
        <f>HYPERLINK("https://www.ncbi.nlm.nih.gov/geo/query/acc.cgi?acc=GSE47345","GSE47345")</f>
        <v>GSE47345</v>
      </c>
    </row>
    <row r="537" spans="1:6" x14ac:dyDescent="0.25">
      <c r="A537" t="s">
        <v>1416</v>
      </c>
      <c r="B537" s="2" t="s">
        <v>1417</v>
      </c>
      <c r="C537" t="s">
        <v>295</v>
      </c>
      <c r="D537" t="s">
        <v>559</v>
      </c>
      <c r="E537" t="str">
        <f>HYPERLINK("https://www.ncbi.nlm.nih.gov/geo/query/acc.cgi?acc=GSM1058155","GSM1058155")</f>
        <v>GSM1058155</v>
      </c>
      <c r="F537" t="str">
        <f>HYPERLINK("https://www.ncbi.nlm.nih.gov/geo/query/acc.cgi?acc=GSE43197","GSE43197")</f>
        <v>GSE43197</v>
      </c>
    </row>
    <row r="538" spans="1:6" x14ac:dyDescent="0.25">
      <c r="A538" t="s">
        <v>1418</v>
      </c>
      <c r="B538" s="2" t="s">
        <v>1419</v>
      </c>
      <c r="C538" t="s">
        <v>330</v>
      </c>
      <c r="D538" t="s">
        <v>947</v>
      </c>
      <c r="E538" t="str">
        <f>HYPERLINK("https://www.ncbi.nlm.nih.gov/geo/query/acc.cgi?acc=GSM1147697","GSM1147697")</f>
        <v>GSM1147697</v>
      </c>
      <c r="F538" t="str">
        <f>HYPERLINK("https://www.ncbi.nlm.nih.gov/geo/query/acc.cgi?acc=GSE47345","GSE47345")</f>
        <v>GSE47345</v>
      </c>
    </row>
    <row r="539" spans="1:6" x14ac:dyDescent="0.25">
      <c r="A539" t="s">
        <v>1420</v>
      </c>
      <c r="B539" s="2" t="s">
        <v>1421</v>
      </c>
      <c r="C539" t="s">
        <v>330</v>
      </c>
      <c r="D539" t="s">
        <v>947</v>
      </c>
      <c r="E539" t="str">
        <f>HYPERLINK("https://www.ncbi.nlm.nih.gov/geo/query/acc.cgi?acc=GSM1147696","GSM1147696")</f>
        <v>GSM1147696</v>
      </c>
      <c r="F539" t="str">
        <f>HYPERLINK("https://www.ncbi.nlm.nih.gov/geo/query/acc.cgi?acc=GSE47345","GSE47345")</f>
        <v>GSE47345</v>
      </c>
    </row>
    <row r="540" spans="1:6" x14ac:dyDescent="0.25">
      <c r="A540" t="s">
        <v>1422</v>
      </c>
      <c r="B540" s="2" t="s">
        <v>1423</v>
      </c>
      <c r="C540" t="s">
        <v>330</v>
      </c>
      <c r="D540" t="s">
        <v>947</v>
      </c>
      <c r="E540" t="str">
        <f>HYPERLINK("https://www.ncbi.nlm.nih.gov/geo/query/acc.cgi?acc=GSM1147691","GSM1147691")</f>
        <v>GSM1147691</v>
      </c>
      <c r="F540" t="str">
        <f>HYPERLINK("https://www.ncbi.nlm.nih.gov/geo/query/acc.cgi?acc=GSE47345","GSE47345")</f>
        <v>GSE47345</v>
      </c>
    </row>
    <row r="541" spans="1:6" x14ac:dyDescent="0.25">
      <c r="A541" t="s">
        <v>1424</v>
      </c>
      <c r="B541" s="2" t="s">
        <v>1425</v>
      </c>
      <c r="C541" t="s">
        <v>330</v>
      </c>
      <c r="D541" t="s">
        <v>947</v>
      </c>
      <c r="E541" t="str">
        <f>HYPERLINK("https://www.ncbi.nlm.nih.gov/geo/query/acc.cgi?acc=GSM1147690","GSM1147690")</f>
        <v>GSM1147690</v>
      </c>
      <c r="F541" t="str">
        <f>HYPERLINK("https://www.ncbi.nlm.nih.gov/geo/query/acc.cgi?acc=GSE47345","GSE47345")</f>
        <v>GSE47345</v>
      </c>
    </row>
    <row r="542" spans="1:6" x14ac:dyDescent="0.25">
      <c r="A542" t="s">
        <v>1426</v>
      </c>
      <c r="B542" s="2" t="s">
        <v>1427</v>
      </c>
      <c r="C542" t="s">
        <v>330</v>
      </c>
      <c r="D542" t="s">
        <v>947</v>
      </c>
      <c r="E542" t="str">
        <f>HYPERLINK("https://www.ncbi.nlm.nih.gov/geo/query/acc.cgi?acc=GSM1147693","GSM1147693")</f>
        <v>GSM1147693</v>
      </c>
      <c r="F542" t="str">
        <f>HYPERLINK("https://www.ncbi.nlm.nih.gov/geo/query/acc.cgi?acc=GSE47345","GSE47345")</f>
        <v>GSE47345</v>
      </c>
    </row>
    <row r="543" spans="1:6" x14ac:dyDescent="0.25">
      <c r="A543" t="s">
        <v>1428</v>
      </c>
      <c r="B543" s="2" t="s">
        <v>1417</v>
      </c>
      <c r="C543" t="s">
        <v>295</v>
      </c>
      <c r="D543" t="s">
        <v>559</v>
      </c>
      <c r="E543" t="str">
        <f>HYPERLINK("https://www.ncbi.nlm.nih.gov/geo/query/acc.cgi?acc=GSM1058154","GSM1058154")</f>
        <v>GSM1058154</v>
      </c>
      <c r="F543" t="str">
        <f>HYPERLINK("https://www.ncbi.nlm.nih.gov/geo/query/acc.cgi?acc=GSE43197","GSE43197")</f>
        <v>GSE43197</v>
      </c>
    </row>
    <row r="544" spans="1:6" x14ac:dyDescent="0.25">
      <c r="A544" t="s">
        <v>1429</v>
      </c>
      <c r="B544" s="2" t="s">
        <v>1430</v>
      </c>
      <c r="C544" t="s">
        <v>330</v>
      </c>
      <c r="D544" t="s">
        <v>947</v>
      </c>
      <c r="E544" t="str">
        <f>HYPERLINK("https://www.ncbi.nlm.nih.gov/geo/query/acc.cgi?acc=GSM1147699","GSM1147699")</f>
        <v>GSM1147699</v>
      </c>
      <c r="F544" t="str">
        <f>HYPERLINK("https://www.ncbi.nlm.nih.gov/geo/query/acc.cgi?acc=GSE47345","GSE47345")</f>
        <v>GSE47345</v>
      </c>
    </row>
    <row r="545" spans="1:6" x14ac:dyDescent="0.25">
      <c r="A545" t="s">
        <v>1431</v>
      </c>
      <c r="B545" s="2" t="s">
        <v>1432</v>
      </c>
      <c r="C545" t="s">
        <v>295</v>
      </c>
      <c r="D545" t="s">
        <v>559</v>
      </c>
      <c r="E545" t="str">
        <f>HYPERLINK("https://www.ncbi.nlm.nih.gov/geo/query/acc.cgi?acc=GSM1058157","GSM1058157")</f>
        <v>GSM1058157</v>
      </c>
      <c r="F545" t="str">
        <f>HYPERLINK("https://www.ncbi.nlm.nih.gov/geo/query/acc.cgi?acc=GSE43197","GSE43197")</f>
        <v>GSE43197</v>
      </c>
    </row>
    <row r="546" spans="1:6" x14ac:dyDescent="0.25">
      <c r="A546" t="s">
        <v>1433</v>
      </c>
      <c r="B546" s="2" t="s">
        <v>1432</v>
      </c>
      <c r="C546" t="s">
        <v>295</v>
      </c>
      <c r="D546" t="s">
        <v>559</v>
      </c>
      <c r="E546" t="str">
        <f>HYPERLINK("https://www.ncbi.nlm.nih.gov/geo/query/acc.cgi?acc=GSM1058156","GSM1058156")</f>
        <v>GSM1058156</v>
      </c>
      <c r="F546" t="str">
        <f>HYPERLINK("https://www.ncbi.nlm.nih.gov/geo/query/acc.cgi?acc=GSE43197","GSE43197")</f>
        <v>GSE43197</v>
      </c>
    </row>
    <row r="547" spans="1:6" x14ac:dyDescent="0.25">
      <c r="A547" t="s">
        <v>1434</v>
      </c>
      <c r="B547" s="2" t="s">
        <v>1435</v>
      </c>
      <c r="C547" t="s">
        <v>365</v>
      </c>
      <c r="D547" t="s">
        <v>821</v>
      </c>
      <c r="E547" t="str">
        <f>HYPERLINK("https://www.ncbi.nlm.nih.gov/geo/query/acc.cgi?acc=GSM1128638","GSM1128638")</f>
        <v>GSM1128638</v>
      </c>
      <c r="F547" t="str">
        <f>HYPERLINK("https://www.ncbi.nlm.nih.gov/geo/query/acc.cgi?acc=GSE52397","GSE52397")</f>
        <v>GSE52397</v>
      </c>
    </row>
    <row r="548" spans="1:6" x14ac:dyDescent="0.25">
      <c r="A548" t="s">
        <v>1436</v>
      </c>
      <c r="B548" s="2" t="s">
        <v>1437</v>
      </c>
      <c r="C548" t="s">
        <v>365</v>
      </c>
      <c r="D548" t="s">
        <v>821</v>
      </c>
      <c r="E548" t="str">
        <f>HYPERLINK("https://www.ncbi.nlm.nih.gov/geo/query/acc.cgi?acc=GSM1128639","GSM1128639")</f>
        <v>GSM1128639</v>
      </c>
      <c r="F548" t="str">
        <f>HYPERLINK("https://www.ncbi.nlm.nih.gov/geo/query/acc.cgi?acc=GSE52397","GSE52397")</f>
        <v>GSE52397</v>
      </c>
    </row>
    <row r="549" spans="1:6" x14ac:dyDescent="0.25">
      <c r="A549" t="s">
        <v>1438</v>
      </c>
      <c r="B549" s="2" t="s">
        <v>1439</v>
      </c>
      <c r="C549" t="s">
        <v>365</v>
      </c>
      <c r="D549" t="s">
        <v>821</v>
      </c>
      <c r="E549" t="str">
        <f>HYPERLINK("https://www.ncbi.nlm.nih.gov/geo/query/acc.cgi?acc=GSM1128634","GSM1128634")</f>
        <v>GSM1128634</v>
      </c>
      <c r="F549" t="str">
        <f>HYPERLINK("https://www.ncbi.nlm.nih.gov/geo/query/acc.cgi?acc=GSE52397","GSE52397")</f>
        <v>GSE52397</v>
      </c>
    </row>
    <row r="550" spans="1:6" x14ac:dyDescent="0.25">
      <c r="A550" t="s">
        <v>1440</v>
      </c>
      <c r="B550" s="2" t="s">
        <v>1441</v>
      </c>
      <c r="C550" t="s">
        <v>295</v>
      </c>
      <c r="D550" t="s">
        <v>559</v>
      </c>
      <c r="E550" t="str">
        <f>HYPERLINK("https://www.ncbi.nlm.nih.gov/geo/query/acc.cgi?acc=GSM1058151","GSM1058151")</f>
        <v>GSM1058151</v>
      </c>
      <c r="F550" t="str">
        <f>HYPERLINK("https://www.ncbi.nlm.nih.gov/geo/query/acc.cgi?acc=GSE43197","GSE43197")</f>
        <v>GSE43197</v>
      </c>
    </row>
    <row r="551" spans="1:6" x14ac:dyDescent="0.25">
      <c r="A551" t="s">
        <v>1442</v>
      </c>
      <c r="B551" s="2" t="s">
        <v>1443</v>
      </c>
      <c r="C551" t="s">
        <v>365</v>
      </c>
      <c r="D551" t="s">
        <v>821</v>
      </c>
      <c r="E551" t="str">
        <f>HYPERLINK("https://www.ncbi.nlm.nih.gov/geo/query/acc.cgi?acc=GSM1128636","GSM1128636")</f>
        <v>GSM1128636</v>
      </c>
      <c r="F551" t="str">
        <f>HYPERLINK("https://www.ncbi.nlm.nih.gov/geo/query/acc.cgi?acc=GSE52397","GSE52397")</f>
        <v>GSE52397</v>
      </c>
    </row>
    <row r="552" spans="1:6" x14ac:dyDescent="0.25">
      <c r="A552" t="s">
        <v>1444</v>
      </c>
      <c r="B552" s="2" t="s">
        <v>1435</v>
      </c>
      <c r="C552" t="s">
        <v>365</v>
      </c>
      <c r="D552" t="s">
        <v>821</v>
      </c>
      <c r="E552" t="str">
        <f>HYPERLINK("https://www.ncbi.nlm.nih.gov/geo/query/acc.cgi?acc=GSM1128637","GSM1128637")</f>
        <v>GSM1128637</v>
      </c>
      <c r="F552" t="str">
        <f>HYPERLINK("https://www.ncbi.nlm.nih.gov/geo/query/acc.cgi?acc=GSE52397","GSE52397")</f>
        <v>GSE52397</v>
      </c>
    </row>
    <row r="553" spans="1:6" x14ac:dyDescent="0.25">
      <c r="A553" t="s">
        <v>1445</v>
      </c>
      <c r="B553" s="2" t="s">
        <v>1446</v>
      </c>
      <c r="C553" t="s">
        <v>365</v>
      </c>
      <c r="D553" t="s">
        <v>821</v>
      </c>
      <c r="E553" t="str">
        <f>HYPERLINK("https://www.ncbi.nlm.nih.gov/geo/query/acc.cgi?acc=GSM1128631","GSM1128631")</f>
        <v>GSM1128631</v>
      </c>
      <c r="F553" t="str">
        <f>HYPERLINK("https://www.ncbi.nlm.nih.gov/geo/query/acc.cgi?acc=GSE52397","GSE52397")</f>
        <v>GSE52397</v>
      </c>
    </row>
    <row r="554" spans="1:6" x14ac:dyDescent="0.25">
      <c r="A554" t="s">
        <v>1447</v>
      </c>
      <c r="B554" s="2" t="s">
        <v>1446</v>
      </c>
      <c r="C554" t="s">
        <v>365</v>
      </c>
      <c r="D554" t="s">
        <v>821</v>
      </c>
      <c r="E554" t="str">
        <f>HYPERLINK("https://www.ncbi.nlm.nih.gov/geo/query/acc.cgi?acc=GSM1128632","GSM1128632")</f>
        <v>GSM1128632</v>
      </c>
      <c r="F554" t="str">
        <f>HYPERLINK("https://www.ncbi.nlm.nih.gov/geo/query/acc.cgi?acc=GSE52397","GSE52397")</f>
        <v>GSE52397</v>
      </c>
    </row>
    <row r="555" spans="1:6" x14ac:dyDescent="0.25">
      <c r="A555" t="s">
        <v>1448</v>
      </c>
      <c r="B555" s="2" t="s">
        <v>1441</v>
      </c>
      <c r="C555" t="s">
        <v>295</v>
      </c>
      <c r="D555" t="s">
        <v>559</v>
      </c>
      <c r="E555" t="str">
        <f>HYPERLINK("https://www.ncbi.nlm.nih.gov/geo/query/acc.cgi?acc=GSM1058150","GSM1058150")</f>
        <v>GSM1058150</v>
      </c>
      <c r="F555" t="str">
        <f>HYPERLINK("https://www.ncbi.nlm.nih.gov/geo/query/acc.cgi?acc=GSE43197","GSE43197")</f>
        <v>GSE43197</v>
      </c>
    </row>
    <row r="556" spans="1:6" x14ac:dyDescent="0.25">
      <c r="A556" t="s">
        <v>1449</v>
      </c>
      <c r="B556" s="2" t="s">
        <v>1417</v>
      </c>
      <c r="C556" t="s">
        <v>295</v>
      </c>
      <c r="D556" t="s">
        <v>559</v>
      </c>
      <c r="E556" t="str">
        <f>HYPERLINK("https://www.ncbi.nlm.nih.gov/geo/query/acc.cgi?acc=GSM1058153","GSM1058153")</f>
        <v>GSM1058153</v>
      </c>
      <c r="F556" t="str">
        <f>HYPERLINK("https://www.ncbi.nlm.nih.gov/geo/query/acc.cgi?acc=GSE43197","GSE43197")</f>
        <v>GSE43197</v>
      </c>
    </row>
    <row r="557" spans="1:6" x14ac:dyDescent="0.25">
      <c r="A557" t="s">
        <v>1450</v>
      </c>
      <c r="B557" s="2" t="s">
        <v>1451</v>
      </c>
      <c r="C557" t="s">
        <v>231</v>
      </c>
      <c r="D557" t="s">
        <v>579</v>
      </c>
      <c r="E557" t="str">
        <f>HYPERLINK("https://www.ncbi.nlm.nih.gov/geo/query/acc.cgi?acc=GSM909549","GSM909549")</f>
        <v>GSM909549</v>
      </c>
      <c r="F557" t="str">
        <f>HYPERLINK("https://www.ncbi.nlm.nih.gov/geo/query/acc.cgi?acc=GSE37060","GSE37060")</f>
        <v>GSE37060</v>
      </c>
    </row>
    <row r="558" spans="1:6" x14ac:dyDescent="0.25">
      <c r="A558" t="s">
        <v>1452</v>
      </c>
      <c r="B558" s="2" t="s">
        <v>1453</v>
      </c>
      <c r="C558" t="s">
        <v>404</v>
      </c>
      <c r="D558" t="s">
        <v>579</v>
      </c>
      <c r="E558" t="str">
        <f>HYPERLINK("https://www.ncbi.nlm.nih.gov/geo/query/acc.cgi?acc=GSM1385856","GSM1385856")</f>
        <v>GSM1385856</v>
      </c>
      <c r="F558" t="str">
        <f>HYPERLINK("https://www.ncbi.nlm.nih.gov/geo/query/acc.cgi?acc=GSE57639","GSE57639")</f>
        <v>GSE57639</v>
      </c>
    </row>
    <row r="559" spans="1:6" x14ac:dyDescent="0.25">
      <c r="A559" t="s">
        <v>1454</v>
      </c>
      <c r="B559" s="2" t="s">
        <v>1441</v>
      </c>
      <c r="C559" t="s">
        <v>295</v>
      </c>
      <c r="D559" t="s">
        <v>559</v>
      </c>
      <c r="E559" t="str">
        <f>HYPERLINK("https://www.ncbi.nlm.nih.gov/geo/query/acc.cgi?acc=GSM1058152","GSM1058152")</f>
        <v>GSM1058152</v>
      </c>
      <c r="F559" t="str">
        <f>HYPERLINK("https://www.ncbi.nlm.nih.gov/geo/query/acc.cgi?acc=GSE43197","GSE43197")</f>
        <v>GSE43197</v>
      </c>
    </row>
    <row r="560" spans="1:6" x14ac:dyDescent="0.25">
      <c r="A560" t="s">
        <v>1455</v>
      </c>
      <c r="B560" s="2" t="s">
        <v>1456</v>
      </c>
      <c r="C560" t="s">
        <v>95</v>
      </c>
      <c r="D560" t="s">
        <v>559</v>
      </c>
      <c r="E560" t="str">
        <f>HYPERLINK("https://www.ncbi.nlm.nih.gov/geo/query/acc.cgi?acc=GSM495558","GSM495558")</f>
        <v>GSM495558</v>
      </c>
      <c r="F560" t="str">
        <f t="shared" ref="F560:F569" si="35">HYPERLINK("https://www.ncbi.nlm.nih.gov/geo/query/acc.cgi?acc=GSE19836","GSE19836")</f>
        <v>GSE19836</v>
      </c>
    </row>
    <row r="561" spans="1:6" x14ac:dyDescent="0.25">
      <c r="A561" t="s">
        <v>1457</v>
      </c>
      <c r="B561" s="2" t="s">
        <v>1456</v>
      </c>
      <c r="C561" t="s">
        <v>95</v>
      </c>
      <c r="D561" t="s">
        <v>559</v>
      </c>
      <c r="E561" t="str">
        <f>HYPERLINK("https://www.ncbi.nlm.nih.gov/geo/query/acc.cgi?acc=GSM495559","GSM495559")</f>
        <v>GSM495559</v>
      </c>
      <c r="F561" t="str">
        <f t="shared" si="35"/>
        <v>GSE19836</v>
      </c>
    </row>
    <row r="562" spans="1:6" x14ac:dyDescent="0.25">
      <c r="A562" t="s">
        <v>1458</v>
      </c>
      <c r="B562" s="2" t="s">
        <v>1459</v>
      </c>
      <c r="C562" t="s">
        <v>95</v>
      </c>
      <c r="D562" t="s">
        <v>559</v>
      </c>
      <c r="E562" t="str">
        <f>HYPERLINK("https://www.ncbi.nlm.nih.gov/geo/query/acc.cgi?acc=GSM495552","GSM495552")</f>
        <v>GSM495552</v>
      </c>
      <c r="F562" t="str">
        <f t="shared" si="35"/>
        <v>GSE19836</v>
      </c>
    </row>
    <row r="563" spans="1:6" x14ac:dyDescent="0.25">
      <c r="A563" t="s">
        <v>1460</v>
      </c>
      <c r="B563" s="2" t="s">
        <v>1459</v>
      </c>
      <c r="C563" t="s">
        <v>95</v>
      </c>
      <c r="D563" t="s">
        <v>559</v>
      </c>
      <c r="E563" t="str">
        <f>HYPERLINK("https://www.ncbi.nlm.nih.gov/geo/query/acc.cgi?acc=GSM495553","GSM495553")</f>
        <v>GSM495553</v>
      </c>
      <c r="F563" t="str">
        <f t="shared" si="35"/>
        <v>GSE19836</v>
      </c>
    </row>
    <row r="564" spans="1:6" x14ac:dyDescent="0.25">
      <c r="A564" t="s">
        <v>1461</v>
      </c>
      <c r="B564" s="2" t="s">
        <v>981</v>
      </c>
      <c r="C564" t="s">
        <v>95</v>
      </c>
      <c r="D564" t="s">
        <v>559</v>
      </c>
      <c r="E564" t="str">
        <f>HYPERLINK("https://www.ncbi.nlm.nih.gov/geo/query/acc.cgi?acc=GSM495550","GSM495550")</f>
        <v>GSM495550</v>
      </c>
      <c r="F564" t="str">
        <f t="shared" si="35"/>
        <v>GSE19836</v>
      </c>
    </row>
    <row r="565" spans="1:6" x14ac:dyDescent="0.25">
      <c r="A565" t="s">
        <v>1462</v>
      </c>
      <c r="B565" s="2" t="s">
        <v>981</v>
      </c>
      <c r="C565" t="s">
        <v>95</v>
      </c>
      <c r="D565" t="s">
        <v>559</v>
      </c>
      <c r="E565" t="str">
        <f>HYPERLINK("https://www.ncbi.nlm.nih.gov/geo/query/acc.cgi?acc=GSM495551","GSM495551")</f>
        <v>GSM495551</v>
      </c>
      <c r="F565" t="str">
        <f t="shared" si="35"/>
        <v>GSE19836</v>
      </c>
    </row>
    <row r="566" spans="1:6" x14ac:dyDescent="0.25">
      <c r="A566" t="s">
        <v>1463</v>
      </c>
      <c r="B566" s="2" t="s">
        <v>1464</v>
      </c>
      <c r="C566" t="s">
        <v>95</v>
      </c>
      <c r="D566" t="s">
        <v>559</v>
      </c>
      <c r="E566" t="str">
        <f>HYPERLINK("https://www.ncbi.nlm.nih.gov/geo/query/acc.cgi?acc=GSM495556","GSM495556")</f>
        <v>GSM495556</v>
      </c>
      <c r="F566" t="str">
        <f t="shared" si="35"/>
        <v>GSE19836</v>
      </c>
    </row>
    <row r="567" spans="1:6" x14ac:dyDescent="0.25">
      <c r="A567" t="s">
        <v>1465</v>
      </c>
      <c r="B567" s="2" t="s">
        <v>1464</v>
      </c>
      <c r="C567" t="s">
        <v>95</v>
      </c>
      <c r="D567" t="s">
        <v>559</v>
      </c>
      <c r="E567" t="str">
        <f>HYPERLINK("https://www.ncbi.nlm.nih.gov/geo/query/acc.cgi?acc=GSM495557","GSM495557")</f>
        <v>GSM495557</v>
      </c>
      <c r="F567" t="str">
        <f t="shared" si="35"/>
        <v>GSE19836</v>
      </c>
    </row>
    <row r="568" spans="1:6" x14ac:dyDescent="0.25">
      <c r="A568" t="s">
        <v>1466</v>
      </c>
      <c r="B568" s="2" t="s">
        <v>1459</v>
      </c>
      <c r="C568" t="s">
        <v>95</v>
      </c>
      <c r="D568" t="s">
        <v>559</v>
      </c>
      <c r="E568" t="str">
        <f>HYPERLINK("https://www.ncbi.nlm.nih.gov/geo/query/acc.cgi?acc=GSM495554","GSM495554")</f>
        <v>GSM495554</v>
      </c>
      <c r="F568" t="str">
        <f t="shared" si="35"/>
        <v>GSE19836</v>
      </c>
    </row>
    <row r="569" spans="1:6" x14ac:dyDescent="0.25">
      <c r="A569" t="s">
        <v>1467</v>
      </c>
      <c r="B569" s="2" t="s">
        <v>1464</v>
      </c>
      <c r="C569" t="s">
        <v>95</v>
      </c>
      <c r="D569" t="s">
        <v>559</v>
      </c>
      <c r="E569" t="str">
        <f>HYPERLINK("https://www.ncbi.nlm.nih.gov/geo/query/acc.cgi?acc=GSM495555","GSM495555")</f>
        <v>GSM495555</v>
      </c>
      <c r="F569" t="str">
        <f t="shared" si="35"/>
        <v>GSE19836</v>
      </c>
    </row>
    <row r="570" spans="1:6" x14ac:dyDescent="0.25">
      <c r="A570" t="s">
        <v>1468</v>
      </c>
      <c r="B570" s="2" t="s">
        <v>1469</v>
      </c>
      <c r="C570" t="s">
        <v>8</v>
      </c>
      <c r="D570" t="s">
        <v>559</v>
      </c>
      <c r="E570" t="str">
        <f>HYPERLINK("https://www.ncbi.nlm.nih.gov/geo/query/acc.cgi?acc=GSM277758","GSM277758")</f>
        <v>GSM277758</v>
      </c>
      <c r="F570" t="str">
        <f>HYPERLINK("https://www.ncbi.nlm.nih.gov/geo/query/acc.cgi?acc=GSE10970","GSE10970")</f>
        <v>GSE10970</v>
      </c>
    </row>
    <row r="571" spans="1:6" x14ac:dyDescent="0.25">
      <c r="A571" t="s">
        <v>1470</v>
      </c>
      <c r="B571" s="2" t="s">
        <v>1469</v>
      </c>
      <c r="C571" t="s">
        <v>8</v>
      </c>
      <c r="D571" t="s">
        <v>559</v>
      </c>
      <c r="E571" t="str">
        <f>HYPERLINK("https://www.ncbi.nlm.nih.gov/geo/query/acc.cgi?acc=GSM277759","GSM277759")</f>
        <v>GSM277759</v>
      </c>
      <c r="F571" t="str">
        <f>HYPERLINK("https://www.ncbi.nlm.nih.gov/geo/query/acc.cgi?acc=GSE10970","GSE10970")</f>
        <v>GSE10970</v>
      </c>
    </row>
    <row r="572" spans="1:6" x14ac:dyDescent="0.25">
      <c r="A572" t="s">
        <v>1471</v>
      </c>
      <c r="B572" s="2" t="s">
        <v>1472</v>
      </c>
      <c r="C572" t="s">
        <v>377</v>
      </c>
      <c r="D572" t="s">
        <v>618</v>
      </c>
      <c r="E572" t="str">
        <f>HYPERLINK("https://www.ncbi.nlm.nih.gov/geo/query/acc.cgi?acc=GSM1304539","GSM1304539")</f>
        <v>GSM1304539</v>
      </c>
      <c r="F572" t="str">
        <f>HYPERLINK("https://www.ncbi.nlm.nih.gov/geo/query/acc.cgi?acc=GSE53969","GSE53969")</f>
        <v>GSE53969</v>
      </c>
    </row>
    <row r="573" spans="1:6" x14ac:dyDescent="0.25">
      <c r="A573" t="s">
        <v>1473</v>
      </c>
      <c r="B573" s="2" t="s">
        <v>1474</v>
      </c>
      <c r="C573" t="s">
        <v>160</v>
      </c>
      <c r="D573" t="s">
        <v>1475</v>
      </c>
      <c r="E573" t="str">
        <f>HYPERLINK("https://www.ncbi.nlm.nih.gov/geo/query/acc.cgi?acc=GSM703183","GSM703183")</f>
        <v>GSM703183</v>
      </c>
      <c r="F573" t="str">
        <f>HYPERLINK("https://www.ncbi.nlm.nih.gov/geo/query/acc.cgi?acc=GSE28452","GSE28452")</f>
        <v>GSE28452</v>
      </c>
    </row>
    <row r="574" spans="1:6" x14ac:dyDescent="0.25">
      <c r="A574" t="s">
        <v>1476</v>
      </c>
      <c r="B574" s="2" t="s">
        <v>1477</v>
      </c>
      <c r="C574" t="s">
        <v>160</v>
      </c>
      <c r="D574" t="s">
        <v>1475</v>
      </c>
      <c r="E574" t="str">
        <f>HYPERLINK("https://www.ncbi.nlm.nih.gov/geo/query/acc.cgi?acc=GSM703182","GSM703182")</f>
        <v>GSM703182</v>
      </c>
      <c r="F574" t="str">
        <f>HYPERLINK("https://www.ncbi.nlm.nih.gov/geo/query/acc.cgi?acc=GSE28452","GSE28452")</f>
        <v>GSE28452</v>
      </c>
    </row>
    <row r="575" spans="1:6" x14ac:dyDescent="0.25">
      <c r="A575" t="s">
        <v>1478</v>
      </c>
      <c r="B575" s="2" t="s">
        <v>1477</v>
      </c>
      <c r="C575" t="s">
        <v>160</v>
      </c>
      <c r="D575" t="s">
        <v>1475</v>
      </c>
      <c r="E575" t="str">
        <f>HYPERLINK("https://www.ncbi.nlm.nih.gov/geo/query/acc.cgi?acc=GSM703181","GSM703181")</f>
        <v>GSM703181</v>
      </c>
      <c r="F575" t="str">
        <f>HYPERLINK("https://www.ncbi.nlm.nih.gov/geo/query/acc.cgi?acc=GSE28452","GSE28452")</f>
        <v>GSE28452</v>
      </c>
    </row>
    <row r="576" spans="1:6" x14ac:dyDescent="0.25">
      <c r="A576" t="s">
        <v>1479</v>
      </c>
      <c r="B576" s="2" t="s">
        <v>1477</v>
      </c>
      <c r="C576" t="s">
        <v>160</v>
      </c>
      <c r="D576" t="s">
        <v>1475</v>
      </c>
      <c r="E576" t="str">
        <f>HYPERLINK("https://www.ncbi.nlm.nih.gov/geo/query/acc.cgi?acc=GSM703180","GSM703180")</f>
        <v>GSM703180</v>
      </c>
      <c r="F576" t="str">
        <f>HYPERLINK("https://www.ncbi.nlm.nih.gov/geo/query/acc.cgi?acc=GSE28452","GSE28452")</f>
        <v>GSE28452</v>
      </c>
    </row>
    <row r="577" spans="1:6" x14ac:dyDescent="0.25">
      <c r="A577" t="s">
        <v>1480</v>
      </c>
      <c r="B577" s="2" t="s">
        <v>1469</v>
      </c>
      <c r="C577" t="s">
        <v>8</v>
      </c>
      <c r="D577" t="s">
        <v>559</v>
      </c>
      <c r="E577" t="str">
        <f>HYPERLINK("https://www.ncbi.nlm.nih.gov/geo/query/acc.cgi?acc=GSM277757","GSM277757")</f>
        <v>GSM277757</v>
      </c>
      <c r="F577" t="str">
        <f>HYPERLINK("https://www.ncbi.nlm.nih.gov/geo/query/acc.cgi?acc=GSE10970","GSE10970")</f>
        <v>GSE10970</v>
      </c>
    </row>
    <row r="578" spans="1:6" x14ac:dyDescent="0.25">
      <c r="A578" t="s">
        <v>1481</v>
      </c>
      <c r="B578" s="2" t="s">
        <v>1474</v>
      </c>
      <c r="C578" t="s">
        <v>160</v>
      </c>
      <c r="D578" t="s">
        <v>1475</v>
      </c>
      <c r="E578" t="str">
        <f>HYPERLINK("https://www.ncbi.nlm.nih.gov/geo/query/acc.cgi?acc=GSM703185","GSM703185")</f>
        <v>GSM703185</v>
      </c>
      <c r="F578" t="str">
        <f>HYPERLINK("https://www.ncbi.nlm.nih.gov/geo/query/acc.cgi?acc=GSE28452","GSE28452")</f>
        <v>GSE28452</v>
      </c>
    </row>
    <row r="579" spans="1:6" x14ac:dyDescent="0.25">
      <c r="A579" t="s">
        <v>1482</v>
      </c>
      <c r="B579" s="2" t="s">
        <v>1474</v>
      </c>
      <c r="C579" t="s">
        <v>160</v>
      </c>
      <c r="D579" t="s">
        <v>1475</v>
      </c>
      <c r="E579" t="str">
        <f>HYPERLINK("https://www.ncbi.nlm.nih.gov/geo/query/acc.cgi?acc=GSM703184","GSM703184")</f>
        <v>GSM703184</v>
      </c>
      <c r="F579" t="str">
        <f>HYPERLINK("https://www.ncbi.nlm.nih.gov/geo/query/acc.cgi?acc=GSE28452","GSE28452")</f>
        <v>GSE28452</v>
      </c>
    </row>
    <row r="580" spans="1:6" x14ac:dyDescent="0.25">
      <c r="A580" t="s">
        <v>1483</v>
      </c>
      <c r="B580" s="2" t="s">
        <v>1484</v>
      </c>
      <c r="C580" t="s">
        <v>199</v>
      </c>
      <c r="D580" t="s">
        <v>623</v>
      </c>
      <c r="E580" t="str">
        <f>HYPERLINK("https://www.ncbi.nlm.nih.gov/geo/query/acc.cgi?acc=GSM72828","GSM72828")</f>
        <v>GSM72828</v>
      </c>
      <c r="F580" t="str">
        <f>HYPERLINK("https://www.ncbi.nlm.nih.gov/geo/query/acc.cgi?acc=GSE3231","GSE3231")</f>
        <v>GSE3231</v>
      </c>
    </row>
    <row r="581" spans="1:6" x14ac:dyDescent="0.25">
      <c r="A581" t="s">
        <v>1485</v>
      </c>
      <c r="B581" s="2" t="s">
        <v>1484</v>
      </c>
      <c r="C581" t="s">
        <v>199</v>
      </c>
      <c r="D581" t="s">
        <v>625</v>
      </c>
      <c r="E581" t="str">
        <f>HYPERLINK("https://www.ncbi.nlm.nih.gov/geo/query/acc.cgi?acc=GSM72829","GSM72829")</f>
        <v>GSM72829</v>
      </c>
      <c r="F581" t="str">
        <f>HYPERLINK("https://www.ncbi.nlm.nih.gov/geo/query/acc.cgi?acc=GSE3231","GSE3231")</f>
        <v>GSE3231</v>
      </c>
    </row>
    <row r="582" spans="1:6" x14ac:dyDescent="0.25">
      <c r="A582" t="s">
        <v>1486</v>
      </c>
      <c r="B582" s="2" t="s">
        <v>1487</v>
      </c>
      <c r="C582" t="s">
        <v>199</v>
      </c>
      <c r="D582" t="s">
        <v>623</v>
      </c>
      <c r="E582" t="str">
        <f>HYPERLINK("https://www.ncbi.nlm.nih.gov/geo/query/acc.cgi?acc=GSM72822","GSM72822")</f>
        <v>GSM72822</v>
      </c>
      <c r="F582" t="str">
        <f>HYPERLINK("https://www.ncbi.nlm.nih.gov/geo/query/acc.cgi?acc=GSE3231","GSE3231")</f>
        <v>GSE3231</v>
      </c>
    </row>
    <row r="583" spans="1:6" x14ac:dyDescent="0.25">
      <c r="A583" t="s">
        <v>1488</v>
      </c>
      <c r="B583" s="2" t="s">
        <v>715</v>
      </c>
      <c r="C583" t="s">
        <v>178</v>
      </c>
      <c r="D583" t="s">
        <v>630</v>
      </c>
      <c r="E583" t="str">
        <f>HYPERLINK("https://www.ncbi.nlm.nih.gov/geo/query/acc.cgi?acc=GSM748933","GSM748933")</f>
        <v>GSM748933</v>
      </c>
      <c r="F583" t="str">
        <f>HYPERLINK("https://www.ncbi.nlm.nih.gov/geo/query/acc.cgi?acc=GSE30245","GSE30245")</f>
        <v>GSE30245</v>
      </c>
    </row>
    <row r="584" spans="1:6" x14ac:dyDescent="0.25">
      <c r="A584" t="s">
        <v>1489</v>
      </c>
      <c r="B584" s="2" t="s">
        <v>1487</v>
      </c>
      <c r="C584" t="s">
        <v>199</v>
      </c>
      <c r="D584" t="s">
        <v>623</v>
      </c>
      <c r="E584" t="str">
        <f>HYPERLINK("https://www.ncbi.nlm.nih.gov/geo/query/acc.cgi?acc=GSM72820","GSM72820")</f>
        <v>GSM72820</v>
      </c>
      <c r="F584" t="str">
        <f>HYPERLINK("https://www.ncbi.nlm.nih.gov/geo/query/acc.cgi?acc=GSE3231","GSE3231")</f>
        <v>GSE3231</v>
      </c>
    </row>
    <row r="585" spans="1:6" x14ac:dyDescent="0.25">
      <c r="A585" t="s">
        <v>1490</v>
      </c>
      <c r="B585" s="2" t="s">
        <v>1487</v>
      </c>
      <c r="C585" t="s">
        <v>199</v>
      </c>
      <c r="D585" t="s">
        <v>625</v>
      </c>
      <c r="E585" t="str">
        <f>HYPERLINK("https://www.ncbi.nlm.nih.gov/geo/query/acc.cgi?acc=GSM72821","GSM72821")</f>
        <v>GSM72821</v>
      </c>
      <c r="F585" t="str">
        <f>HYPERLINK("https://www.ncbi.nlm.nih.gov/geo/query/acc.cgi?acc=GSE3231","GSE3231")</f>
        <v>GSE3231</v>
      </c>
    </row>
    <row r="586" spans="1:6" x14ac:dyDescent="0.25">
      <c r="A586" t="s">
        <v>1491</v>
      </c>
      <c r="B586" s="2" t="s">
        <v>1484</v>
      </c>
      <c r="C586" t="s">
        <v>199</v>
      </c>
      <c r="D586" t="s">
        <v>623</v>
      </c>
      <c r="E586" t="str">
        <f>HYPERLINK("https://www.ncbi.nlm.nih.gov/geo/query/acc.cgi?acc=GSM72826","GSM72826")</f>
        <v>GSM72826</v>
      </c>
      <c r="F586" t="str">
        <f>HYPERLINK("https://www.ncbi.nlm.nih.gov/geo/query/acc.cgi?acc=GSE3231","GSE3231")</f>
        <v>GSE3231</v>
      </c>
    </row>
    <row r="587" spans="1:6" x14ac:dyDescent="0.25">
      <c r="A587" t="s">
        <v>1492</v>
      </c>
      <c r="B587" s="2" t="s">
        <v>1484</v>
      </c>
      <c r="C587" t="s">
        <v>199</v>
      </c>
      <c r="D587" t="s">
        <v>625</v>
      </c>
      <c r="E587" t="str">
        <f>HYPERLINK("https://www.ncbi.nlm.nih.gov/geo/query/acc.cgi?acc=GSM72827","GSM72827")</f>
        <v>GSM72827</v>
      </c>
      <c r="F587" t="str">
        <f>HYPERLINK("https://www.ncbi.nlm.nih.gov/geo/query/acc.cgi?acc=GSE3231","GSE3231")</f>
        <v>GSE3231</v>
      </c>
    </row>
    <row r="588" spans="1:6" x14ac:dyDescent="0.25">
      <c r="A588" t="s">
        <v>1493</v>
      </c>
      <c r="B588" s="2" t="s">
        <v>1487</v>
      </c>
      <c r="C588" t="s">
        <v>199</v>
      </c>
      <c r="D588" t="s">
        <v>623</v>
      </c>
      <c r="E588" t="str">
        <f>HYPERLINK("https://www.ncbi.nlm.nih.gov/geo/query/acc.cgi?acc=GSM72824","GSM72824")</f>
        <v>GSM72824</v>
      </c>
      <c r="F588" t="str">
        <f>HYPERLINK("https://www.ncbi.nlm.nih.gov/geo/query/acc.cgi?acc=GSE3231","GSE3231")</f>
        <v>GSE3231</v>
      </c>
    </row>
    <row r="589" spans="1:6" x14ac:dyDescent="0.25">
      <c r="A589" t="s">
        <v>1494</v>
      </c>
      <c r="B589" s="2" t="s">
        <v>1495</v>
      </c>
      <c r="C589" t="s">
        <v>178</v>
      </c>
      <c r="D589" t="s">
        <v>630</v>
      </c>
      <c r="E589" t="str">
        <f>HYPERLINK("https://www.ncbi.nlm.nih.gov/geo/query/acc.cgi?acc=GSM748932","GSM748932")</f>
        <v>GSM748932</v>
      </c>
      <c r="F589" t="str">
        <f t="shared" ref="F589:F599" si="36">HYPERLINK("https://www.ncbi.nlm.nih.gov/geo/query/acc.cgi?acc=GSE30245","GSE30245")</f>
        <v>GSE30245</v>
      </c>
    </row>
    <row r="590" spans="1:6" x14ac:dyDescent="0.25">
      <c r="A590" t="s">
        <v>1496</v>
      </c>
      <c r="B590" s="2" t="s">
        <v>1497</v>
      </c>
      <c r="C590" t="s">
        <v>178</v>
      </c>
      <c r="D590" t="s">
        <v>630</v>
      </c>
      <c r="E590" t="str">
        <f>HYPERLINK("https://www.ncbi.nlm.nih.gov/geo/query/acc.cgi?acc=GSM749062","GSM749062")</f>
        <v>GSM749062</v>
      </c>
      <c r="F590" t="str">
        <f t="shared" si="36"/>
        <v>GSE30245</v>
      </c>
    </row>
    <row r="591" spans="1:6" x14ac:dyDescent="0.25">
      <c r="A591" t="s">
        <v>1498</v>
      </c>
      <c r="B591" s="2" t="s">
        <v>1499</v>
      </c>
      <c r="C591" t="s">
        <v>178</v>
      </c>
      <c r="D591" t="s">
        <v>630</v>
      </c>
      <c r="E591" t="str">
        <f>HYPERLINK("https://www.ncbi.nlm.nih.gov/geo/query/acc.cgi?acc=GSM749063","GSM749063")</f>
        <v>GSM749063</v>
      </c>
      <c r="F591" t="str">
        <f t="shared" si="36"/>
        <v>GSE30245</v>
      </c>
    </row>
    <row r="592" spans="1:6" x14ac:dyDescent="0.25">
      <c r="A592" t="s">
        <v>1500</v>
      </c>
      <c r="B592" s="2" t="s">
        <v>1501</v>
      </c>
      <c r="C592" t="s">
        <v>178</v>
      </c>
      <c r="D592" t="s">
        <v>630</v>
      </c>
      <c r="E592" t="str">
        <f>HYPERLINK("https://www.ncbi.nlm.nih.gov/geo/query/acc.cgi?acc=GSM749060","GSM749060")</f>
        <v>GSM749060</v>
      </c>
      <c r="F592" t="str">
        <f t="shared" si="36"/>
        <v>GSE30245</v>
      </c>
    </row>
    <row r="593" spans="1:6" x14ac:dyDescent="0.25">
      <c r="A593" t="s">
        <v>1502</v>
      </c>
      <c r="B593" s="2" t="s">
        <v>1497</v>
      </c>
      <c r="C593" t="s">
        <v>178</v>
      </c>
      <c r="D593" t="s">
        <v>630</v>
      </c>
      <c r="E593" t="str">
        <f>HYPERLINK("https://www.ncbi.nlm.nih.gov/geo/query/acc.cgi?acc=GSM749061","GSM749061")</f>
        <v>GSM749061</v>
      </c>
      <c r="F593" t="str">
        <f t="shared" si="36"/>
        <v>GSE30245</v>
      </c>
    </row>
    <row r="594" spans="1:6" x14ac:dyDescent="0.25">
      <c r="A594" t="s">
        <v>1503</v>
      </c>
      <c r="B594" s="2" t="s">
        <v>1504</v>
      </c>
      <c r="C594" t="s">
        <v>178</v>
      </c>
      <c r="D594" t="s">
        <v>630</v>
      </c>
      <c r="E594" t="str">
        <f>HYPERLINK("https://www.ncbi.nlm.nih.gov/geo/query/acc.cgi?acc=GSM749066","GSM749066")</f>
        <v>GSM749066</v>
      </c>
      <c r="F594" t="str">
        <f t="shared" si="36"/>
        <v>GSE30245</v>
      </c>
    </row>
    <row r="595" spans="1:6" x14ac:dyDescent="0.25">
      <c r="A595" t="s">
        <v>1505</v>
      </c>
      <c r="B595" s="2" t="s">
        <v>1506</v>
      </c>
      <c r="C595" t="s">
        <v>178</v>
      </c>
      <c r="D595" t="s">
        <v>630</v>
      </c>
      <c r="E595" t="str">
        <f>HYPERLINK("https://www.ncbi.nlm.nih.gov/geo/query/acc.cgi?acc=GSM749067","GSM749067")</f>
        <v>GSM749067</v>
      </c>
      <c r="F595" t="str">
        <f t="shared" si="36"/>
        <v>GSE30245</v>
      </c>
    </row>
    <row r="596" spans="1:6" x14ac:dyDescent="0.25">
      <c r="A596" t="s">
        <v>1507</v>
      </c>
      <c r="B596" s="2" t="s">
        <v>1499</v>
      </c>
      <c r="C596" t="s">
        <v>178</v>
      </c>
      <c r="D596" t="s">
        <v>630</v>
      </c>
      <c r="E596" t="str">
        <f>HYPERLINK("https://www.ncbi.nlm.nih.gov/geo/query/acc.cgi?acc=GSM749064","GSM749064")</f>
        <v>GSM749064</v>
      </c>
      <c r="F596" t="str">
        <f t="shared" si="36"/>
        <v>GSE30245</v>
      </c>
    </row>
    <row r="597" spans="1:6" x14ac:dyDescent="0.25">
      <c r="A597" t="s">
        <v>1508</v>
      </c>
      <c r="B597" s="2" t="s">
        <v>1504</v>
      </c>
      <c r="C597" t="s">
        <v>178</v>
      </c>
      <c r="D597" t="s">
        <v>630</v>
      </c>
      <c r="E597" t="str">
        <f>HYPERLINK("https://www.ncbi.nlm.nih.gov/geo/query/acc.cgi?acc=GSM749065","GSM749065")</f>
        <v>GSM749065</v>
      </c>
      <c r="F597" t="str">
        <f t="shared" si="36"/>
        <v>GSE30245</v>
      </c>
    </row>
    <row r="598" spans="1:6" x14ac:dyDescent="0.25">
      <c r="A598" t="s">
        <v>1509</v>
      </c>
      <c r="B598" s="2" t="s">
        <v>1506</v>
      </c>
      <c r="C598" t="s">
        <v>178</v>
      </c>
      <c r="D598" t="s">
        <v>630</v>
      </c>
      <c r="E598" t="str">
        <f>HYPERLINK("https://www.ncbi.nlm.nih.gov/geo/query/acc.cgi?acc=GSM749068","GSM749068")</f>
        <v>GSM749068</v>
      </c>
      <c r="F598" t="str">
        <f t="shared" si="36"/>
        <v>GSE30245</v>
      </c>
    </row>
    <row r="599" spans="1:6" x14ac:dyDescent="0.25">
      <c r="A599" t="s">
        <v>1510</v>
      </c>
      <c r="B599" s="2" t="s">
        <v>1511</v>
      </c>
      <c r="C599" t="s">
        <v>178</v>
      </c>
      <c r="D599" t="s">
        <v>630</v>
      </c>
      <c r="E599" t="str">
        <f>HYPERLINK("https://www.ncbi.nlm.nih.gov/geo/query/acc.cgi?acc=GSM749069","GSM749069")</f>
        <v>GSM749069</v>
      </c>
      <c r="F599" t="str">
        <f t="shared" si="36"/>
        <v>GSE30245</v>
      </c>
    </row>
    <row r="600" spans="1:6" x14ac:dyDescent="0.25">
      <c r="A600" t="s">
        <v>1512</v>
      </c>
      <c r="B600" s="2" t="s">
        <v>1513</v>
      </c>
      <c r="C600" t="s">
        <v>357</v>
      </c>
      <c r="D600" t="s">
        <v>583</v>
      </c>
      <c r="E600" t="str">
        <f>HYPERLINK("https://www.ncbi.nlm.nih.gov/geo/query/acc.cgi?acc=GSM1249098","GSM1249098")</f>
        <v>GSM1249098</v>
      </c>
      <c r="F600" t="str">
        <f>HYPERLINK("https://www.ncbi.nlm.nih.gov/geo/query/acc.cgi?acc=GSE51605","GSE51605")</f>
        <v>GSE51605</v>
      </c>
    </row>
    <row r="601" spans="1:6" x14ac:dyDescent="0.25">
      <c r="A601" t="s">
        <v>1514</v>
      </c>
      <c r="B601" s="2" t="s">
        <v>1515</v>
      </c>
      <c r="C601" t="s">
        <v>181</v>
      </c>
      <c r="D601" t="s">
        <v>559</v>
      </c>
      <c r="E601" t="str">
        <f>HYPERLINK("https://www.ncbi.nlm.nih.gov/geo/query/acc.cgi?acc=GSM750871","GSM750871")</f>
        <v>GSM750871</v>
      </c>
      <c r="F601" t="str">
        <f>HYPERLINK("https://www.ncbi.nlm.nih.gov/geo/query/acc.cgi?acc=GSE30293","GSE30293")</f>
        <v>GSE30293</v>
      </c>
    </row>
    <row r="602" spans="1:6" x14ac:dyDescent="0.25">
      <c r="A602" t="s">
        <v>1516</v>
      </c>
      <c r="B602" s="2" t="s">
        <v>1517</v>
      </c>
      <c r="C602" t="s">
        <v>90</v>
      </c>
      <c r="D602" t="s">
        <v>1039</v>
      </c>
      <c r="E602" t="str">
        <f>HYPERLINK("https://www.ncbi.nlm.nih.gov/geo/query/acc.cgi?acc=GSM34851","GSM34851")</f>
        <v>GSM34851</v>
      </c>
      <c r="F602" t="str">
        <f t="shared" ref="F602:F608" si="37">HYPERLINK("https://www.ncbi.nlm.nih.gov/geo/query/acc.cgi?acc=GSE1949","GSE1949")</f>
        <v>GSE1949</v>
      </c>
    </row>
    <row r="603" spans="1:6" x14ac:dyDescent="0.25">
      <c r="A603" t="s">
        <v>1518</v>
      </c>
      <c r="B603" s="2" t="s">
        <v>1519</v>
      </c>
      <c r="C603" t="s">
        <v>90</v>
      </c>
      <c r="D603" t="s">
        <v>1039</v>
      </c>
      <c r="E603" t="str">
        <f>HYPERLINK("https://www.ncbi.nlm.nih.gov/geo/query/acc.cgi?acc=GSM34850","GSM34850")</f>
        <v>GSM34850</v>
      </c>
      <c r="F603" t="str">
        <f t="shared" si="37"/>
        <v>GSE1949</v>
      </c>
    </row>
    <row r="604" spans="1:6" x14ac:dyDescent="0.25">
      <c r="A604" t="s">
        <v>1520</v>
      </c>
      <c r="B604" s="2" t="s">
        <v>1521</v>
      </c>
      <c r="C604" t="s">
        <v>90</v>
      </c>
      <c r="D604" t="s">
        <v>1039</v>
      </c>
      <c r="E604" t="str">
        <f>HYPERLINK("https://www.ncbi.nlm.nih.gov/geo/query/acc.cgi?acc=GSM34853","GSM34853")</f>
        <v>GSM34853</v>
      </c>
      <c r="F604" t="str">
        <f t="shared" si="37"/>
        <v>GSE1949</v>
      </c>
    </row>
    <row r="605" spans="1:6" x14ac:dyDescent="0.25">
      <c r="A605" t="s">
        <v>1522</v>
      </c>
      <c r="B605" s="2" t="s">
        <v>1523</v>
      </c>
      <c r="C605" t="s">
        <v>90</v>
      </c>
      <c r="D605" t="s">
        <v>1039</v>
      </c>
      <c r="E605" t="str">
        <f>HYPERLINK("https://www.ncbi.nlm.nih.gov/geo/query/acc.cgi?acc=GSM34852","GSM34852")</f>
        <v>GSM34852</v>
      </c>
      <c r="F605" t="str">
        <f t="shared" si="37"/>
        <v>GSE1949</v>
      </c>
    </row>
    <row r="606" spans="1:6" x14ac:dyDescent="0.25">
      <c r="A606" t="s">
        <v>1524</v>
      </c>
      <c r="B606" s="2" t="s">
        <v>1525</v>
      </c>
      <c r="C606" t="s">
        <v>90</v>
      </c>
      <c r="D606" t="s">
        <v>1039</v>
      </c>
      <c r="E606" t="str">
        <f>HYPERLINK("https://www.ncbi.nlm.nih.gov/geo/query/acc.cgi?acc=GSM34854","GSM34854")</f>
        <v>GSM34854</v>
      </c>
      <c r="F606" t="str">
        <f t="shared" si="37"/>
        <v>GSE1949</v>
      </c>
    </row>
    <row r="607" spans="1:6" x14ac:dyDescent="0.25">
      <c r="A607" t="s">
        <v>1526</v>
      </c>
      <c r="B607" s="2" t="s">
        <v>1527</v>
      </c>
      <c r="C607" t="s">
        <v>90</v>
      </c>
      <c r="D607" t="s">
        <v>1039</v>
      </c>
      <c r="E607" t="str">
        <f>HYPERLINK("https://www.ncbi.nlm.nih.gov/geo/query/acc.cgi?acc=GSM34857","GSM34857")</f>
        <v>GSM34857</v>
      </c>
      <c r="F607" t="str">
        <f t="shared" si="37"/>
        <v>GSE1949</v>
      </c>
    </row>
    <row r="608" spans="1:6" x14ac:dyDescent="0.25">
      <c r="A608" t="s">
        <v>1528</v>
      </c>
      <c r="B608" s="2" t="s">
        <v>1529</v>
      </c>
      <c r="C608" t="s">
        <v>90</v>
      </c>
      <c r="D608" t="s">
        <v>1039</v>
      </c>
      <c r="E608" t="str">
        <f>HYPERLINK("https://www.ncbi.nlm.nih.gov/geo/query/acc.cgi?acc=GSM34856","GSM34856")</f>
        <v>GSM34856</v>
      </c>
      <c r="F608" t="str">
        <f t="shared" si="37"/>
        <v>GSE1949</v>
      </c>
    </row>
    <row r="609" spans="1:6" x14ac:dyDescent="0.25">
      <c r="A609" t="s">
        <v>1530</v>
      </c>
      <c r="B609" s="2" t="s">
        <v>1531</v>
      </c>
      <c r="C609" t="s">
        <v>484</v>
      </c>
      <c r="D609" t="s">
        <v>824</v>
      </c>
      <c r="E609" t="str">
        <f>HYPERLINK("https://www.ncbi.nlm.nih.gov/geo/query/acc.cgi?acc=GSM2027883","GSM2027883")</f>
        <v>GSM2027883</v>
      </c>
      <c r="F609" t="str">
        <f>HYPERLINK("https://www.ncbi.nlm.nih.gov/geo/query/acc.cgi?acc=GSE76558","GSE76558")</f>
        <v>GSE76558</v>
      </c>
    </row>
    <row r="610" spans="1:6" x14ac:dyDescent="0.25">
      <c r="A610" t="s">
        <v>1532</v>
      </c>
      <c r="B610" s="2" t="s">
        <v>1159</v>
      </c>
      <c r="C610" t="s">
        <v>548</v>
      </c>
      <c r="D610" t="s">
        <v>559</v>
      </c>
      <c r="E610" t="str">
        <f>HYPERLINK("https://www.ncbi.nlm.nih.gov/geo/query/acc.cgi?acc=GSM252124","GSM252124")</f>
        <v>GSM252124</v>
      </c>
      <c r="F610" t="str">
        <f>HYPERLINK("https://www.ncbi.nlm.nih.gov/geo/query/acc.cgi?acc=GSE9954","GSE9954")</f>
        <v>GSE9954</v>
      </c>
    </row>
    <row r="611" spans="1:6" x14ac:dyDescent="0.25">
      <c r="A611" t="s">
        <v>1533</v>
      </c>
      <c r="B611" s="2" t="s">
        <v>1534</v>
      </c>
      <c r="C611" t="s">
        <v>478</v>
      </c>
      <c r="D611" t="s">
        <v>559</v>
      </c>
      <c r="E611" t="str">
        <f>HYPERLINK("https://www.ncbi.nlm.nih.gov/geo/query/acc.cgi?acc=GSM182263","GSM182263")</f>
        <v>GSM182263</v>
      </c>
      <c r="F611" t="str">
        <f>HYPERLINK("https://www.ncbi.nlm.nih.gov/geo/query/acc.cgi?acc=GSE7528","GSE7528")</f>
        <v>GSE7528</v>
      </c>
    </row>
    <row r="612" spans="1:6" x14ac:dyDescent="0.25">
      <c r="A612" t="s">
        <v>1535</v>
      </c>
      <c r="B612" s="2" t="s">
        <v>1536</v>
      </c>
      <c r="C612" t="s">
        <v>412</v>
      </c>
      <c r="D612" t="s">
        <v>583</v>
      </c>
      <c r="E612" t="str">
        <f>HYPERLINK("https://www.ncbi.nlm.nih.gov/geo/query/acc.cgi?acc=GSM2130797","GSM2130797")</f>
        <v>GSM2130797</v>
      </c>
      <c r="F612" t="str">
        <f>HYPERLINK("https://www.ncbi.nlm.nih.gov/geo/query/acc.cgi?acc=GSE58656","GSE58656")</f>
        <v>GSE58656</v>
      </c>
    </row>
    <row r="613" spans="1:6" x14ac:dyDescent="0.25">
      <c r="A613" t="s">
        <v>1537</v>
      </c>
      <c r="B613" s="2" t="s">
        <v>1538</v>
      </c>
      <c r="C613" t="s">
        <v>178</v>
      </c>
      <c r="D613" t="s">
        <v>630</v>
      </c>
      <c r="E613" t="str">
        <f>HYPERLINK("https://www.ncbi.nlm.nih.gov/geo/query/acc.cgi?acc=GSM749206","GSM749206")</f>
        <v>GSM749206</v>
      </c>
      <c r="F613" t="str">
        <f t="shared" ref="F613:F618" si="38">HYPERLINK("https://www.ncbi.nlm.nih.gov/geo/query/acc.cgi?acc=GSE30245","GSE30245")</f>
        <v>GSE30245</v>
      </c>
    </row>
    <row r="614" spans="1:6" x14ac:dyDescent="0.25">
      <c r="A614" t="s">
        <v>1539</v>
      </c>
      <c r="B614" s="2" t="s">
        <v>1538</v>
      </c>
      <c r="C614" t="s">
        <v>178</v>
      </c>
      <c r="D614" t="s">
        <v>630</v>
      </c>
      <c r="E614" t="str">
        <f>HYPERLINK("https://www.ncbi.nlm.nih.gov/geo/query/acc.cgi?acc=GSM749207","GSM749207")</f>
        <v>GSM749207</v>
      </c>
      <c r="F614" t="str">
        <f t="shared" si="38"/>
        <v>GSE30245</v>
      </c>
    </row>
    <row r="615" spans="1:6" x14ac:dyDescent="0.25">
      <c r="A615" t="s">
        <v>1540</v>
      </c>
      <c r="B615" s="2" t="s">
        <v>1541</v>
      </c>
      <c r="C615" t="s">
        <v>178</v>
      </c>
      <c r="D615" t="s">
        <v>630</v>
      </c>
      <c r="E615" t="str">
        <f>HYPERLINK("https://www.ncbi.nlm.nih.gov/geo/query/acc.cgi?acc=GSM749204","GSM749204")</f>
        <v>GSM749204</v>
      </c>
      <c r="F615" t="str">
        <f t="shared" si="38"/>
        <v>GSE30245</v>
      </c>
    </row>
    <row r="616" spans="1:6" x14ac:dyDescent="0.25">
      <c r="A616" t="s">
        <v>1542</v>
      </c>
      <c r="B616" s="2" t="s">
        <v>1541</v>
      </c>
      <c r="C616" t="s">
        <v>178</v>
      </c>
      <c r="D616" t="s">
        <v>630</v>
      </c>
      <c r="E616" t="str">
        <f>HYPERLINK("https://www.ncbi.nlm.nih.gov/geo/query/acc.cgi?acc=GSM749205","GSM749205")</f>
        <v>GSM749205</v>
      </c>
      <c r="F616" t="str">
        <f t="shared" si="38"/>
        <v>GSE30245</v>
      </c>
    </row>
    <row r="617" spans="1:6" x14ac:dyDescent="0.25">
      <c r="A617" t="s">
        <v>1543</v>
      </c>
      <c r="B617" s="2" t="s">
        <v>1544</v>
      </c>
      <c r="C617" t="s">
        <v>178</v>
      </c>
      <c r="D617" t="s">
        <v>630</v>
      </c>
      <c r="E617" t="str">
        <f>HYPERLINK("https://www.ncbi.nlm.nih.gov/geo/query/acc.cgi?acc=GSM749202","GSM749202")</f>
        <v>GSM749202</v>
      </c>
      <c r="F617" t="str">
        <f t="shared" si="38"/>
        <v>GSE30245</v>
      </c>
    </row>
    <row r="618" spans="1:6" x14ac:dyDescent="0.25">
      <c r="A618" t="s">
        <v>1545</v>
      </c>
      <c r="B618" s="2" t="s">
        <v>1544</v>
      </c>
      <c r="C618" t="s">
        <v>178</v>
      </c>
      <c r="D618" t="s">
        <v>630</v>
      </c>
      <c r="E618" t="str">
        <f>HYPERLINK("https://www.ncbi.nlm.nih.gov/geo/query/acc.cgi?acc=GSM749203","GSM749203")</f>
        <v>GSM749203</v>
      </c>
      <c r="F618" t="str">
        <f t="shared" si="38"/>
        <v>GSE30245</v>
      </c>
    </row>
    <row r="619" spans="1:6" x14ac:dyDescent="0.25">
      <c r="A619" t="s">
        <v>1546</v>
      </c>
      <c r="B619" s="2" t="s">
        <v>1547</v>
      </c>
      <c r="C619" t="s">
        <v>101</v>
      </c>
      <c r="D619" t="s">
        <v>1039</v>
      </c>
      <c r="E619" t="str">
        <f>HYPERLINK("https://www.ncbi.nlm.nih.gov/geo/query/acc.cgi?acc=GSM37108","GSM37108")</f>
        <v>GSM37108</v>
      </c>
      <c r="F619" t="str">
        <f t="shared" ref="F619:F624" si="39">HYPERLINK("https://www.ncbi.nlm.nih.gov/geo/query/acc.cgi?acc=GSE2042","GSE2042")</f>
        <v>GSE2042</v>
      </c>
    </row>
    <row r="620" spans="1:6" x14ac:dyDescent="0.25">
      <c r="A620" t="s">
        <v>1548</v>
      </c>
      <c r="B620" s="2" t="s">
        <v>1547</v>
      </c>
      <c r="C620" t="s">
        <v>101</v>
      </c>
      <c r="D620" t="s">
        <v>1039</v>
      </c>
      <c r="E620" t="str">
        <f>HYPERLINK("https://www.ncbi.nlm.nih.gov/geo/query/acc.cgi?acc=GSM37109","GSM37109")</f>
        <v>GSM37109</v>
      </c>
      <c r="F620" t="str">
        <f t="shared" si="39"/>
        <v>GSE2042</v>
      </c>
    </row>
    <row r="621" spans="1:6" x14ac:dyDescent="0.25">
      <c r="A621" t="s">
        <v>1549</v>
      </c>
      <c r="B621" s="2" t="s">
        <v>1550</v>
      </c>
      <c r="C621" t="s">
        <v>101</v>
      </c>
      <c r="D621" t="s">
        <v>1039</v>
      </c>
      <c r="E621" t="str">
        <f>HYPERLINK("https://www.ncbi.nlm.nih.gov/geo/query/acc.cgi?acc=GSM37106","GSM37106")</f>
        <v>GSM37106</v>
      </c>
      <c r="F621" t="str">
        <f t="shared" si="39"/>
        <v>GSE2042</v>
      </c>
    </row>
    <row r="622" spans="1:6" x14ac:dyDescent="0.25">
      <c r="A622" t="s">
        <v>1551</v>
      </c>
      <c r="B622" s="2" t="s">
        <v>1550</v>
      </c>
      <c r="C622" t="s">
        <v>101</v>
      </c>
      <c r="D622" t="s">
        <v>1039</v>
      </c>
      <c r="E622" t="str">
        <f>HYPERLINK("https://www.ncbi.nlm.nih.gov/geo/query/acc.cgi?acc=GSM37107","GSM37107")</f>
        <v>GSM37107</v>
      </c>
      <c r="F622" t="str">
        <f t="shared" si="39"/>
        <v>GSE2042</v>
      </c>
    </row>
    <row r="623" spans="1:6" x14ac:dyDescent="0.25">
      <c r="A623" t="s">
        <v>1552</v>
      </c>
      <c r="B623" s="2" t="s">
        <v>1553</v>
      </c>
      <c r="C623" t="s">
        <v>101</v>
      </c>
      <c r="D623" t="s">
        <v>1039</v>
      </c>
      <c r="E623" t="str">
        <f>HYPERLINK("https://www.ncbi.nlm.nih.gov/geo/query/acc.cgi?acc=GSM37104","GSM37104")</f>
        <v>GSM37104</v>
      </c>
      <c r="F623" t="str">
        <f t="shared" si="39"/>
        <v>GSE2042</v>
      </c>
    </row>
    <row r="624" spans="1:6" x14ac:dyDescent="0.25">
      <c r="A624" t="s">
        <v>1554</v>
      </c>
      <c r="B624" s="2" t="s">
        <v>1555</v>
      </c>
      <c r="C624" t="s">
        <v>101</v>
      </c>
      <c r="D624" t="s">
        <v>1039</v>
      </c>
      <c r="E624" t="str">
        <f>HYPERLINK("https://www.ncbi.nlm.nih.gov/geo/query/acc.cgi?acc=GSM37105","GSM37105")</f>
        <v>GSM37105</v>
      </c>
      <c r="F624" t="str">
        <f t="shared" si="39"/>
        <v>GSE2042</v>
      </c>
    </row>
    <row r="625" spans="1:6" x14ac:dyDescent="0.25">
      <c r="A625" t="s">
        <v>1556</v>
      </c>
      <c r="B625" s="2" t="s">
        <v>1557</v>
      </c>
      <c r="C625" t="s">
        <v>194</v>
      </c>
      <c r="D625" t="s">
        <v>559</v>
      </c>
      <c r="E625" t="str">
        <f>HYPERLINK("https://www.ncbi.nlm.nih.gov/geo/query/acc.cgi?acc=GSM799881","GSM799881")</f>
        <v>GSM799881</v>
      </c>
      <c r="F625" t="str">
        <f>HYPERLINK("https://www.ncbi.nlm.nih.gov/geo/query/acc.cgi?acc=GSE32287","GSE32287")</f>
        <v>GSE32287</v>
      </c>
    </row>
    <row r="626" spans="1:6" x14ac:dyDescent="0.25">
      <c r="A626" t="s">
        <v>1558</v>
      </c>
      <c r="B626" s="2" t="s">
        <v>1559</v>
      </c>
      <c r="C626" t="s">
        <v>194</v>
      </c>
      <c r="D626" t="s">
        <v>559</v>
      </c>
      <c r="E626" t="str">
        <f>HYPERLINK("https://www.ncbi.nlm.nih.gov/geo/query/acc.cgi?acc=GSM799880","GSM799880")</f>
        <v>GSM799880</v>
      </c>
      <c r="F626" t="str">
        <f>HYPERLINK("https://www.ncbi.nlm.nih.gov/geo/query/acc.cgi?acc=GSE32287","GSE32287")</f>
        <v>GSE32287</v>
      </c>
    </row>
    <row r="627" spans="1:6" x14ac:dyDescent="0.25">
      <c r="A627" t="s">
        <v>1560</v>
      </c>
      <c r="B627" s="2" t="s">
        <v>1561</v>
      </c>
      <c r="C627" t="s">
        <v>178</v>
      </c>
      <c r="D627" t="s">
        <v>630</v>
      </c>
      <c r="E627" t="str">
        <f>HYPERLINK("https://www.ncbi.nlm.nih.gov/geo/query/acc.cgi?acc=GSM749208","GSM749208")</f>
        <v>GSM749208</v>
      </c>
      <c r="F627" t="str">
        <f t="shared" ref="F627:F636" si="40">HYPERLINK("https://www.ncbi.nlm.nih.gov/geo/query/acc.cgi?acc=GSE30245","GSE30245")</f>
        <v>GSE30245</v>
      </c>
    </row>
    <row r="628" spans="1:6" x14ac:dyDescent="0.25">
      <c r="A628" t="s">
        <v>1562</v>
      </c>
      <c r="B628" s="2" t="s">
        <v>1561</v>
      </c>
      <c r="C628" t="s">
        <v>178</v>
      </c>
      <c r="D628" t="s">
        <v>630</v>
      </c>
      <c r="E628" t="str">
        <f>HYPERLINK("https://www.ncbi.nlm.nih.gov/geo/query/acc.cgi?acc=GSM749209","GSM749209")</f>
        <v>GSM749209</v>
      </c>
      <c r="F628" t="str">
        <f t="shared" si="40"/>
        <v>GSE30245</v>
      </c>
    </row>
    <row r="629" spans="1:6" x14ac:dyDescent="0.25">
      <c r="A629" t="s">
        <v>1563</v>
      </c>
      <c r="B629" s="2" t="s">
        <v>1564</v>
      </c>
      <c r="C629" t="s">
        <v>178</v>
      </c>
      <c r="D629" t="s">
        <v>630</v>
      </c>
      <c r="E629" t="str">
        <f>HYPERLINK("https://www.ncbi.nlm.nih.gov/geo/query/acc.cgi?acc=GSM749196","GSM749196")</f>
        <v>GSM749196</v>
      </c>
      <c r="F629" t="str">
        <f t="shared" si="40"/>
        <v>GSE30245</v>
      </c>
    </row>
    <row r="630" spans="1:6" x14ac:dyDescent="0.25">
      <c r="A630" t="s">
        <v>1565</v>
      </c>
      <c r="B630" s="2" t="s">
        <v>1564</v>
      </c>
      <c r="C630" t="s">
        <v>178</v>
      </c>
      <c r="D630" t="s">
        <v>630</v>
      </c>
      <c r="E630" t="str">
        <f>HYPERLINK("https://www.ncbi.nlm.nih.gov/geo/query/acc.cgi?acc=GSM749197","GSM749197")</f>
        <v>GSM749197</v>
      </c>
      <c r="F630" t="str">
        <f t="shared" si="40"/>
        <v>GSE30245</v>
      </c>
    </row>
    <row r="631" spans="1:6" x14ac:dyDescent="0.25">
      <c r="A631" t="s">
        <v>1566</v>
      </c>
      <c r="B631" s="2" t="s">
        <v>1567</v>
      </c>
      <c r="C631" t="s">
        <v>178</v>
      </c>
      <c r="D631" t="s">
        <v>630</v>
      </c>
      <c r="E631" t="str">
        <f>HYPERLINK("https://www.ncbi.nlm.nih.gov/geo/query/acc.cgi?acc=GSM749194","GSM749194")</f>
        <v>GSM749194</v>
      </c>
      <c r="F631" t="str">
        <f t="shared" si="40"/>
        <v>GSE30245</v>
      </c>
    </row>
    <row r="632" spans="1:6" x14ac:dyDescent="0.25">
      <c r="A632" t="s">
        <v>1568</v>
      </c>
      <c r="B632" s="2" t="s">
        <v>1567</v>
      </c>
      <c r="C632" t="s">
        <v>178</v>
      </c>
      <c r="D632" t="s">
        <v>630</v>
      </c>
      <c r="E632" t="str">
        <f>HYPERLINK("https://www.ncbi.nlm.nih.gov/geo/query/acc.cgi?acc=GSM749195","GSM749195")</f>
        <v>GSM749195</v>
      </c>
      <c r="F632" t="str">
        <f t="shared" si="40"/>
        <v>GSE30245</v>
      </c>
    </row>
    <row r="633" spans="1:6" x14ac:dyDescent="0.25">
      <c r="A633" t="s">
        <v>1569</v>
      </c>
      <c r="B633" s="2" t="s">
        <v>1570</v>
      </c>
      <c r="C633" t="s">
        <v>178</v>
      </c>
      <c r="D633" t="s">
        <v>630</v>
      </c>
      <c r="E633" t="str">
        <f>HYPERLINK("https://www.ncbi.nlm.nih.gov/geo/query/acc.cgi?acc=GSM749192","GSM749192")</f>
        <v>GSM749192</v>
      </c>
      <c r="F633" t="str">
        <f t="shared" si="40"/>
        <v>GSE30245</v>
      </c>
    </row>
    <row r="634" spans="1:6" x14ac:dyDescent="0.25">
      <c r="A634" t="s">
        <v>1571</v>
      </c>
      <c r="B634" s="2" t="s">
        <v>1570</v>
      </c>
      <c r="C634" t="s">
        <v>178</v>
      </c>
      <c r="D634" t="s">
        <v>630</v>
      </c>
      <c r="E634" t="str">
        <f>HYPERLINK("https://www.ncbi.nlm.nih.gov/geo/query/acc.cgi?acc=GSM749193","GSM749193")</f>
        <v>GSM749193</v>
      </c>
      <c r="F634" t="str">
        <f t="shared" si="40"/>
        <v>GSE30245</v>
      </c>
    </row>
    <row r="635" spans="1:6" x14ac:dyDescent="0.25">
      <c r="A635" t="s">
        <v>1572</v>
      </c>
      <c r="B635" s="2" t="s">
        <v>1573</v>
      </c>
      <c r="C635" t="s">
        <v>178</v>
      </c>
      <c r="D635" t="s">
        <v>630</v>
      </c>
      <c r="E635" t="str">
        <f>HYPERLINK("https://www.ncbi.nlm.nih.gov/geo/query/acc.cgi?acc=GSM749190","GSM749190")</f>
        <v>GSM749190</v>
      </c>
      <c r="F635" t="str">
        <f t="shared" si="40"/>
        <v>GSE30245</v>
      </c>
    </row>
    <row r="636" spans="1:6" x14ac:dyDescent="0.25">
      <c r="A636" t="s">
        <v>1574</v>
      </c>
      <c r="B636" s="2" t="s">
        <v>1573</v>
      </c>
      <c r="C636" t="s">
        <v>178</v>
      </c>
      <c r="D636" t="s">
        <v>630</v>
      </c>
      <c r="E636" t="str">
        <f>HYPERLINK("https://www.ncbi.nlm.nih.gov/geo/query/acc.cgi?acc=GSM749191","GSM749191")</f>
        <v>GSM749191</v>
      </c>
      <c r="F636" t="str">
        <f t="shared" si="40"/>
        <v>GSE30245</v>
      </c>
    </row>
    <row r="637" spans="1:6" x14ac:dyDescent="0.25">
      <c r="A637" t="s">
        <v>1575</v>
      </c>
      <c r="B637" s="2" t="s">
        <v>1576</v>
      </c>
      <c r="C637" t="s">
        <v>51</v>
      </c>
      <c r="D637" t="s">
        <v>559</v>
      </c>
      <c r="E637" t="str">
        <f>HYPERLINK("https://www.ncbi.nlm.nih.gov/geo/query/acc.cgi?acc=GSM424475","GSM424475")</f>
        <v>GSM424475</v>
      </c>
      <c r="F637" t="str">
        <f>HYPERLINK("https://www.ncbi.nlm.nih.gov/geo/query/acc.cgi?acc=GSE16925","GSE16925")</f>
        <v>GSE16925</v>
      </c>
    </row>
    <row r="638" spans="1:6" x14ac:dyDescent="0.25">
      <c r="A638" t="s">
        <v>1577</v>
      </c>
      <c r="B638" s="2" t="s">
        <v>1576</v>
      </c>
      <c r="C638" t="s">
        <v>51</v>
      </c>
      <c r="D638" t="s">
        <v>559</v>
      </c>
      <c r="E638" t="str">
        <f>HYPERLINK("https://www.ncbi.nlm.nih.gov/geo/query/acc.cgi?acc=GSM424477","GSM424477")</f>
        <v>GSM424477</v>
      </c>
      <c r="F638" t="str">
        <f>HYPERLINK("https://www.ncbi.nlm.nih.gov/geo/query/acc.cgi?acc=GSE16925","GSE16925")</f>
        <v>GSE16925</v>
      </c>
    </row>
    <row r="639" spans="1:6" x14ac:dyDescent="0.25">
      <c r="A639" t="s">
        <v>1578</v>
      </c>
      <c r="B639" s="2" t="s">
        <v>1576</v>
      </c>
      <c r="C639" t="s">
        <v>51</v>
      </c>
      <c r="D639" t="s">
        <v>559</v>
      </c>
      <c r="E639" t="str">
        <f>HYPERLINK("https://www.ncbi.nlm.nih.gov/geo/query/acc.cgi?acc=GSM424476","GSM424476")</f>
        <v>GSM424476</v>
      </c>
      <c r="F639" t="str">
        <f>HYPERLINK("https://www.ncbi.nlm.nih.gov/geo/query/acc.cgi?acc=GSE16925","GSE16925")</f>
        <v>GSE16925</v>
      </c>
    </row>
    <row r="640" spans="1:6" x14ac:dyDescent="0.25">
      <c r="A640" t="s">
        <v>1579</v>
      </c>
      <c r="B640" s="2" t="s">
        <v>1580</v>
      </c>
      <c r="C640" t="s">
        <v>243</v>
      </c>
      <c r="D640" t="s">
        <v>625</v>
      </c>
      <c r="E640" t="str">
        <f>HYPERLINK("https://www.ncbi.nlm.nih.gov/geo/query/acc.cgi?acc=GSM86157","GSM86157")</f>
        <v>GSM86157</v>
      </c>
      <c r="F640" t="str">
        <f>HYPERLINK("https://www.ncbi.nlm.nih.gov/geo/query/acc.cgi?acc=GSE3749","GSE3749")</f>
        <v>GSE3749</v>
      </c>
    </row>
    <row r="641" spans="1:6" x14ac:dyDescent="0.25">
      <c r="A641" t="s">
        <v>1581</v>
      </c>
      <c r="B641" s="2" t="s">
        <v>1582</v>
      </c>
      <c r="C641" t="s">
        <v>324</v>
      </c>
      <c r="D641" t="s">
        <v>625</v>
      </c>
      <c r="E641" t="str">
        <f>HYPERLINK("https://www.ncbi.nlm.nih.gov/geo/query/acc.cgi?acc=GSM105559","GSM105559")</f>
        <v>GSM105559</v>
      </c>
      <c r="F641" t="str">
        <f>HYPERLINK("https://www.ncbi.nlm.nih.gov/geo/query/acc.cgi?acc=GSE4679","GSE4679")</f>
        <v>GSE4679</v>
      </c>
    </row>
    <row r="642" spans="1:6" x14ac:dyDescent="0.25">
      <c r="A642" t="s">
        <v>1583</v>
      </c>
      <c r="B642" s="2" t="s">
        <v>1584</v>
      </c>
      <c r="C642" t="s">
        <v>178</v>
      </c>
      <c r="D642" t="s">
        <v>630</v>
      </c>
      <c r="E642" t="str">
        <f>HYPERLINK("https://www.ncbi.nlm.nih.gov/geo/query/acc.cgi?acc=GSM749198","GSM749198")</f>
        <v>GSM749198</v>
      </c>
      <c r="F642" t="str">
        <f>HYPERLINK("https://www.ncbi.nlm.nih.gov/geo/query/acc.cgi?acc=GSE30245","GSE30245")</f>
        <v>GSE30245</v>
      </c>
    </row>
    <row r="643" spans="1:6" x14ac:dyDescent="0.25">
      <c r="A643" t="s">
        <v>1585</v>
      </c>
      <c r="B643" s="2" t="s">
        <v>1584</v>
      </c>
      <c r="C643" t="s">
        <v>178</v>
      </c>
      <c r="D643" t="s">
        <v>630</v>
      </c>
      <c r="E643" t="str">
        <f>HYPERLINK("https://www.ncbi.nlm.nih.gov/geo/query/acc.cgi?acc=GSM749199","GSM749199")</f>
        <v>GSM749199</v>
      </c>
      <c r="F643" t="str">
        <f>HYPERLINK("https://www.ncbi.nlm.nih.gov/geo/query/acc.cgi?acc=GSE30245","GSE30245")</f>
        <v>GSE30245</v>
      </c>
    </row>
    <row r="644" spans="1:6" x14ac:dyDescent="0.25">
      <c r="A644" t="s">
        <v>1586</v>
      </c>
      <c r="B644" s="2" t="s">
        <v>1413</v>
      </c>
      <c r="C644" t="s">
        <v>431</v>
      </c>
      <c r="D644" t="s">
        <v>572</v>
      </c>
      <c r="E644" t="str">
        <f>HYPERLINK("https://www.ncbi.nlm.nih.gov/geo/query/acc.cgi?acc=GSM1580528","GSM1580528")</f>
        <v>GSM1580528</v>
      </c>
      <c r="F644" t="str">
        <f>HYPERLINK("https://www.ncbi.nlm.nih.gov/geo/query/acc.cgi?acc=GSE64819","GSE64819")</f>
        <v>GSE64819</v>
      </c>
    </row>
    <row r="645" spans="1:6" x14ac:dyDescent="0.25">
      <c r="A645" t="s">
        <v>1587</v>
      </c>
      <c r="B645" s="2" t="s">
        <v>1413</v>
      </c>
      <c r="C645" t="s">
        <v>431</v>
      </c>
      <c r="D645" t="s">
        <v>572</v>
      </c>
      <c r="E645" t="str">
        <f>HYPERLINK("https://www.ncbi.nlm.nih.gov/geo/query/acc.cgi?acc=GSM1580529","GSM1580529")</f>
        <v>GSM1580529</v>
      </c>
      <c r="F645" t="str">
        <f>HYPERLINK("https://www.ncbi.nlm.nih.gov/geo/query/acc.cgi?acc=GSE64819","GSE64819")</f>
        <v>GSE64819</v>
      </c>
    </row>
    <row r="646" spans="1:6" x14ac:dyDescent="0.25">
      <c r="A646" t="s">
        <v>1588</v>
      </c>
      <c r="B646" s="2" t="s">
        <v>1131</v>
      </c>
      <c r="C646" t="s">
        <v>76</v>
      </c>
      <c r="D646" t="s">
        <v>1121</v>
      </c>
      <c r="E646" t="str">
        <f>HYPERLINK("https://www.ncbi.nlm.nih.gov/geo/query/acc.cgi?acc=GSM470569","GSM470569")</f>
        <v>GSM470569</v>
      </c>
      <c r="F646" t="str">
        <f>HYPERLINK("https://www.ncbi.nlm.nih.gov/geo/query/acc.cgi?acc=GSE19023","GSE19023")</f>
        <v>GSE19023</v>
      </c>
    </row>
    <row r="647" spans="1:6" x14ac:dyDescent="0.25">
      <c r="A647" t="s">
        <v>1589</v>
      </c>
      <c r="B647" s="2" t="s">
        <v>1590</v>
      </c>
      <c r="C647" t="s">
        <v>431</v>
      </c>
      <c r="D647" t="s">
        <v>572</v>
      </c>
      <c r="E647" t="str">
        <f>HYPERLINK("https://www.ncbi.nlm.nih.gov/geo/query/acc.cgi?acc=GSM1580522","GSM1580522")</f>
        <v>GSM1580522</v>
      </c>
      <c r="F647" t="str">
        <f t="shared" ref="F647:F654" si="41">HYPERLINK("https://www.ncbi.nlm.nih.gov/geo/query/acc.cgi?acc=GSE64819","GSE64819")</f>
        <v>GSE64819</v>
      </c>
    </row>
    <row r="648" spans="1:6" x14ac:dyDescent="0.25">
      <c r="A648" t="s">
        <v>1591</v>
      </c>
      <c r="B648" s="2" t="s">
        <v>1590</v>
      </c>
      <c r="C648" t="s">
        <v>431</v>
      </c>
      <c r="D648" t="s">
        <v>572</v>
      </c>
      <c r="E648" t="str">
        <f>HYPERLINK("https://www.ncbi.nlm.nih.gov/geo/query/acc.cgi?acc=GSM1580523","GSM1580523")</f>
        <v>GSM1580523</v>
      </c>
      <c r="F648" t="str">
        <f t="shared" si="41"/>
        <v>GSE64819</v>
      </c>
    </row>
    <row r="649" spans="1:6" x14ac:dyDescent="0.25">
      <c r="A649" t="s">
        <v>1592</v>
      </c>
      <c r="B649" s="2" t="s">
        <v>1593</v>
      </c>
      <c r="C649" t="s">
        <v>431</v>
      </c>
      <c r="D649" t="s">
        <v>572</v>
      </c>
      <c r="E649" t="str">
        <f>HYPERLINK("https://www.ncbi.nlm.nih.gov/geo/query/acc.cgi?acc=GSM1580520","GSM1580520")</f>
        <v>GSM1580520</v>
      </c>
      <c r="F649" t="str">
        <f t="shared" si="41"/>
        <v>GSE64819</v>
      </c>
    </row>
    <row r="650" spans="1:6" x14ac:dyDescent="0.25">
      <c r="A650" t="s">
        <v>1594</v>
      </c>
      <c r="B650" s="2" t="s">
        <v>1593</v>
      </c>
      <c r="C650" t="s">
        <v>431</v>
      </c>
      <c r="D650" t="s">
        <v>572</v>
      </c>
      <c r="E650" t="str">
        <f>HYPERLINK("https://www.ncbi.nlm.nih.gov/geo/query/acc.cgi?acc=GSM1580521","GSM1580521")</f>
        <v>GSM1580521</v>
      </c>
      <c r="F650" t="str">
        <f t="shared" si="41"/>
        <v>GSE64819</v>
      </c>
    </row>
    <row r="651" spans="1:6" x14ac:dyDescent="0.25">
      <c r="A651" t="s">
        <v>1595</v>
      </c>
      <c r="B651" s="2" t="s">
        <v>1596</v>
      </c>
      <c r="C651" t="s">
        <v>431</v>
      </c>
      <c r="D651" t="s">
        <v>572</v>
      </c>
      <c r="E651" t="str">
        <f>HYPERLINK("https://www.ncbi.nlm.nih.gov/geo/query/acc.cgi?acc=GSM1580526","GSM1580526")</f>
        <v>GSM1580526</v>
      </c>
      <c r="F651" t="str">
        <f t="shared" si="41"/>
        <v>GSE64819</v>
      </c>
    </row>
    <row r="652" spans="1:6" x14ac:dyDescent="0.25">
      <c r="A652" t="s">
        <v>1597</v>
      </c>
      <c r="B652" s="2" t="s">
        <v>1596</v>
      </c>
      <c r="C652" t="s">
        <v>431</v>
      </c>
      <c r="D652" t="s">
        <v>572</v>
      </c>
      <c r="E652" t="str">
        <f>HYPERLINK("https://www.ncbi.nlm.nih.gov/geo/query/acc.cgi?acc=GSM1580527","GSM1580527")</f>
        <v>GSM1580527</v>
      </c>
      <c r="F652" t="str">
        <f t="shared" si="41"/>
        <v>GSE64819</v>
      </c>
    </row>
    <row r="653" spans="1:6" x14ac:dyDescent="0.25">
      <c r="A653" t="s">
        <v>1598</v>
      </c>
      <c r="B653" s="2" t="s">
        <v>1590</v>
      </c>
      <c r="C653" t="s">
        <v>431</v>
      </c>
      <c r="D653" t="s">
        <v>572</v>
      </c>
      <c r="E653" t="str">
        <f>HYPERLINK("https://www.ncbi.nlm.nih.gov/geo/query/acc.cgi?acc=GSM1580524","GSM1580524")</f>
        <v>GSM1580524</v>
      </c>
      <c r="F653" t="str">
        <f t="shared" si="41"/>
        <v>GSE64819</v>
      </c>
    </row>
    <row r="654" spans="1:6" x14ac:dyDescent="0.25">
      <c r="A654" t="s">
        <v>1599</v>
      </c>
      <c r="B654" s="2" t="s">
        <v>1596</v>
      </c>
      <c r="C654" t="s">
        <v>431</v>
      </c>
      <c r="D654" t="s">
        <v>572</v>
      </c>
      <c r="E654" t="str">
        <f>HYPERLINK("https://www.ncbi.nlm.nih.gov/geo/query/acc.cgi?acc=GSM1580525","GSM1580525")</f>
        <v>GSM1580525</v>
      </c>
      <c r="F654" t="str">
        <f t="shared" si="41"/>
        <v>GSE64819</v>
      </c>
    </row>
    <row r="655" spans="1:6" x14ac:dyDescent="0.25">
      <c r="A655" t="s">
        <v>1600</v>
      </c>
      <c r="B655" s="2" t="s">
        <v>1601</v>
      </c>
      <c r="C655" t="s">
        <v>178</v>
      </c>
      <c r="D655" t="s">
        <v>630</v>
      </c>
      <c r="E655" t="str">
        <f>HYPERLINK("https://www.ncbi.nlm.nih.gov/geo/query/acc.cgi?acc=GSM748955","GSM748955")</f>
        <v>GSM748955</v>
      </c>
      <c r="F655" t="str">
        <f t="shared" ref="F655:F662" si="42">HYPERLINK("https://www.ncbi.nlm.nih.gov/geo/query/acc.cgi?acc=GSE30245","GSE30245")</f>
        <v>GSE30245</v>
      </c>
    </row>
    <row r="656" spans="1:6" x14ac:dyDescent="0.25">
      <c r="A656" t="s">
        <v>1602</v>
      </c>
      <c r="B656" s="2" t="s">
        <v>1601</v>
      </c>
      <c r="C656" t="s">
        <v>178</v>
      </c>
      <c r="D656" t="s">
        <v>630</v>
      </c>
      <c r="E656" t="str">
        <f>HYPERLINK("https://www.ncbi.nlm.nih.gov/geo/query/acc.cgi?acc=GSM748954","GSM748954")</f>
        <v>GSM748954</v>
      </c>
      <c r="F656" t="str">
        <f t="shared" si="42"/>
        <v>GSE30245</v>
      </c>
    </row>
    <row r="657" spans="1:6" x14ac:dyDescent="0.25">
      <c r="A657" t="s">
        <v>1603</v>
      </c>
      <c r="B657" s="2" t="s">
        <v>1604</v>
      </c>
      <c r="C657" t="s">
        <v>178</v>
      </c>
      <c r="D657" t="s">
        <v>630</v>
      </c>
      <c r="E657" t="str">
        <f>HYPERLINK("https://www.ncbi.nlm.nih.gov/geo/query/acc.cgi?acc=GSM748957","GSM748957")</f>
        <v>GSM748957</v>
      </c>
      <c r="F657" t="str">
        <f t="shared" si="42"/>
        <v>GSE30245</v>
      </c>
    </row>
    <row r="658" spans="1:6" x14ac:dyDescent="0.25">
      <c r="A658" t="s">
        <v>1605</v>
      </c>
      <c r="B658" s="2" t="s">
        <v>1604</v>
      </c>
      <c r="C658" t="s">
        <v>178</v>
      </c>
      <c r="D658" t="s">
        <v>630</v>
      </c>
      <c r="E658" t="str">
        <f>HYPERLINK("https://www.ncbi.nlm.nih.gov/geo/query/acc.cgi?acc=GSM748956","GSM748956")</f>
        <v>GSM748956</v>
      </c>
      <c r="F658" t="str">
        <f t="shared" si="42"/>
        <v>GSE30245</v>
      </c>
    </row>
    <row r="659" spans="1:6" x14ac:dyDescent="0.25">
      <c r="A659" t="s">
        <v>1606</v>
      </c>
      <c r="B659" s="2" t="s">
        <v>1607</v>
      </c>
      <c r="C659" t="s">
        <v>178</v>
      </c>
      <c r="D659" t="s">
        <v>630</v>
      </c>
      <c r="E659" t="str">
        <f>HYPERLINK("https://www.ncbi.nlm.nih.gov/geo/query/acc.cgi?acc=GSM748951","GSM748951")</f>
        <v>GSM748951</v>
      </c>
      <c r="F659" t="str">
        <f t="shared" si="42"/>
        <v>GSE30245</v>
      </c>
    </row>
    <row r="660" spans="1:6" x14ac:dyDescent="0.25">
      <c r="A660" t="s">
        <v>1608</v>
      </c>
      <c r="B660" s="2" t="s">
        <v>1609</v>
      </c>
      <c r="C660" t="s">
        <v>178</v>
      </c>
      <c r="D660" t="s">
        <v>630</v>
      </c>
      <c r="E660" t="str">
        <f>HYPERLINK("https://www.ncbi.nlm.nih.gov/geo/query/acc.cgi?acc=GSM748950","GSM748950")</f>
        <v>GSM748950</v>
      </c>
      <c r="F660" t="str">
        <f t="shared" si="42"/>
        <v>GSE30245</v>
      </c>
    </row>
    <row r="661" spans="1:6" x14ac:dyDescent="0.25">
      <c r="A661" t="s">
        <v>1610</v>
      </c>
      <c r="B661" s="2" t="s">
        <v>1611</v>
      </c>
      <c r="C661" t="s">
        <v>178</v>
      </c>
      <c r="D661" t="s">
        <v>630</v>
      </c>
      <c r="E661" t="str">
        <f>HYPERLINK("https://www.ncbi.nlm.nih.gov/geo/query/acc.cgi?acc=GSM748953","GSM748953")</f>
        <v>GSM748953</v>
      </c>
      <c r="F661" t="str">
        <f t="shared" si="42"/>
        <v>GSE30245</v>
      </c>
    </row>
    <row r="662" spans="1:6" x14ac:dyDescent="0.25">
      <c r="A662" t="s">
        <v>1612</v>
      </c>
      <c r="B662" s="2" t="s">
        <v>1611</v>
      </c>
      <c r="C662" t="s">
        <v>178</v>
      </c>
      <c r="D662" t="s">
        <v>630</v>
      </c>
      <c r="E662" t="str">
        <f>HYPERLINK("https://www.ncbi.nlm.nih.gov/geo/query/acc.cgi?acc=GSM748952","GSM748952")</f>
        <v>GSM748952</v>
      </c>
      <c r="F662" t="str">
        <f t="shared" si="42"/>
        <v>GSE30245</v>
      </c>
    </row>
    <row r="663" spans="1:6" x14ac:dyDescent="0.25">
      <c r="A663" t="s">
        <v>1613</v>
      </c>
      <c r="B663" s="2" t="s">
        <v>1614</v>
      </c>
      <c r="C663" t="s">
        <v>278</v>
      </c>
      <c r="D663" t="s">
        <v>559</v>
      </c>
      <c r="E663" t="str">
        <f>HYPERLINK("https://www.ncbi.nlm.nih.gov/geo/query/acc.cgi?acc=GSM94862","GSM94862")</f>
        <v>GSM94862</v>
      </c>
      <c r="F663" t="str">
        <f>HYPERLINK("https://www.ncbi.nlm.nih.gov/geo/query/acc.cgi?acc=GSE4189","GSE4189")</f>
        <v>GSE4189</v>
      </c>
    </row>
    <row r="664" spans="1:6" x14ac:dyDescent="0.25">
      <c r="A664" t="s">
        <v>1615</v>
      </c>
      <c r="B664" s="2" t="s">
        <v>1614</v>
      </c>
      <c r="C664" t="s">
        <v>278</v>
      </c>
      <c r="D664" t="s">
        <v>559</v>
      </c>
      <c r="E664" t="str">
        <f>HYPERLINK("https://www.ncbi.nlm.nih.gov/geo/query/acc.cgi?acc=GSM94863","GSM94863")</f>
        <v>GSM94863</v>
      </c>
      <c r="F664" t="str">
        <f>HYPERLINK("https://www.ncbi.nlm.nih.gov/geo/query/acc.cgi?acc=GSE4189","GSE4189")</f>
        <v>GSE4189</v>
      </c>
    </row>
    <row r="665" spans="1:6" x14ac:dyDescent="0.25">
      <c r="A665" t="s">
        <v>1616</v>
      </c>
      <c r="B665" s="2" t="s">
        <v>1617</v>
      </c>
      <c r="C665" t="s">
        <v>278</v>
      </c>
      <c r="D665" t="s">
        <v>559</v>
      </c>
      <c r="E665" t="str">
        <f>HYPERLINK("https://www.ncbi.nlm.nih.gov/geo/query/acc.cgi?acc=GSM94860","GSM94860")</f>
        <v>GSM94860</v>
      </c>
      <c r="F665" t="str">
        <f>HYPERLINK("https://www.ncbi.nlm.nih.gov/geo/query/acc.cgi?acc=GSE4189","GSE4189")</f>
        <v>GSE4189</v>
      </c>
    </row>
    <row r="666" spans="1:6" x14ac:dyDescent="0.25">
      <c r="A666" t="s">
        <v>1618</v>
      </c>
      <c r="B666" s="2" t="s">
        <v>1614</v>
      </c>
      <c r="C666" t="s">
        <v>278</v>
      </c>
      <c r="D666" t="s">
        <v>559</v>
      </c>
      <c r="E666" t="str">
        <f>HYPERLINK("https://www.ncbi.nlm.nih.gov/geo/query/acc.cgi?acc=GSM94861","GSM94861")</f>
        <v>GSM94861</v>
      </c>
      <c r="F666" t="str">
        <f>HYPERLINK("https://www.ncbi.nlm.nih.gov/geo/query/acc.cgi?acc=GSE4189","GSE4189")</f>
        <v>GSE4189</v>
      </c>
    </row>
    <row r="667" spans="1:6" x14ac:dyDescent="0.25">
      <c r="A667" t="s">
        <v>1619</v>
      </c>
      <c r="B667" s="2" t="s">
        <v>1620</v>
      </c>
      <c r="C667" t="s">
        <v>178</v>
      </c>
      <c r="D667" t="s">
        <v>630</v>
      </c>
      <c r="E667" t="str">
        <f>HYPERLINK("https://www.ncbi.nlm.nih.gov/geo/query/acc.cgi?acc=GSM748959","GSM748959")</f>
        <v>GSM748959</v>
      </c>
      <c r="F667" t="str">
        <f>HYPERLINK("https://www.ncbi.nlm.nih.gov/geo/query/acc.cgi?acc=GSE30245","GSE30245")</f>
        <v>GSE30245</v>
      </c>
    </row>
    <row r="668" spans="1:6" x14ac:dyDescent="0.25">
      <c r="A668" t="s">
        <v>1621</v>
      </c>
      <c r="B668" s="2" t="s">
        <v>1620</v>
      </c>
      <c r="C668" t="s">
        <v>178</v>
      </c>
      <c r="D668" t="s">
        <v>630</v>
      </c>
      <c r="E668" t="str">
        <f>HYPERLINK("https://www.ncbi.nlm.nih.gov/geo/query/acc.cgi?acc=GSM748958","GSM748958")</f>
        <v>GSM748958</v>
      </c>
      <c r="F668" t="str">
        <f>HYPERLINK("https://www.ncbi.nlm.nih.gov/geo/query/acc.cgi?acc=GSE30245","GSE30245")</f>
        <v>GSE30245</v>
      </c>
    </row>
    <row r="669" spans="1:6" x14ac:dyDescent="0.25">
      <c r="A669" t="s">
        <v>1622</v>
      </c>
      <c r="B669" s="2" t="s">
        <v>1614</v>
      </c>
      <c r="C669" t="s">
        <v>278</v>
      </c>
      <c r="D669" t="s">
        <v>559</v>
      </c>
      <c r="E669" t="str">
        <f>HYPERLINK("https://www.ncbi.nlm.nih.gov/geo/query/acc.cgi?acc=GSM94864","GSM94864")</f>
        <v>GSM94864</v>
      </c>
      <c r="F669" t="str">
        <f>HYPERLINK("https://www.ncbi.nlm.nih.gov/geo/query/acc.cgi?acc=GSE4189","GSE4189")</f>
        <v>GSE4189</v>
      </c>
    </row>
    <row r="670" spans="1:6" x14ac:dyDescent="0.25">
      <c r="A670" t="s">
        <v>1623</v>
      </c>
      <c r="B670" s="2" t="s">
        <v>1614</v>
      </c>
      <c r="C670" t="s">
        <v>278</v>
      </c>
      <c r="D670" t="s">
        <v>559</v>
      </c>
      <c r="E670" t="str">
        <f>HYPERLINK("https://www.ncbi.nlm.nih.gov/geo/query/acc.cgi?acc=GSM94865","GSM94865")</f>
        <v>GSM94865</v>
      </c>
      <c r="F670" t="str">
        <f>HYPERLINK("https://www.ncbi.nlm.nih.gov/geo/query/acc.cgi?acc=GSE4189","GSE4189")</f>
        <v>GSE4189</v>
      </c>
    </row>
    <row r="671" spans="1:6" x14ac:dyDescent="0.25">
      <c r="A671" t="s">
        <v>1624</v>
      </c>
      <c r="B671" s="2" t="s">
        <v>1625</v>
      </c>
      <c r="C671" t="s">
        <v>178</v>
      </c>
      <c r="D671" t="s">
        <v>630</v>
      </c>
      <c r="E671" t="str">
        <f>HYPERLINK("https://www.ncbi.nlm.nih.gov/geo/query/acc.cgi?acc=GSM749338","GSM749338")</f>
        <v>GSM749338</v>
      </c>
      <c r="F671" t="str">
        <f t="shared" ref="F671:F680" si="43">HYPERLINK("https://www.ncbi.nlm.nih.gov/geo/query/acc.cgi?acc=GSE30245","GSE30245")</f>
        <v>GSE30245</v>
      </c>
    </row>
    <row r="672" spans="1:6" x14ac:dyDescent="0.25">
      <c r="A672" t="s">
        <v>1626</v>
      </c>
      <c r="B672" s="2" t="s">
        <v>1627</v>
      </c>
      <c r="C672" t="s">
        <v>178</v>
      </c>
      <c r="D672" t="s">
        <v>630</v>
      </c>
      <c r="E672" t="str">
        <f>HYPERLINK("https://www.ncbi.nlm.nih.gov/geo/query/acc.cgi?acc=GSM749339","GSM749339")</f>
        <v>GSM749339</v>
      </c>
      <c r="F672" t="str">
        <f t="shared" si="43"/>
        <v>GSE30245</v>
      </c>
    </row>
    <row r="673" spans="1:6" x14ac:dyDescent="0.25">
      <c r="A673" t="s">
        <v>1628</v>
      </c>
      <c r="B673" s="2" t="s">
        <v>1629</v>
      </c>
      <c r="C673" t="s">
        <v>178</v>
      </c>
      <c r="D673" t="s">
        <v>630</v>
      </c>
      <c r="E673" t="str">
        <f>HYPERLINK("https://www.ncbi.nlm.nih.gov/geo/query/acc.cgi?acc=GSM749332","GSM749332")</f>
        <v>GSM749332</v>
      </c>
      <c r="F673" t="str">
        <f t="shared" si="43"/>
        <v>GSE30245</v>
      </c>
    </row>
    <row r="674" spans="1:6" x14ac:dyDescent="0.25">
      <c r="A674" t="s">
        <v>1630</v>
      </c>
      <c r="B674" s="2" t="s">
        <v>1629</v>
      </c>
      <c r="C674" t="s">
        <v>178</v>
      </c>
      <c r="D674" t="s">
        <v>630</v>
      </c>
      <c r="E674" t="str">
        <f>HYPERLINK("https://www.ncbi.nlm.nih.gov/geo/query/acc.cgi?acc=GSM749333","GSM749333")</f>
        <v>GSM749333</v>
      </c>
      <c r="F674" t="str">
        <f t="shared" si="43"/>
        <v>GSE30245</v>
      </c>
    </row>
    <row r="675" spans="1:6" x14ac:dyDescent="0.25">
      <c r="A675" t="s">
        <v>1631</v>
      </c>
      <c r="B675" s="2" t="s">
        <v>1154</v>
      </c>
      <c r="C675" t="s">
        <v>178</v>
      </c>
      <c r="D675" t="s">
        <v>630</v>
      </c>
      <c r="E675" t="str">
        <f>HYPERLINK("https://www.ncbi.nlm.nih.gov/geo/query/acc.cgi?acc=GSM749330","GSM749330")</f>
        <v>GSM749330</v>
      </c>
      <c r="F675" t="str">
        <f t="shared" si="43"/>
        <v>GSE30245</v>
      </c>
    </row>
    <row r="676" spans="1:6" x14ac:dyDescent="0.25">
      <c r="A676" t="s">
        <v>1632</v>
      </c>
      <c r="B676" s="2" t="s">
        <v>1629</v>
      </c>
      <c r="C676" t="s">
        <v>178</v>
      </c>
      <c r="D676" t="s">
        <v>630</v>
      </c>
      <c r="E676" t="str">
        <f>HYPERLINK("https://www.ncbi.nlm.nih.gov/geo/query/acc.cgi?acc=GSM749331","GSM749331")</f>
        <v>GSM749331</v>
      </c>
      <c r="F676" t="str">
        <f t="shared" si="43"/>
        <v>GSE30245</v>
      </c>
    </row>
    <row r="677" spans="1:6" x14ac:dyDescent="0.25">
      <c r="A677" t="s">
        <v>1633</v>
      </c>
      <c r="B677" s="2" t="s">
        <v>1634</v>
      </c>
      <c r="C677" t="s">
        <v>178</v>
      </c>
      <c r="D677" t="s">
        <v>630</v>
      </c>
      <c r="E677" t="str">
        <f>HYPERLINK("https://www.ncbi.nlm.nih.gov/geo/query/acc.cgi?acc=GSM749336","GSM749336")</f>
        <v>GSM749336</v>
      </c>
      <c r="F677" t="str">
        <f t="shared" si="43"/>
        <v>GSE30245</v>
      </c>
    </row>
    <row r="678" spans="1:6" x14ac:dyDescent="0.25">
      <c r="A678" t="s">
        <v>1635</v>
      </c>
      <c r="B678" s="2" t="s">
        <v>1625</v>
      </c>
      <c r="C678" t="s">
        <v>178</v>
      </c>
      <c r="D678" t="s">
        <v>630</v>
      </c>
      <c r="E678" t="str">
        <f>HYPERLINK("https://www.ncbi.nlm.nih.gov/geo/query/acc.cgi?acc=GSM749337","GSM749337")</f>
        <v>GSM749337</v>
      </c>
      <c r="F678" t="str">
        <f t="shared" si="43"/>
        <v>GSE30245</v>
      </c>
    </row>
    <row r="679" spans="1:6" x14ac:dyDescent="0.25">
      <c r="A679" t="s">
        <v>1636</v>
      </c>
      <c r="B679" s="2" t="s">
        <v>1637</v>
      </c>
      <c r="C679" t="s">
        <v>178</v>
      </c>
      <c r="D679" t="s">
        <v>630</v>
      </c>
      <c r="E679" t="str">
        <f>HYPERLINK("https://www.ncbi.nlm.nih.gov/geo/query/acc.cgi?acc=GSM749334","GSM749334")</f>
        <v>GSM749334</v>
      </c>
      <c r="F679" t="str">
        <f t="shared" si="43"/>
        <v>GSE30245</v>
      </c>
    </row>
    <row r="680" spans="1:6" x14ac:dyDescent="0.25">
      <c r="A680" t="s">
        <v>1638</v>
      </c>
      <c r="B680" s="2" t="s">
        <v>1634</v>
      </c>
      <c r="C680" t="s">
        <v>178</v>
      </c>
      <c r="D680" t="s">
        <v>630</v>
      </c>
      <c r="E680" t="str">
        <f>HYPERLINK("https://www.ncbi.nlm.nih.gov/geo/query/acc.cgi?acc=GSM749335","GSM749335")</f>
        <v>GSM749335</v>
      </c>
      <c r="F680" t="str">
        <f t="shared" si="43"/>
        <v>GSE30245</v>
      </c>
    </row>
    <row r="681" spans="1:6" x14ac:dyDescent="0.25">
      <c r="A681" t="s">
        <v>1639</v>
      </c>
      <c r="B681" s="2" t="s">
        <v>1640</v>
      </c>
      <c r="C681" t="s">
        <v>351</v>
      </c>
      <c r="D681" t="s">
        <v>583</v>
      </c>
      <c r="E681" t="str">
        <f>HYPERLINK("https://www.ncbi.nlm.nih.gov/geo/query/acc.cgi?acc=GSM1544153","GSM1544153")</f>
        <v>GSM1544153</v>
      </c>
      <c r="F681" t="str">
        <f>HYPERLINK("https://www.ncbi.nlm.nih.gov/geo/query/acc.cgi?acc=GSE49940","GSE49940")</f>
        <v>GSE49940</v>
      </c>
    </row>
    <row r="682" spans="1:6" x14ac:dyDescent="0.25">
      <c r="A682" t="s">
        <v>1641</v>
      </c>
      <c r="B682" s="2" t="s">
        <v>1642</v>
      </c>
      <c r="C682" t="s">
        <v>484</v>
      </c>
      <c r="D682" t="s">
        <v>824</v>
      </c>
      <c r="E682" t="str">
        <f>HYPERLINK("https://www.ncbi.nlm.nih.gov/geo/query/acc.cgi?acc=GSM2027887","GSM2027887")</f>
        <v>GSM2027887</v>
      </c>
      <c r="F682" t="str">
        <f>HYPERLINK("https://www.ncbi.nlm.nih.gov/geo/query/acc.cgi?acc=GSE76558","GSE76558")</f>
        <v>GSE76558</v>
      </c>
    </row>
    <row r="683" spans="1:6" x14ac:dyDescent="0.25">
      <c r="A683" t="s">
        <v>1643</v>
      </c>
      <c r="B683" s="2" t="s">
        <v>1644</v>
      </c>
      <c r="C683" t="s">
        <v>484</v>
      </c>
      <c r="D683" t="s">
        <v>824</v>
      </c>
      <c r="E683" t="str">
        <f>HYPERLINK("https://www.ncbi.nlm.nih.gov/geo/query/acc.cgi?acc=GSM2027885","GSM2027885")</f>
        <v>GSM2027885</v>
      </c>
      <c r="F683" t="str">
        <f>HYPERLINK("https://www.ncbi.nlm.nih.gov/geo/query/acc.cgi?acc=GSE76558","GSE76558")</f>
        <v>GSE76558</v>
      </c>
    </row>
    <row r="684" spans="1:6" x14ac:dyDescent="0.25">
      <c r="A684" t="s">
        <v>1645</v>
      </c>
      <c r="B684" s="2" t="s">
        <v>1646</v>
      </c>
      <c r="C684" t="s">
        <v>445</v>
      </c>
      <c r="D684" t="s">
        <v>579</v>
      </c>
      <c r="E684" t="str">
        <f>HYPERLINK("https://www.ncbi.nlm.nih.gov/geo/query/acc.cgi?acc=GSM1647458","GSM1647458")</f>
        <v>GSM1647458</v>
      </c>
      <c r="F684" t="str">
        <f>HYPERLINK("https://www.ncbi.nlm.nih.gov/geo/query/acc.cgi?acc=GSE67462","GSE67462")</f>
        <v>GSE67462</v>
      </c>
    </row>
    <row r="685" spans="1:6" x14ac:dyDescent="0.25">
      <c r="A685" t="s">
        <v>1647</v>
      </c>
      <c r="B685" s="2" t="s">
        <v>1648</v>
      </c>
      <c r="C685" t="s">
        <v>434</v>
      </c>
      <c r="D685" t="s">
        <v>572</v>
      </c>
      <c r="E685" t="str">
        <f>HYPERLINK("https://www.ncbi.nlm.nih.gov/geo/query/acc.cgi?acc=GSM1600165","GSM1600165")</f>
        <v>GSM1600165</v>
      </c>
      <c r="F685" t="str">
        <f>HYPERLINK("https://www.ncbi.nlm.nih.gov/geo/query/acc.cgi?acc=GSE65597","GSE65597")</f>
        <v>GSE65597</v>
      </c>
    </row>
    <row r="686" spans="1:6" x14ac:dyDescent="0.25">
      <c r="A686" t="s">
        <v>1649</v>
      </c>
      <c r="B686" s="2" t="s">
        <v>1646</v>
      </c>
      <c r="C686" t="s">
        <v>445</v>
      </c>
      <c r="D686" t="s">
        <v>579</v>
      </c>
      <c r="E686" t="str">
        <f>HYPERLINK("https://www.ncbi.nlm.nih.gov/geo/query/acc.cgi?acc=GSM1647459","GSM1647459")</f>
        <v>GSM1647459</v>
      </c>
      <c r="F686" t="str">
        <f>HYPERLINK("https://www.ncbi.nlm.nih.gov/geo/query/acc.cgi?acc=GSE67462","GSE67462")</f>
        <v>GSE67462</v>
      </c>
    </row>
    <row r="687" spans="1:6" x14ac:dyDescent="0.25">
      <c r="A687" t="s">
        <v>1650</v>
      </c>
      <c r="B687" s="2" t="s">
        <v>1651</v>
      </c>
      <c r="C687" t="s">
        <v>472</v>
      </c>
      <c r="D687" t="s">
        <v>764</v>
      </c>
      <c r="E687" t="str">
        <f>HYPERLINK("https://www.ncbi.nlm.nih.gov/geo/query/acc.cgi?acc=GSM181965","GSM181965")</f>
        <v>GSM181965</v>
      </c>
      <c r="F687" t="str">
        <f>HYPERLINK("https://www.ncbi.nlm.nih.gov/geo/query/acc.cgi?acc=GSE7506","GSE7506")</f>
        <v>GSE7506</v>
      </c>
    </row>
    <row r="688" spans="1:6" x14ac:dyDescent="0.25">
      <c r="A688" t="s">
        <v>1652</v>
      </c>
      <c r="B688" s="2" t="s">
        <v>1653</v>
      </c>
      <c r="C688" t="s">
        <v>186</v>
      </c>
      <c r="D688" t="s">
        <v>728</v>
      </c>
      <c r="E688" t="str">
        <f>HYPERLINK("https://www.ncbi.nlm.nih.gov/geo/query/acc.cgi?acc=GSM778079","GSM778079")</f>
        <v>GSM778079</v>
      </c>
      <c r="F688" t="str">
        <f>HYPERLINK("https://www.ncbi.nlm.nih.gov/geo/query/acc.cgi?acc=GSE31374","GSE31374")</f>
        <v>GSE31374</v>
      </c>
    </row>
    <row r="689" spans="1:6" x14ac:dyDescent="0.25">
      <c r="A689" t="s">
        <v>1654</v>
      </c>
      <c r="B689" s="2" t="s">
        <v>1653</v>
      </c>
      <c r="C689" t="s">
        <v>186</v>
      </c>
      <c r="D689" t="s">
        <v>728</v>
      </c>
      <c r="E689" t="str">
        <f>HYPERLINK("https://www.ncbi.nlm.nih.gov/geo/query/acc.cgi?acc=GSM778078","GSM778078")</f>
        <v>GSM778078</v>
      </c>
      <c r="F689" t="str">
        <f>HYPERLINK("https://www.ncbi.nlm.nih.gov/geo/query/acc.cgi?acc=GSE31374","GSE31374")</f>
        <v>GSE31374</v>
      </c>
    </row>
    <row r="690" spans="1:6" x14ac:dyDescent="0.25">
      <c r="A690" t="s">
        <v>1655</v>
      </c>
      <c r="B690" s="2" t="s">
        <v>1656</v>
      </c>
      <c r="C690" t="s">
        <v>472</v>
      </c>
      <c r="D690" t="s">
        <v>1657</v>
      </c>
      <c r="E690" t="str">
        <f>HYPERLINK("https://www.ncbi.nlm.nih.gov/geo/query/acc.cgi?acc=GSM181964","GSM181964")</f>
        <v>GSM181964</v>
      </c>
      <c r="F690" t="str">
        <f>HYPERLINK("https://www.ncbi.nlm.nih.gov/geo/query/acc.cgi?acc=GSE7506","GSE7506")</f>
        <v>GSE7506</v>
      </c>
    </row>
    <row r="691" spans="1:6" x14ac:dyDescent="0.25">
      <c r="A691" t="s">
        <v>1658</v>
      </c>
      <c r="B691" s="2" t="s">
        <v>1659</v>
      </c>
      <c r="C691" t="s">
        <v>186</v>
      </c>
      <c r="D691" t="s">
        <v>728</v>
      </c>
      <c r="E691" t="str">
        <f>HYPERLINK("https://www.ncbi.nlm.nih.gov/geo/query/acc.cgi?acc=GSM778075","GSM778075")</f>
        <v>GSM778075</v>
      </c>
      <c r="F691" t="str">
        <f t="shared" ref="F691:F698" si="44">HYPERLINK("https://www.ncbi.nlm.nih.gov/geo/query/acc.cgi?acc=GSE31374","GSE31374")</f>
        <v>GSE31374</v>
      </c>
    </row>
    <row r="692" spans="1:6" x14ac:dyDescent="0.25">
      <c r="A692" t="s">
        <v>1660</v>
      </c>
      <c r="B692" s="2" t="s">
        <v>1659</v>
      </c>
      <c r="C692" t="s">
        <v>186</v>
      </c>
      <c r="D692" t="s">
        <v>728</v>
      </c>
      <c r="E692" t="str">
        <f>HYPERLINK("https://www.ncbi.nlm.nih.gov/geo/query/acc.cgi?acc=GSM778074","GSM778074")</f>
        <v>GSM778074</v>
      </c>
      <c r="F692" t="str">
        <f t="shared" si="44"/>
        <v>GSE31374</v>
      </c>
    </row>
    <row r="693" spans="1:6" x14ac:dyDescent="0.25">
      <c r="A693" t="s">
        <v>1661</v>
      </c>
      <c r="B693" s="2" t="s">
        <v>1662</v>
      </c>
      <c r="C693" t="s">
        <v>186</v>
      </c>
      <c r="D693" t="s">
        <v>728</v>
      </c>
      <c r="E693" t="str">
        <f>HYPERLINK("https://www.ncbi.nlm.nih.gov/geo/query/acc.cgi?acc=GSM778077","GSM778077")</f>
        <v>GSM778077</v>
      </c>
      <c r="F693" t="str">
        <f t="shared" si="44"/>
        <v>GSE31374</v>
      </c>
    </row>
    <row r="694" spans="1:6" x14ac:dyDescent="0.25">
      <c r="A694" t="s">
        <v>1663</v>
      </c>
      <c r="B694" s="2" t="s">
        <v>1662</v>
      </c>
      <c r="C694" t="s">
        <v>186</v>
      </c>
      <c r="D694" t="s">
        <v>728</v>
      </c>
      <c r="E694" t="str">
        <f>HYPERLINK("https://www.ncbi.nlm.nih.gov/geo/query/acc.cgi?acc=GSM778076","GSM778076")</f>
        <v>GSM778076</v>
      </c>
      <c r="F694" t="str">
        <f t="shared" si="44"/>
        <v>GSE31374</v>
      </c>
    </row>
    <row r="695" spans="1:6" x14ac:dyDescent="0.25">
      <c r="A695" t="s">
        <v>1664</v>
      </c>
      <c r="B695" s="2" t="s">
        <v>1665</v>
      </c>
      <c r="C695" t="s">
        <v>186</v>
      </c>
      <c r="D695" t="s">
        <v>728</v>
      </c>
      <c r="E695" t="str">
        <f>HYPERLINK("https://www.ncbi.nlm.nih.gov/geo/query/acc.cgi?acc=GSM778071","GSM778071")</f>
        <v>GSM778071</v>
      </c>
      <c r="F695" t="str">
        <f t="shared" si="44"/>
        <v>GSE31374</v>
      </c>
    </row>
    <row r="696" spans="1:6" x14ac:dyDescent="0.25">
      <c r="A696" t="s">
        <v>1666</v>
      </c>
      <c r="B696" s="2" t="s">
        <v>1665</v>
      </c>
      <c r="C696" t="s">
        <v>186</v>
      </c>
      <c r="D696" t="s">
        <v>728</v>
      </c>
      <c r="E696" t="str">
        <f>HYPERLINK("https://www.ncbi.nlm.nih.gov/geo/query/acc.cgi?acc=GSM778070","GSM778070")</f>
        <v>GSM778070</v>
      </c>
      <c r="F696" t="str">
        <f t="shared" si="44"/>
        <v>GSE31374</v>
      </c>
    </row>
    <row r="697" spans="1:6" x14ac:dyDescent="0.25">
      <c r="A697" t="s">
        <v>1667</v>
      </c>
      <c r="B697" s="2" t="s">
        <v>1668</v>
      </c>
      <c r="C697" t="s">
        <v>186</v>
      </c>
      <c r="D697" t="s">
        <v>728</v>
      </c>
      <c r="E697" t="str">
        <f>HYPERLINK("https://www.ncbi.nlm.nih.gov/geo/query/acc.cgi?acc=GSM778073","GSM778073")</f>
        <v>GSM778073</v>
      </c>
      <c r="F697" t="str">
        <f t="shared" si="44"/>
        <v>GSE31374</v>
      </c>
    </row>
    <row r="698" spans="1:6" x14ac:dyDescent="0.25">
      <c r="A698" t="s">
        <v>1669</v>
      </c>
      <c r="B698" s="2" t="s">
        <v>1668</v>
      </c>
      <c r="C698" t="s">
        <v>186</v>
      </c>
      <c r="D698" t="s">
        <v>728</v>
      </c>
      <c r="E698" t="str">
        <f>HYPERLINK("https://www.ncbi.nlm.nih.gov/geo/query/acc.cgi?acc=GSM778072","GSM778072")</f>
        <v>GSM778072</v>
      </c>
      <c r="F698" t="str">
        <f t="shared" si="44"/>
        <v>GSE31374</v>
      </c>
    </row>
    <row r="699" spans="1:6" x14ac:dyDescent="0.25">
      <c r="A699" t="s">
        <v>1670</v>
      </c>
      <c r="B699" s="2" t="s">
        <v>1671</v>
      </c>
      <c r="C699" t="s">
        <v>228</v>
      </c>
      <c r="D699" t="s">
        <v>572</v>
      </c>
      <c r="E699" t="str">
        <f>HYPERLINK("https://www.ncbi.nlm.nih.gov/geo/query/acc.cgi?acc=GSM902359","GSM902359")</f>
        <v>GSM902359</v>
      </c>
      <c r="F699" t="str">
        <f>HYPERLINK("https://www.ncbi.nlm.nih.gov/geo/query/acc.cgi?acc=GSE36818","GSE36818")</f>
        <v>GSE36818</v>
      </c>
    </row>
    <row r="700" spans="1:6" x14ac:dyDescent="0.25">
      <c r="A700" t="s">
        <v>1672</v>
      </c>
      <c r="B700" s="2" t="s">
        <v>1651</v>
      </c>
      <c r="C700" t="s">
        <v>472</v>
      </c>
      <c r="D700" t="s">
        <v>1657</v>
      </c>
      <c r="E700" t="str">
        <f>HYPERLINK("https://www.ncbi.nlm.nih.gov/geo/query/acc.cgi?acc=GSM181966","GSM181966")</f>
        <v>GSM181966</v>
      </c>
      <c r="F700" t="str">
        <f>HYPERLINK("https://www.ncbi.nlm.nih.gov/geo/query/acc.cgi?acc=GSE7506","GSE7506")</f>
        <v>GSE7506</v>
      </c>
    </row>
    <row r="701" spans="1:6" x14ac:dyDescent="0.25">
      <c r="A701" t="s">
        <v>1673</v>
      </c>
      <c r="B701" s="2" t="s">
        <v>1193</v>
      </c>
      <c r="C701" t="s">
        <v>377</v>
      </c>
      <c r="D701" t="s">
        <v>618</v>
      </c>
      <c r="E701" t="str">
        <f>HYPERLINK("https://www.ncbi.nlm.nih.gov/geo/query/acc.cgi?acc=GSM1304629","GSM1304629")</f>
        <v>GSM1304629</v>
      </c>
      <c r="F701" t="str">
        <f t="shared" ref="F701:F710" si="45">HYPERLINK("https://www.ncbi.nlm.nih.gov/geo/query/acc.cgi?acc=GSE53969","GSE53969")</f>
        <v>GSE53969</v>
      </c>
    </row>
    <row r="702" spans="1:6" x14ac:dyDescent="0.25">
      <c r="A702" t="s">
        <v>1674</v>
      </c>
      <c r="B702" s="2" t="s">
        <v>1675</v>
      </c>
      <c r="C702" t="s">
        <v>377</v>
      </c>
      <c r="D702" t="s">
        <v>618</v>
      </c>
      <c r="E702" t="str">
        <f>HYPERLINK("https://www.ncbi.nlm.nih.gov/geo/query/acc.cgi?acc=GSM1304628","GSM1304628")</f>
        <v>GSM1304628</v>
      </c>
      <c r="F702" t="str">
        <f t="shared" si="45"/>
        <v>GSE53969</v>
      </c>
    </row>
    <row r="703" spans="1:6" x14ac:dyDescent="0.25">
      <c r="A703" t="s">
        <v>1676</v>
      </c>
      <c r="B703" s="2" t="s">
        <v>1675</v>
      </c>
      <c r="C703" t="s">
        <v>377</v>
      </c>
      <c r="D703" t="s">
        <v>618</v>
      </c>
      <c r="E703" t="str">
        <f>HYPERLINK("https://www.ncbi.nlm.nih.gov/geo/query/acc.cgi?acc=GSM1304627","GSM1304627")</f>
        <v>GSM1304627</v>
      </c>
      <c r="F703" t="str">
        <f t="shared" si="45"/>
        <v>GSE53969</v>
      </c>
    </row>
    <row r="704" spans="1:6" x14ac:dyDescent="0.25">
      <c r="A704" t="s">
        <v>1677</v>
      </c>
      <c r="B704" s="2" t="s">
        <v>1675</v>
      </c>
      <c r="C704" t="s">
        <v>377</v>
      </c>
      <c r="D704" t="s">
        <v>618</v>
      </c>
      <c r="E704" t="str">
        <f>HYPERLINK("https://www.ncbi.nlm.nih.gov/geo/query/acc.cgi?acc=GSM1304626","GSM1304626")</f>
        <v>GSM1304626</v>
      </c>
      <c r="F704" t="str">
        <f t="shared" si="45"/>
        <v>GSE53969</v>
      </c>
    </row>
    <row r="705" spans="1:6" x14ac:dyDescent="0.25">
      <c r="A705" t="s">
        <v>1678</v>
      </c>
      <c r="B705" s="2" t="s">
        <v>1675</v>
      </c>
      <c r="C705" t="s">
        <v>377</v>
      </c>
      <c r="D705" t="s">
        <v>618</v>
      </c>
      <c r="E705" t="str">
        <f>HYPERLINK("https://www.ncbi.nlm.nih.gov/geo/query/acc.cgi?acc=GSM1304625","GSM1304625")</f>
        <v>GSM1304625</v>
      </c>
      <c r="F705" t="str">
        <f t="shared" si="45"/>
        <v>GSE53969</v>
      </c>
    </row>
    <row r="706" spans="1:6" x14ac:dyDescent="0.25">
      <c r="A706" t="s">
        <v>1679</v>
      </c>
      <c r="B706" s="2" t="s">
        <v>1675</v>
      </c>
      <c r="C706" t="s">
        <v>377</v>
      </c>
      <c r="D706" t="s">
        <v>618</v>
      </c>
      <c r="E706" t="str">
        <f>HYPERLINK("https://www.ncbi.nlm.nih.gov/geo/query/acc.cgi?acc=GSM1304624","GSM1304624")</f>
        <v>GSM1304624</v>
      </c>
      <c r="F706" t="str">
        <f t="shared" si="45"/>
        <v>GSE53969</v>
      </c>
    </row>
    <row r="707" spans="1:6" x14ac:dyDescent="0.25">
      <c r="A707" t="s">
        <v>1680</v>
      </c>
      <c r="B707" s="2" t="s">
        <v>1675</v>
      </c>
      <c r="C707" t="s">
        <v>377</v>
      </c>
      <c r="D707" t="s">
        <v>618</v>
      </c>
      <c r="E707" t="str">
        <f>HYPERLINK("https://www.ncbi.nlm.nih.gov/geo/query/acc.cgi?acc=GSM1304623","GSM1304623")</f>
        <v>GSM1304623</v>
      </c>
      <c r="F707" t="str">
        <f t="shared" si="45"/>
        <v>GSE53969</v>
      </c>
    </row>
    <row r="708" spans="1:6" x14ac:dyDescent="0.25">
      <c r="A708" t="s">
        <v>1681</v>
      </c>
      <c r="B708" s="2" t="s">
        <v>1675</v>
      </c>
      <c r="C708" t="s">
        <v>377</v>
      </c>
      <c r="D708" t="s">
        <v>618</v>
      </c>
      <c r="E708" t="str">
        <f>HYPERLINK("https://www.ncbi.nlm.nih.gov/geo/query/acc.cgi?acc=GSM1304622","GSM1304622")</f>
        <v>GSM1304622</v>
      </c>
      <c r="F708" t="str">
        <f t="shared" si="45"/>
        <v>GSE53969</v>
      </c>
    </row>
    <row r="709" spans="1:6" x14ac:dyDescent="0.25">
      <c r="A709" t="s">
        <v>1682</v>
      </c>
      <c r="B709" s="2" t="s">
        <v>1675</v>
      </c>
      <c r="C709" t="s">
        <v>377</v>
      </c>
      <c r="D709" t="s">
        <v>618</v>
      </c>
      <c r="E709" t="str">
        <f>HYPERLINK("https://www.ncbi.nlm.nih.gov/geo/query/acc.cgi?acc=GSM1304621","GSM1304621")</f>
        <v>GSM1304621</v>
      </c>
      <c r="F709" t="str">
        <f t="shared" si="45"/>
        <v>GSE53969</v>
      </c>
    </row>
    <row r="710" spans="1:6" x14ac:dyDescent="0.25">
      <c r="A710" t="s">
        <v>1683</v>
      </c>
      <c r="B710" s="2" t="s">
        <v>1684</v>
      </c>
      <c r="C710" t="s">
        <v>377</v>
      </c>
      <c r="D710" t="s">
        <v>618</v>
      </c>
      <c r="E710" t="str">
        <f>HYPERLINK("https://www.ncbi.nlm.nih.gov/geo/query/acc.cgi?acc=GSM1304620","GSM1304620")</f>
        <v>GSM1304620</v>
      </c>
      <c r="F710" t="str">
        <f t="shared" si="45"/>
        <v>GSE53969</v>
      </c>
    </row>
    <row r="711" spans="1:6" x14ac:dyDescent="0.25">
      <c r="A711" t="s">
        <v>1685</v>
      </c>
      <c r="B711" s="2" t="s">
        <v>1686</v>
      </c>
      <c r="C711" t="s">
        <v>194</v>
      </c>
      <c r="D711" t="s">
        <v>559</v>
      </c>
      <c r="E711" t="str">
        <f>HYPERLINK("https://www.ncbi.nlm.nih.gov/geo/query/acc.cgi?acc=GSM799870","GSM799870")</f>
        <v>GSM799870</v>
      </c>
      <c r="F711" t="str">
        <f>HYPERLINK("https://www.ncbi.nlm.nih.gov/geo/query/acc.cgi?acc=GSE32287","GSE32287")</f>
        <v>GSE32287</v>
      </c>
    </row>
    <row r="712" spans="1:6" x14ac:dyDescent="0.25">
      <c r="A712" t="s">
        <v>1687</v>
      </c>
      <c r="B712" s="2" t="s">
        <v>1688</v>
      </c>
      <c r="C712" t="s">
        <v>213</v>
      </c>
      <c r="D712" t="s">
        <v>559</v>
      </c>
      <c r="E712" t="str">
        <f>HYPERLINK("https://www.ncbi.nlm.nih.gov/geo/query/acc.cgi?acc=GSM854784","GSM854784")</f>
        <v>GSM854784</v>
      </c>
      <c r="F712" t="str">
        <f>HYPERLINK("https://www.ncbi.nlm.nih.gov/geo/query/acc.cgi?acc=GSE34761","GSE34761")</f>
        <v>GSE34761</v>
      </c>
    </row>
    <row r="713" spans="1:6" x14ac:dyDescent="0.25">
      <c r="A713" t="s">
        <v>1689</v>
      </c>
      <c r="B713" s="2" t="s">
        <v>1690</v>
      </c>
      <c r="C713" t="s">
        <v>213</v>
      </c>
      <c r="D713" t="s">
        <v>559</v>
      </c>
      <c r="E713" t="str">
        <f>HYPERLINK("https://www.ncbi.nlm.nih.gov/geo/query/acc.cgi?acc=GSM854785","GSM854785")</f>
        <v>GSM854785</v>
      </c>
      <c r="F713" t="str">
        <f>HYPERLINK("https://www.ncbi.nlm.nih.gov/geo/query/acc.cgi?acc=GSE34761","GSE34761")</f>
        <v>GSE34761</v>
      </c>
    </row>
    <row r="714" spans="1:6" x14ac:dyDescent="0.25">
      <c r="A714" t="s">
        <v>1691</v>
      </c>
      <c r="B714" s="2" t="s">
        <v>1692</v>
      </c>
      <c r="C714" t="s">
        <v>213</v>
      </c>
      <c r="D714" t="s">
        <v>559</v>
      </c>
      <c r="E714" t="str">
        <f>HYPERLINK("https://www.ncbi.nlm.nih.gov/geo/query/acc.cgi?acc=GSM854786","GSM854786")</f>
        <v>GSM854786</v>
      </c>
      <c r="F714" t="str">
        <f>HYPERLINK("https://www.ncbi.nlm.nih.gov/geo/query/acc.cgi?acc=GSE34761","GSE34761")</f>
        <v>GSE34761</v>
      </c>
    </row>
    <row r="715" spans="1:6" x14ac:dyDescent="0.25">
      <c r="A715" t="s">
        <v>1693</v>
      </c>
      <c r="B715" s="2" t="s">
        <v>1694</v>
      </c>
      <c r="C715" t="s">
        <v>194</v>
      </c>
      <c r="D715" t="s">
        <v>559</v>
      </c>
      <c r="E715" t="str">
        <f>HYPERLINK("https://www.ncbi.nlm.nih.gov/geo/query/acc.cgi?acc=GSM799871","GSM799871")</f>
        <v>GSM799871</v>
      </c>
      <c r="F715" t="str">
        <f>HYPERLINK("https://www.ncbi.nlm.nih.gov/geo/query/acc.cgi?acc=GSE32287","GSE32287")</f>
        <v>GSE32287</v>
      </c>
    </row>
    <row r="716" spans="1:6" x14ac:dyDescent="0.25">
      <c r="A716" t="s">
        <v>1695</v>
      </c>
      <c r="B716" s="2" t="s">
        <v>1696</v>
      </c>
      <c r="C716" t="s">
        <v>213</v>
      </c>
      <c r="D716" t="s">
        <v>559</v>
      </c>
      <c r="E716" t="str">
        <f>HYPERLINK("https://www.ncbi.nlm.nih.gov/geo/query/acc.cgi?acc=GSM854788","GSM854788")</f>
        <v>GSM854788</v>
      </c>
      <c r="F716" t="str">
        <f>HYPERLINK("https://www.ncbi.nlm.nih.gov/geo/query/acc.cgi?acc=GSE34761","GSE34761")</f>
        <v>GSE34761</v>
      </c>
    </row>
    <row r="717" spans="1:6" x14ac:dyDescent="0.25">
      <c r="A717" t="s">
        <v>1697</v>
      </c>
      <c r="B717" s="2" t="s">
        <v>1698</v>
      </c>
      <c r="C717" t="s">
        <v>213</v>
      </c>
      <c r="D717" t="s">
        <v>559</v>
      </c>
      <c r="E717" t="str">
        <f>HYPERLINK("https://www.ncbi.nlm.nih.gov/geo/query/acc.cgi?acc=GSM854789","GSM854789")</f>
        <v>GSM854789</v>
      </c>
      <c r="F717" t="str">
        <f>HYPERLINK("https://www.ncbi.nlm.nih.gov/geo/query/acc.cgi?acc=GSE34761","GSE34761")</f>
        <v>GSE34761</v>
      </c>
    </row>
    <row r="718" spans="1:6" x14ac:dyDescent="0.25">
      <c r="A718" t="s">
        <v>1699</v>
      </c>
      <c r="B718" s="2" t="s">
        <v>1559</v>
      </c>
      <c r="C718" t="s">
        <v>194</v>
      </c>
      <c r="D718" t="s">
        <v>559</v>
      </c>
      <c r="E718" t="str">
        <f>HYPERLINK("https://www.ncbi.nlm.nih.gov/geo/query/acc.cgi?acc=GSM799872","GSM799872")</f>
        <v>GSM799872</v>
      </c>
      <c r="F718" t="str">
        <f>HYPERLINK("https://www.ncbi.nlm.nih.gov/geo/query/acc.cgi?acc=GSE32287","GSE32287")</f>
        <v>GSE32287</v>
      </c>
    </row>
    <row r="719" spans="1:6" x14ac:dyDescent="0.25">
      <c r="A719" t="s">
        <v>1700</v>
      </c>
      <c r="B719" s="2" t="s">
        <v>1701</v>
      </c>
      <c r="C719" t="s">
        <v>186</v>
      </c>
      <c r="D719" t="s">
        <v>728</v>
      </c>
      <c r="E719" t="str">
        <f>HYPERLINK("https://www.ncbi.nlm.nih.gov/geo/query/acc.cgi?acc=GSM777926","GSM777926")</f>
        <v>GSM777926</v>
      </c>
      <c r="F719" t="str">
        <f t="shared" ref="F719:F726" si="46">HYPERLINK("https://www.ncbi.nlm.nih.gov/geo/query/acc.cgi?acc=GSE31374","GSE31374")</f>
        <v>GSE31374</v>
      </c>
    </row>
    <row r="720" spans="1:6" x14ac:dyDescent="0.25">
      <c r="A720" t="s">
        <v>1702</v>
      </c>
      <c r="B720" s="2" t="s">
        <v>1701</v>
      </c>
      <c r="C720" t="s">
        <v>186</v>
      </c>
      <c r="D720" t="s">
        <v>728</v>
      </c>
      <c r="E720" t="str">
        <f>HYPERLINK("https://www.ncbi.nlm.nih.gov/geo/query/acc.cgi?acc=GSM777927","GSM777927")</f>
        <v>GSM777927</v>
      </c>
      <c r="F720" t="str">
        <f t="shared" si="46"/>
        <v>GSE31374</v>
      </c>
    </row>
    <row r="721" spans="1:6" x14ac:dyDescent="0.25">
      <c r="A721" t="s">
        <v>1703</v>
      </c>
      <c r="B721" s="2" t="s">
        <v>1704</v>
      </c>
      <c r="C721" t="s">
        <v>186</v>
      </c>
      <c r="D721" t="s">
        <v>728</v>
      </c>
      <c r="E721" t="str">
        <f>HYPERLINK("https://www.ncbi.nlm.nih.gov/geo/query/acc.cgi?acc=GSM777924","GSM777924")</f>
        <v>GSM777924</v>
      </c>
      <c r="F721" t="str">
        <f t="shared" si="46"/>
        <v>GSE31374</v>
      </c>
    </row>
    <row r="722" spans="1:6" x14ac:dyDescent="0.25">
      <c r="A722" t="s">
        <v>1705</v>
      </c>
      <c r="B722" s="2" t="s">
        <v>1704</v>
      </c>
      <c r="C722" t="s">
        <v>186</v>
      </c>
      <c r="D722" t="s">
        <v>728</v>
      </c>
      <c r="E722" t="str">
        <f>HYPERLINK("https://www.ncbi.nlm.nih.gov/geo/query/acc.cgi?acc=GSM777925","GSM777925")</f>
        <v>GSM777925</v>
      </c>
      <c r="F722" t="str">
        <f t="shared" si="46"/>
        <v>GSE31374</v>
      </c>
    </row>
    <row r="723" spans="1:6" x14ac:dyDescent="0.25">
      <c r="A723" t="s">
        <v>1706</v>
      </c>
      <c r="B723" s="2" t="s">
        <v>1707</v>
      </c>
      <c r="C723" t="s">
        <v>186</v>
      </c>
      <c r="D723" t="s">
        <v>728</v>
      </c>
      <c r="E723" t="str">
        <f>HYPERLINK("https://www.ncbi.nlm.nih.gov/geo/query/acc.cgi?acc=GSM777922","GSM777922")</f>
        <v>GSM777922</v>
      </c>
      <c r="F723" t="str">
        <f t="shared" si="46"/>
        <v>GSE31374</v>
      </c>
    </row>
    <row r="724" spans="1:6" x14ac:dyDescent="0.25">
      <c r="A724" t="s">
        <v>1708</v>
      </c>
      <c r="B724" s="2" t="s">
        <v>1707</v>
      </c>
      <c r="C724" t="s">
        <v>186</v>
      </c>
      <c r="D724" t="s">
        <v>728</v>
      </c>
      <c r="E724" t="str">
        <f>HYPERLINK("https://www.ncbi.nlm.nih.gov/geo/query/acc.cgi?acc=GSM777923","GSM777923")</f>
        <v>GSM777923</v>
      </c>
      <c r="F724" t="str">
        <f t="shared" si="46"/>
        <v>GSE31374</v>
      </c>
    </row>
    <row r="725" spans="1:6" x14ac:dyDescent="0.25">
      <c r="A725" t="s">
        <v>1709</v>
      </c>
      <c r="B725" s="2" t="s">
        <v>1710</v>
      </c>
      <c r="C725" t="s">
        <v>186</v>
      </c>
      <c r="D725" t="s">
        <v>728</v>
      </c>
      <c r="E725" t="str">
        <f>HYPERLINK("https://www.ncbi.nlm.nih.gov/geo/query/acc.cgi?acc=GSM777920","GSM777920")</f>
        <v>GSM777920</v>
      </c>
      <c r="F725" t="str">
        <f t="shared" si="46"/>
        <v>GSE31374</v>
      </c>
    </row>
    <row r="726" spans="1:6" x14ac:dyDescent="0.25">
      <c r="A726" t="s">
        <v>1711</v>
      </c>
      <c r="B726" s="2" t="s">
        <v>1710</v>
      </c>
      <c r="C726" t="s">
        <v>186</v>
      </c>
      <c r="D726" t="s">
        <v>728</v>
      </c>
      <c r="E726" t="str">
        <f>HYPERLINK("https://www.ncbi.nlm.nih.gov/geo/query/acc.cgi?acc=GSM777921","GSM777921")</f>
        <v>GSM777921</v>
      </c>
      <c r="F726" t="str">
        <f t="shared" si="46"/>
        <v>GSE31374</v>
      </c>
    </row>
    <row r="727" spans="1:6" x14ac:dyDescent="0.25">
      <c r="A727" t="s">
        <v>1712</v>
      </c>
      <c r="B727" s="2" t="s">
        <v>1713</v>
      </c>
      <c r="C727" t="s">
        <v>194</v>
      </c>
      <c r="D727" t="s">
        <v>559</v>
      </c>
      <c r="E727" t="str">
        <f>HYPERLINK("https://www.ncbi.nlm.nih.gov/geo/query/acc.cgi?acc=GSM799874","GSM799874")</f>
        <v>GSM799874</v>
      </c>
      <c r="F727" t="str">
        <f>HYPERLINK("https://www.ncbi.nlm.nih.gov/geo/query/acc.cgi?acc=GSE32287","GSE32287")</f>
        <v>GSE32287</v>
      </c>
    </row>
    <row r="728" spans="1:6" x14ac:dyDescent="0.25">
      <c r="A728" t="s">
        <v>1714</v>
      </c>
      <c r="B728" s="2" t="s">
        <v>1715</v>
      </c>
      <c r="C728" t="s">
        <v>504</v>
      </c>
      <c r="D728" t="s">
        <v>559</v>
      </c>
      <c r="E728" t="str">
        <f>HYPERLINK("https://www.ncbi.nlm.nih.gov/geo/query/acc.cgi?acc=GSM195140","GSM195140")</f>
        <v>GSM195140</v>
      </c>
      <c r="F728" t="str">
        <f>HYPERLINK("https://www.ncbi.nlm.nih.gov/geo/query/acc.cgi?acc=GSE7948","GSE7948")</f>
        <v>GSE7948</v>
      </c>
    </row>
    <row r="729" spans="1:6" x14ac:dyDescent="0.25">
      <c r="A729" t="s">
        <v>1716</v>
      </c>
      <c r="B729" s="2" t="s">
        <v>1717</v>
      </c>
      <c r="C729" t="s">
        <v>186</v>
      </c>
      <c r="D729" t="s">
        <v>728</v>
      </c>
      <c r="E729" t="str">
        <f>HYPERLINK("https://www.ncbi.nlm.nih.gov/geo/query/acc.cgi?acc=GSM777928","GSM777928")</f>
        <v>GSM777928</v>
      </c>
      <c r="F729" t="str">
        <f>HYPERLINK("https://www.ncbi.nlm.nih.gov/geo/query/acc.cgi?acc=GSE31374","GSE31374")</f>
        <v>GSE31374</v>
      </c>
    </row>
    <row r="730" spans="1:6" x14ac:dyDescent="0.25">
      <c r="A730" t="s">
        <v>1718</v>
      </c>
      <c r="B730" s="2" t="s">
        <v>1717</v>
      </c>
      <c r="C730" t="s">
        <v>186</v>
      </c>
      <c r="D730" t="s">
        <v>728</v>
      </c>
      <c r="E730" t="str">
        <f>HYPERLINK("https://www.ncbi.nlm.nih.gov/geo/query/acc.cgi?acc=GSM777929","GSM777929")</f>
        <v>GSM777929</v>
      </c>
      <c r="F730" t="str">
        <f>HYPERLINK("https://www.ncbi.nlm.nih.gov/geo/query/acc.cgi?acc=GSE31374","GSE31374")</f>
        <v>GSE31374</v>
      </c>
    </row>
    <row r="731" spans="1:6" x14ac:dyDescent="0.25">
      <c r="A731" t="s">
        <v>1719</v>
      </c>
      <c r="B731" s="2" t="s">
        <v>1720</v>
      </c>
      <c r="C731" t="s">
        <v>466</v>
      </c>
      <c r="D731" t="s">
        <v>559</v>
      </c>
      <c r="E731" t="str">
        <f>HYPERLINK("https://www.ncbi.nlm.nih.gov/geo/query/acc.cgi?acc=GSM1836281","GSM1836281")</f>
        <v>GSM1836281</v>
      </c>
      <c r="F731" t="str">
        <f>HYPERLINK("https://www.ncbi.nlm.nih.gov/geo/query/acc.cgi?acc=GSE71528","GSE71528")</f>
        <v>GSE71528</v>
      </c>
    </row>
    <row r="732" spans="1:6" x14ac:dyDescent="0.25">
      <c r="A732" t="s">
        <v>1721</v>
      </c>
      <c r="B732" s="2" t="s">
        <v>1720</v>
      </c>
      <c r="C732" t="s">
        <v>466</v>
      </c>
      <c r="D732" t="s">
        <v>559</v>
      </c>
      <c r="E732" t="str">
        <f>HYPERLINK("https://www.ncbi.nlm.nih.gov/geo/query/acc.cgi?acc=GSM1836280","GSM1836280")</f>
        <v>GSM1836280</v>
      </c>
      <c r="F732" t="str">
        <f>HYPERLINK("https://www.ncbi.nlm.nih.gov/geo/query/acc.cgi?acc=GSE71528","GSE71528")</f>
        <v>GSE71528</v>
      </c>
    </row>
    <row r="733" spans="1:6" x14ac:dyDescent="0.25">
      <c r="A733" t="s">
        <v>1722</v>
      </c>
      <c r="B733" s="2" t="s">
        <v>1723</v>
      </c>
      <c r="C733" t="s">
        <v>466</v>
      </c>
      <c r="D733" t="s">
        <v>559</v>
      </c>
      <c r="E733" t="str">
        <f>HYPERLINK("https://www.ncbi.nlm.nih.gov/geo/query/acc.cgi?acc=GSM1836283","GSM1836283")</f>
        <v>GSM1836283</v>
      </c>
      <c r="F733" t="str">
        <f>HYPERLINK("https://www.ncbi.nlm.nih.gov/geo/query/acc.cgi?acc=GSE71528","GSE71528")</f>
        <v>GSE71528</v>
      </c>
    </row>
    <row r="734" spans="1:6" x14ac:dyDescent="0.25">
      <c r="A734" t="s">
        <v>1724</v>
      </c>
      <c r="B734" s="2" t="s">
        <v>1723</v>
      </c>
      <c r="C734" t="s">
        <v>466</v>
      </c>
      <c r="D734" t="s">
        <v>559</v>
      </c>
      <c r="E734" t="str">
        <f>HYPERLINK("https://www.ncbi.nlm.nih.gov/geo/query/acc.cgi?acc=GSM1836282","GSM1836282")</f>
        <v>GSM1836282</v>
      </c>
      <c r="F734" t="str">
        <f>HYPERLINK("https://www.ncbi.nlm.nih.gov/geo/query/acc.cgi?acc=GSE71528","GSE71528")</f>
        <v>GSE71528</v>
      </c>
    </row>
    <row r="735" spans="1:6" x14ac:dyDescent="0.25">
      <c r="A735" t="s">
        <v>1725</v>
      </c>
      <c r="B735" s="2" t="s">
        <v>1726</v>
      </c>
      <c r="C735" t="s">
        <v>466</v>
      </c>
      <c r="D735" t="s">
        <v>559</v>
      </c>
      <c r="E735" t="str">
        <f>HYPERLINK("https://www.ncbi.nlm.nih.gov/geo/query/acc.cgi?acc=GSM1836285","GSM1836285")</f>
        <v>GSM1836285</v>
      </c>
      <c r="F735" t="str">
        <f>HYPERLINK("https://www.ncbi.nlm.nih.gov/geo/query/acc.cgi?acc=GSE71528","GSE71528")</f>
        <v>GSE71528</v>
      </c>
    </row>
    <row r="736" spans="1:6" x14ac:dyDescent="0.25">
      <c r="A736" t="s">
        <v>1727</v>
      </c>
      <c r="B736" s="2" t="s">
        <v>1728</v>
      </c>
      <c r="C736" t="s">
        <v>194</v>
      </c>
      <c r="D736" t="s">
        <v>559</v>
      </c>
      <c r="E736" t="str">
        <f>HYPERLINK("https://www.ncbi.nlm.nih.gov/geo/query/acc.cgi?acc=GSM799876","GSM799876")</f>
        <v>GSM799876</v>
      </c>
      <c r="F736" t="str">
        <f>HYPERLINK("https://www.ncbi.nlm.nih.gov/geo/query/acc.cgi?acc=GSE32287","GSE32287")</f>
        <v>GSE32287</v>
      </c>
    </row>
    <row r="737" spans="1:6" x14ac:dyDescent="0.25">
      <c r="A737" t="s">
        <v>1729</v>
      </c>
      <c r="B737" s="2" t="s">
        <v>1067</v>
      </c>
      <c r="C737" t="s">
        <v>243</v>
      </c>
      <c r="D737" t="s">
        <v>623</v>
      </c>
      <c r="E737" t="str">
        <f>HYPERLINK("https://www.ncbi.nlm.nih.gov/geo/query/acc.cgi?acc=GSM86298","GSM86298")</f>
        <v>GSM86298</v>
      </c>
      <c r="F737" t="str">
        <f>HYPERLINK("https://www.ncbi.nlm.nih.gov/geo/query/acc.cgi?acc=GSE3749","GSE3749")</f>
        <v>GSE3749</v>
      </c>
    </row>
    <row r="738" spans="1:6" x14ac:dyDescent="0.25">
      <c r="A738" t="s">
        <v>1730</v>
      </c>
      <c r="B738" s="2" t="s">
        <v>1067</v>
      </c>
      <c r="C738" t="s">
        <v>243</v>
      </c>
      <c r="D738" t="s">
        <v>625</v>
      </c>
      <c r="E738" t="str">
        <f>HYPERLINK("https://www.ncbi.nlm.nih.gov/geo/query/acc.cgi?acc=GSM86299","GSM86299")</f>
        <v>GSM86299</v>
      </c>
      <c r="F738" t="str">
        <f>HYPERLINK("https://www.ncbi.nlm.nih.gov/geo/query/acc.cgi?acc=GSE3749","GSE3749")</f>
        <v>GSE3749</v>
      </c>
    </row>
    <row r="739" spans="1:6" x14ac:dyDescent="0.25">
      <c r="A739" t="s">
        <v>1731</v>
      </c>
      <c r="B739" s="2" t="s">
        <v>1067</v>
      </c>
      <c r="C739" t="s">
        <v>243</v>
      </c>
      <c r="D739" t="s">
        <v>623</v>
      </c>
      <c r="E739" t="str">
        <f>HYPERLINK("https://www.ncbi.nlm.nih.gov/geo/query/acc.cgi?acc=GSM86296","GSM86296")</f>
        <v>GSM86296</v>
      </c>
      <c r="F739" t="str">
        <f>HYPERLINK("https://www.ncbi.nlm.nih.gov/geo/query/acc.cgi?acc=GSE3749","GSE3749")</f>
        <v>GSE3749</v>
      </c>
    </row>
    <row r="740" spans="1:6" x14ac:dyDescent="0.25">
      <c r="A740" t="s">
        <v>1732</v>
      </c>
      <c r="B740" s="2" t="s">
        <v>1067</v>
      </c>
      <c r="C740" t="s">
        <v>243</v>
      </c>
      <c r="D740" t="s">
        <v>625</v>
      </c>
      <c r="E740" t="str">
        <f>HYPERLINK("https://www.ncbi.nlm.nih.gov/geo/query/acc.cgi?acc=GSM86297","GSM86297")</f>
        <v>GSM86297</v>
      </c>
      <c r="F740" t="str">
        <f>HYPERLINK("https://www.ncbi.nlm.nih.gov/geo/query/acc.cgi?acc=GSE3749","GSE3749")</f>
        <v>GSE3749</v>
      </c>
    </row>
    <row r="741" spans="1:6" x14ac:dyDescent="0.25">
      <c r="A741" t="s">
        <v>1733</v>
      </c>
      <c r="B741" s="2" t="s">
        <v>1067</v>
      </c>
      <c r="C741" t="s">
        <v>243</v>
      </c>
      <c r="D741" t="s">
        <v>623</v>
      </c>
      <c r="E741" t="str">
        <f>HYPERLINK("https://www.ncbi.nlm.nih.gov/geo/query/acc.cgi?acc=GSM86294","GSM86294")</f>
        <v>GSM86294</v>
      </c>
      <c r="F741" t="str">
        <f>HYPERLINK("https://www.ncbi.nlm.nih.gov/geo/query/acc.cgi?acc=GSE3749","GSE3749")</f>
        <v>GSE3749</v>
      </c>
    </row>
    <row r="742" spans="1:6" x14ac:dyDescent="0.25">
      <c r="A742" t="s">
        <v>1734</v>
      </c>
      <c r="B742" s="2" t="s">
        <v>1735</v>
      </c>
      <c r="C742" t="s">
        <v>194</v>
      </c>
      <c r="D742" t="s">
        <v>559</v>
      </c>
      <c r="E742" t="str">
        <f>HYPERLINK("https://www.ncbi.nlm.nih.gov/geo/query/acc.cgi?acc=GSM799877","GSM799877")</f>
        <v>GSM799877</v>
      </c>
      <c r="F742" t="str">
        <f>HYPERLINK("https://www.ncbi.nlm.nih.gov/geo/query/acc.cgi?acc=GSE32287","GSE32287")</f>
        <v>GSE32287</v>
      </c>
    </row>
    <row r="743" spans="1:6" x14ac:dyDescent="0.25">
      <c r="A743" t="s">
        <v>1736</v>
      </c>
      <c r="B743" s="2" t="s">
        <v>1737</v>
      </c>
      <c r="C743" t="s">
        <v>243</v>
      </c>
      <c r="D743" t="s">
        <v>625</v>
      </c>
      <c r="E743" t="str">
        <f>HYPERLINK("https://www.ncbi.nlm.nih.gov/geo/query/acc.cgi?acc=GSM86293","GSM86293")</f>
        <v>GSM86293</v>
      </c>
      <c r="F743" t="str">
        <f>HYPERLINK("https://www.ncbi.nlm.nih.gov/geo/query/acc.cgi?acc=GSE3749","GSE3749")</f>
        <v>GSE3749</v>
      </c>
    </row>
    <row r="744" spans="1:6" x14ac:dyDescent="0.25">
      <c r="A744" t="s">
        <v>1738</v>
      </c>
      <c r="B744" s="2" t="s">
        <v>1739</v>
      </c>
      <c r="C744" t="s">
        <v>368</v>
      </c>
      <c r="D744" t="s">
        <v>572</v>
      </c>
      <c r="E744" t="str">
        <f>HYPERLINK("https://www.ncbi.nlm.nih.gov/geo/query/acc.cgi?acc=GSM1295569","GSM1295569")</f>
        <v>GSM1295569</v>
      </c>
      <c r="F744" t="str">
        <f>HYPERLINK("https://www.ncbi.nlm.nih.gov/geo/query/acc.cgi?acc=GSE53529","GSE53529")</f>
        <v>GSE53529</v>
      </c>
    </row>
    <row r="745" spans="1:6" x14ac:dyDescent="0.25">
      <c r="A745" t="s">
        <v>1740</v>
      </c>
      <c r="B745" s="2" t="s">
        <v>1741</v>
      </c>
      <c r="C745" t="s">
        <v>472</v>
      </c>
      <c r="D745" t="s">
        <v>1657</v>
      </c>
      <c r="E745" t="str">
        <f>HYPERLINK("https://www.ncbi.nlm.nih.gov/geo/query/acc.cgi?acc=GSM181968","GSM181968")</f>
        <v>GSM181968</v>
      </c>
      <c r="F745" t="str">
        <f>HYPERLINK("https://www.ncbi.nlm.nih.gov/geo/query/acc.cgi?acc=GSE7506","GSE7506")</f>
        <v>GSE7506</v>
      </c>
    </row>
    <row r="746" spans="1:6" x14ac:dyDescent="0.25">
      <c r="A746" t="s">
        <v>1742</v>
      </c>
      <c r="B746" s="2" t="s">
        <v>1743</v>
      </c>
      <c r="C746" t="s">
        <v>186</v>
      </c>
      <c r="D746" t="s">
        <v>728</v>
      </c>
      <c r="E746" t="str">
        <f>HYPERLINK("https://www.ncbi.nlm.nih.gov/geo/query/acc.cgi?acc=GSM778101","GSM778101")</f>
        <v>GSM778101</v>
      </c>
      <c r="F746" t="str">
        <f t="shared" ref="F746:F755" si="47">HYPERLINK("https://www.ncbi.nlm.nih.gov/geo/query/acc.cgi?acc=GSE31374","GSE31374")</f>
        <v>GSE31374</v>
      </c>
    </row>
    <row r="747" spans="1:6" x14ac:dyDescent="0.25">
      <c r="A747" t="s">
        <v>1744</v>
      </c>
      <c r="B747" s="2" t="s">
        <v>1743</v>
      </c>
      <c r="C747" t="s">
        <v>186</v>
      </c>
      <c r="D747" t="s">
        <v>728</v>
      </c>
      <c r="E747" t="str">
        <f>HYPERLINK("https://www.ncbi.nlm.nih.gov/geo/query/acc.cgi?acc=GSM778100","GSM778100")</f>
        <v>GSM778100</v>
      </c>
      <c r="F747" t="str">
        <f t="shared" si="47"/>
        <v>GSE31374</v>
      </c>
    </row>
    <row r="748" spans="1:6" x14ac:dyDescent="0.25">
      <c r="A748" t="s">
        <v>1745</v>
      </c>
      <c r="B748" s="2" t="s">
        <v>1746</v>
      </c>
      <c r="C748" t="s">
        <v>186</v>
      </c>
      <c r="D748" t="s">
        <v>728</v>
      </c>
      <c r="E748" t="str">
        <f>HYPERLINK("https://www.ncbi.nlm.nih.gov/geo/query/acc.cgi?acc=GSM778103","GSM778103")</f>
        <v>GSM778103</v>
      </c>
      <c r="F748" t="str">
        <f t="shared" si="47"/>
        <v>GSE31374</v>
      </c>
    </row>
    <row r="749" spans="1:6" x14ac:dyDescent="0.25">
      <c r="A749" t="s">
        <v>1747</v>
      </c>
      <c r="B749" s="2" t="s">
        <v>1746</v>
      </c>
      <c r="C749" t="s">
        <v>186</v>
      </c>
      <c r="D749" t="s">
        <v>728</v>
      </c>
      <c r="E749" t="str">
        <f>HYPERLINK("https://www.ncbi.nlm.nih.gov/geo/query/acc.cgi?acc=GSM778102","GSM778102")</f>
        <v>GSM778102</v>
      </c>
      <c r="F749" t="str">
        <f t="shared" si="47"/>
        <v>GSE31374</v>
      </c>
    </row>
    <row r="750" spans="1:6" x14ac:dyDescent="0.25">
      <c r="A750" t="s">
        <v>1748</v>
      </c>
      <c r="B750" s="2" t="s">
        <v>1749</v>
      </c>
      <c r="C750" t="s">
        <v>186</v>
      </c>
      <c r="D750" t="s">
        <v>728</v>
      </c>
      <c r="E750" t="str">
        <f>HYPERLINK("https://www.ncbi.nlm.nih.gov/geo/query/acc.cgi?acc=GSM778105","GSM778105")</f>
        <v>GSM778105</v>
      </c>
      <c r="F750" t="str">
        <f t="shared" si="47"/>
        <v>GSE31374</v>
      </c>
    </row>
    <row r="751" spans="1:6" x14ac:dyDescent="0.25">
      <c r="A751" t="s">
        <v>1750</v>
      </c>
      <c r="B751" s="2" t="s">
        <v>1749</v>
      </c>
      <c r="C751" t="s">
        <v>186</v>
      </c>
      <c r="D751" t="s">
        <v>728</v>
      </c>
      <c r="E751" t="str">
        <f>HYPERLINK("https://www.ncbi.nlm.nih.gov/geo/query/acc.cgi?acc=GSM778104","GSM778104")</f>
        <v>GSM778104</v>
      </c>
      <c r="F751" t="str">
        <f t="shared" si="47"/>
        <v>GSE31374</v>
      </c>
    </row>
    <row r="752" spans="1:6" x14ac:dyDescent="0.25">
      <c r="A752" t="s">
        <v>1751</v>
      </c>
      <c r="B752" s="2" t="s">
        <v>1752</v>
      </c>
      <c r="C752" t="s">
        <v>186</v>
      </c>
      <c r="D752" t="s">
        <v>728</v>
      </c>
      <c r="E752" t="str">
        <f>HYPERLINK("https://www.ncbi.nlm.nih.gov/geo/query/acc.cgi?acc=GSM778107","GSM778107")</f>
        <v>GSM778107</v>
      </c>
      <c r="F752" t="str">
        <f t="shared" si="47"/>
        <v>GSE31374</v>
      </c>
    </row>
    <row r="753" spans="1:6" x14ac:dyDescent="0.25">
      <c r="A753" t="s">
        <v>1753</v>
      </c>
      <c r="B753" s="2" t="s">
        <v>1752</v>
      </c>
      <c r="C753" t="s">
        <v>186</v>
      </c>
      <c r="D753" t="s">
        <v>728</v>
      </c>
      <c r="E753" t="str">
        <f>HYPERLINK("https://www.ncbi.nlm.nih.gov/geo/query/acc.cgi?acc=GSM778106","GSM778106")</f>
        <v>GSM778106</v>
      </c>
      <c r="F753" t="str">
        <f t="shared" si="47"/>
        <v>GSE31374</v>
      </c>
    </row>
    <row r="754" spans="1:6" x14ac:dyDescent="0.25">
      <c r="A754" t="s">
        <v>1754</v>
      </c>
      <c r="B754" s="2" t="s">
        <v>1755</v>
      </c>
      <c r="C754" t="s">
        <v>186</v>
      </c>
      <c r="D754" t="s">
        <v>728</v>
      </c>
      <c r="E754" t="str">
        <f>HYPERLINK("https://www.ncbi.nlm.nih.gov/geo/query/acc.cgi?acc=GSM778109","GSM778109")</f>
        <v>GSM778109</v>
      </c>
      <c r="F754" t="str">
        <f t="shared" si="47"/>
        <v>GSE31374</v>
      </c>
    </row>
    <row r="755" spans="1:6" x14ac:dyDescent="0.25">
      <c r="A755" t="s">
        <v>1756</v>
      </c>
      <c r="B755" s="2" t="s">
        <v>1755</v>
      </c>
      <c r="C755" t="s">
        <v>186</v>
      </c>
      <c r="D755" t="s">
        <v>728</v>
      </c>
      <c r="E755" t="str">
        <f>HYPERLINK("https://www.ncbi.nlm.nih.gov/geo/query/acc.cgi?acc=GSM778108","GSM778108")</f>
        <v>GSM778108</v>
      </c>
      <c r="F755" t="str">
        <f t="shared" si="47"/>
        <v>GSE31374</v>
      </c>
    </row>
    <row r="756" spans="1:6" x14ac:dyDescent="0.25">
      <c r="A756" t="s">
        <v>1757</v>
      </c>
      <c r="B756" s="2" t="s">
        <v>1758</v>
      </c>
      <c r="C756" t="s">
        <v>531</v>
      </c>
      <c r="D756" t="s">
        <v>856</v>
      </c>
      <c r="E756" t="str">
        <f>HYPERLINK("https://www.ncbi.nlm.nih.gov/geo/query/acc.cgi?acc=GSM2357064","GSM2357064")</f>
        <v>GSM2357064</v>
      </c>
      <c r="F756" t="str">
        <f t="shared" ref="F756:F761" si="48">HYPERLINK("https://www.ncbi.nlm.nih.gov/geo/query/acc.cgi?acc=GSE89007","GSE89007")</f>
        <v>GSE89007</v>
      </c>
    </row>
    <row r="757" spans="1:6" x14ac:dyDescent="0.25">
      <c r="A757" t="s">
        <v>1759</v>
      </c>
      <c r="B757" s="2" t="s">
        <v>1758</v>
      </c>
      <c r="C757" t="s">
        <v>531</v>
      </c>
      <c r="D757" t="s">
        <v>856</v>
      </c>
      <c r="E757" t="str">
        <f>HYPERLINK("https://www.ncbi.nlm.nih.gov/geo/query/acc.cgi?acc=GSM2357065","GSM2357065")</f>
        <v>GSM2357065</v>
      </c>
      <c r="F757" t="str">
        <f t="shared" si="48"/>
        <v>GSE89007</v>
      </c>
    </row>
    <row r="758" spans="1:6" x14ac:dyDescent="0.25">
      <c r="A758" t="s">
        <v>1760</v>
      </c>
      <c r="B758" s="2" t="s">
        <v>1761</v>
      </c>
      <c r="C758" t="s">
        <v>531</v>
      </c>
      <c r="D758" t="s">
        <v>856</v>
      </c>
      <c r="E758" t="str">
        <f>HYPERLINK("https://www.ncbi.nlm.nih.gov/geo/query/acc.cgi?acc=GSM2357062","GSM2357062")</f>
        <v>GSM2357062</v>
      </c>
      <c r="F758" t="str">
        <f t="shared" si="48"/>
        <v>GSE89007</v>
      </c>
    </row>
    <row r="759" spans="1:6" x14ac:dyDescent="0.25">
      <c r="A759" t="s">
        <v>1762</v>
      </c>
      <c r="B759" s="2" t="s">
        <v>1758</v>
      </c>
      <c r="C759" t="s">
        <v>531</v>
      </c>
      <c r="D759" t="s">
        <v>856</v>
      </c>
      <c r="E759" t="str">
        <f>HYPERLINK("https://www.ncbi.nlm.nih.gov/geo/query/acc.cgi?acc=GSM2357063","GSM2357063")</f>
        <v>GSM2357063</v>
      </c>
      <c r="F759" t="str">
        <f t="shared" si="48"/>
        <v>GSE89007</v>
      </c>
    </row>
    <row r="760" spans="1:6" x14ac:dyDescent="0.25">
      <c r="A760" t="s">
        <v>1763</v>
      </c>
      <c r="B760" s="2" t="s">
        <v>1761</v>
      </c>
      <c r="C760" t="s">
        <v>531</v>
      </c>
      <c r="D760" t="s">
        <v>856</v>
      </c>
      <c r="E760" t="str">
        <f>HYPERLINK("https://www.ncbi.nlm.nih.gov/geo/query/acc.cgi?acc=GSM2357060","GSM2357060")</f>
        <v>GSM2357060</v>
      </c>
      <c r="F760" t="str">
        <f t="shared" si="48"/>
        <v>GSE89007</v>
      </c>
    </row>
    <row r="761" spans="1:6" x14ac:dyDescent="0.25">
      <c r="A761" t="s">
        <v>1764</v>
      </c>
      <c r="B761" s="2" t="s">
        <v>1761</v>
      </c>
      <c r="C761" t="s">
        <v>531</v>
      </c>
      <c r="D761" t="s">
        <v>856</v>
      </c>
      <c r="E761" t="str">
        <f>HYPERLINK("https://www.ncbi.nlm.nih.gov/geo/query/acc.cgi?acc=GSM2357061","GSM2357061")</f>
        <v>GSM2357061</v>
      </c>
      <c r="F761" t="str">
        <f t="shared" si="48"/>
        <v>GSE89007</v>
      </c>
    </row>
    <row r="762" spans="1:6" x14ac:dyDescent="0.25">
      <c r="A762" t="s">
        <v>1765</v>
      </c>
      <c r="B762" s="2" t="s">
        <v>1766</v>
      </c>
      <c r="C762" t="s">
        <v>204</v>
      </c>
      <c r="D762" t="s">
        <v>583</v>
      </c>
      <c r="E762" t="str">
        <f>HYPERLINK("https://www.ncbi.nlm.nih.gov/geo/query/acc.cgi?acc=GSM819985","GSM819985")</f>
        <v>GSM819985</v>
      </c>
      <c r="F762" t="str">
        <f>HYPERLINK("https://www.ncbi.nlm.nih.gov/geo/query/acc.cgi?acc=GSE33110","GSE33110")</f>
        <v>GSE33110</v>
      </c>
    </row>
    <row r="763" spans="1:6" x14ac:dyDescent="0.25">
      <c r="A763" t="s">
        <v>1767</v>
      </c>
      <c r="B763" s="2" t="s">
        <v>1766</v>
      </c>
      <c r="C763" t="s">
        <v>204</v>
      </c>
      <c r="D763" t="s">
        <v>583</v>
      </c>
      <c r="E763" t="str">
        <f>HYPERLINK("https://www.ncbi.nlm.nih.gov/geo/query/acc.cgi?acc=GSM819984","GSM819984")</f>
        <v>GSM819984</v>
      </c>
      <c r="F763" t="str">
        <f>HYPERLINK("https://www.ncbi.nlm.nih.gov/geo/query/acc.cgi?acc=GSE33110","GSE33110")</f>
        <v>GSE33110</v>
      </c>
    </row>
    <row r="764" spans="1:6" x14ac:dyDescent="0.25">
      <c r="A764" t="s">
        <v>1768</v>
      </c>
      <c r="B764" s="2" t="s">
        <v>1766</v>
      </c>
      <c r="C764" t="s">
        <v>204</v>
      </c>
      <c r="D764" t="s">
        <v>583</v>
      </c>
      <c r="E764" t="str">
        <f>HYPERLINK("https://www.ncbi.nlm.nih.gov/geo/query/acc.cgi?acc=GSM819987","GSM819987")</f>
        <v>GSM819987</v>
      </c>
      <c r="F764" t="str">
        <f>HYPERLINK("https://www.ncbi.nlm.nih.gov/geo/query/acc.cgi?acc=GSE33110","GSE33110")</f>
        <v>GSE33110</v>
      </c>
    </row>
    <row r="765" spans="1:6" x14ac:dyDescent="0.25">
      <c r="A765" t="s">
        <v>1769</v>
      </c>
      <c r="B765" s="2" t="s">
        <v>1766</v>
      </c>
      <c r="C765" t="s">
        <v>204</v>
      </c>
      <c r="D765" t="s">
        <v>583</v>
      </c>
      <c r="E765" t="str">
        <f>HYPERLINK("https://www.ncbi.nlm.nih.gov/geo/query/acc.cgi?acc=GSM819986","GSM819986")</f>
        <v>GSM819986</v>
      </c>
      <c r="F765" t="str">
        <f>HYPERLINK("https://www.ncbi.nlm.nih.gov/geo/query/acc.cgi?acc=GSE33110","GSE33110")</f>
        <v>GSE33110</v>
      </c>
    </row>
    <row r="766" spans="1:6" x14ac:dyDescent="0.25">
      <c r="A766" t="s">
        <v>1770</v>
      </c>
      <c r="B766" s="2" t="s">
        <v>1771</v>
      </c>
      <c r="C766" t="s">
        <v>154</v>
      </c>
      <c r="D766" t="s">
        <v>559</v>
      </c>
      <c r="E766" t="str">
        <f>HYPERLINK("https://www.ncbi.nlm.nih.gov/geo/query/acc.cgi?acc=GSM688710","GSM688710")</f>
        <v>GSM688710</v>
      </c>
      <c r="F766" t="str">
        <f t="shared" ref="F766:F771" si="49">HYPERLINK("https://www.ncbi.nlm.nih.gov/geo/query/acc.cgi?acc=GSE27881","GSE27881")</f>
        <v>GSE27881</v>
      </c>
    </row>
    <row r="767" spans="1:6" x14ac:dyDescent="0.25">
      <c r="A767" t="s">
        <v>1772</v>
      </c>
      <c r="B767" s="2" t="s">
        <v>1773</v>
      </c>
      <c r="C767" t="s">
        <v>154</v>
      </c>
      <c r="D767" t="s">
        <v>559</v>
      </c>
      <c r="E767" t="str">
        <f>HYPERLINK("https://www.ncbi.nlm.nih.gov/geo/query/acc.cgi?acc=GSM688711","GSM688711")</f>
        <v>GSM688711</v>
      </c>
      <c r="F767" t="str">
        <f t="shared" si="49"/>
        <v>GSE27881</v>
      </c>
    </row>
    <row r="768" spans="1:6" x14ac:dyDescent="0.25">
      <c r="A768" t="s">
        <v>1774</v>
      </c>
      <c r="B768" s="2" t="s">
        <v>1775</v>
      </c>
      <c r="C768" t="s">
        <v>154</v>
      </c>
      <c r="D768" t="s">
        <v>559</v>
      </c>
      <c r="E768" t="str">
        <f>HYPERLINK("https://www.ncbi.nlm.nih.gov/geo/query/acc.cgi?acc=GSM688712","GSM688712")</f>
        <v>GSM688712</v>
      </c>
      <c r="F768" t="str">
        <f t="shared" si="49"/>
        <v>GSE27881</v>
      </c>
    </row>
    <row r="769" spans="1:6" x14ac:dyDescent="0.25">
      <c r="A769" t="s">
        <v>1776</v>
      </c>
      <c r="B769" s="2" t="s">
        <v>1777</v>
      </c>
      <c r="C769" t="s">
        <v>154</v>
      </c>
      <c r="D769" t="s">
        <v>559</v>
      </c>
      <c r="E769" t="str">
        <f>HYPERLINK("https://www.ncbi.nlm.nih.gov/geo/query/acc.cgi?acc=GSM688713","GSM688713")</f>
        <v>GSM688713</v>
      </c>
      <c r="F769" t="str">
        <f t="shared" si="49"/>
        <v>GSE27881</v>
      </c>
    </row>
    <row r="770" spans="1:6" x14ac:dyDescent="0.25">
      <c r="A770" t="s">
        <v>1778</v>
      </c>
      <c r="B770" s="2" t="s">
        <v>1777</v>
      </c>
      <c r="C770" t="s">
        <v>154</v>
      </c>
      <c r="D770" t="s">
        <v>559</v>
      </c>
      <c r="E770" t="str">
        <f>HYPERLINK("https://www.ncbi.nlm.nih.gov/geo/query/acc.cgi?acc=GSM688714","GSM688714")</f>
        <v>GSM688714</v>
      </c>
      <c r="F770" t="str">
        <f t="shared" si="49"/>
        <v>GSE27881</v>
      </c>
    </row>
    <row r="771" spans="1:6" x14ac:dyDescent="0.25">
      <c r="A771" t="s">
        <v>1779</v>
      </c>
      <c r="B771" s="2" t="s">
        <v>1777</v>
      </c>
      <c r="C771" t="s">
        <v>154</v>
      </c>
      <c r="D771" t="s">
        <v>559</v>
      </c>
      <c r="E771" t="str">
        <f>HYPERLINK("https://www.ncbi.nlm.nih.gov/geo/query/acc.cgi?acc=GSM688715","GSM688715")</f>
        <v>GSM688715</v>
      </c>
      <c r="F771" t="str">
        <f t="shared" si="49"/>
        <v>GSE27881</v>
      </c>
    </row>
    <row r="772" spans="1:6" x14ac:dyDescent="0.25">
      <c r="A772" t="s">
        <v>1780</v>
      </c>
      <c r="B772" s="2" t="s">
        <v>1781</v>
      </c>
      <c r="C772" t="s">
        <v>186</v>
      </c>
      <c r="D772" t="s">
        <v>728</v>
      </c>
      <c r="E772" t="str">
        <f>HYPERLINK("https://www.ncbi.nlm.nih.gov/geo/query/acc.cgi?acc=GSM777858","GSM777858")</f>
        <v>GSM777858</v>
      </c>
      <c r="F772" t="str">
        <f>HYPERLINK("https://www.ncbi.nlm.nih.gov/geo/query/acc.cgi?acc=GSE31374","GSE31374")</f>
        <v>GSE31374</v>
      </c>
    </row>
    <row r="773" spans="1:6" x14ac:dyDescent="0.25">
      <c r="A773" t="s">
        <v>1782</v>
      </c>
      <c r="B773" s="2" t="s">
        <v>1781</v>
      </c>
      <c r="C773" t="s">
        <v>186</v>
      </c>
      <c r="D773" t="s">
        <v>728</v>
      </c>
      <c r="E773" t="str">
        <f>HYPERLINK("https://www.ncbi.nlm.nih.gov/geo/query/acc.cgi?acc=GSM777859","GSM777859")</f>
        <v>GSM777859</v>
      </c>
      <c r="F773" t="str">
        <f>HYPERLINK("https://www.ncbi.nlm.nih.gov/geo/query/acc.cgi?acc=GSE31374","GSE31374")</f>
        <v>GSE31374</v>
      </c>
    </row>
    <row r="774" spans="1:6" x14ac:dyDescent="0.25">
      <c r="A774" t="s">
        <v>1783</v>
      </c>
      <c r="B774" s="2" t="s">
        <v>1784</v>
      </c>
      <c r="C774" t="s">
        <v>386</v>
      </c>
      <c r="D774" t="s">
        <v>824</v>
      </c>
      <c r="E774" t="str">
        <f>HYPERLINK("https://www.ncbi.nlm.nih.gov/geo/query/acc.cgi?acc=GSM1606381","GSM1606381")</f>
        <v>GSM1606381</v>
      </c>
      <c r="F774" t="str">
        <f>HYPERLINK("https://www.ncbi.nlm.nih.gov/geo/query/acc.cgi?acc=GSE55401","GSE55401")</f>
        <v>GSE55401</v>
      </c>
    </row>
    <row r="775" spans="1:6" x14ac:dyDescent="0.25">
      <c r="A775" t="s">
        <v>1785</v>
      </c>
      <c r="B775" s="2" t="s">
        <v>1784</v>
      </c>
      <c r="C775" t="s">
        <v>386</v>
      </c>
      <c r="D775" t="s">
        <v>824</v>
      </c>
      <c r="E775" t="str">
        <f>HYPERLINK("https://www.ncbi.nlm.nih.gov/geo/query/acc.cgi?acc=GSM1606380","GSM1606380")</f>
        <v>GSM1606380</v>
      </c>
      <c r="F775" t="str">
        <f>HYPERLINK("https://www.ncbi.nlm.nih.gov/geo/query/acc.cgi?acc=GSE55401","GSE55401")</f>
        <v>GSE55401</v>
      </c>
    </row>
    <row r="776" spans="1:6" x14ac:dyDescent="0.25">
      <c r="A776" t="s">
        <v>1786</v>
      </c>
      <c r="B776" s="2" t="s">
        <v>1784</v>
      </c>
      <c r="C776" t="s">
        <v>386</v>
      </c>
      <c r="D776" t="s">
        <v>824</v>
      </c>
      <c r="E776" t="str">
        <f>HYPERLINK("https://www.ncbi.nlm.nih.gov/geo/query/acc.cgi?acc=GSM1606383","GSM1606383")</f>
        <v>GSM1606383</v>
      </c>
      <c r="F776" t="str">
        <f>HYPERLINK("https://www.ncbi.nlm.nih.gov/geo/query/acc.cgi?acc=GSE55401","GSE55401")</f>
        <v>GSE55401</v>
      </c>
    </row>
    <row r="777" spans="1:6" x14ac:dyDescent="0.25">
      <c r="A777" t="s">
        <v>1787</v>
      </c>
      <c r="B777" s="2" t="s">
        <v>1784</v>
      </c>
      <c r="C777" t="s">
        <v>386</v>
      </c>
      <c r="D777" t="s">
        <v>824</v>
      </c>
      <c r="E777" t="str">
        <f>HYPERLINK("https://www.ncbi.nlm.nih.gov/geo/query/acc.cgi?acc=GSM1606382","GSM1606382")</f>
        <v>GSM1606382</v>
      </c>
      <c r="F777" t="str">
        <f>HYPERLINK("https://www.ncbi.nlm.nih.gov/geo/query/acc.cgi?acc=GSE55401","GSE55401")</f>
        <v>GSE55401</v>
      </c>
    </row>
    <row r="778" spans="1:6" x14ac:dyDescent="0.25">
      <c r="A778" t="s">
        <v>1788</v>
      </c>
      <c r="B778" s="2" t="s">
        <v>1789</v>
      </c>
      <c r="C778" t="s">
        <v>186</v>
      </c>
      <c r="D778" t="s">
        <v>728</v>
      </c>
      <c r="E778" t="str">
        <f>HYPERLINK("https://www.ncbi.nlm.nih.gov/geo/query/acc.cgi?acc=GSM777852","GSM777852")</f>
        <v>GSM777852</v>
      </c>
      <c r="F778" t="str">
        <f t="shared" ref="F778:F785" si="50">HYPERLINK("https://www.ncbi.nlm.nih.gov/geo/query/acc.cgi?acc=GSE31374","GSE31374")</f>
        <v>GSE31374</v>
      </c>
    </row>
    <row r="779" spans="1:6" x14ac:dyDescent="0.25">
      <c r="A779" t="s">
        <v>1790</v>
      </c>
      <c r="B779" s="2" t="s">
        <v>1789</v>
      </c>
      <c r="C779" t="s">
        <v>186</v>
      </c>
      <c r="D779" t="s">
        <v>728</v>
      </c>
      <c r="E779" t="str">
        <f>HYPERLINK("https://www.ncbi.nlm.nih.gov/geo/query/acc.cgi?acc=GSM777853","GSM777853")</f>
        <v>GSM777853</v>
      </c>
      <c r="F779" t="str">
        <f t="shared" si="50"/>
        <v>GSE31374</v>
      </c>
    </row>
    <row r="780" spans="1:6" x14ac:dyDescent="0.25">
      <c r="A780" t="s">
        <v>1791</v>
      </c>
      <c r="B780" s="2" t="s">
        <v>1792</v>
      </c>
      <c r="C780" t="s">
        <v>186</v>
      </c>
      <c r="D780" t="s">
        <v>728</v>
      </c>
      <c r="E780" t="str">
        <f>HYPERLINK("https://www.ncbi.nlm.nih.gov/geo/query/acc.cgi?acc=GSM777850","GSM777850")</f>
        <v>GSM777850</v>
      </c>
      <c r="F780" t="str">
        <f t="shared" si="50"/>
        <v>GSE31374</v>
      </c>
    </row>
    <row r="781" spans="1:6" x14ac:dyDescent="0.25">
      <c r="A781" t="s">
        <v>1793</v>
      </c>
      <c r="B781" s="2" t="s">
        <v>1792</v>
      </c>
      <c r="C781" t="s">
        <v>186</v>
      </c>
      <c r="D781" t="s">
        <v>728</v>
      </c>
      <c r="E781" t="str">
        <f>HYPERLINK("https://www.ncbi.nlm.nih.gov/geo/query/acc.cgi?acc=GSM777851","GSM777851")</f>
        <v>GSM777851</v>
      </c>
      <c r="F781" t="str">
        <f t="shared" si="50"/>
        <v>GSE31374</v>
      </c>
    </row>
    <row r="782" spans="1:6" x14ac:dyDescent="0.25">
      <c r="A782" t="s">
        <v>1794</v>
      </c>
      <c r="B782" s="2" t="s">
        <v>1795</v>
      </c>
      <c r="C782" t="s">
        <v>186</v>
      </c>
      <c r="D782" t="s">
        <v>728</v>
      </c>
      <c r="E782" t="str">
        <f>HYPERLINK("https://www.ncbi.nlm.nih.gov/geo/query/acc.cgi?acc=GSM777856","GSM777856")</f>
        <v>GSM777856</v>
      </c>
      <c r="F782" t="str">
        <f t="shared" si="50"/>
        <v>GSE31374</v>
      </c>
    </row>
    <row r="783" spans="1:6" x14ac:dyDescent="0.25">
      <c r="A783" t="s">
        <v>1796</v>
      </c>
      <c r="B783" s="2" t="s">
        <v>1795</v>
      </c>
      <c r="C783" t="s">
        <v>186</v>
      </c>
      <c r="D783" t="s">
        <v>728</v>
      </c>
      <c r="E783" t="str">
        <f>HYPERLINK("https://www.ncbi.nlm.nih.gov/geo/query/acc.cgi?acc=GSM777857","GSM777857")</f>
        <v>GSM777857</v>
      </c>
      <c r="F783" t="str">
        <f t="shared" si="50"/>
        <v>GSE31374</v>
      </c>
    </row>
    <row r="784" spans="1:6" x14ac:dyDescent="0.25">
      <c r="A784" t="s">
        <v>1797</v>
      </c>
      <c r="B784" s="2" t="s">
        <v>1798</v>
      </c>
      <c r="C784" t="s">
        <v>186</v>
      </c>
      <c r="D784" t="s">
        <v>728</v>
      </c>
      <c r="E784" t="str">
        <f>HYPERLINK("https://www.ncbi.nlm.nih.gov/geo/query/acc.cgi?acc=GSM777854","GSM777854")</f>
        <v>GSM777854</v>
      </c>
      <c r="F784" t="str">
        <f t="shared" si="50"/>
        <v>GSE31374</v>
      </c>
    </row>
    <row r="785" spans="1:6" x14ac:dyDescent="0.25">
      <c r="A785" t="s">
        <v>1799</v>
      </c>
      <c r="B785" s="2" t="s">
        <v>1798</v>
      </c>
      <c r="C785" t="s">
        <v>186</v>
      </c>
      <c r="D785" t="s">
        <v>728</v>
      </c>
      <c r="E785" t="str">
        <f>HYPERLINK("https://www.ncbi.nlm.nih.gov/geo/query/acc.cgi?acc=GSM777855","GSM777855")</f>
        <v>GSM777855</v>
      </c>
      <c r="F785" t="str">
        <f t="shared" si="50"/>
        <v>GSE31374</v>
      </c>
    </row>
    <row r="786" spans="1:6" x14ac:dyDescent="0.25">
      <c r="A786" t="s">
        <v>1800</v>
      </c>
      <c r="B786" s="2" t="s">
        <v>1801</v>
      </c>
      <c r="C786" t="s">
        <v>259</v>
      </c>
      <c r="D786" t="s">
        <v>579</v>
      </c>
      <c r="E786" t="str">
        <f>HYPERLINK("https://www.ncbi.nlm.nih.gov/geo/query/acc.cgi?acc=GSM960879","GSM960879")</f>
        <v>GSM960879</v>
      </c>
      <c r="F786" t="str">
        <f>HYPERLINK("https://www.ncbi.nlm.nih.gov/geo/query/acc.cgi?acc=GSE39321","GSE39321")</f>
        <v>GSE39321</v>
      </c>
    </row>
    <row r="787" spans="1:6" x14ac:dyDescent="0.25">
      <c r="A787" t="s">
        <v>1802</v>
      </c>
      <c r="B787" s="2" t="s">
        <v>1803</v>
      </c>
      <c r="C787" t="s">
        <v>481</v>
      </c>
      <c r="D787" t="s">
        <v>856</v>
      </c>
      <c r="E787" t="str">
        <f>HYPERLINK("https://www.ncbi.nlm.nih.gov/geo/query/acc.cgi?acc=GSM2026308","GSM2026308")</f>
        <v>GSM2026308</v>
      </c>
      <c r="F787" t="str">
        <f>HYPERLINK("https://www.ncbi.nlm.nih.gov/geo/query/acc.cgi?acc=GSE76481","GSE76481")</f>
        <v>GSE76481</v>
      </c>
    </row>
    <row r="788" spans="1:6" x14ac:dyDescent="0.25">
      <c r="A788" t="s">
        <v>1804</v>
      </c>
      <c r="B788" s="2" t="s">
        <v>1805</v>
      </c>
      <c r="C788" t="s">
        <v>341</v>
      </c>
      <c r="D788" t="s">
        <v>1806</v>
      </c>
      <c r="E788" t="str">
        <f>HYPERLINK("https://www.ncbi.nlm.nih.gov/geo/query/acc.cgi?acc=GSM1195998","GSM1195998")</f>
        <v>GSM1195998</v>
      </c>
      <c r="F788" t="str">
        <f>HYPERLINK("https://www.ncbi.nlm.nih.gov/geo/query/acc.cgi?acc=GSE49251","GSE49251")</f>
        <v>GSE49251</v>
      </c>
    </row>
    <row r="789" spans="1:6" x14ac:dyDescent="0.25">
      <c r="A789" t="s">
        <v>1807</v>
      </c>
      <c r="B789" s="2" t="s">
        <v>1332</v>
      </c>
      <c r="C789" t="s">
        <v>371</v>
      </c>
      <c r="D789" t="s">
        <v>579</v>
      </c>
      <c r="E789" t="str">
        <f>HYPERLINK("https://www.ncbi.nlm.nih.gov/geo/query/acc.cgi?acc=GSM1297620","GSM1297620")</f>
        <v>GSM1297620</v>
      </c>
      <c r="F789" t="str">
        <f>HYPERLINK("https://www.ncbi.nlm.nih.gov/geo/query/acc.cgi?acc=GSE53637","GSE53637")</f>
        <v>GSE53637</v>
      </c>
    </row>
    <row r="790" spans="1:6" x14ac:dyDescent="0.25">
      <c r="A790" t="s">
        <v>1808</v>
      </c>
      <c r="B790" s="2" t="s">
        <v>1809</v>
      </c>
      <c r="C790" t="s">
        <v>371</v>
      </c>
      <c r="D790" t="s">
        <v>579</v>
      </c>
      <c r="E790" t="str">
        <f>HYPERLINK("https://www.ncbi.nlm.nih.gov/geo/query/acc.cgi?acc=GSM1297621","GSM1297621")</f>
        <v>GSM1297621</v>
      </c>
      <c r="F790" t="str">
        <f>HYPERLINK("https://www.ncbi.nlm.nih.gov/geo/query/acc.cgi?acc=GSE53637","GSE53637")</f>
        <v>GSE53637</v>
      </c>
    </row>
    <row r="791" spans="1:6" x14ac:dyDescent="0.25">
      <c r="A791" t="s">
        <v>1810</v>
      </c>
      <c r="B791" s="2" t="s">
        <v>1809</v>
      </c>
      <c r="C791" t="s">
        <v>371</v>
      </c>
      <c r="D791" t="s">
        <v>579</v>
      </c>
      <c r="E791" t="str">
        <f>HYPERLINK("https://www.ncbi.nlm.nih.gov/geo/query/acc.cgi?acc=GSM1297622","GSM1297622")</f>
        <v>GSM1297622</v>
      </c>
      <c r="F791" t="str">
        <f>HYPERLINK("https://www.ncbi.nlm.nih.gov/geo/query/acc.cgi?acc=GSE53637","GSE53637")</f>
        <v>GSE53637</v>
      </c>
    </row>
    <row r="792" spans="1:6" x14ac:dyDescent="0.25">
      <c r="A792" t="s">
        <v>1811</v>
      </c>
      <c r="B792" s="2" t="s">
        <v>1809</v>
      </c>
      <c r="C792" t="s">
        <v>371</v>
      </c>
      <c r="D792" t="s">
        <v>579</v>
      </c>
      <c r="E792" t="str">
        <f>HYPERLINK("https://www.ncbi.nlm.nih.gov/geo/query/acc.cgi?acc=GSM1297623","GSM1297623")</f>
        <v>GSM1297623</v>
      </c>
      <c r="F792" t="str">
        <f>HYPERLINK("https://www.ncbi.nlm.nih.gov/geo/query/acc.cgi?acc=GSE53637","GSE53637")</f>
        <v>GSE53637</v>
      </c>
    </row>
    <row r="793" spans="1:6" x14ac:dyDescent="0.25">
      <c r="A793" t="s">
        <v>1812</v>
      </c>
      <c r="B793" s="2" t="s">
        <v>1813</v>
      </c>
      <c r="C793" t="s">
        <v>472</v>
      </c>
      <c r="D793" t="s">
        <v>764</v>
      </c>
      <c r="E793" t="str">
        <f>HYPERLINK("https://www.ncbi.nlm.nih.gov/geo/query/acc.cgi?acc=GSM181961","GSM181961")</f>
        <v>GSM181961</v>
      </c>
      <c r="F793" t="str">
        <f>HYPERLINK("https://www.ncbi.nlm.nih.gov/geo/query/acc.cgi?acc=GSE7506","GSE7506")</f>
        <v>GSE7506</v>
      </c>
    </row>
    <row r="794" spans="1:6" x14ac:dyDescent="0.25">
      <c r="A794" t="s">
        <v>1814</v>
      </c>
      <c r="B794" s="2" t="s">
        <v>1815</v>
      </c>
      <c r="C794" t="s">
        <v>472</v>
      </c>
      <c r="D794" t="s">
        <v>1657</v>
      </c>
      <c r="E794" t="str">
        <f>HYPERLINK("https://www.ncbi.nlm.nih.gov/geo/query/acc.cgi?acc=GSM181960","GSM181960")</f>
        <v>GSM181960</v>
      </c>
      <c r="F794" t="str">
        <f>HYPERLINK("https://www.ncbi.nlm.nih.gov/geo/query/acc.cgi?acc=GSE7506","GSE7506")</f>
        <v>GSE7506</v>
      </c>
    </row>
    <row r="795" spans="1:6" x14ac:dyDescent="0.25">
      <c r="A795" t="s">
        <v>1816</v>
      </c>
      <c r="B795" s="2" t="s">
        <v>1656</v>
      </c>
      <c r="C795" t="s">
        <v>472</v>
      </c>
      <c r="D795" t="s">
        <v>764</v>
      </c>
      <c r="E795" t="str">
        <f>HYPERLINK("https://www.ncbi.nlm.nih.gov/geo/query/acc.cgi?acc=GSM181963","GSM181963")</f>
        <v>GSM181963</v>
      </c>
      <c r="F795" t="str">
        <f>HYPERLINK("https://www.ncbi.nlm.nih.gov/geo/query/acc.cgi?acc=GSE7506","GSE7506")</f>
        <v>GSE7506</v>
      </c>
    </row>
    <row r="796" spans="1:6" x14ac:dyDescent="0.25">
      <c r="A796" t="s">
        <v>1817</v>
      </c>
      <c r="B796" s="2" t="s">
        <v>1813</v>
      </c>
      <c r="C796" t="s">
        <v>472</v>
      </c>
      <c r="D796" t="s">
        <v>1657</v>
      </c>
      <c r="E796" t="str">
        <f>HYPERLINK("https://www.ncbi.nlm.nih.gov/geo/query/acc.cgi?acc=GSM181962","GSM181962")</f>
        <v>GSM181962</v>
      </c>
      <c r="F796" t="str">
        <f>HYPERLINK("https://www.ncbi.nlm.nih.gov/geo/query/acc.cgi?acc=GSE7506","GSE7506")</f>
        <v>GSE7506</v>
      </c>
    </row>
    <row r="797" spans="1:6" x14ac:dyDescent="0.25">
      <c r="A797" t="s">
        <v>1818</v>
      </c>
      <c r="B797" s="2" t="s">
        <v>1715</v>
      </c>
      <c r="C797" t="s">
        <v>504</v>
      </c>
      <c r="D797" t="s">
        <v>559</v>
      </c>
      <c r="E797" t="str">
        <f>HYPERLINK("https://www.ncbi.nlm.nih.gov/geo/query/acc.cgi?acc=GSM195142","GSM195142")</f>
        <v>GSM195142</v>
      </c>
      <c r="F797" t="str">
        <f>HYPERLINK("https://www.ncbi.nlm.nih.gov/geo/query/acc.cgi?acc=GSE7948","GSE7948")</f>
        <v>GSE7948</v>
      </c>
    </row>
    <row r="798" spans="1:6" x14ac:dyDescent="0.25">
      <c r="A798" t="s">
        <v>1819</v>
      </c>
      <c r="B798" s="2" t="s">
        <v>1820</v>
      </c>
      <c r="C798" t="s">
        <v>434</v>
      </c>
      <c r="D798" t="s">
        <v>572</v>
      </c>
      <c r="E798" t="str">
        <f>HYPERLINK("https://www.ncbi.nlm.nih.gov/geo/query/acc.cgi?acc=GSM1600155","GSM1600155")</f>
        <v>GSM1600155</v>
      </c>
      <c r="F798" t="str">
        <f>HYPERLINK("https://www.ncbi.nlm.nih.gov/geo/query/acc.cgi?acc=GSE65597","GSE65597")</f>
        <v>GSE65597</v>
      </c>
    </row>
    <row r="799" spans="1:6" x14ac:dyDescent="0.25">
      <c r="A799" t="s">
        <v>1821</v>
      </c>
      <c r="B799" s="2" t="s">
        <v>1822</v>
      </c>
      <c r="C799" t="s">
        <v>377</v>
      </c>
      <c r="D799" t="s">
        <v>618</v>
      </c>
      <c r="E799" t="str">
        <f>HYPERLINK("https://www.ncbi.nlm.nih.gov/geo/query/acc.cgi?acc=GSM1304531","GSM1304531")</f>
        <v>GSM1304531</v>
      </c>
      <c r="F799" t="str">
        <f>HYPERLINK("https://www.ncbi.nlm.nih.gov/geo/query/acc.cgi?acc=GSE53969","GSE53969")</f>
        <v>GSE53969</v>
      </c>
    </row>
    <row r="800" spans="1:6" x14ac:dyDescent="0.25">
      <c r="A800" t="s">
        <v>1823</v>
      </c>
      <c r="B800" s="2" t="s">
        <v>1824</v>
      </c>
      <c r="C800" t="s">
        <v>440</v>
      </c>
      <c r="D800" t="s">
        <v>789</v>
      </c>
      <c r="E800" t="str">
        <f>HYPERLINK("https://www.ncbi.nlm.nih.gov/geo/query/acc.cgi?acc=GSM1869338","GSM1869338")</f>
        <v>GSM1869338</v>
      </c>
      <c r="F800" t="str">
        <f>HYPERLINK("https://www.ncbi.nlm.nih.gov/geo/query/acc.cgi?acc=GSE66534","GSE66534")</f>
        <v>GSE66534</v>
      </c>
    </row>
    <row r="801" spans="1:6" x14ac:dyDescent="0.25">
      <c r="A801" t="s">
        <v>1825</v>
      </c>
      <c r="B801" s="2" t="s">
        <v>1826</v>
      </c>
      <c r="C801" t="s">
        <v>472</v>
      </c>
      <c r="D801" t="s">
        <v>764</v>
      </c>
      <c r="E801" t="str">
        <f>HYPERLINK("https://www.ncbi.nlm.nih.gov/geo/query/acc.cgi?acc=GSM181969","GSM181969")</f>
        <v>GSM181969</v>
      </c>
      <c r="F801" t="str">
        <f>HYPERLINK("https://www.ncbi.nlm.nih.gov/geo/query/acc.cgi?acc=GSE7506","GSE7506")</f>
        <v>GSE7506</v>
      </c>
    </row>
    <row r="802" spans="1:6" x14ac:dyDescent="0.25">
      <c r="A802" t="s">
        <v>1827</v>
      </c>
      <c r="B802" s="2" t="s">
        <v>1472</v>
      </c>
      <c r="C802" t="s">
        <v>377</v>
      </c>
      <c r="D802" t="s">
        <v>618</v>
      </c>
      <c r="E802" t="str">
        <f>HYPERLINK("https://www.ncbi.nlm.nih.gov/geo/query/acc.cgi?acc=GSM1304540","GSM1304540")</f>
        <v>GSM1304540</v>
      </c>
      <c r="F802" t="str">
        <f>HYPERLINK("https://www.ncbi.nlm.nih.gov/geo/query/acc.cgi?acc=GSE53969","GSE53969")</f>
        <v>GSE53969</v>
      </c>
    </row>
    <row r="803" spans="1:6" x14ac:dyDescent="0.25">
      <c r="A803" t="s">
        <v>1828</v>
      </c>
      <c r="B803" s="2" t="s">
        <v>1472</v>
      </c>
      <c r="C803" t="s">
        <v>377</v>
      </c>
      <c r="D803" t="s">
        <v>618</v>
      </c>
      <c r="E803" t="str">
        <f>HYPERLINK("https://www.ncbi.nlm.nih.gov/geo/query/acc.cgi?acc=GSM1304541","GSM1304541")</f>
        <v>GSM1304541</v>
      </c>
      <c r="F803" t="str">
        <f>HYPERLINK("https://www.ncbi.nlm.nih.gov/geo/query/acc.cgi?acc=GSE53969","GSE53969")</f>
        <v>GSE53969</v>
      </c>
    </row>
    <row r="804" spans="1:6" x14ac:dyDescent="0.25">
      <c r="A804" t="s">
        <v>1829</v>
      </c>
      <c r="B804" s="2" t="s">
        <v>1830</v>
      </c>
      <c r="C804" t="s">
        <v>422</v>
      </c>
      <c r="D804" t="s">
        <v>572</v>
      </c>
      <c r="E804" t="str">
        <f>HYPERLINK("https://www.ncbi.nlm.nih.gov/geo/query/acc.cgi?acc=GSM1529405","GSM1529405")</f>
        <v>GSM1529405</v>
      </c>
      <c r="F804" t="str">
        <f>HYPERLINK("https://www.ncbi.nlm.nih.gov/geo/query/acc.cgi?acc=GSE62565","GSE62565")</f>
        <v>GSE62565</v>
      </c>
    </row>
    <row r="805" spans="1:6" x14ac:dyDescent="0.25">
      <c r="A805" t="s">
        <v>1831</v>
      </c>
      <c r="B805" s="2" t="s">
        <v>1472</v>
      </c>
      <c r="C805" t="s">
        <v>377</v>
      </c>
      <c r="D805" t="s">
        <v>618</v>
      </c>
      <c r="E805" t="str">
        <f>HYPERLINK("https://www.ncbi.nlm.nih.gov/geo/query/acc.cgi?acc=GSM1304542","GSM1304542")</f>
        <v>GSM1304542</v>
      </c>
      <c r="F805" t="str">
        <f>HYPERLINK("https://www.ncbi.nlm.nih.gov/geo/query/acc.cgi?acc=GSE53969","GSE53969")</f>
        <v>GSE53969</v>
      </c>
    </row>
    <row r="806" spans="1:6" x14ac:dyDescent="0.25">
      <c r="A806" t="s">
        <v>1832</v>
      </c>
      <c r="B806" s="2" t="s">
        <v>1472</v>
      </c>
      <c r="C806" t="s">
        <v>377</v>
      </c>
      <c r="D806" t="s">
        <v>618</v>
      </c>
      <c r="E806" t="str">
        <f>HYPERLINK("https://www.ncbi.nlm.nih.gov/geo/query/acc.cgi?acc=GSM1304543","GSM1304543")</f>
        <v>GSM1304543</v>
      </c>
      <c r="F806" t="str">
        <f>HYPERLINK("https://www.ncbi.nlm.nih.gov/geo/query/acc.cgi?acc=GSE53969","GSE53969")</f>
        <v>GSE53969</v>
      </c>
    </row>
    <row r="807" spans="1:6" x14ac:dyDescent="0.25">
      <c r="A807" t="s">
        <v>1833</v>
      </c>
      <c r="B807" s="2" t="s">
        <v>1834</v>
      </c>
      <c r="C807" t="s">
        <v>172</v>
      </c>
      <c r="D807" t="s">
        <v>623</v>
      </c>
      <c r="E807" t="str">
        <f>HYPERLINK("https://www.ncbi.nlm.nih.gov/geo/query/acc.cgi?acc=GSM64948","GSM64948")</f>
        <v>GSM64948</v>
      </c>
      <c r="F807" t="str">
        <f>HYPERLINK("https://www.ncbi.nlm.nih.gov/geo/query/acc.cgi?acc=GSE2972","GSE2972")</f>
        <v>GSE2972</v>
      </c>
    </row>
    <row r="808" spans="1:6" x14ac:dyDescent="0.25">
      <c r="A808" t="s">
        <v>1835</v>
      </c>
      <c r="B808" s="2" t="s">
        <v>1834</v>
      </c>
      <c r="C808" t="s">
        <v>172</v>
      </c>
      <c r="D808" t="s">
        <v>625</v>
      </c>
      <c r="E808" t="str">
        <f>HYPERLINK("https://www.ncbi.nlm.nih.gov/geo/query/acc.cgi?acc=GSM64949","GSM64949")</f>
        <v>GSM64949</v>
      </c>
      <c r="F808" t="str">
        <f>HYPERLINK("https://www.ncbi.nlm.nih.gov/geo/query/acc.cgi?acc=GSE2972","GSE2972")</f>
        <v>GSE2972</v>
      </c>
    </row>
    <row r="809" spans="1:6" x14ac:dyDescent="0.25">
      <c r="A809" t="s">
        <v>1836</v>
      </c>
      <c r="B809" s="2" t="s">
        <v>1837</v>
      </c>
      <c r="C809" t="s">
        <v>377</v>
      </c>
      <c r="D809" t="s">
        <v>618</v>
      </c>
      <c r="E809" t="str">
        <f>HYPERLINK("https://www.ncbi.nlm.nih.gov/geo/query/acc.cgi?acc=GSM1304546","GSM1304546")</f>
        <v>GSM1304546</v>
      </c>
      <c r="F809" t="str">
        <f>HYPERLINK("https://www.ncbi.nlm.nih.gov/geo/query/acc.cgi?acc=GSE53969","GSE53969")</f>
        <v>GSE53969</v>
      </c>
    </row>
    <row r="810" spans="1:6" x14ac:dyDescent="0.25">
      <c r="A810" t="s">
        <v>1838</v>
      </c>
      <c r="B810" s="2" t="s">
        <v>1837</v>
      </c>
      <c r="C810" t="s">
        <v>377</v>
      </c>
      <c r="D810" t="s">
        <v>618</v>
      </c>
      <c r="E810" t="str">
        <f>HYPERLINK("https://www.ncbi.nlm.nih.gov/geo/query/acc.cgi?acc=GSM1304547","GSM1304547")</f>
        <v>GSM1304547</v>
      </c>
      <c r="F810" t="str">
        <f>HYPERLINK("https://www.ncbi.nlm.nih.gov/geo/query/acc.cgi?acc=GSE53969","GSE53969")</f>
        <v>GSE53969</v>
      </c>
    </row>
    <row r="811" spans="1:6" x14ac:dyDescent="0.25">
      <c r="A811" t="s">
        <v>1839</v>
      </c>
      <c r="B811" s="2" t="s">
        <v>1837</v>
      </c>
      <c r="C811" t="s">
        <v>377</v>
      </c>
      <c r="D811" t="s">
        <v>618</v>
      </c>
      <c r="E811" t="str">
        <f>HYPERLINK("https://www.ncbi.nlm.nih.gov/geo/query/acc.cgi?acc=GSM1304544","GSM1304544")</f>
        <v>GSM1304544</v>
      </c>
      <c r="F811" t="str">
        <f>HYPERLINK("https://www.ncbi.nlm.nih.gov/geo/query/acc.cgi?acc=GSE53969","GSE53969")</f>
        <v>GSE53969</v>
      </c>
    </row>
    <row r="812" spans="1:6" x14ac:dyDescent="0.25">
      <c r="A812" t="s">
        <v>1840</v>
      </c>
      <c r="B812" s="2" t="s">
        <v>1837</v>
      </c>
      <c r="C812" t="s">
        <v>377</v>
      </c>
      <c r="D812" t="s">
        <v>618</v>
      </c>
      <c r="E812" t="str">
        <f>HYPERLINK("https://www.ncbi.nlm.nih.gov/geo/query/acc.cgi?acc=GSM1304545","GSM1304545")</f>
        <v>GSM1304545</v>
      </c>
      <c r="F812" t="str">
        <f>HYPERLINK("https://www.ncbi.nlm.nih.gov/geo/query/acc.cgi?acc=GSE53969","GSE53969")</f>
        <v>GSE53969</v>
      </c>
    </row>
    <row r="813" spans="1:6" x14ac:dyDescent="0.25">
      <c r="A813" t="s">
        <v>1841</v>
      </c>
      <c r="B813" s="2" t="s">
        <v>1842</v>
      </c>
      <c r="C813" t="s">
        <v>172</v>
      </c>
      <c r="D813" t="s">
        <v>623</v>
      </c>
      <c r="E813" t="str">
        <f>HYPERLINK("https://www.ncbi.nlm.nih.gov/geo/query/acc.cgi?acc=GSM64942","GSM64942")</f>
        <v>GSM64942</v>
      </c>
      <c r="F813" t="str">
        <f t="shared" ref="F813:F820" si="51">HYPERLINK("https://www.ncbi.nlm.nih.gov/geo/query/acc.cgi?acc=GSE2972","GSE2972")</f>
        <v>GSE2972</v>
      </c>
    </row>
    <row r="814" spans="1:6" x14ac:dyDescent="0.25">
      <c r="A814" t="s">
        <v>1843</v>
      </c>
      <c r="B814" s="2" t="s">
        <v>1842</v>
      </c>
      <c r="C814" t="s">
        <v>172</v>
      </c>
      <c r="D814" t="s">
        <v>625</v>
      </c>
      <c r="E814" t="str">
        <f>HYPERLINK("https://www.ncbi.nlm.nih.gov/geo/query/acc.cgi?acc=GSM64943","GSM64943")</f>
        <v>GSM64943</v>
      </c>
      <c r="F814" t="str">
        <f t="shared" si="51"/>
        <v>GSE2972</v>
      </c>
    </row>
    <row r="815" spans="1:6" x14ac:dyDescent="0.25">
      <c r="A815" t="s">
        <v>1844</v>
      </c>
      <c r="B815" s="2" t="s">
        <v>1842</v>
      </c>
      <c r="C815" t="s">
        <v>172</v>
      </c>
      <c r="D815" t="s">
        <v>623</v>
      </c>
      <c r="E815" t="str">
        <f>HYPERLINK("https://www.ncbi.nlm.nih.gov/geo/query/acc.cgi?acc=GSM64940","GSM64940")</f>
        <v>GSM64940</v>
      </c>
      <c r="F815" t="str">
        <f t="shared" si="51"/>
        <v>GSE2972</v>
      </c>
    </row>
    <row r="816" spans="1:6" x14ac:dyDescent="0.25">
      <c r="A816" t="s">
        <v>1845</v>
      </c>
      <c r="B816" s="2" t="s">
        <v>1842</v>
      </c>
      <c r="C816" t="s">
        <v>172</v>
      </c>
      <c r="D816" t="s">
        <v>625</v>
      </c>
      <c r="E816" t="str">
        <f>HYPERLINK("https://www.ncbi.nlm.nih.gov/geo/query/acc.cgi?acc=GSM64941","GSM64941")</f>
        <v>GSM64941</v>
      </c>
      <c r="F816" t="str">
        <f t="shared" si="51"/>
        <v>GSE2972</v>
      </c>
    </row>
    <row r="817" spans="1:6" x14ac:dyDescent="0.25">
      <c r="A817" t="s">
        <v>1846</v>
      </c>
      <c r="B817" s="2" t="s">
        <v>1834</v>
      </c>
      <c r="C817" t="s">
        <v>172</v>
      </c>
      <c r="D817" t="s">
        <v>623</v>
      </c>
      <c r="E817" t="str">
        <f>HYPERLINK("https://www.ncbi.nlm.nih.gov/geo/query/acc.cgi?acc=GSM64946","GSM64946")</f>
        <v>GSM64946</v>
      </c>
      <c r="F817" t="str">
        <f t="shared" si="51"/>
        <v>GSE2972</v>
      </c>
    </row>
    <row r="818" spans="1:6" x14ac:dyDescent="0.25">
      <c r="A818" t="s">
        <v>1847</v>
      </c>
      <c r="B818" s="2" t="s">
        <v>1834</v>
      </c>
      <c r="C818" t="s">
        <v>172</v>
      </c>
      <c r="D818" t="s">
        <v>625</v>
      </c>
      <c r="E818" t="str">
        <f>HYPERLINK("https://www.ncbi.nlm.nih.gov/geo/query/acc.cgi?acc=GSM64947","GSM64947")</f>
        <v>GSM64947</v>
      </c>
      <c r="F818" t="str">
        <f t="shared" si="51"/>
        <v>GSE2972</v>
      </c>
    </row>
    <row r="819" spans="1:6" x14ac:dyDescent="0.25">
      <c r="A819" t="s">
        <v>1848</v>
      </c>
      <c r="B819" s="2" t="s">
        <v>1842</v>
      </c>
      <c r="C819" t="s">
        <v>172</v>
      </c>
      <c r="D819" t="s">
        <v>623</v>
      </c>
      <c r="E819" t="str">
        <f>HYPERLINK("https://www.ncbi.nlm.nih.gov/geo/query/acc.cgi?acc=GSM64944","GSM64944")</f>
        <v>GSM64944</v>
      </c>
      <c r="F819" t="str">
        <f t="shared" si="51"/>
        <v>GSE2972</v>
      </c>
    </row>
    <row r="820" spans="1:6" x14ac:dyDescent="0.25">
      <c r="A820" t="s">
        <v>1849</v>
      </c>
      <c r="B820" s="2" t="s">
        <v>1842</v>
      </c>
      <c r="C820" t="s">
        <v>172</v>
      </c>
      <c r="D820" t="s">
        <v>625</v>
      </c>
      <c r="E820" t="str">
        <f>HYPERLINK("https://www.ncbi.nlm.nih.gov/geo/query/acc.cgi?acc=GSM64945","GSM64945")</f>
        <v>GSM64945</v>
      </c>
      <c r="F820" t="str">
        <f t="shared" si="51"/>
        <v>GSE2972</v>
      </c>
    </row>
    <row r="821" spans="1:6" x14ac:dyDescent="0.25">
      <c r="A821" t="s">
        <v>1850</v>
      </c>
      <c r="B821" s="2" t="s">
        <v>1837</v>
      </c>
      <c r="C821" t="s">
        <v>377</v>
      </c>
      <c r="D821" t="s">
        <v>618</v>
      </c>
      <c r="E821" t="str">
        <f>HYPERLINK("https://www.ncbi.nlm.nih.gov/geo/query/acc.cgi?acc=GSM1304548","GSM1304548")</f>
        <v>GSM1304548</v>
      </c>
      <c r="F821" t="str">
        <f>HYPERLINK("https://www.ncbi.nlm.nih.gov/geo/query/acc.cgi?acc=GSE53969","GSE53969")</f>
        <v>GSE53969</v>
      </c>
    </row>
    <row r="822" spans="1:6" x14ac:dyDescent="0.25">
      <c r="A822" t="s">
        <v>1851</v>
      </c>
      <c r="B822" s="2" t="s">
        <v>1837</v>
      </c>
      <c r="C822" t="s">
        <v>377</v>
      </c>
      <c r="D822" t="s">
        <v>618</v>
      </c>
      <c r="E822" t="str">
        <f>HYPERLINK("https://www.ncbi.nlm.nih.gov/geo/query/acc.cgi?acc=GSM1304549","GSM1304549")</f>
        <v>GSM1304549</v>
      </c>
      <c r="F822" t="str">
        <f>HYPERLINK("https://www.ncbi.nlm.nih.gov/geo/query/acc.cgi?acc=GSE53969","GSE53969")</f>
        <v>GSE53969</v>
      </c>
    </row>
    <row r="823" spans="1:6" x14ac:dyDescent="0.25">
      <c r="A823" t="s">
        <v>1852</v>
      </c>
      <c r="B823" s="2" t="s">
        <v>1853</v>
      </c>
      <c r="C823" t="s">
        <v>109</v>
      </c>
      <c r="D823" t="s">
        <v>824</v>
      </c>
      <c r="E823" t="str">
        <f>HYPERLINK("https://www.ncbi.nlm.nih.gov/geo/query/acc.cgi?acc=GSM547981","GSM547981")</f>
        <v>GSM547981</v>
      </c>
      <c r="F823" t="str">
        <f t="shared" ref="F823:F828" si="52">HYPERLINK("https://www.ncbi.nlm.nih.gov/geo/query/acc.cgi?acc=GSE22043","GSE22043")</f>
        <v>GSE22043</v>
      </c>
    </row>
    <row r="824" spans="1:6" x14ac:dyDescent="0.25">
      <c r="A824" t="s">
        <v>1854</v>
      </c>
      <c r="B824" s="2" t="s">
        <v>1853</v>
      </c>
      <c r="C824" t="s">
        <v>109</v>
      </c>
      <c r="D824" t="s">
        <v>824</v>
      </c>
      <c r="E824" t="str">
        <f>HYPERLINK("https://www.ncbi.nlm.nih.gov/geo/query/acc.cgi?acc=GSM547980","GSM547980")</f>
        <v>GSM547980</v>
      </c>
      <c r="F824" t="str">
        <f t="shared" si="52"/>
        <v>GSE22043</v>
      </c>
    </row>
    <row r="825" spans="1:6" x14ac:dyDescent="0.25">
      <c r="A825" t="s">
        <v>1855</v>
      </c>
      <c r="B825" s="2" t="s">
        <v>1856</v>
      </c>
      <c r="C825" t="s">
        <v>109</v>
      </c>
      <c r="D825" t="s">
        <v>923</v>
      </c>
      <c r="E825" t="str">
        <f>HYPERLINK("https://www.ncbi.nlm.nih.gov/geo/query/acc.cgi?acc=GSM547983","GSM547983")</f>
        <v>GSM547983</v>
      </c>
      <c r="F825" t="str">
        <f t="shared" si="52"/>
        <v>GSE22043</v>
      </c>
    </row>
    <row r="826" spans="1:6" x14ac:dyDescent="0.25">
      <c r="A826" t="s">
        <v>1857</v>
      </c>
      <c r="B826" s="2" t="s">
        <v>1853</v>
      </c>
      <c r="C826" t="s">
        <v>109</v>
      </c>
      <c r="D826" t="s">
        <v>824</v>
      </c>
      <c r="E826" t="str">
        <f>HYPERLINK("https://www.ncbi.nlm.nih.gov/geo/query/acc.cgi?acc=GSM547982","GSM547982")</f>
        <v>GSM547982</v>
      </c>
      <c r="F826" t="str">
        <f t="shared" si="52"/>
        <v>GSE22043</v>
      </c>
    </row>
    <row r="827" spans="1:6" x14ac:dyDescent="0.25">
      <c r="A827" t="s">
        <v>1858</v>
      </c>
      <c r="B827" s="2" t="s">
        <v>1856</v>
      </c>
      <c r="C827" t="s">
        <v>109</v>
      </c>
      <c r="D827" t="s">
        <v>923</v>
      </c>
      <c r="E827" t="str">
        <f>HYPERLINK("https://www.ncbi.nlm.nih.gov/geo/query/acc.cgi?acc=GSM547985","GSM547985")</f>
        <v>GSM547985</v>
      </c>
      <c r="F827" t="str">
        <f t="shared" si="52"/>
        <v>GSE22043</v>
      </c>
    </row>
    <row r="828" spans="1:6" x14ac:dyDescent="0.25">
      <c r="A828" t="s">
        <v>1859</v>
      </c>
      <c r="B828" s="2" t="s">
        <v>1856</v>
      </c>
      <c r="C828" t="s">
        <v>109</v>
      </c>
      <c r="D828" t="s">
        <v>923</v>
      </c>
      <c r="E828" t="str">
        <f>HYPERLINK("https://www.ncbi.nlm.nih.gov/geo/query/acc.cgi?acc=GSM547984","GSM547984")</f>
        <v>GSM547984</v>
      </c>
      <c r="F828" t="str">
        <f t="shared" si="52"/>
        <v>GSE22043</v>
      </c>
    </row>
    <row r="829" spans="1:6" x14ac:dyDescent="0.25">
      <c r="A829" t="s">
        <v>1860</v>
      </c>
      <c r="B829" s="2" t="s">
        <v>1403</v>
      </c>
      <c r="C829" t="s">
        <v>327</v>
      </c>
      <c r="D829" t="s">
        <v>789</v>
      </c>
      <c r="E829" t="str">
        <f>HYPERLINK("https://www.ncbi.nlm.nih.gov/geo/query/acc.cgi?acc=GSM1139760","GSM1139760")</f>
        <v>GSM1139760</v>
      </c>
      <c r="F829" t="str">
        <f t="shared" ref="F829:F836" si="53">HYPERLINK("https://www.ncbi.nlm.nih.gov/geo/query/acc.cgi?acc=GSE46879","GSE46879")</f>
        <v>GSE46879</v>
      </c>
    </row>
    <row r="830" spans="1:6" x14ac:dyDescent="0.25">
      <c r="A830" t="s">
        <v>1861</v>
      </c>
      <c r="B830" s="2" t="s">
        <v>1411</v>
      </c>
      <c r="C830" t="s">
        <v>327</v>
      </c>
      <c r="D830" t="s">
        <v>789</v>
      </c>
      <c r="E830" t="str">
        <f>HYPERLINK("https://www.ncbi.nlm.nih.gov/geo/query/acc.cgi?acc=GSM1139761","GSM1139761")</f>
        <v>GSM1139761</v>
      </c>
      <c r="F830" t="str">
        <f t="shared" si="53"/>
        <v>GSE46879</v>
      </c>
    </row>
    <row r="831" spans="1:6" x14ac:dyDescent="0.25">
      <c r="A831" t="s">
        <v>1862</v>
      </c>
      <c r="B831" s="2" t="s">
        <v>1863</v>
      </c>
      <c r="C831" t="s">
        <v>327</v>
      </c>
      <c r="D831" t="s">
        <v>789</v>
      </c>
      <c r="E831" t="str">
        <f>HYPERLINK("https://www.ncbi.nlm.nih.gov/geo/query/acc.cgi?acc=GSM1139762","GSM1139762")</f>
        <v>GSM1139762</v>
      </c>
      <c r="F831" t="str">
        <f t="shared" si="53"/>
        <v>GSE46879</v>
      </c>
    </row>
    <row r="832" spans="1:6" x14ac:dyDescent="0.25">
      <c r="A832" t="s">
        <v>1864</v>
      </c>
      <c r="B832" s="2" t="s">
        <v>1865</v>
      </c>
      <c r="C832" t="s">
        <v>327</v>
      </c>
      <c r="D832" t="s">
        <v>789</v>
      </c>
      <c r="E832" t="str">
        <f>HYPERLINK("https://www.ncbi.nlm.nih.gov/geo/query/acc.cgi?acc=GSM1139763","GSM1139763")</f>
        <v>GSM1139763</v>
      </c>
      <c r="F832" t="str">
        <f t="shared" si="53"/>
        <v>GSE46879</v>
      </c>
    </row>
    <row r="833" spans="1:6" x14ac:dyDescent="0.25">
      <c r="A833" t="s">
        <v>1866</v>
      </c>
      <c r="B833" s="2" t="s">
        <v>1867</v>
      </c>
      <c r="C833" t="s">
        <v>327</v>
      </c>
      <c r="D833" t="s">
        <v>789</v>
      </c>
      <c r="E833" t="str">
        <f>HYPERLINK("https://www.ncbi.nlm.nih.gov/geo/query/acc.cgi?acc=GSM1139764","GSM1139764")</f>
        <v>GSM1139764</v>
      </c>
      <c r="F833" t="str">
        <f t="shared" si="53"/>
        <v>GSE46879</v>
      </c>
    </row>
    <row r="834" spans="1:6" x14ac:dyDescent="0.25">
      <c r="A834" t="s">
        <v>1868</v>
      </c>
      <c r="B834" s="2" t="s">
        <v>1863</v>
      </c>
      <c r="C834" t="s">
        <v>327</v>
      </c>
      <c r="D834" t="s">
        <v>789</v>
      </c>
      <c r="E834" t="str">
        <f>HYPERLINK("https://www.ncbi.nlm.nih.gov/geo/query/acc.cgi?acc=GSM1139765","GSM1139765")</f>
        <v>GSM1139765</v>
      </c>
      <c r="F834" t="str">
        <f t="shared" si="53"/>
        <v>GSE46879</v>
      </c>
    </row>
    <row r="835" spans="1:6" x14ac:dyDescent="0.25">
      <c r="A835" t="s">
        <v>1869</v>
      </c>
      <c r="B835" s="2" t="s">
        <v>1865</v>
      </c>
      <c r="C835" t="s">
        <v>327</v>
      </c>
      <c r="D835" t="s">
        <v>789</v>
      </c>
      <c r="E835" t="str">
        <f>HYPERLINK("https://www.ncbi.nlm.nih.gov/geo/query/acc.cgi?acc=GSM1139766","GSM1139766")</f>
        <v>GSM1139766</v>
      </c>
      <c r="F835" t="str">
        <f t="shared" si="53"/>
        <v>GSE46879</v>
      </c>
    </row>
    <row r="836" spans="1:6" x14ac:dyDescent="0.25">
      <c r="A836" t="s">
        <v>1870</v>
      </c>
      <c r="B836" s="2" t="s">
        <v>1867</v>
      </c>
      <c r="C836" t="s">
        <v>327</v>
      </c>
      <c r="D836" t="s">
        <v>789</v>
      </c>
      <c r="E836" t="str">
        <f>HYPERLINK("https://www.ncbi.nlm.nih.gov/geo/query/acc.cgi?acc=GSM1139767","GSM1139767")</f>
        <v>GSM1139767</v>
      </c>
      <c r="F836" t="str">
        <f t="shared" si="53"/>
        <v>GSE46879</v>
      </c>
    </row>
    <row r="837" spans="1:6" x14ac:dyDescent="0.25">
      <c r="A837" t="s">
        <v>1871</v>
      </c>
      <c r="B837" s="2" t="s">
        <v>1872</v>
      </c>
      <c r="C837" t="s">
        <v>281</v>
      </c>
      <c r="D837" t="s">
        <v>923</v>
      </c>
      <c r="E837" t="str">
        <f>HYPERLINK("https://www.ncbi.nlm.nih.gov/geo/query/acc.cgi?acc=GSM1038614","GSM1038614")</f>
        <v>GSM1038614</v>
      </c>
      <c r="F837" t="str">
        <f>HYPERLINK("https://www.ncbi.nlm.nih.gov/geo/query/acc.cgi?acc=GSE42478","GSE42478")</f>
        <v>GSE42478</v>
      </c>
    </row>
    <row r="838" spans="1:6" x14ac:dyDescent="0.25">
      <c r="A838" t="s">
        <v>1873</v>
      </c>
      <c r="B838" s="2" t="s">
        <v>1874</v>
      </c>
      <c r="C838" t="s">
        <v>281</v>
      </c>
      <c r="D838" t="s">
        <v>923</v>
      </c>
      <c r="E838" t="str">
        <f>HYPERLINK("https://www.ncbi.nlm.nih.gov/geo/query/acc.cgi?acc=GSM1038610","GSM1038610")</f>
        <v>GSM1038610</v>
      </c>
      <c r="F838" t="str">
        <f>HYPERLINK("https://www.ncbi.nlm.nih.gov/geo/query/acc.cgi?acc=GSE42478","GSE42478")</f>
        <v>GSE42478</v>
      </c>
    </row>
    <row r="839" spans="1:6" x14ac:dyDescent="0.25">
      <c r="A839" t="s">
        <v>1875</v>
      </c>
      <c r="B839" s="2" t="s">
        <v>1876</v>
      </c>
      <c r="C839" t="s">
        <v>281</v>
      </c>
      <c r="D839" t="s">
        <v>923</v>
      </c>
      <c r="E839" t="str">
        <f>HYPERLINK("https://www.ncbi.nlm.nih.gov/geo/query/acc.cgi?acc=GSM1038611","GSM1038611")</f>
        <v>GSM1038611</v>
      </c>
      <c r="F839" t="str">
        <f>HYPERLINK("https://www.ncbi.nlm.nih.gov/geo/query/acc.cgi?acc=GSE42478","GSE42478")</f>
        <v>GSE42478</v>
      </c>
    </row>
    <row r="840" spans="1:6" x14ac:dyDescent="0.25">
      <c r="A840" t="s">
        <v>1877</v>
      </c>
      <c r="B840" s="2" t="s">
        <v>1878</v>
      </c>
      <c r="C840" t="s">
        <v>281</v>
      </c>
      <c r="D840" t="s">
        <v>923</v>
      </c>
      <c r="E840" t="str">
        <f>HYPERLINK("https://www.ncbi.nlm.nih.gov/geo/query/acc.cgi?acc=GSM1038612","GSM1038612")</f>
        <v>GSM1038612</v>
      </c>
      <c r="F840" t="str">
        <f>HYPERLINK("https://www.ncbi.nlm.nih.gov/geo/query/acc.cgi?acc=GSE42478","GSE42478")</f>
        <v>GSE42478</v>
      </c>
    </row>
    <row r="841" spans="1:6" x14ac:dyDescent="0.25">
      <c r="A841" t="s">
        <v>1879</v>
      </c>
      <c r="B841" s="2" t="s">
        <v>1880</v>
      </c>
      <c r="C841" t="s">
        <v>281</v>
      </c>
      <c r="D841" t="s">
        <v>923</v>
      </c>
      <c r="E841" t="str">
        <f>HYPERLINK("https://www.ncbi.nlm.nih.gov/geo/query/acc.cgi?acc=GSM1038613","GSM1038613")</f>
        <v>GSM1038613</v>
      </c>
      <c r="F841" t="str">
        <f>HYPERLINK("https://www.ncbi.nlm.nih.gov/geo/query/acc.cgi?acc=GSE42478","GSE42478")</f>
        <v>GSE42478</v>
      </c>
    </row>
    <row r="842" spans="1:6" x14ac:dyDescent="0.25">
      <c r="A842" t="s">
        <v>1881</v>
      </c>
      <c r="B842" s="2" t="s">
        <v>1882</v>
      </c>
      <c r="C842" t="s">
        <v>513</v>
      </c>
      <c r="D842" t="s">
        <v>1883</v>
      </c>
      <c r="E842" t="str">
        <f>HYPERLINK("https://www.ncbi.nlm.nih.gov/geo/query/acc.cgi?acc=GSM2102216","GSM2102216")</f>
        <v>GSM2102216</v>
      </c>
      <c r="F842" t="str">
        <f>HYPERLINK("https://www.ncbi.nlm.nih.gov/geo/query/acc.cgi?acc=GSE79769","GSE79769")</f>
        <v>GSE79769</v>
      </c>
    </row>
    <row r="843" spans="1:6" x14ac:dyDescent="0.25">
      <c r="A843" t="s">
        <v>1884</v>
      </c>
      <c r="B843" s="2" t="s">
        <v>1885</v>
      </c>
      <c r="C843" t="s">
        <v>130</v>
      </c>
      <c r="D843" t="s">
        <v>559</v>
      </c>
      <c r="E843" t="str">
        <f>HYPERLINK("https://www.ncbi.nlm.nih.gov/geo/query/acc.cgi?acc=GSM640460","GSM640460")</f>
        <v>GSM640460</v>
      </c>
      <c r="F843" t="str">
        <f>HYPERLINK("https://www.ncbi.nlm.nih.gov/geo/query/acc.cgi?acc=GSE26087","GSE26087")</f>
        <v>GSE26087</v>
      </c>
    </row>
    <row r="844" spans="1:6" x14ac:dyDescent="0.25">
      <c r="A844" t="s">
        <v>1886</v>
      </c>
      <c r="B844" s="2" t="s">
        <v>1885</v>
      </c>
      <c r="C844" t="s">
        <v>130</v>
      </c>
      <c r="D844" t="s">
        <v>559</v>
      </c>
      <c r="E844" t="str">
        <f>HYPERLINK("https://www.ncbi.nlm.nih.gov/geo/query/acc.cgi?acc=GSM640461","GSM640461")</f>
        <v>GSM640461</v>
      </c>
      <c r="F844" t="str">
        <f>HYPERLINK("https://www.ncbi.nlm.nih.gov/geo/query/acc.cgi?acc=GSE26087","GSE26087")</f>
        <v>GSE26087</v>
      </c>
    </row>
    <row r="845" spans="1:6" x14ac:dyDescent="0.25">
      <c r="A845" t="s">
        <v>1887</v>
      </c>
      <c r="B845" s="2" t="s">
        <v>1888</v>
      </c>
      <c r="C845" t="s">
        <v>336</v>
      </c>
      <c r="D845" t="s">
        <v>579</v>
      </c>
      <c r="E845" t="str">
        <f>HYPERLINK("https://www.ncbi.nlm.nih.gov/geo/query/acc.cgi?acc=GSM1177476","GSM1177476")</f>
        <v>GSM1177476</v>
      </c>
      <c r="F845" t="str">
        <f>HYPERLINK("https://www.ncbi.nlm.nih.gov/geo/query/acc.cgi?acc=GSE48411","GSE48411")</f>
        <v>GSE48411</v>
      </c>
    </row>
    <row r="846" spans="1:6" x14ac:dyDescent="0.25">
      <c r="A846" t="s">
        <v>1889</v>
      </c>
      <c r="B846" s="2" t="s">
        <v>1890</v>
      </c>
      <c r="C846" t="s">
        <v>513</v>
      </c>
      <c r="D846" t="s">
        <v>1883</v>
      </c>
      <c r="E846" t="str">
        <f>HYPERLINK("https://www.ncbi.nlm.nih.gov/geo/query/acc.cgi?acc=GSM2102218","GSM2102218")</f>
        <v>GSM2102218</v>
      </c>
      <c r="F846" t="str">
        <f>HYPERLINK("https://www.ncbi.nlm.nih.gov/geo/query/acc.cgi?acc=GSE79769","GSE79769")</f>
        <v>GSE79769</v>
      </c>
    </row>
    <row r="847" spans="1:6" x14ac:dyDescent="0.25">
      <c r="A847" t="s">
        <v>1891</v>
      </c>
      <c r="B847" s="2" t="s">
        <v>1892</v>
      </c>
      <c r="C847" t="s">
        <v>365</v>
      </c>
      <c r="D847" t="s">
        <v>821</v>
      </c>
      <c r="E847" t="str">
        <f>HYPERLINK("https://www.ncbi.nlm.nih.gov/geo/query/acc.cgi?acc=GSM1128623","GSM1128623")</f>
        <v>GSM1128623</v>
      </c>
      <c r="F847" t="str">
        <f t="shared" ref="F847:F854" si="54">HYPERLINK("https://www.ncbi.nlm.nih.gov/geo/query/acc.cgi?acc=GSE52397","GSE52397")</f>
        <v>GSE52397</v>
      </c>
    </row>
    <row r="848" spans="1:6" x14ac:dyDescent="0.25">
      <c r="A848" t="s">
        <v>1893</v>
      </c>
      <c r="B848" s="2" t="s">
        <v>1894</v>
      </c>
      <c r="C848" t="s">
        <v>365</v>
      </c>
      <c r="D848" t="s">
        <v>821</v>
      </c>
      <c r="E848" t="str">
        <f>HYPERLINK("https://www.ncbi.nlm.nih.gov/geo/query/acc.cgi?acc=GSM1128622","GSM1128622")</f>
        <v>GSM1128622</v>
      </c>
      <c r="F848" t="str">
        <f t="shared" si="54"/>
        <v>GSE52397</v>
      </c>
    </row>
    <row r="849" spans="1:6" x14ac:dyDescent="0.25">
      <c r="A849" t="s">
        <v>1895</v>
      </c>
      <c r="B849" s="2" t="s">
        <v>1894</v>
      </c>
      <c r="C849" t="s">
        <v>365</v>
      </c>
      <c r="D849" t="s">
        <v>821</v>
      </c>
      <c r="E849" t="str">
        <f>HYPERLINK("https://www.ncbi.nlm.nih.gov/geo/query/acc.cgi?acc=GSM1128621","GSM1128621")</f>
        <v>GSM1128621</v>
      </c>
      <c r="F849" t="str">
        <f t="shared" si="54"/>
        <v>GSE52397</v>
      </c>
    </row>
    <row r="850" spans="1:6" x14ac:dyDescent="0.25">
      <c r="A850" t="s">
        <v>1896</v>
      </c>
      <c r="B850" s="2" t="s">
        <v>1897</v>
      </c>
      <c r="C850" t="s">
        <v>365</v>
      </c>
      <c r="D850" t="s">
        <v>821</v>
      </c>
      <c r="E850" t="str">
        <f>HYPERLINK("https://www.ncbi.nlm.nih.gov/geo/query/acc.cgi?acc=GSM1128627","GSM1128627")</f>
        <v>GSM1128627</v>
      </c>
      <c r="F850" t="str">
        <f t="shared" si="54"/>
        <v>GSE52397</v>
      </c>
    </row>
    <row r="851" spans="1:6" x14ac:dyDescent="0.25">
      <c r="A851" t="s">
        <v>1898</v>
      </c>
      <c r="B851" s="2" t="s">
        <v>1899</v>
      </c>
      <c r="C851" t="s">
        <v>365</v>
      </c>
      <c r="D851" t="s">
        <v>821</v>
      </c>
      <c r="E851" t="str">
        <f>HYPERLINK("https://www.ncbi.nlm.nih.gov/geo/query/acc.cgi?acc=GSM1128626","GSM1128626")</f>
        <v>GSM1128626</v>
      </c>
      <c r="F851" t="str">
        <f t="shared" si="54"/>
        <v>GSE52397</v>
      </c>
    </row>
    <row r="852" spans="1:6" x14ac:dyDescent="0.25">
      <c r="A852" t="s">
        <v>1900</v>
      </c>
      <c r="B852" s="2" t="s">
        <v>1899</v>
      </c>
      <c r="C852" t="s">
        <v>365</v>
      </c>
      <c r="D852" t="s">
        <v>821</v>
      </c>
      <c r="E852" t="str">
        <f>HYPERLINK("https://www.ncbi.nlm.nih.gov/geo/query/acc.cgi?acc=GSM1128625","GSM1128625")</f>
        <v>GSM1128625</v>
      </c>
      <c r="F852" t="str">
        <f t="shared" si="54"/>
        <v>GSE52397</v>
      </c>
    </row>
    <row r="853" spans="1:6" x14ac:dyDescent="0.25">
      <c r="A853" t="s">
        <v>1901</v>
      </c>
      <c r="B853" s="2" t="s">
        <v>1892</v>
      </c>
      <c r="C853" t="s">
        <v>365</v>
      </c>
      <c r="D853" t="s">
        <v>821</v>
      </c>
      <c r="E853" t="str">
        <f>HYPERLINK("https://www.ncbi.nlm.nih.gov/geo/query/acc.cgi?acc=GSM1128624","GSM1128624")</f>
        <v>GSM1128624</v>
      </c>
      <c r="F853" t="str">
        <f t="shared" si="54"/>
        <v>GSE52397</v>
      </c>
    </row>
    <row r="854" spans="1:6" x14ac:dyDescent="0.25">
      <c r="A854" t="s">
        <v>1902</v>
      </c>
      <c r="B854" s="2" t="s">
        <v>1897</v>
      </c>
      <c r="C854" t="s">
        <v>365</v>
      </c>
      <c r="D854" t="s">
        <v>821</v>
      </c>
      <c r="E854" t="str">
        <f>HYPERLINK("https://www.ncbi.nlm.nih.gov/geo/query/acc.cgi?acc=GSM1128628","GSM1128628")</f>
        <v>GSM1128628</v>
      </c>
      <c r="F854" t="str">
        <f t="shared" si="54"/>
        <v>GSE52397</v>
      </c>
    </row>
    <row r="855" spans="1:6" x14ac:dyDescent="0.25">
      <c r="A855" t="s">
        <v>1903</v>
      </c>
      <c r="B855" s="2" t="s">
        <v>1451</v>
      </c>
      <c r="C855" t="s">
        <v>231</v>
      </c>
      <c r="D855" t="s">
        <v>579</v>
      </c>
      <c r="E855" t="str">
        <f>HYPERLINK("https://www.ncbi.nlm.nih.gov/geo/query/acc.cgi?acc=GSM909550","GSM909550")</f>
        <v>GSM909550</v>
      </c>
      <c r="F855" t="str">
        <f t="shared" ref="F855:F864" si="55">HYPERLINK("https://www.ncbi.nlm.nih.gov/geo/query/acc.cgi?acc=GSE37060","GSE37060")</f>
        <v>GSE37060</v>
      </c>
    </row>
    <row r="856" spans="1:6" x14ac:dyDescent="0.25">
      <c r="A856" t="s">
        <v>1904</v>
      </c>
      <c r="B856" s="2" t="s">
        <v>1451</v>
      </c>
      <c r="C856" t="s">
        <v>231</v>
      </c>
      <c r="D856" t="s">
        <v>579</v>
      </c>
      <c r="E856" t="str">
        <f>HYPERLINK("https://www.ncbi.nlm.nih.gov/geo/query/acc.cgi?acc=GSM909551","GSM909551")</f>
        <v>GSM909551</v>
      </c>
      <c r="F856" t="str">
        <f t="shared" si="55"/>
        <v>GSE37060</v>
      </c>
    </row>
    <row r="857" spans="1:6" x14ac:dyDescent="0.25">
      <c r="A857" t="s">
        <v>1905</v>
      </c>
      <c r="B857" s="2" t="s">
        <v>1906</v>
      </c>
      <c r="C857" t="s">
        <v>231</v>
      </c>
      <c r="D857" t="s">
        <v>579</v>
      </c>
      <c r="E857" t="str">
        <f>HYPERLINK("https://www.ncbi.nlm.nih.gov/geo/query/acc.cgi?acc=GSM909552","GSM909552")</f>
        <v>GSM909552</v>
      </c>
      <c r="F857" t="str">
        <f t="shared" si="55"/>
        <v>GSE37060</v>
      </c>
    </row>
    <row r="858" spans="1:6" x14ac:dyDescent="0.25">
      <c r="A858" t="s">
        <v>1907</v>
      </c>
      <c r="B858" s="2" t="s">
        <v>1906</v>
      </c>
      <c r="C858" t="s">
        <v>231</v>
      </c>
      <c r="D858" t="s">
        <v>579</v>
      </c>
      <c r="E858" t="str">
        <f>HYPERLINK("https://www.ncbi.nlm.nih.gov/geo/query/acc.cgi?acc=GSM909553","GSM909553")</f>
        <v>GSM909553</v>
      </c>
      <c r="F858" t="str">
        <f t="shared" si="55"/>
        <v>GSE37060</v>
      </c>
    </row>
    <row r="859" spans="1:6" x14ac:dyDescent="0.25">
      <c r="A859" t="s">
        <v>1908</v>
      </c>
      <c r="B859" s="2" t="s">
        <v>1906</v>
      </c>
      <c r="C859" t="s">
        <v>231</v>
      </c>
      <c r="D859" t="s">
        <v>579</v>
      </c>
      <c r="E859" t="str">
        <f>HYPERLINK("https://www.ncbi.nlm.nih.gov/geo/query/acc.cgi?acc=GSM909554","GSM909554")</f>
        <v>GSM909554</v>
      </c>
      <c r="F859" t="str">
        <f t="shared" si="55"/>
        <v>GSE37060</v>
      </c>
    </row>
    <row r="860" spans="1:6" x14ac:dyDescent="0.25">
      <c r="A860" t="s">
        <v>1909</v>
      </c>
      <c r="B860" s="2" t="s">
        <v>1910</v>
      </c>
      <c r="C860" t="s">
        <v>231</v>
      </c>
      <c r="D860" t="s">
        <v>579</v>
      </c>
      <c r="E860" t="str">
        <f>HYPERLINK("https://www.ncbi.nlm.nih.gov/geo/query/acc.cgi?acc=GSM909555","GSM909555")</f>
        <v>GSM909555</v>
      </c>
      <c r="F860" t="str">
        <f t="shared" si="55"/>
        <v>GSE37060</v>
      </c>
    </row>
    <row r="861" spans="1:6" x14ac:dyDescent="0.25">
      <c r="A861" t="s">
        <v>1911</v>
      </c>
      <c r="B861" s="2" t="s">
        <v>1910</v>
      </c>
      <c r="C861" t="s">
        <v>231</v>
      </c>
      <c r="D861" t="s">
        <v>579</v>
      </c>
      <c r="E861" t="str">
        <f>HYPERLINK("https://www.ncbi.nlm.nih.gov/geo/query/acc.cgi?acc=GSM909556","GSM909556")</f>
        <v>GSM909556</v>
      </c>
      <c r="F861" t="str">
        <f t="shared" si="55"/>
        <v>GSE37060</v>
      </c>
    </row>
    <row r="862" spans="1:6" x14ac:dyDescent="0.25">
      <c r="A862" t="s">
        <v>1912</v>
      </c>
      <c r="B862" s="2" t="s">
        <v>1910</v>
      </c>
      <c r="C862" t="s">
        <v>231</v>
      </c>
      <c r="D862" t="s">
        <v>579</v>
      </c>
      <c r="E862" t="str">
        <f>HYPERLINK("https://www.ncbi.nlm.nih.gov/geo/query/acc.cgi?acc=GSM909557","GSM909557")</f>
        <v>GSM909557</v>
      </c>
      <c r="F862" t="str">
        <f t="shared" si="55"/>
        <v>GSE37060</v>
      </c>
    </row>
    <row r="863" spans="1:6" x14ac:dyDescent="0.25">
      <c r="A863" t="s">
        <v>1913</v>
      </c>
      <c r="B863" s="2" t="s">
        <v>591</v>
      </c>
      <c r="C863" t="s">
        <v>231</v>
      </c>
      <c r="D863" t="s">
        <v>579</v>
      </c>
      <c r="E863" t="str">
        <f>HYPERLINK("https://www.ncbi.nlm.nih.gov/geo/query/acc.cgi?acc=GSM909558","GSM909558")</f>
        <v>GSM909558</v>
      </c>
      <c r="F863" t="str">
        <f t="shared" si="55"/>
        <v>GSE37060</v>
      </c>
    </row>
    <row r="864" spans="1:6" x14ac:dyDescent="0.25">
      <c r="A864" t="s">
        <v>1914</v>
      </c>
      <c r="B864" s="2" t="s">
        <v>591</v>
      </c>
      <c r="C864" t="s">
        <v>231</v>
      </c>
      <c r="D864" t="s">
        <v>579</v>
      </c>
      <c r="E864" t="str">
        <f>HYPERLINK("https://www.ncbi.nlm.nih.gov/geo/query/acc.cgi?acc=GSM909559","GSM909559")</f>
        <v>GSM909559</v>
      </c>
      <c r="F864" t="str">
        <f t="shared" si="55"/>
        <v>GSE37060</v>
      </c>
    </row>
    <row r="865" spans="1:6" x14ac:dyDescent="0.25">
      <c r="A865" t="s">
        <v>1915</v>
      </c>
      <c r="B865" s="2" t="s">
        <v>778</v>
      </c>
      <c r="C865" t="s">
        <v>377</v>
      </c>
      <c r="D865" t="s">
        <v>618</v>
      </c>
      <c r="E865" t="str">
        <f>HYPERLINK("https://www.ncbi.nlm.nih.gov/geo/query/acc.cgi?acc=GSM1304600","GSM1304600")</f>
        <v>GSM1304600</v>
      </c>
      <c r="F865" t="str">
        <f>HYPERLINK("https://www.ncbi.nlm.nih.gov/geo/query/acc.cgi?acc=GSE53969","GSE53969")</f>
        <v>GSE53969</v>
      </c>
    </row>
    <row r="866" spans="1:6" x14ac:dyDescent="0.25">
      <c r="A866" t="s">
        <v>1916</v>
      </c>
      <c r="B866" s="2" t="s">
        <v>1917</v>
      </c>
      <c r="C866" t="s">
        <v>412</v>
      </c>
      <c r="D866" t="s">
        <v>583</v>
      </c>
      <c r="E866" t="str">
        <f>HYPERLINK("https://www.ncbi.nlm.nih.gov/geo/query/acc.cgi?acc=GSM2130801","GSM2130801")</f>
        <v>GSM2130801</v>
      </c>
      <c r="F866" t="str">
        <f>HYPERLINK("https://www.ncbi.nlm.nih.gov/geo/query/acc.cgi?acc=GSE58656","GSE58656")</f>
        <v>GSE58656</v>
      </c>
    </row>
    <row r="867" spans="1:6" x14ac:dyDescent="0.25">
      <c r="A867" t="s">
        <v>1918</v>
      </c>
      <c r="B867" s="2" t="s">
        <v>778</v>
      </c>
      <c r="C867" t="s">
        <v>377</v>
      </c>
      <c r="D867" t="s">
        <v>618</v>
      </c>
      <c r="E867" t="str">
        <f>HYPERLINK("https://www.ncbi.nlm.nih.gov/geo/query/acc.cgi?acc=GSM1304603","GSM1304603")</f>
        <v>GSM1304603</v>
      </c>
      <c r="F867" t="str">
        <f>HYPERLINK("https://www.ncbi.nlm.nih.gov/geo/query/acc.cgi?acc=GSE53969","GSE53969")</f>
        <v>GSE53969</v>
      </c>
    </row>
    <row r="868" spans="1:6" x14ac:dyDescent="0.25">
      <c r="A868" t="s">
        <v>1919</v>
      </c>
      <c r="B868" s="2" t="s">
        <v>1920</v>
      </c>
      <c r="C868" t="s">
        <v>95</v>
      </c>
      <c r="D868" t="s">
        <v>824</v>
      </c>
      <c r="E868" t="str">
        <f>HYPERLINK("https://www.ncbi.nlm.nih.gov/geo/query/acc.cgi?acc=GSM495569","GSM495569")</f>
        <v>GSM495569</v>
      </c>
      <c r="F868" t="str">
        <f t="shared" ref="F868:F877" si="56">HYPERLINK("https://www.ncbi.nlm.nih.gov/geo/query/acc.cgi?acc=GSE19836","GSE19836")</f>
        <v>GSE19836</v>
      </c>
    </row>
    <row r="869" spans="1:6" x14ac:dyDescent="0.25">
      <c r="A869" t="s">
        <v>1921</v>
      </c>
      <c r="B869" s="2" t="s">
        <v>1920</v>
      </c>
      <c r="C869" t="s">
        <v>95</v>
      </c>
      <c r="D869" t="s">
        <v>824</v>
      </c>
      <c r="E869" t="str">
        <f>HYPERLINK("https://www.ncbi.nlm.nih.gov/geo/query/acc.cgi?acc=GSM495568","GSM495568")</f>
        <v>GSM495568</v>
      </c>
      <c r="F869" t="str">
        <f t="shared" si="56"/>
        <v>GSE19836</v>
      </c>
    </row>
    <row r="870" spans="1:6" x14ac:dyDescent="0.25">
      <c r="A870" t="s">
        <v>1922</v>
      </c>
      <c r="B870" s="2" t="s">
        <v>1920</v>
      </c>
      <c r="C870" t="s">
        <v>95</v>
      </c>
      <c r="D870" t="s">
        <v>824</v>
      </c>
      <c r="E870" t="str">
        <f>HYPERLINK("https://www.ncbi.nlm.nih.gov/geo/query/acc.cgi?acc=GSM495567","GSM495567")</f>
        <v>GSM495567</v>
      </c>
      <c r="F870" t="str">
        <f t="shared" si="56"/>
        <v>GSE19836</v>
      </c>
    </row>
    <row r="871" spans="1:6" x14ac:dyDescent="0.25">
      <c r="A871" t="s">
        <v>1923</v>
      </c>
      <c r="B871" s="2" t="s">
        <v>1924</v>
      </c>
      <c r="C871" t="s">
        <v>95</v>
      </c>
      <c r="D871" t="s">
        <v>559</v>
      </c>
      <c r="E871" t="str">
        <f>HYPERLINK("https://www.ncbi.nlm.nih.gov/geo/query/acc.cgi?acc=GSM495566","GSM495566")</f>
        <v>GSM495566</v>
      </c>
      <c r="F871" t="str">
        <f t="shared" si="56"/>
        <v>GSE19836</v>
      </c>
    </row>
    <row r="872" spans="1:6" x14ac:dyDescent="0.25">
      <c r="A872" t="s">
        <v>1925</v>
      </c>
      <c r="B872" s="2" t="s">
        <v>1924</v>
      </c>
      <c r="C872" t="s">
        <v>95</v>
      </c>
      <c r="D872" t="s">
        <v>559</v>
      </c>
      <c r="E872" t="str">
        <f>HYPERLINK("https://www.ncbi.nlm.nih.gov/geo/query/acc.cgi?acc=GSM495565","GSM495565")</f>
        <v>GSM495565</v>
      </c>
      <c r="F872" t="str">
        <f t="shared" si="56"/>
        <v>GSE19836</v>
      </c>
    </row>
    <row r="873" spans="1:6" x14ac:dyDescent="0.25">
      <c r="A873" t="s">
        <v>1926</v>
      </c>
      <c r="B873" s="2" t="s">
        <v>1924</v>
      </c>
      <c r="C873" t="s">
        <v>95</v>
      </c>
      <c r="D873" t="s">
        <v>559</v>
      </c>
      <c r="E873" t="str">
        <f>HYPERLINK("https://www.ncbi.nlm.nih.gov/geo/query/acc.cgi?acc=GSM495564","GSM495564")</f>
        <v>GSM495564</v>
      </c>
      <c r="F873" t="str">
        <f t="shared" si="56"/>
        <v>GSE19836</v>
      </c>
    </row>
    <row r="874" spans="1:6" x14ac:dyDescent="0.25">
      <c r="A874" t="s">
        <v>1927</v>
      </c>
      <c r="B874" s="2" t="s">
        <v>1928</v>
      </c>
      <c r="C874" t="s">
        <v>95</v>
      </c>
      <c r="D874" t="s">
        <v>559</v>
      </c>
      <c r="E874" t="str">
        <f>HYPERLINK("https://www.ncbi.nlm.nih.gov/geo/query/acc.cgi?acc=GSM495563","GSM495563")</f>
        <v>GSM495563</v>
      </c>
      <c r="F874" t="str">
        <f t="shared" si="56"/>
        <v>GSE19836</v>
      </c>
    </row>
    <row r="875" spans="1:6" x14ac:dyDescent="0.25">
      <c r="A875" t="s">
        <v>1929</v>
      </c>
      <c r="B875" s="2" t="s">
        <v>1928</v>
      </c>
      <c r="C875" t="s">
        <v>95</v>
      </c>
      <c r="D875" t="s">
        <v>559</v>
      </c>
      <c r="E875" t="str">
        <f>HYPERLINK("https://www.ncbi.nlm.nih.gov/geo/query/acc.cgi?acc=GSM495562","GSM495562")</f>
        <v>GSM495562</v>
      </c>
      <c r="F875" t="str">
        <f t="shared" si="56"/>
        <v>GSE19836</v>
      </c>
    </row>
    <row r="876" spans="1:6" x14ac:dyDescent="0.25">
      <c r="A876" t="s">
        <v>1930</v>
      </c>
      <c r="B876" s="2" t="s">
        <v>1928</v>
      </c>
      <c r="C876" t="s">
        <v>95</v>
      </c>
      <c r="D876" t="s">
        <v>559</v>
      </c>
      <c r="E876" t="str">
        <f>HYPERLINK("https://www.ncbi.nlm.nih.gov/geo/query/acc.cgi?acc=GSM495561","GSM495561")</f>
        <v>GSM495561</v>
      </c>
      <c r="F876" t="str">
        <f t="shared" si="56"/>
        <v>GSE19836</v>
      </c>
    </row>
    <row r="877" spans="1:6" x14ac:dyDescent="0.25">
      <c r="A877" t="s">
        <v>1931</v>
      </c>
      <c r="B877" s="2" t="s">
        <v>1456</v>
      </c>
      <c r="C877" t="s">
        <v>95</v>
      </c>
      <c r="D877" t="s">
        <v>559</v>
      </c>
      <c r="E877" t="str">
        <f>HYPERLINK("https://www.ncbi.nlm.nih.gov/geo/query/acc.cgi?acc=GSM495560","GSM495560")</f>
        <v>GSM495560</v>
      </c>
      <c r="F877" t="str">
        <f t="shared" si="56"/>
        <v>GSE19836</v>
      </c>
    </row>
    <row r="878" spans="1:6" x14ac:dyDescent="0.25">
      <c r="A878" t="s">
        <v>1932</v>
      </c>
      <c r="B878" s="2" t="s">
        <v>1933</v>
      </c>
      <c r="C878" t="s">
        <v>243</v>
      </c>
      <c r="D878" t="s">
        <v>625</v>
      </c>
      <c r="E878" t="str">
        <f>HYPERLINK("https://www.ncbi.nlm.nih.gov/geo/query/acc.cgi?acc=GSM86151","GSM86151")</f>
        <v>GSM86151</v>
      </c>
      <c r="F878" t="str">
        <f>HYPERLINK("https://www.ncbi.nlm.nih.gov/geo/query/acc.cgi?acc=GSE3749","GSE3749")</f>
        <v>GSE3749</v>
      </c>
    </row>
    <row r="879" spans="1:6" x14ac:dyDescent="0.25">
      <c r="A879" t="s">
        <v>1934</v>
      </c>
      <c r="B879" s="2" t="s">
        <v>1726</v>
      </c>
      <c r="C879" t="s">
        <v>466</v>
      </c>
      <c r="D879" t="s">
        <v>559</v>
      </c>
      <c r="E879" t="str">
        <f>HYPERLINK("https://www.ncbi.nlm.nih.gov/geo/query/acc.cgi?acc=GSM1836284","GSM1836284")</f>
        <v>GSM1836284</v>
      </c>
      <c r="F879" t="str">
        <f>HYPERLINK("https://www.ncbi.nlm.nih.gov/geo/query/acc.cgi?acc=GSE71528","GSE71528")</f>
        <v>GSE71528</v>
      </c>
    </row>
    <row r="880" spans="1:6" x14ac:dyDescent="0.25">
      <c r="A880" t="s">
        <v>1935</v>
      </c>
      <c r="B880" s="2" t="s">
        <v>1936</v>
      </c>
      <c r="C880" t="s">
        <v>8</v>
      </c>
      <c r="D880" t="s">
        <v>559</v>
      </c>
      <c r="E880" t="str">
        <f>HYPERLINK("https://www.ncbi.nlm.nih.gov/geo/query/acc.cgi?acc=GSM277768","GSM277768")</f>
        <v>GSM277768</v>
      </c>
      <c r="F880" t="str">
        <f t="shared" ref="F880:F888" si="57">HYPERLINK("https://www.ncbi.nlm.nih.gov/geo/query/acc.cgi?acc=GSE10970","GSE10970")</f>
        <v>GSE10970</v>
      </c>
    </row>
    <row r="881" spans="1:6" x14ac:dyDescent="0.25">
      <c r="A881" t="s">
        <v>1937</v>
      </c>
      <c r="B881" s="2" t="s">
        <v>1936</v>
      </c>
      <c r="C881" t="s">
        <v>8</v>
      </c>
      <c r="D881" t="s">
        <v>559</v>
      </c>
      <c r="E881" t="str">
        <f>HYPERLINK("https://www.ncbi.nlm.nih.gov/geo/query/acc.cgi?acc=GSM277767","GSM277767")</f>
        <v>GSM277767</v>
      </c>
      <c r="F881" t="str">
        <f t="shared" si="57"/>
        <v>GSE10970</v>
      </c>
    </row>
    <row r="882" spans="1:6" x14ac:dyDescent="0.25">
      <c r="A882" t="s">
        <v>1938</v>
      </c>
      <c r="B882" s="2" t="s">
        <v>1936</v>
      </c>
      <c r="C882" t="s">
        <v>8</v>
      </c>
      <c r="D882" t="s">
        <v>559</v>
      </c>
      <c r="E882" t="str">
        <f>HYPERLINK("https://www.ncbi.nlm.nih.gov/geo/query/acc.cgi?acc=GSM277766","GSM277766")</f>
        <v>GSM277766</v>
      </c>
      <c r="F882" t="str">
        <f t="shared" si="57"/>
        <v>GSE10970</v>
      </c>
    </row>
    <row r="883" spans="1:6" x14ac:dyDescent="0.25">
      <c r="A883" t="s">
        <v>1939</v>
      </c>
      <c r="B883" s="2" t="s">
        <v>1940</v>
      </c>
      <c r="C883" t="s">
        <v>8</v>
      </c>
      <c r="D883" t="s">
        <v>559</v>
      </c>
      <c r="E883" t="str">
        <f>HYPERLINK("https://www.ncbi.nlm.nih.gov/geo/query/acc.cgi?acc=GSM277765","GSM277765")</f>
        <v>GSM277765</v>
      </c>
      <c r="F883" t="str">
        <f t="shared" si="57"/>
        <v>GSE10970</v>
      </c>
    </row>
    <row r="884" spans="1:6" x14ac:dyDescent="0.25">
      <c r="A884" t="s">
        <v>1941</v>
      </c>
      <c r="B884" s="2" t="s">
        <v>1940</v>
      </c>
      <c r="C884" t="s">
        <v>8</v>
      </c>
      <c r="D884" t="s">
        <v>559</v>
      </c>
      <c r="E884" t="str">
        <f>HYPERLINK("https://www.ncbi.nlm.nih.gov/geo/query/acc.cgi?acc=GSM277764","GSM277764")</f>
        <v>GSM277764</v>
      </c>
      <c r="F884" t="str">
        <f t="shared" si="57"/>
        <v>GSE10970</v>
      </c>
    </row>
    <row r="885" spans="1:6" x14ac:dyDescent="0.25">
      <c r="A885" t="s">
        <v>1942</v>
      </c>
      <c r="B885" s="2" t="s">
        <v>1940</v>
      </c>
      <c r="C885" t="s">
        <v>8</v>
      </c>
      <c r="D885" t="s">
        <v>559</v>
      </c>
      <c r="E885" t="str">
        <f>HYPERLINK("https://www.ncbi.nlm.nih.gov/geo/query/acc.cgi?acc=GSM277763","GSM277763")</f>
        <v>GSM277763</v>
      </c>
      <c r="F885" t="str">
        <f t="shared" si="57"/>
        <v>GSE10970</v>
      </c>
    </row>
    <row r="886" spans="1:6" x14ac:dyDescent="0.25">
      <c r="A886" t="s">
        <v>1943</v>
      </c>
      <c r="B886" s="2" t="s">
        <v>1944</v>
      </c>
      <c r="C886" t="s">
        <v>8</v>
      </c>
      <c r="D886" t="s">
        <v>559</v>
      </c>
      <c r="E886" t="str">
        <f>HYPERLINK("https://www.ncbi.nlm.nih.gov/geo/query/acc.cgi?acc=GSM277762","GSM277762")</f>
        <v>GSM277762</v>
      </c>
      <c r="F886" t="str">
        <f t="shared" si="57"/>
        <v>GSE10970</v>
      </c>
    </row>
    <row r="887" spans="1:6" x14ac:dyDescent="0.25">
      <c r="A887" t="s">
        <v>1945</v>
      </c>
      <c r="B887" s="2" t="s">
        <v>1944</v>
      </c>
      <c r="C887" t="s">
        <v>8</v>
      </c>
      <c r="D887" t="s">
        <v>559</v>
      </c>
      <c r="E887" t="str">
        <f>HYPERLINK("https://www.ncbi.nlm.nih.gov/geo/query/acc.cgi?acc=GSM277761","GSM277761")</f>
        <v>GSM277761</v>
      </c>
      <c r="F887" t="str">
        <f t="shared" si="57"/>
        <v>GSE10970</v>
      </c>
    </row>
    <row r="888" spans="1:6" x14ac:dyDescent="0.25">
      <c r="A888" t="s">
        <v>1946</v>
      </c>
      <c r="B888" s="2" t="s">
        <v>1944</v>
      </c>
      <c r="C888" t="s">
        <v>8</v>
      </c>
      <c r="D888" t="s">
        <v>559</v>
      </c>
      <c r="E888" t="str">
        <f>HYPERLINK("https://www.ncbi.nlm.nih.gov/geo/query/acc.cgi?acc=GSM277760","GSM277760")</f>
        <v>GSM277760</v>
      </c>
      <c r="F888" t="str">
        <f t="shared" si="57"/>
        <v>GSE10970</v>
      </c>
    </row>
    <row r="889" spans="1:6" x14ac:dyDescent="0.25">
      <c r="A889" t="s">
        <v>1947</v>
      </c>
      <c r="B889" s="2" t="s">
        <v>1933</v>
      </c>
      <c r="C889" t="s">
        <v>243</v>
      </c>
      <c r="D889" t="s">
        <v>623</v>
      </c>
      <c r="E889" t="str">
        <f>HYPERLINK("https://www.ncbi.nlm.nih.gov/geo/query/acc.cgi?acc=GSM86152","GSM86152")</f>
        <v>GSM86152</v>
      </c>
      <c r="F889" t="str">
        <f>HYPERLINK("https://www.ncbi.nlm.nih.gov/geo/query/acc.cgi?acc=GSE3749","GSE3749")</f>
        <v>GSE3749</v>
      </c>
    </row>
    <row r="890" spans="1:6" x14ac:dyDescent="0.25">
      <c r="A890" t="s">
        <v>1948</v>
      </c>
      <c r="B890" s="2" t="s">
        <v>1949</v>
      </c>
      <c r="C890" t="s">
        <v>199</v>
      </c>
      <c r="D890" t="s">
        <v>625</v>
      </c>
      <c r="E890" t="str">
        <f>HYPERLINK("https://www.ncbi.nlm.nih.gov/geo/query/acc.cgi?acc=GSM72839","GSM72839")</f>
        <v>GSM72839</v>
      </c>
      <c r="F890" t="str">
        <f t="shared" ref="F890:F899" si="58">HYPERLINK("https://www.ncbi.nlm.nih.gov/geo/query/acc.cgi?acc=GSE3231","GSE3231")</f>
        <v>GSE3231</v>
      </c>
    </row>
    <row r="891" spans="1:6" x14ac:dyDescent="0.25">
      <c r="A891" t="s">
        <v>1950</v>
      </c>
      <c r="B891" s="2" t="s">
        <v>1949</v>
      </c>
      <c r="C891" t="s">
        <v>199</v>
      </c>
      <c r="D891" t="s">
        <v>623</v>
      </c>
      <c r="E891" t="str">
        <f>HYPERLINK("https://www.ncbi.nlm.nih.gov/geo/query/acc.cgi?acc=GSM72838","GSM72838")</f>
        <v>GSM72838</v>
      </c>
      <c r="F891" t="str">
        <f t="shared" si="58"/>
        <v>GSE3231</v>
      </c>
    </row>
    <row r="892" spans="1:6" x14ac:dyDescent="0.25">
      <c r="A892" t="s">
        <v>1951</v>
      </c>
      <c r="B892" s="2" t="s">
        <v>1952</v>
      </c>
      <c r="C892" t="s">
        <v>199</v>
      </c>
      <c r="D892" t="s">
        <v>625</v>
      </c>
      <c r="E892" t="str">
        <f>HYPERLINK("https://www.ncbi.nlm.nih.gov/geo/query/acc.cgi?acc=GSM72835","GSM72835")</f>
        <v>GSM72835</v>
      </c>
      <c r="F892" t="str">
        <f t="shared" si="58"/>
        <v>GSE3231</v>
      </c>
    </row>
    <row r="893" spans="1:6" x14ac:dyDescent="0.25">
      <c r="A893" t="s">
        <v>1953</v>
      </c>
      <c r="B893" s="2" t="s">
        <v>1952</v>
      </c>
      <c r="C893" t="s">
        <v>199</v>
      </c>
      <c r="D893" t="s">
        <v>623</v>
      </c>
      <c r="E893" t="str">
        <f>HYPERLINK("https://www.ncbi.nlm.nih.gov/geo/query/acc.cgi?acc=GSM72834","GSM72834")</f>
        <v>GSM72834</v>
      </c>
      <c r="F893" t="str">
        <f t="shared" si="58"/>
        <v>GSE3231</v>
      </c>
    </row>
    <row r="894" spans="1:6" x14ac:dyDescent="0.25">
      <c r="A894" t="s">
        <v>1954</v>
      </c>
      <c r="B894" s="2" t="s">
        <v>1952</v>
      </c>
      <c r="C894" t="s">
        <v>199</v>
      </c>
      <c r="D894" t="s">
        <v>625</v>
      </c>
      <c r="E894" t="str">
        <f>HYPERLINK("https://www.ncbi.nlm.nih.gov/geo/query/acc.cgi?acc=GSM72837","GSM72837")</f>
        <v>GSM72837</v>
      </c>
      <c r="F894" t="str">
        <f t="shared" si="58"/>
        <v>GSE3231</v>
      </c>
    </row>
    <row r="895" spans="1:6" x14ac:dyDescent="0.25">
      <c r="A895" t="s">
        <v>1955</v>
      </c>
      <c r="B895" s="2" t="s">
        <v>1952</v>
      </c>
      <c r="C895" t="s">
        <v>199</v>
      </c>
      <c r="D895" t="s">
        <v>623</v>
      </c>
      <c r="E895" t="str">
        <f>HYPERLINK("https://www.ncbi.nlm.nih.gov/geo/query/acc.cgi?acc=GSM72836","GSM72836")</f>
        <v>GSM72836</v>
      </c>
      <c r="F895" t="str">
        <f t="shared" si="58"/>
        <v>GSE3231</v>
      </c>
    </row>
    <row r="896" spans="1:6" x14ac:dyDescent="0.25">
      <c r="A896" t="s">
        <v>1956</v>
      </c>
      <c r="B896" s="2" t="s">
        <v>1484</v>
      </c>
      <c r="C896" t="s">
        <v>199</v>
      </c>
      <c r="D896" t="s">
        <v>625</v>
      </c>
      <c r="E896" t="str">
        <f>HYPERLINK("https://www.ncbi.nlm.nih.gov/geo/query/acc.cgi?acc=GSM72831","GSM72831")</f>
        <v>GSM72831</v>
      </c>
      <c r="F896" t="str">
        <f t="shared" si="58"/>
        <v>GSE3231</v>
      </c>
    </row>
    <row r="897" spans="1:6" x14ac:dyDescent="0.25">
      <c r="A897" t="s">
        <v>1957</v>
      </c>
      <c r="B897" s="2" t="s">
        <v>1484</v>
      </c>
      <c r="C897" t="s">
        <v>199</v>
      </c>
      <c r="D897" t="s">
        <v>623</v>
      </c>
      <c r="E897" t="str">
        <f>HYPERLINK("https://www.ncbi.nlm.nih.gov/geo/query/acc.cgi?acc=GSM72830","GSM72830")</f>
        <v>GSM72830</v>
      </c>
      <c r="F897" t="str">
        <f t="shared" si="58"/>
        <v>GSE3231</v>
      </c>
    </row>
    <row r="898" spans="1:6" x14ac:dyDescent="0.25">
      <c r="A898" t="s">
        <v>1958</v>
      </c>
      <c r="B898" s="2" t="s">
        <v>1952</v>
      </c>
      <c r="C898" t="s">
        <v>199</v>
      </c>
      <c r="D898" t="s">
        <v>625</v>
      </c>
      <c r="E898" t="str">
        <f>HYPERLINK("https://www.ncbi.nlm.nih.gov/geo/query/acc.cgi?acc=GSM72833","GSM72833")</f>
        <v>GSM72833</v>
      </c>
      <c r="F898" t="str">
        <f t="shared" si="58"/>
        <v>GSE3231</v>
      </c>
    </row>
    <row r="899" spans="1:6" x14ac:dyDescent="0.25">
      <c r="A899" t="s">
        <v>1959</v>
      </c>
      <c r="B899" s="2" t="s">
        <v>1952</v>
      </c>
      <c r="C899" t="s">
        <v>199</v>
      </c>
      <c r="D899" t="s">
        <v>623</v>
      </c>
      <c r="E899" t="str">
        <f>HYPERLINK("https://www.ncbi.nlm.nih.gov/geo/query/acc.cgi?acc=GSM72832","GSM72832")</f>
        <v>GSM72832</v>
      </c>
      <c r="F899" t="str">
        <f t="shared" si="58"/>
        <v>GSE3231</v>
      </c>
    </row>
    <row r="900" spans="1:6" x14ac:dyDescent="0.25">
      <c r="A900" t="s">
        <v>1960</v>
      </c>
      <c r="B900" s="2" t="s">
        <v>1961</v>
      </c>
      <c r="C900" t="s">
        <v>178</v>
      </c>
      <c r="D900" t="s">
        <v>630</v>
      </c>
      <c r="E900" t="str">
        <f>HYPERLINK("https://www.ncbi.nlm.nih.gov/geo/query/acc.cgi?acc=GSM749057","GSM749057")</f>
        <v>GSM749057</v>
      </c>
      <c r="F900" t="str">
        <f t="shared" ref="F900:F907" si="59">HYPERLINK("https://www.ncbi.nlm.nih.gov/geo/query/acc.cgi?acc=GSE30245","GSE30245")</f>
        <v>GSE30245</v>
      </c>
    </row>
    <row r="901" spans="1:6" x14ac:dyDescent="0.25">
      <c r="A901" t="s">
        <v>1962</v>
      </c>
      <c r="B901" s="2" t="s">
        <v>1961</v>
      </c>
      <c r="C901" t="s">
        <v>178</v>
      </c>
      <c r="D901" t="s">
        <v>630</v>
      </c>
      <c r="E901" t="str">
        <f>HYPERLINK("https://www.ncbi.nlm.nih.gov/geo/query/acc.cgi?acc=GSM749056","GSM749056")</f>
        <v>GSM749056</v>
      </c>
      <c r="F901" t="str">
        <f t="shared" si="59"/>
        <v>GSE30245</v>
      </c>
    </row>
    <row r="902" spans="1:6" x14ac:dyDescent="0.25">
      <c r="A902" t="s">
        <v>1963</v>
      </c>
      <c r="B902" s="2" t="s">
        <v>1961</v>
      </c>
      <c r="C902" t="s">
        <v>178</v>
      </c>
      <c r="D902" t="s">
        <v>630</v>
      </c>
      <c r="E902" t="str">
        <f>HYPERLINK("https://www.ncbi.nlm.nih.gov/geo/query/acc.cgi?acc=GSM749055","GSM749055")</f>
        <v>GSM749055</v>
      </c>
      <c r="F902" t="str">
        <f t="shared" si="59"/>
        <v>GSE30245</v>
      </c>
    </row>
    <row r="903" spans="1:6" x14ac:dyDescent="0.25">
      <c r="A903" t="s">
        <v>1964</v>
      </c>
      <c r="B903" s="2" t="s">
        <v>1965</v>
      </c>
      <c r="C903" t="s">
        <v>178</v>
      </c>
      <c r="D903" t="s">
        <v>630</v>
      </c>
      <c r="E903" t="str">
        <f>HYPERLINK("https://www.ncbi.nlm.nih.gov/geo/query/acc.cgi?acc=GSM749054","GSM749054")</f>
        <v>GSM749054</v>
      </c>
      <c r="F903" t="str">
        <f t="shared" si="59"/>
        <v>GSE30245</v>
      </c>
    </row>
    <row r="904" spans="1:6" x14ac:dyDescent="0.25">
      <c r="A904" t="s">
        <v>1966</v>
      </c>
      <c r="B904" s="2" t="s">
        <v>1965</v>
      </c>
      <c r="C904" t="s">
        <v>178</v>
      </c>
      <c r="D904" t="s">
        <v>630</v>
      </c>
      <c r="E904" t="str">
        <f>HYPERLINK("https://www.ncbi.nlm.nih.gov/geo/query/acc.cgi?acc=GSM749053","GSM749053")</f>
        <v>GSM749053</v>
      </c>
      <c r="F904" t="str">
        <f t="shared" si="59"/>
        <v>GSE30245</v>
      </c>
    </row>
    <row r="905" spans="1:6" x14ac:dyDescent="0.25">
      <c r="A905" t="s">
        <v>1967</v>
      </c>
      <c r="B905" s="2" t="s">
        <v>1968</v>
      </c>
      <c r="C905" t="s">
        <v>178</v>
      </c>
      <c r="D905" t="s">
        <v>630</v>
      </c>
      <c r="E905" t="str">
        <f>HYPERLINK("https://www.ncbi.nlm.nih.gov/geo/query/acc.cgi?acc=GSM749052","GSM749052")</f>
        <v>GSM749052</v>
      </c>
      <c r="F905" t="str">
        <f t="shared" si="59"/>
        <v>GSE30245</v>
      </c>
    </row>
    <row r="906" spans="1:6" x14ac:dyDescent="0.25">
      <c r="A906" t="s">
        <v>1969</v>
      </c>
      <c r="B906" s="2" t="s">
        <v>1968</v>
      </c>
      <c r="C906" t="s">
        <v>178</v>
      </c>
      <c r="D906" t="s">
        <v>630</v>
      </c>
      <c r="E906" t="str">
        <f>HYPERLINK("https://www.ncbi.nlm.nih.gov/geo/query/acc.cgi?acc=GSM749051","GSM749051")</f>
        <v>GSM749051</v>
      </c>
      <c r="F906" t="str">
        <f t="shared" si="59"/>
        <v>GSE30245</v>
      </c>
    </row>
    <row r="907" spans="1:6" x14ac:dyDescent="0.25">
      <c r="A907" t="s">
        <v>1970</v>
      </c>
      <c r="B907" s="2" t="s">
        <v>1971</v>
      </c>
      <c r="C907" t="s">
        <v>178</v>
      </c>
      <c r="D907" t="s">
        <v>630</v>
      </c>
      <c r="E907" t="str">
        <f>HYPERLINK("https://www.ncbi.nlm.nih.gov/geo/query/acc.cgi?acc=GSM749050","GSM749050")</f>
        <v>GSM749050</v>
      </c>
      <c r="F907" t="str">
        <f t="shared" si="59"/>
        <v>GSE30245</v>
      </c>
    </row>
    <row r="908" spans="1:6" x14ac:dyDescent="0.25">
      <c r="A908" t="s">
        <v>1972</v>
      </c>
      <c r="B908" s="2" t="s">
        <v>1580</v>
      </c>
      <c r="C908" t="s">
        <v>243</v>
      </c>
      <c r="D908" t="s">
        <v>623</v>
      </c>
      <c r="E908" t="str">
        <f>HYPERLINK("https://www.ncbi.nlm.nih.gov/geo/query/acc.cgi?acc=GSM86156","GSM86156")</f>
        <v>GSM86156</v>
      </c>
      <c r="F908" t="str">
        <f>HYPERLINK("https://www.ncbi.nlm.nih.gov/geo/query/acc.cgi?acc=GSE3749","GSE3749")</f>
        <v>GSE3749</v>
      </c>
    </row>
    <row r="909" spans="1:6" x14ac:dyDescent="0.25">
      <c r="A909" t="s">
        <v>1973</v>
      </c>
      <c r="B909" s="2" t="s">
        <v>1974</v>
      </c>
      <c r="C909" t="s">
        <v>243</v>
      </c>
      <c r="D909" t="s">
        <v>623</v>
      </c>
      <c r="E909" t="str">
        <f>HYPERLINK("https://www.ncbi.nlm.nih.gov/geo/query/acc.cgi?acc=GSM86118","GSM86118")</f>
        <v>GSM86118</v>
      </c>
      <c r="F909" t="str">
        <f>HYPERLINK("https://www.ncbi.nlm.nih.gov/geo/query/acc.cgi?acc=GSE3749","GSE3749")</f>
        <v>GSE3749</v>
      </c>
    </row>
    <row r="910" spans="1:6" x14ac:dyDescent="0.25">
      <c r="A910" t="s">
        <v>1975</v>
      </c>
      <c r="B910" s="2" t="s">
        <v>1501</v>
      </c>
      <c r="C910" t="s">
        <v>178</v>
      </c>
      <c r="D910" t="s">
        <v>630</v>
      </c>
      <c r="E910" t="str">
        <f>HYPERLINK("https://www.ncbi.nlm.nih.gov/geo/query/acc.cgi?acc=GSM749059","GSM749059")</f>
        <v>GSM749059</v>
      </c>
      <c r="F910" t="str">
        <f>HYPERLINK("https://www.ncbi.nlm.nih.gov/geo/query/acc.cgi?acc=GSE30245","GSE30245")</f>
        <v>GSE30245</v>
      </c>
    </row>
    <row r="911" spans="1:6" x14ac:dyDescent="0.25">
      <c r="A911" t="s">
        <v>1976</v>
      </c>
      <c r="B911" s="2" t="s">
        <v>1961</v>
      </c>
      <c r="C911" t="s">
        <v>178</v>
      </c>
      <c r="D911" t="s">
        <v>630</v>
      </c>
      <c r="E911" t="str">
        <f>HYPERLINK("https://www.ncbi.nlm.nih.gov/geo/query/acc.cgi?acc=GSM749058","GSM749058")</f>
        <v>GSM749058</v>
      </c>
      <c r="F911" t="str">
        <f>HYPERLINK("https://www.ncbi.nlm.nih.gov/geo/query/acc.cgi?acc=GSE30245","GSE30245")</f>
        <v>GSE30245</v>
      </c>
    </row>
    <row r="912" spans="1:6" x14ac:dyDescent="0.25">
      <c r="A912" t="s">
        <v>1977</v>
      </c>
      <c r="B912" s="2" t="s">
        <v>1978</v>
      </c>
      <c r="C912" t="s">
        <v>88</v>
      </c>
      <c r="D912" t="s">
        <v>1039</v>
      </c>
      <c r="E912" t="str">
        <f>HYPERLINK("https://www.ncbi.nlm.nih.gov/geo/query/acc.cgi?acc=GSM34824","GSM34824")</f>
        <v>GSM34824</v>
      </c>
      <c r="F912" t="str">
        <f t="shared" ref="F912:F921" si="60">HYPERLINK("https://www.ncbi.nlm.nih.gov/geo/query/acc.cgi?acc=GSE1948","GSE1948")</f>
        <v>GSE1948</v>
      </c>
    </row>
    <row r="913" spans="1:6" x14ac:dyDescent="0.25">
      <c r="A913" t="s">
        <v>1979</v>
      </c>
      <c r="B913" s="2" t="s">
        <v>1980</v>
      </c>
      <c r="C913" t="s">
        <v>88</v>
      </c>
      <c r="D913" t="s">
        <v>1039</v>
      </c>
      <c r="E913" t="str">
        <f>HYPERLINK("https://www.ncbi.nlm.nih.gov/geo/query/acc.cgi?acc=GSM34825","GSM34825")</f>
        <v>GSM34825</v>
      </c>
      <c r="F913" t="str">
        <f t="shared" si="60"/>
        <v>GSE1948</v>
      </c>
    </row>
    <row r="914" spans="1:6" x14ac:dyDescent="0.25">
      <c r="A914" t="s">
        <v>1981</v>
      </c>
      <c r="B914" s="2" t="s">
        <v>1982</v>
      </c>
      <c r="C914" t="s">
        <v>88</v>
      </c>
      <c r="D914" t="s">
        <v>1039</v>
      </c>
      <c r="E914" t="str">
        <f>HYPERLINK("https://www.ncbi.nlm.nih.gov/geo/query/acc.cgi?acc=GSM34826","GSM34826")</f>
        <v>GSM34826</v>
      </c>
      <c r="F914" t="str">
        <f t="shared" si="60"/>
        <v>GSE1948</v>
      </c>
    </row>
    <row r="915" spans="1:6" x14ac:dyDescent="0.25">
      <c r="A915" t="s">
        <v>1983</v>
      </c>
      <c r="B915" s="2" t="s">
        <v>1982</v>
      </c>
      <c r="C915" t="s">
        <v>88</v>
      </c>
      <c r="D915" t="s">
        <v>1039</v>
      </c>
      <c r="E915" t="str">
        <f>HYPERLINK("https://www.ncbi.nlm.nih.gov/geo/query/acc.cgi?acc=GSM34827","GSM34827")</f>
        <v>GSM34827</v>
      </c>
      <c r="F915" t="str">
        <f t="shared" si="60"/>
        <v>GSE1948</v>
      </c>
    </row>
    <row r="916" spans="1:6" x14ac:dyDescent="0.25">
      <c r="A916" t="s">
        <v>1984</v>
      </c>
      <c r="B916" s="2" t="s">
        <v>1985</v>
      </c>
      <c r="C916" t="s">
        <v>88</v>
      </c>
      <c r="D916" t="s">
        <v>1039</v>
      </c>
      <c r="E916" t="str">
        <f>HYPERLINK("https://www.ncbi.nlm.nih.gov/geo/query/acc.cgi?acc=GSM34820","GSM34820")</f>
        <v>GSM34820</v>
      </c>
      <c r="F916" t="str">
        <f t="shared" si="60"/>
        <v>GSE1948</v>
      </c>
    </row>
    <row r="917" spans="1:6" x14ac:dyDescent="0.25">
      <c r="A917" t="s">
        <v>1986</v>
      </c>
      <c r="B917" s="2" t="s">
        <v>1987</v>
      </c>
      <c r="C917" t="s">
        <v>88</v>
      </c>
      <c r="D917" t="s">
        <v>1039</v>
      </c>
      <c r="E917" t="str">
        <f>HYPERLINK("https://www.ncbi.nlm.nih.gov/geo/query/acc.cgi?acc=GSM34821","GSM34821")</f>
        <v>GSM34821</v>
      </c>
      <c r="F917" t="str">
        <f t="shared" si="60"/>
        <v>GSE1948</v>
      </c>
    </row>
    <row r="918" spans="1:6" x14ac:dyDescent="0.25">
      <c r="A918" t="s">
        <v>1988</v>
      </c>
      <c r="B918" s="2" t="s">
        <v>1987</v>
      </c>
      <c r="C918" t="s">
        <v>88</v>
      </c>
      <c r="D918" t="s">
        <v>1039</v>
      </c>
      <c r="E918" t="str">
        <f>HYPERLINK("https://www.ncbi.nlm.nih.gov/geo/query/acc.cgi?acc=GSM34822","GSM34822")</f>
        <v>GSM34822</v>
      </c>
      <c r="F918" t="str">
        <f t="shared" si="60"/>
        <v>GSE1948</v>
      </c>
    </row>
    <row r="919" spans="1:6" x14ac:dyDescent="0.25">
      <c r="A919" t="s">
        <v>1989</v>
      </c>
      <c r="B919" s="2" t="s">
        <v>1978</v>
      </c>
      <c r="C919" t="s">
        <v>88</v>
      </c>
      <c r="D919" t="s">
        <v>1039</v>
      </c>
      <c r="E919" t="str">
        <f>HYPERLINK("https://www.ncbi.nlm.nih.gov/geo/query/acc.cgi?acc=GSM34823","GSM34823")</f>
        <v>GSM34823</v>
      </c>
      <c r="F919" t="str">
        <f t="shared" si="60"/>
        <v>GSE1948</v>
      </c>
    </row>
    <row r="920" spans="1:6" x14ac:dyDescent="0.25">
      <c r="A920" t="s">
        <v>1990</v>
      </c>
      <c r="B920" s="2" t="s">
        <v>1991</v>
      </c>
      <c r="C920" t="s">
        <v>88</v>
      </c>
      <c r="D920" t="s">
        <v>1039</v>
      </c>
      <c r="E920" t="str">
        <f>HYPERLINK("https://www.ncbi.nlm.nih.gov/geo/query/acc.cgi?acc=GSM34828","GSM34828")</f>
        <v>GSM34828</v>
      </c>
      <c r="F920" t="str">
        <f t="shared" si="60"/>
        <v>GSE1948</v>
      </c>
    </row>
    <row r="921" spans="1:6" x14ac:dyDescent="0.25">
      <c r="A921" t="s">
        <v>1992</v>
      </c>
      <c r="B921" s="2" t="s">
        <v>1991</v>
      </c>
      <c r="C921" t="s">
        <v>88</v>
      </c>
      <c r="D921" t="s">
        <v>1039</v>
      </c>
      <c r="E921" t="str">
        <f>HYPERLINK("https://www.ncbi.nlm.nih.gov/geo/query/acc.cgi?acc=GSM34829","GSM34829")</f>
        <v>GSM34829</v>
      </c>
      <c r="F921" t="str">
        <f t="shared" si="60"/>
        <v>GSE1948</v>
      </c>
    </row>
    <row r="922" spans="1:6" x14ac:dyDescent="0.25">
      <c r="A922" t="s">
        <v>1993</v>
      </c>
      <c r="B922" s="2" t="s">
        <v>1994</v>
      </c>
      <c r="C922" t="s">
        <v>292</v>
      </c>
      <c r="D922" t="s">
        <v>559</v>
      </c>
      <c r="E922" t="str">
        <f>HYPERLINK("https://www.ncbi.nlm.nih.gov/geo/query/acc.cgi?acc=GSM98578","GSM98578")</f>
        <v>GSM98578</v>
      </c>
      <c r="F922" t="str">
        <f>HYPERLINK("https://www.ncbi.nlm.nih.gov/geo/query/acc.cgi?acc=GSE4308","GSE4308")</f>
        <v>GSE4308</v>
      </c>
    </row>
    <row r="923" spans="1:6" x14ac:dyDescent="0.25">
      <c r="A923" t="s">
        <v>1995</v>
      </c>
      <c r="B923" s="2" t="s">
        <v>1994</v>
      </c>
      <c r="C923" t="s">
        <v>292</v>
      </c>
      <c r="D923" t="s">
        <v>559</v>
      </c>
      <c r="E923" t="str">
        <f>HYPERLINK("https://www.ncbi.nlm.nih.gov/geo/query/acc.cgi?acc=GSM98579","GSM98579")</f>
        <v>GSM98579</v>
      </c>
      <c r="F923" t="str">
        <f>HYPERLINK("https://www.ncbi.nlm.nih.gov/geo/query/acc.cgi?acc=GSE4308","GSE4308")</f>
        <v>GSE4308</v>
      </c>
    </row>
    <row r="924" spans="1:6" x14ac:dyDescent="0.25">
      <c r="A924" t="s">
        <v>1996</v>
      </c>
      <c r="B924" s="2" t="s">
        <v>1997</v>
      </c>
      <c r="C924" t="s">
        <v>292</v>
      </c>
      <c r="D924" t="s">
        <v>559</v>
      </c>
      <c r="E924" t="str">
        <f>HYPERLINK("https://www.ncbi.nlm.nih.gov/geo/query/acc.cgi?acc=GSM98574","GSM98574")</f>
        <v>GSM98574</v>
      </c>
      <c r="F924" t="str">
        <f>HYPERLINK("https://www.ncbi.nlm.nih.gov/geo/query/acc.cgi?acc=GSE4308","GSE4308")</f>
        <v>GSE4308</v>
      </c>
    </row>
    <row r="925" spans="1:6" x14ac:dyDescent="0.25">
      <c r="A925" t="s">
        <v>1998</v>
      </c>
      <c r="B925" s="2" t="s">
        <v>1999</v>
      </c>
      <c r="C925" t="s">
        <v>186</v>
      </c>
      <c r="D925" t="s">
        <v>728</v>
      </c>
      <c r="E925" t="str">
        <f>HYPERLINK("https://www.ncbi.nlm.nih.gov/geo/query/acc.cgi?acc=GSM777944","GSM777944")</f>
        <v>GSM777944</v>
      </c>
      <c r="F925" t="str">
        <f>HYPERLINK("https://www.ncbi.nlm.nih.gov/geo/query/acc.cgi?acc=GSE31374","GSE31374")</f>
        <v>GSE31374</v>
      </c>
    </row>
    <row r="926" spans="1:6" x14ac:dyDescent="0.25">
      <c r="A926" t="s">
        <v>2000</v>
      </c>
      <c r="B926" s="2" t="s">
        <v>1994</v>
      </c>
      <c r="C926" t="s">
        <v>292</v>
      </c>
      <c r="D926" t="s">
        <v>559</v>
      </c>
      <c r="E926" t="str">
        <f>HYPERLINK("https://www.ncbi.nlm.nih.gov/geo/query/acc.cgi?acc=GSM98576","GSM98576")</f>
        <v>GSM98576</v>
      </c>
      <c r="F926" t="str">
        <f>HYPERLINK("https://www.ncbi.nlm.nih.gov/geo/query/acc.cgi?acc=GSE4308","GSE4308")</f>
        <v>GSE4308</v>
      </c>
    </row>
    <row r="927" spans="1:6" x14ac:dyDescent="0.25">
      <c r="A927" t="s">
        <v>2001</v>
      </c>
      <c r="B927" s="2" t="s">
        <v>1994</v>
      </c>
      <c r="C927" t="s">
        <v>292</v>
      </c>
      <c r="D927" t="s">
        <v>559</v>
      </c>
      <c r="E927" t="str">
        <f>HYPERLINK("https://www.ncbi.nlm.nih.gov/geo/query/acc.cgi?acc=GSM98577","GSM98577")</f>
        <v>GSM98577</v>
      </c>
      <c r="F927" t="str">
        <f>HYPERLINK("https://www.ncbi.nlm.nih.gov/geo/query/acc.cgi?acc=GSE4308","GSE4308")</f>
        <v>GSE4308</v>
      </c>
    </row>
    <row r="928" spans="1:6" x14ac:dyDescent="0.25">
      <c r="A928" t="s">
        <v>2002</v>
      </c>
      <c r="B928" s="2" t="s">
        <v>1997</v>
      </c>
      <c r="C928" t="s">
        <v>292</v>
      </c>
      <c r="D928" t="s">
        <v>559</v>
      </c>
      <c r="E928" t="str">
        <f>HYPERLINK("https://www.ncbi.nlm.nih.gov/geo/query/acc.cgi?acc=GSM98570","GSM98570")</f>
        <v>GSM98570</v>
      </c>
      <c r="F928" t="str">
        <f>HYPERLINK("https://www.ncbi.nlm.nih.gov/geo/query/acc.cgi?acc=GSE4308","GSE4308")</f>
        <v>GSE4308</v>
      </c>
    </row>
    <row r="929" spans="1:6" x14ac:dyDescent="0.25">
      <c r="A929" t="s">
        <v>2003</v>
      </c>
      <c r="B929" s="2" t="s">
        <v>1997</v>
      </c>
      <c r="C929" t="s">
        <v>292</v>
      </c>
      <c r="D929" t="s">
        <v>559</v>
      </c>
      <c r="E929" t="str">
        <f>HYPERLINK("https://www.ncbi.nlm.nih.gov/geo/query/acc.cgi?acc=GSM98571","GSM98571")</f>
        <v>GSM98571</v>
      </c>
      <c r="F929" t="str">
        <f>HYPERLINK("https://www.ncbi.nlm.nih.gov/geo/query/acc.cgi?acc=GSE4308","GSE4308")</f>
        <v>GSE4308</v>
      </c>
    </row>
    <row r="930" spans="1:6" x14ac:dyDescent="0.25">
      <c r="A930" t="s">
        <v>2004</v>
      </c>
      <c r="B930" s="2" t="s">
        <v>1997</v>
      </c>
      <c r="C930" t="s">
        <v>292</v>
      </c>
      <c r="D930" t="s">
        <v>559</v>
      </c>
      <c r="E930" t="str">
        <f>HYPERLINK("https://www.ncbi.nlm.nih.gov/geo/query/acc.cgi?acc=GSM98572","GSM98572")</f>
        <v>GSM98572</v>
      </c>
      <c r="F930" t="str">
        <f>HYPERLINK("https://www.ncbi.nlm.nih.gov/geo/query/acc.cgi?acc=GSE4308","GSE4308")</f>
        <v>GSE4308</v>
      </c>
    </row>
    <row r="931" spans="1:6" x14ac:dyDescent="0.25">
      <c r="A931" t="s">
        <v>2005</v>
      </c>
      <c r="B931" s="2" t="s">
        <v>1999</v>
      </c>
      <c r="C931" t="s">
        <v>186</v>
      </c>
      <c r="D931" t="s">
        <v>728</v>
      </c>
      <c r="E931" t="str">
        <f>HYPERLINK("https://www.ncbi.nlm.nih.gov/geo/query/acc.cgi?acc=GSM777945","GSM777945")</f>
        <v>GSM777945</v>
      </c>
      <c r="F931" t="str">
        <f>HYPERLINK("https://www.ncbi.nlm.nih.gov/geo/query/acc.cgi?acc=GSE31374","GSE31374")</f>
        <v>GSE31374</v>
      </c>
    </row>
    <row r="932" spans="1:6" x14ac:dyDescent="0.25">
      <c r="A932" t="s">
        <v>2006</v>
      </c>
      <c r="B932" s="2" t="s">
        <v>2007</v>
      </c>
      <c r="C932" t="s">
        <v>178</v>
      </c>
      <c r="D932" t="s">
        <v>630</v>
      </c>
      <c r="E932" t="str">
        <f>HYPERLINK("https://www.ncbi.nlm.nih.gov/geo/query/acc.cgi?acc=GSM749239","GSM749239")</f>
        <v>GSM749239</v>
      </c>
      <c r="F932" t="str">
        <f t="shared" ref="F932:F941" si="61">HYPERLINK("https://www.ncbi.nlm.nih.gov/geo/query/acc.cgi?acc=GSE30245","GSE30245")</f>
        <v>GSE30245</v>
      </c>
    </row>
    <row r="933" spans="1:6" x14ac:dyDescent="0.25">
      <c r="A933" t="s">
        <v>2008</v>
      </c>
      <c r="B933" s="2" t="s">
        <v>2009</v>
      </c>
      <c r="C933" t="s">
        <v>178</v>
      </c>
      <c r="D933" t="s">
        <v>630</v>
      </c>
      <c r="E933" t="str">
        <f>HYPERLINK("https://www.ncbi.nlm.nih.gov/geo/query/acc.cgi?acc=GSM749238","GSM749238")</f>
        <v>GSM749238</v>
      </c>
      <c r="F933" t="str">
        <f t="shared" si="61"/>
        <v>GSE30245</v>
      </c>
    </row>
    <row r="934" spans="1:6" x14ac:dyDescent="0.25">
      <c r="A934" t="s">
        <v>2010</v>
      </c>
      <c r="B934" s="2" t="s">
        <v>2011</v>
      </c>
      <c r="C934" t="s">
        <v>178</v>
      </c>
      <c r="D934" t="s">
        <v>630</v>
      </c>
      <c r="E934" t="str">
        <f>HYPERLINK("https://www.ncbi.nlm.nih.gov/geo/query/acc.cgi?acc=GSM749233","GSM749233")</f>
        <v>GSM749233</v>
      </c>
      <c r="F934" t="str">
        <f t="shared" si="61"/>
        <v>GSE30245</v>
      </c>
    </row>
    <row r="935" spans="1:6" x14ac:dyDescent="0.25">
      <c r="A935" t="s">
        <v>2012</v>
      </c>
      <c r="B935" s="2" t="s">
        <v>2013</v>
      </c>
      <c r="C935" t="s">
        <v>178</v>
      </c>
      <c r="D935" t="s">
        <v>630</v>
      </c>
      <c r="E935" t="str">
        <f>HYPERLINK("https://www.ncbi.nlm.nih.gov/geo/query/acc.cgi?acc=GSM749232","GSM749232")</f>
        <v>GSM749232</v>
      </c>
      <c r="F935" t="str">
        <f t="shared" si="61"/>
        <v>GSE30245</v>
      </c>
    </row>
    <row r="936" spans="1:6" x14ac:dyDescent="0.25">
      <c r="A936" t="s">
        <v>2014</v>
      </c>
      <c r="B936" s="2" t="s">
        <v>2015</v>
      </c>
      <c r="C936" t="s">
        <v>178</v>
      </c>
      <c r="D936" t="s">
        <v>630</v>
      </c>
      <c r="E936" t="str">
        <f>HYPERLINK("https://www.ncbi.nlm.nih.gov/geo/query/acc.cgi?acc=GSM749231","GSM749231")</f>
        <v>GSM749231</v>
      </c>
      <c r="F936" t="str">
        <f t="shared" si="61"/>
        <v>GSE30245</v>
      </c>
    </row>
    <row r="937" spans="1:6" x14ac:dyDescent="0.25">
      <c r="A937" t="s">
        <v>2016</v>
      </c>
      <c r="B937" s="2" t="s">
        <v>2017</v>
      </c>
      <c r="C937" t="s">
        <v>178</v>
      </c>
      <c r="D937" t="s">
        <v>630</v>
      </c>
      <c r="E937" t="str">
        <f>HYPERLINK("https://www.ncbi.nlm.nih.gov/geo/query/acc.cgi?acc=GSM749230","GSM749230")</f>
        <v>GSM749230</v>
      </c>
      <c r="F937" t="str">
        <f t="shared" si="61"/>
        <v>GSE30245</v>
      </c>
    </row>
    <row r="938" spans="1:6" x14ac:dyDescent="0.25">
      <c r="A938" t="s">
        <v>2018</v>
      </c>
      <c r="B938" s="2" t="s">
        <v>2019</v>
      </c>
      <c r="C938" t="s">
        <v>178</v>
      </c>
      <c r="D938" t="s">
        <v>630</v>
      </c>
      <c r="E938" t="str">
        <f>HYPERLINK("https://www.ncbi.nlm.nih.gov/geo/query/acc.cgi?acc=GSM749237","GSM749237")</f>
        <v>GSM749237</v>
      </c>
      <c r="F938" t="str">
        <f t="shared" si="61"/>
        <v>GSE30245</v>
      </c>
    </row>
    <row r="939" spans="1:6" x14ac:dyDescent="0.25">
      <c r="A939" t="s">
        <v>2020</v>
      </c>
      <c r="B939" s="2" t="s">
        <v>2021</v>
      </c>
      <c r="C939" t="s">
        <v>178</v>
      </c>
      <c r="D939" t="s">
        <v>630</v>
      </c>
      <c r="E939" t="str">
        <f>HYPERLINK("https://www.ncbi.nlm.nih.gov/geo/query/acc.cgi?acc=GSM749236","GSM749236")</f>
        <v>GSM749236</v>
      </c>
      <c r="F939" t="str">
        <f t="shared" si="61"/>
        <v>GSE30245</v>
      </c>
    </row>
    <row r="940" spans="1:6" x14ac:dyDescent="0.25">
      <c r="A940" t="s">
        <v>2022</v>
      </c>
      <c r="B940" s="2" t="s">
        <v>2021</v>
      </c>
      <c r="C940" t="s">
        <v>178</v>
      </c>
      <c r="D940" t="s">
        <v>630</v>
      </c>
      <c r="E940" t="str">
        <f>HYPERLINK("https://www.ncbi.nlm.nih.gov/geo/query/acc.cgi?acc=GSM749235","GSM749235")</f>
        <v>GSM749235</v>
      </c>
      <c r="F940" t="str">
        <f t="shared" si="61"/>
        <v>GSE30245</v>
      </c>
    </row>
    <row r="941" spans="1:6" x14ac:dyDescent="0.25">
      <c r="A941" t="s">
        <v>2023</v>
      </c>
      <c r="B941" s="2" t="s">
        <v>2024</v>
      </c>
      <c r="C941" t="s">
        <v>178</v>
      </c>
      <c r="D941" t="s">
        <v>630</v>
      </c>
      <c r="E941" t="str">
        <f>HYPERLINK("https://www.ncbi.nlm.nih.gov/geo/query/acc.cgi?acc=GSM749234","GSM749234")</f>
        <v>GSM749234</v>
      </c>
      <c r="F941" t="str">
        <f t="shared" si="61"/>
        <v>GSE30245</v>
      </c>
    </row>
    <row r="942" spans="1:6" x14ac:dyDescent="0.25">
      <c r="A942" t="s">
        <v>2025</v>
      </c>
      <c r="B942" s="2" t="s">
        <v>2026</v>
      </c>
      <c r="C942" t="s">
        <v>101</v>
      </c>
      <c r="D942" t="s">
        <v>764</v>
      </c>
      <c r="E942" t="str">
        <f>HYPERLINK("https://www.ncbi.nlm.nih.gov/geo/query/acc.cgi?acc=GSM37111","GSM37111")</f>
        <v>GSM37111</v>
      </c>
      <c r="F942" t="str">
        <f t="shared" ref="F942:F948" si="62">HYPERLINK("https://www.ncbi.nlm.nih.gov/geo/query/acc.cgi?acc=GSE2042","GSE2042")</f>
        <v>GSE2042</v>
      </c>
    </row>
    <row r="943" spans="1:6" x14ac:dyDescent="0.25">
      <c r="A943" t="s">
        <v>2027</v>
      </c>
      <c r="B943" s="2" t="s">
        <v>2028</v>
      </c>
      <c r="C943" t="s">
        <v>101</v>
      </c>
      <c r="D943" t="s">
        <v>1039</v>
      </c>
      <c r="E943" t="str">
        <f>HYPERLINK("https://www.ncbi.nlm.nih.gov/geo/query/acc.cgi?acc=GSM37110","GSM37110")</f>
        <v>GSM37110</v>
      </c>
      <c r="F943" t="str">
        <f t="shared" si="62"/>
        <v>GSE2042</v>
      </c>
    </row>
    <row r="944" spans="1:6" x14ac:dyDescent="0.25">
      <c r="A944" t="s">
        <v>2029</v>
      </c>
      <c r="B944" s="2" t="s">
        <v>2030</v>
      </c>
      <c r="C944" t="s">
        <v>101</v>
      </c>
      <c r="D944" t="s">
        <v>764</v>
      </c>
      <c r="E944" t="str">
        <f>HYPERLINK("https://www.ncbi.nlm.nih.gov/geo/query/acc.cgi?acc=GSM37113","GSM37113")</f>
        <v>GSM37113</v>
      </c>
      <c r="F944" t="str">
        <f t="shared" si="62"/>
        <v>GSE2042</v>
      </c>
    </row>
    <row r="945" spans="1:6" x14ac:dyDescent="0.25">
      <c r="A945" t="s">
        <v>2031</v>
      </c>
      <c r="B945" s="2" t="s">
        <v>2026</v>
      </c>
      <c r="C945" t="s">
        <v>101</v>
      </c>
      <c r="D945" t="s">
        <v>764</v>
      </c>
      <c r="E945" t="str">
        <f>HYPERLINK("https://www.ncbi.nlm.nih.gov/geo/query/acc.cgi?acc=GSM37112","GSM37112")</f>
        <v>GSM37112</v>
      </c>
      <c r="F945" t="str">
        <f t="shared" si="62"/>
        <v>GSE2042</v>
      </c>
    </row>
    <row r="946" spans="1:6" x14ac:dyDescent="0.25">
      <c r="A946" t="s">
        <v>2032</v>
      </c>
      <c r="B946" s="2" t="s">
        <v>2028</v>
      </c>
      <c r="C946" t="s">
        <v>101</v>
      </c>
      <c r="D946" t="s">
        <v>764</v>
      </c>
      <c r="E946" t="str">
        <f>HYPERLINK("https://www.ncbi.nlm.nih.gov/geo/query/acc.cgi?acc=GSM37115","GSM37115")</f>
        <v>GSM37115</v>
      </c>
      <c r="F946" t="str">
        <f t="shared" si="62"/>
        <v>GSE2042</v>
      </c>
    </row>
    <row r="947" spans="1:6" x14ac:dyDescent="0.25">
      <c r="A947" t="s">
        <v>2033</v>
      </c>
      <c r="B947" s="2" t="s">
        <v>2030</v>
      </c>
      <c r="C947" t="s">
        <v>101</v>
      </c>
      <c r="D947" t="s">
        <v>764</v>
      </c>
      <c r="E947" t="str">
        <f>HYPERLINK("https://www.ncbi.nlm.nih.gov/geo/query/acc.cgi?acc=GSM37114","GSM37114")</f>
        <v>GSM37114</v>
      </c>
      <c r="F947" t="str">
        <f t="shared" si="62"/>
        <v>GSE2042</v>
      </c>
    </row>
    <row r="948" spans="1:6" x14ac:dyDescent="0.25">
      <c r="A948" t="s">
        <v>2034</v>
      </c>
      <c r="B948" s="2" t="s">
        <v>2028</v>
      </c>
      <c r="C948" t="s">
        <v>101</v>
      </c>
      <c r="D948" t="s">
        <v>764</v>
      </c>
      <c r="E948" t="str">
        <f>HYPERLINK("https://www.ncbi.nlm.nih.gov/geo/query/acc.cgi?acc=GSM37116","GSM37116")</f>
        <v>GSM37116</v>
      </c>
      <c r="F948" t="str">
        <f t="shared" si="62"/>
        <v>GSE2042</v>
      </c>
    </row>
    <row r="949" spans="1:6" x14ac:dyDescent="0.25">
      <c r="A949" t="s">
        <v>2035</v>
      </c>
      <c r="B949" s="2" t="s">
        <v>1472</v>
      </c>
      <c r="C949" t="s">
        <v>377</v>
      </c>
      <c r="D949" t="s">
        <v>618</v>
      </c>
      <c r="E949" t="str">
        <f>HYPERLINK("https://www.ncbi.nlm.nih.gov/geo/query/acc.cgi?acc=GSM1304538","GSM1304538")</f>
        <v>GSM1304538</v>
      </c>
      <c r="F949" t="str">
        <f>HYPERLINK("https://www.ncbi.nlm.nih.gov/geo/query/acc.cgi?acc=GSE53969","GSE53969")</f>
        <v>GSE53969</v>
      </c>
    </row>
    <row r="950" spans="1:6" x14ac:dyDescent="0.25">
      <c r="A950" t="s">
        <v>2036</v>
      </c>
      <c r="B950" s="2" t="s">
        <v>2037</v>
      </c>
      <c r="C950" t="s">
        <v>219</v>
      </c>
      <c r="D950" t="s">
        <v>572</v>
      </c>
      <c r="E950" t="str">
        <f>HYPERLINK("https://www.ncbi.nlm.nih.gov/geo/query/acc.cgi?acc=GSM878591","GSM878591")</f>
        <v>GSM878591</v>
      </c>
      <c r="F950" t="str">
        <f>HYPERLINK("https://www.ncbi.nlm.nih.gov/geo/query/acc.cgi?acc=GSE35983","GSE35983")</f>
        <v>GSE35983</v>
      </c>
    </row>
    <row r="951" spans="1:6" x14ac:dyDescent="0.25">
      <c r="A951" t="s">
        <v>2038</v>
      </c>
      <c r="B951" s="2" t="s">
        <v>2039</v>
      </c>
      <c r="C951" t="s">
        <v>197</v>
      </c>
      <c r="D951" t="s">
        <v>559</v>
      </c>
      <c r="E951" t="str">
        <f>HYPERLINK("https://www.ncbi.nlm.nih.gov/geo/query/acc.cgi?acc=GSM799890","GSM799890")</f>
        <v>GSM799890</v>
      </c>
      <c r="F951" t="str">
        <f>HYPERLINK("https://www.ncbi.nlm.nih.gov/geo/query/acc.cgi?acc=GSE32288","GSE32288")</f>
        <v>GSE32288</v>
      </c>
    </row>
    <row r="952" spans="1:6" x14ac:dyDescent="0.25">
      <c r="A952" t="s">
        <v>2040</v>
      </c>
      <c r="B952" s="2" t="s">
        <v>2041</v>
      </c>
      <c r="C952" t="s">
        <v>197</v>
      </c>
      <c r="D952" t="s">
        <v>559</v>
      </c>
      <c r="E952" t="str">
        <f>HYPERLINK("https://www.ncbi.nlm.nih.gov/geo/query/acc.cgi?acc=GSM799891","GSM799891")</f>
        <v>GSM799891</v>
      </c>
      <c r="F952" t="str">
        <f>HYPERLINK("https://www.ncbi.nlm.nih.gov/geo/query/acc.cgi?acc=GSE32288","GSE32288")</f>
        <v>GSE32288</v>
      </c>
    </row>
    <row r="953" spans="1:6" x14ac:dyDescent="0.25">
      <c r="A953" t="s">
        <v>2042</v>
      </c>
      <c r="B953" s="2" t="s">
        <v>2043</v>
      </c>
      <c r="C953" t="s">
        <v>398</v>
      </c>
      <c r="D953" t="s">
        <v>559</v>
      </c>
      <c r="E953" t="str">
        <f>HYPERLINK("https://www.ncbi.nlm.nih.gov/geo/query/acc.cgi?acc=GSM1370101","GSM1370101")</f>
        <v>GSM1370101</v>
      </c>
      <c r="F953" t="str">
        <f t="shared" ref="F953:F962" si="63">HYPERLINK("https://www.ncbi.nlm.nih.gov/geo/query/acc.cgi?acc=GSE56838","GSE56838")</f>
        <v>GSE56838</v>
      </c>
    </row>
    <row r="954" spans="1:6" x14ac:dyDescent="0.25">
      <c r="A954" t="s">
        <v>2044</v>
      </c>
      <c r="B954" s="2" t="s">
        <v>2045</v>
      </c>
      <c r="C954" t="s">
        <v>398</v>
      </c>
      <c r="D954" t="s">
        <v>559</v>
      </c>
      <c r="E954" t="str">
        <f>HYPERLINK("https://www.ncbi.nlm.nih.gov/geo/query/acc.cgi?acc=GSM1370100","GSM1370100")</f>
        <v>GSM1370100</v>
      </c>
      <c r="F954" t="str">
        <f t="shared" si="63"/>
        <v>GSE56838</v>
      </c>
    </row>
    <row r="955" spans="1:6" x14ac:dyDescent="0.25">
      <c r="A955" t="s">
        <v>2046</v>
      </c>
      <c r="B955" s="2" t="s">
        <v>2043</v>
      </c>
      <c r="C955" t="s">
        <v>398</v>
      </c>
      <c r="D955" t="s">
        <v>559</v>
      </c>
      <c r="E955" t="str">
        <f>HYPERLINK("https://www.ncbi.nlm.nih.gov/geo/query/acc.cgi?acc=GSM1370103","GSM1370103")</f>
        <v>GSM1370103</v>
      </c>
      <c r="F955" t="str">
        <f t="shared" si="63"/>
        <v>GSE56838</v>
      </c>
    </row>
    <row r="956" spans="1:6" x14ac:dyDescent="0.25">
      <c r="A956" t="s">
        <v>2047</v>
      </c>
      <c r="B956" s="2" t="s">
        <v>2043</v>
      </c>
      <c r="C956" t="s">
        <v>398</v>
      </c>
      <c r="D956" t="s">
        <v>559</v>
      </c>
      <c r="E956" t="str">
        <f>HYPERLINK("https://www.ncbi.nlm.nih.gov/geo/query/acc.cgi?acc=GSM1370102","GSM1370102")</f>
        <v>GSM1370102</v>
      </c>
      <c r="F956" t="str">
        <f t="shared" si="63"/>
        <v>GSE56838</v>
      </c>
    </row>
    <row r="957" spans="1:6" x14ac:dyDescent="0.25">
      <c r="A957" t="s">
        <v>2048</v>
      </c>
      <c r="B957" s="2" t="s">
        <v>2049</v>
      </c>
      <c r="C957" t="s">
        <v>398</v>
      </c>
      <c r="D957" t="s">
        <v>559</v>
      </c>
      <c r="E957" t="str">
        <f>HYPERLINK("https://www.ncbi.nlm.nih.gov/geo/query/acc.cgi?acc=GSM1370105","GSM1370105")</f>
        <v>GSM1370105</v>
      </c>
      <c r="F957" t="str">
        <f t="shared" si="63"/>
        <v>GSE56838</v>
      </c>
    </row>
    <row r="958" spans="1:6" x14ac:dyDescent="0.25">
      <c r="A958" t="s">
        <v>2050</v>
      </c>
      <c r="B958" s="2" t="s">
        <v>2049</v>
      </c>
      <c r="C958" t="s">
        <v>398</v>
      </c>
      <c r="D958" t="s">
        <v>559</v>
      </c>
      <c r="E958" t="str">
        <f>HYPERLINK("https://www.ncbi.nlm.nih.gov/geo/query/acc.cgi?acc=GSM1370104","GSM1370104")</f>
        <v>GSM1370104</v>
      </c>
      <c r="F958" t="str">
        <f t="shared" si="63"/>
        <v>GSE56838</v>
      </c>
    </row>
    <row r="959" spans="1:6" x14ac:dyDescent="0.25">
      <c r="A959" t="s">
        <v>2051</v>
      </c>
      <c r="B959" s="2" t="s">
        <v>2052</v>
      </c>
      <c r="C959" t="s">
        <v>398</v>
      </c>
      <c r="D959" t="s">
        <v>559</v>
      </c>
      <c r="E959" t="str">
        <f>HYPERLINK("https://www.ncbi.nlm.nih.gov/geo/query/acc.cgi?acc=GSM1370107","GSM1370107")</f>
        <v>GSM1370107</v>
      </c>
      <c r="F959" t="str">
        <f t="shared" si="63"/>
        <v>GSE56838</v>
      </c>
    </row>
    <row r="960" spans="1:6" x14ac:dyDescent="0.25">
      <c r="A960" t="s">
        <v>2053</v>
      </c>
      <c r="B960" s="2" t="s">
        <v>2049</v>
      </c>
      <c r="C960" t="s">
        <v>398</v>
      </c>
      <c r="D960" t="s">
        <v>559</v>
      </c>
      <c r="E960" t="str">
        <f>HYPERLINK("https://www.ncbi.nlm.nih.gov/geo/query/acc.cgi?acc=GSM1370106","GSM1370106")</f>
        <v>GSM1370106</v>
      </c>
      <c r="F960" t="str">
        <f t="shared" si="63"/>
        <v>GSE56838</v>
      </c>
    </row>
    <row r="961" spans="1:6" x14ac:dyDescent="0.25">
      <c r="A961" t="s">
        <v>2054</v>
      </c>
      <c r="B961" s="2" t="s">
        <v>2052</v>
      </c>
      <c r="C961" t="s">
        <v>398</v>
      </c>
      <c r="D961" t="s">
        <v>559</v>
      </c>
      <c r="E961" t="str">
        <f>HYPERLINK("https://www.ncbi.nlm.nih.gov/geo/query/acc.cgi?acc=GSM1370109","GSM1370109")</f>
        <v>GSM1370109</v>
      </c>
      <c r="F961" t="str">
        <f t="shared" si="63"/>
        <v>GSE56838</v>
      </c>
    </row>
    <row r="962" spans="1:6" x14ac:dyDescent="0.25">
      <c r="A962" t="s">
        <v>2055</v>
      </c>
      <c r="B962" s="2" t="s">
        <v>2052</v>
      </c>
      <c r="C962" t="s">
        <v>398</v>
      </c>
      <c r="D962" t="s">
        <v>559</v>
      </c>
      <c r="E962" t="str">
        <f>HYPERLINK("https://www.ncbi.nlm.nih.gov/geo/query/acc.cgi?acc=GSM1370108","GSM1370108")</f>
        <v>GSM1370108</v>
      </c>
      <c r="F962" t="str">
        <f t="shared" si="63"/>
        <v>GSE56838</v>
      </c>
    </row>
    <row r="963" spans="1:6" x14ac:dyDescent="0.25">
      <c r="A963" t="s">
        <v>2056</v>
      </c>
      <c r="B963" s="2" t="s">
        <v>2057</v>
      </c>
      <c r="C963" t="s">
        <v>431</v>
      </c>
      <c r="D963" t="s">
        <v>572</v>
      </c>
      <c r="E963" t="str">
        <f>HYPERLINK("https://www.ncbi.nlm.nih.gov/geo/query/acc.cgi?acc=GSM1580537","GSM1580537")</f>
        <v>GSM1580537</v>
      </c>
      <c r="F963" t="str">
        <f>HYPERLINK("https://www.ncbi.nlm.nih.gov/geo/query/acc.cgi?acc=GSE64819","GSE64819")</f>
        <v>GSE64819</v>
      </c>
    </row>
    <row r="964" spans="1:6" x14ac:dyDescent="0.25">
      <c r="A964" t="s">
        <v>2058</v>
      </c>
      <c r="B964" s="2" t="s">
        <v>2059</v>
      </c>
      <c r="C964" t="s">
        <v>178</v>
      </c>
      <c r="D964" t="s">
        <v>630</v>
      </c>
      <c r="E964" t="str">
        <f>HYPERLINK("https://www.ncbi.nlm.nih.gov/geo/query/acc.cgi?acc=GSM748946","GSM748946")</f>
        <v>GSM748946</v>
      </c>
      <c r="F964" t="str">
        <f t="shared" ref="F964:F971" si="64">HYPERLINK("https://www.ncbi.nlm.nih.gov/geo/query/acc.cgi?acc=GSE30245","GSE30245")</f>
        <v>GSE30245</v>
      </c>
    </row>
    <row r="965" spans="1:6" x14ac:dyDescent="0.25">
      <c r="A965" t="s">
        <v>2060</v>
      </c>
      <c r="B965" s="2" t="s">
        <v>2061</v>
      </c>
      <c r="C965" t="s">
        <v>178</v>
      </c>
      <c r="D965" t="s">
        <v>630</v>
      </c>
      <c r="E965" t="str">
        <f>HYPERLINK("https://www.ncbi.nlm.nih.gov/geo/query/acc.cgi?acc=GSM748947","GSM748947")</f>
        <v>GSM748947</v>
      </c>
      <c r="F965" t="str">
        <f t="shared" si="64"/>
        <v>GSE30245</v>
      </c>
    </row>
    <row r="966" spans="1:6" x14ac:dyDescent="0.25">
      <c r="A966" t="s">
        <v>2062</v>
      </c>
      <c r="B966" s="2" t="s">
        <v>2063</v>
      </c>
      <c r="C966" t="s">
        <v>178</v>
      </c>
      <c r="D966" t="s">
        <v>630</v>
      </c>
      <c r="E966" t="str">
        <f>HYPERLINK("https://www.ncbi.nlm.nih.gov/geo/query/acc.cgi?acc=GSM748944","GSM748944")</f>
        <v>GSM748944</v>
      </c>
      <c r="F966" t="str">
        <f t="shared" si="64"/>
        <v>GSE30245</v>
      </c>
    </row>
    <row r="967" spans="1:6" x14ac:dyDescent="0.25">
      <c r="A967" t="s">
        <v>2064</v>
      </c>
      <c r="B967" s="2" t="s">
        <v>2059</v>
      </c>
      <c r="C967" t="s">
        <v>178</v>
      </c>
      <c r="D967" t="s">
        <v>630</v>
      </c>
      <c r="E967" t="str">
        <f>HYPERLINK("https://www.ncbi.nlm.nih.gov/geo/query/acc.cgi?acc=GSM748945","GSM748945")</f>
        <v>GSM748945</v>
      </c>
      <c r="F967" t="str">
        <f t="shared" si="64"/>
        <v>GSE30245</v>
      </c>
    </row>
    <row r="968" spans="1:6" x14ac:dyDescent="0.25">
      <c r="A968" t="s">
        <v>2065</v>
      </c>
      <c r="B968" s="2" t="s">
        <v>2066</v>
      </c>
      <c r="C968" t="s">
        <v>178</v>
      </c>
      <c r="D968" t="s">
        <v>630</v>
      </c>
      <c r="E968" t="str">
        <f>HYPERLINK("https://www.ncbi.nlm.nih.gov/geo/query/acc.cgi?acc=GSM748942","GSM748942")</f>
        <v>GSM748942</v>
      </c>
      <c r="F968" t="str">
        <f t="shared" si="64"/>
        <v>GSE30245</v>
      </c>
    </row>
    <row r="969" spans="1:6" x14ac:dyDescent="0.25">
      <c r="A969" t="s">
        <v>2067</v>
      </c>
      <c r="B969" s="2" t="s">
        <v>2063</v>
      </c>
      <c r="C969" t="s">
        <v>178</v>
      </c>
      <c r="D969" t="s">
        <v>630</v>
      </c>
      <c r="E969" t="str">
        <f>HYPERLINK("https://www.ncbi.nlm.nih.gov/geo/query/acc.cgi?acc=GSM748943","GSM748943")</f>
        <v>GSM748943</v>
      </c>
      <c r="F969" t="str">
        <f t="shared" si="64"/>
        <v>GSE30245</v>
      </c>
    </row>
    <row r="970" spans="1:6" x14ac:dyDescent="0.25">
      <c r="A970" t="s">
        <v>2068</v>
      </c>
      <c r="B970" s="2" t="s">
        <v>707</v>
      </c>
      <c r="C970" t="s">
        <v>178</v>
      </c>
      <c r="D970" t="s">
        <v>630</v>
      </c>
      <c r="E970" t="str">
        <f>HYPERLINK("https://www.ncbi.nlm.nih.gov/geo/query/acc.cgi?acc=GSM748940","GSM748940")</f>
        <v>GSM748940</v>
      </c>
      <c r="F970" t="str">
        <f t="shared" si="64"/>
        <v>GSE30245</v>
      </c>
    </row>
    <row r="971" spans="1:6" x14ac:dyDescent="0.25">
      <c r="A971" t="s">
        <v>2069</v>
      </c>
      <c r="B971" s="2" t="s">
        <v>2066</v>
      </c>
      <c r="C971" t="s">
        <v>178</v>
      </c>
      <c r="D971" t="s">
        <v>630</v>
      </c>
      <c r="E971" t="str">
        <f>HYPERLINK("https://www.ncbi.nlm.nih.gov/geo/query/acc.cgi?acc=GSM748941","GSM748941")</f>
        <v>GSM748941</v>
      </c>
      <c r="F971" t="str">
        <f t="shared" si="64"/>
        <v>GSE30245</v>
      </c>
    </row>
    <row r="972" spans="1:6" x14ac:dyDescent="0.25">
      <c r="A972" t="s">
        <v>2070</v>
      </c>
      <c r="B972" s="2" t="s">
        <v>2071</v>
      </c>
      <c r="C972" t="s">
        <v>166</v>
      </c>
      <c r="D972" t="s">
        <v>559</v>
      </c>
      <c r="E972" t="str">
        <f>HYPERLINK("https://www.ncbi.nlm.nih.gov/geo/query/acc.cgi?acc=GSM707701","GSM707701")</f>
        <v>GSM707701</v>
      </c>
      <c r="F972" t="str">
        <f>HYPERLINK("https://www.ncbi.nlm.nih.gov/geo/query/acc.cgi?acc=GSE28593","GSE28593")</f>
        <v>GSE28593</v>
      </c>
    </row>
    <row r="973" spans="1:6" x14ac:dyDescent="0.25">
      <c r="A973" t="s">
        <v>2072</v>
      </c>
      <c r="B973" s="2" t="s">
        <v>2071</v>
      </c>
      <c r="C973" t="s">
        <v>166</v>
      </c>
      <c r="D973" t="s">
        <v>559</v>
      </c>
      <c r="E973" t="str">
        <f>HYPERLINK("https://www.ncbi.nlm.nih.gov/geo/query/acc.cgi?acc=GSM707700","GSM707700")</f>
        <v>GSM707700</v>
      </c>
      <c r="F973" t="str">
        <f>HYPERLINK("https://www.ncbi.nlm.nih.gov/geo/query/acc.cgi?acc=GSE28593","GSE28593")</f>
        <v>GSE28593</v>
      </c>
    </row>
    <row r="974" spans="1:6" x14ac:dyDescent="0.25">
      <c r="A974" t="s">
        <v>2073</v>
      </c>
      <c r="B974" s="2" t="s">
        <v>2074</v>
      </c>
      <c r="C974" t="s">
        <v>324</v>
      </c>
      <c r="D974" t="s">
        <v>625</v>
      </c>
      <c r="E974" t="str">
        <f>HYPERLINK("https://www.ncbi.nlm.nih.gov/geo/query/acc.cgi?acc=GSM105585","GSM105585")</f>
        <v>GSM105585</v>
      </c>
      <c r="F974" t="str">
        <f>HYPERLINK("https://www.ncbi.nlm.nih.gov/geo/query/acc.cgi?acc=GSE4679","GSE4679")</f>
        <v>GSE4679</v>
      </c>
    </row>
    <row r="975" spans="1:6" x14ac:dyDescent="0.25">
      <c r="A975" t="s">
        <v>2075</v>
      </c>
      <c r="B975" s="2" t="s">
        <v>2074</v>
      </c>
      <c r="C975" t="s">
        <v>324</v>
      </c>
      <c r="D975" t="s">
        <v>623</v>
      </c>
      <c r="E975" t="str">
        <f>HYPERLINK("https://www.ncbi.nlm.nih.gov/geo/query/acc.cgi?acc=GSM105584","GSM105584")</f>
        <v>GSM105584</v>
      </c>
      <c r="F975" t="str">
        <f>HYPERLINK("https://www.ncbi.nlm.nih.gov/geo/query/acc.cgi?acc=GSE4679","GSE4679")</f>
        <v>GSE4679</v>
      </c>
    </row>
    <row r="976" spans="1:6" x14ac:dyDescent="0.25">
      <c r="A976" t="s">
        <v>2076</v>
      </c>
      <c r="B976" s="2" t="s">
        <v>2077</v>
      </c>
      <c r="C976" t="s">
        <v>324</v>
      </c>
      <c r="D976" t="s">
        <v>625</v>
      </c>
      <c r="E976" t="str">
        <f>HYPERLINK("https://www.ncbi.nlm.nih.gov/geo/query/acc.cgi?acc=GSM105583","GSM105583")</f>
        <v>GSM105583</v>
      </c>
      <c r="F976" t="str">
        <f>HYPERLINK("https://www.ncbi.nlm.nih.gov/geo/query/acc.cgi?acc=GSE4679","GSE4679")</f>
        <v>GSE4679</v>
      </c>
    </row>
    <row r="977" spans="1:6" x14ac:dyDescent="0.25">
      <c r="A977" t="s">
        <v>2078</v>
      </c>
      <c r="B977" s="2" t="s">
        <v>2077</v>
      </c>
      <c r="C977" t="s">
        <v>324</v>
      </c>
      <c r="D977" t="s">
        <v>623</v>
      </c>
      <c r="E977" t="str">
        <f>HYPERLINK("https://www.ncbi.nlm.nih.gov/geo/query/acc.cgi?acc=GSM105582","GSM105582")</f>
        <v>GSM105582</v>
      </c>
      <c r="F977" t="str">
        <f>HYPERLINK("https://www.ncbi.nlm.nih.gov/geo/query/acc.cgi?acc=GSE4679","GSE4679")</f>
        <v>GSE4679</v>
      </c>
    </row>
    <row r="978" spans="1:6" x14ac:dyDescent="0.25">
      <c r="A978" t="s">
        <v>2079</v>
      </c>
      <c r="B978" s="2" t="s">
        <v>2061</v>
      </c>
      <c r="C978" t="s">
        <v>178</v>
      </c>
      <c r="D978" t="s">
        <v>630</v>
      </c>
      <c r="E978" t="str">
        <f>HYPERLINK("https://www.ncbi.nlm.nih.gov/geo/query/acc.cgi?acc=GSM748948","GSM748948")</f>
        <v>GSM748948</v>
      </c>
      <c r="F978" t="str">
        <f>HYPERLINK("https://www.ncbi.nlm.nih.gov/geo/query/acc.cgi?acc=GSE30245","GSE30245")</f>
        <v>GSE30245</v>
      </c>
    </row>
    <row r="979" spans="1:6" x14ac:dyDescent="0.25">
      <c r="A979" t="s">
        <v>2080</v>
      </c>
      <c r="B979" s="2" t="s">
        <v>1609</v>
      </c>
      <c r="C979" t="s">
        <v>178</v>
      </c>
      <c r="D979" t="s">
        <v>630</v>
      </c>
      <c r="E979" t="str">
        <f>HYPERLINK("https://www.ncbi.nlm.nih.gov/geo/query/acc.cgi?acc=GSM748949","GSM748949")</f>
        <v>GSM748949</v>
      </c>
      <c r="F979" t="str">
        <f>HYPERLINK("https://www.ncbi.nlm.nih.gov/geo/query/acc.cgi?acc=GSE30245","GSE30245")</f>
        <v>GSE30245</v>
      </c>
    </row>
    <row r="980" spans="1:6" x14ac:dyDescent="0.25">
      <c r="A980" t="s">
        <v>2081</v>
      </c>
      <c r="B980" s="2" t="s">
        <v>2082</v>
      </c>
      <c r="C980" t="s">
        <v>551</v>
      </c>
      <c r="D980" t="s">
        <v>559</v>
      </c>
      <c r="E980" t="str">
        <f>HYPERLINK("https://www.ncbi.nlm.nih.gov/geo/query/acc.cgi?acc=GSM251882","GSM251882")</f>
        <v>GSM251882</v>
      </c>
      <c r="F980" t="str">
        <f>HYPERLINK("https://www.ncbi.nlm.nih.gov/geo/query/acc.cgi?acc=GSE9978","GSE9978")</f>
        <v>GSE9978</v>
      </c>
    </row>
    <row r="981" spans="1:6" x14ac:dyDescent="0.25">
      <c r="A981" t="s">
        <v>2083</v>
      </c>
      <c r="B981" s="2" t="s">
        <v>2084</v>
      </c>
      <c r="C981" t="s">
        <v>178</v>
      </c>
      <c r="D981" t="s">
        <v>630</v>
      </c>
      <c r="E981" t="str">
        <f>HYPERLINK("https://www.ncbi.nlm.nih.gov/geo/query/acc.cgi?acc=GSM749309","GSM749309")</f>
        <v>GSM749309</v>
      </c>
      <c r="F981" t="str">
        <f t="shared" ref="F981:F990" si="65">HYPERLINK("https://www.ncbi.nlm.nih.gov/geo/query/acc.cgi?acc=GSE30245","GSE30245")</f>
        <v>GSE30245</v>
      </c>
    </row>
    <row r="982" spans="1:6" x14ac:dyDescent="0.25">
      <c r="A982" t="s">
        <v>2085</v>
      </c>
      <c r="B982" s="2" t="s">
        <v>2086</v>
      </c>
      <c r="C982" t="s">
        <v>178</v>
      </c>
      <c r="D982" t="s">
        <v>630</v>
      </c>
      <c r="E982" t="str">
        <f>HYPERLINK("https://www.ncbi.nlm.nih.gov/geo/query/acc.cgi?acc=GSM749308","GSM749308")</f>
        <v>GSM749308</v>
      </c>
      <c r="F982" t="str">
        <f t="shared" si="65"/>
        <v>GSE30245</v>
      </c>
    </row>
    <row r="983" spans="1:6" x14ac:dyDescent="0.25">
      <c r="A983" t="s">
        <v>2087</v>
      </c>
      <c r="B983" s="2" t="s">
        <v>2088</v>
      </c>
      <c r="C983" t="s">
        <v>178</v>
      </c>
      <c r="D983" t="s">
        <v>630</v>
      </c>
      <c r="E983" t="str">
        <f>HYPERLINK("https://www.ncbi.nlm.nih.gov/geo/query/acc.cgi?acc=GSM749307","GSM749307")</f>
        <v>GSM749307</v>
      </c>
      <c r="F983" t="str">
        <f t="shared" si="65"/>
        <v>GSE30245</v>
      </c>
    </row>
    <row r="984" spans="1:6" x14ac:dyDescent="0.25">
      <c r="A984" t="s">
        <v>2089</v>
      </c>
      <c r="B984" s="2" t="s">
        <v>2090</v>
      </c>
      <c r="C984" t="s">
        <v>178</v>
      </c>
      <c r="D984" t="s">
        <v>630</v>
      </c>
      <c r="E984" t="str">
        <f>HYPERLINK("https://www.ncbi.nlm.nih.gov/geo/query/acc.cgi?acc=GSM749306","GSM749306")</f>
        <v>GSM749306</v>
      </c>
      <c r="F984" t="str">
        <f t="shared" si="65"/>
        <v>GSE30245</v>
      </c>
    </row>
    <row r="985" spans="1:6" x14ac:dyDescent="0.25">
      <c r="A985" t="s">
        <v>2091</v>
      </c>
      <c r="B985" s="2" t="s">
        <v>2092</v>
      </c>
      <c r="C985" t="s">
        <v>178</v>
      </c>
      <c r="D985" t="s">
        <v>630</v>
      </c>
      <c r="E985" t="str">
        <f>HYPERLINK("https://www.ncbi.nlm.nih.gov/geo/query/acc.cgi?acc=GSM749305","GSM749305")</f>
        <v>GSM749305</v>
      </c>
      <c r="F985" t="str">
        <f t="shared" si="65"/>
        <v>GSE30245</v>
      </c>
    </row>
    <row r="986" spans="1:6" x14ac:dyDescent="0.25">
      <c r="A986" t="s">
        <v>2093</v>
      </c>
      <c r="B986" s="2" t="s">
        <v>2092</v>
      </c>
      <c r="C986" t="s">
        <v>178</v>
      </c>
      <c r="D986" t="s">
        <v>630</v>
      </c>
      <c r="E986" t="str">
        <f>HYPERLINK("https://www.ncbi.nlm.nih.gov/geo/query/acc.cgi?acc=GSM749304","GSM749304")</f>
        <v>GSM749304</v>
      </c>
      <c r="F986" t="str">
        <f t="shared" si="65"/>
        <v>GSE30245</v>
      </c>
    </row>
    <row r="987" spans="1:6" x14ac:dyDescent="0.25">
      <c r="A987" t="s">
        <v>2094</v>
      </c>
      <c r="B987" s="2" t="s">
        <v>2095</v>
      </c>
      <c r="C987" t="s">
        <v>178</v>
      </c>
      <c r="D987" t="s">
        <v>630</v>
      </c>
      <c r="E987" t="str">
        <f>HYPERLINK("https://www.ncbi.nlm.nih.gov/geo/query/acc.cgi?acc=GSM749303","GSM749303")</f>
        <v>GSM749303</v>
      </c>
      <c r="F987" t="str">
        <f t="shared" si="65"/>
        <v>GSE30245</v>
      </c>
    </row>
    <row r="988" spans="1:6" x14ac:dyDescent="0.25">
      <c r="A988" t="s">
        <v>2096</v>
      </c>
      <c r="B988" s="2" t="s">
        <v>2095</v>
      </c>
      <c r="C988" t="s">
        <v>178</v>
      </c>
      <c r="D988" t="s">
        <v>630</v>
      </c>
      <c r="E988" t="str">
        <f>HYPERLINK("https://www.ncbi.nlm.nih.gov/geo/query/acc.cgi?acc=GSM749302","GSM749302")</f>
        <v>GSM749302</v>
      </c>
      <c r="F988" t="str">
        <f t="shared" si="65"/>
        <v>GSE30245</v>
      </c>
    </row>
    <row r="989" spans="1:6" x14ac:dyDescent="0.25">
      <c r="A989" t="s">
        <v>2097</v>
      </c>
      <c r="B989" s="2" t="s">
        <v>2098</v>
      </c>
      <c r="C989" t="s">
        <v>178</v>
      </c>
      <c r="D989" t="s">
        <v>630</v>
      </c>
      <c r="E989" t="str">
        <f>HYPERLINK("https://www.ncbi.nlm.nih.gov/geo/query/acc.cgi?acc=GSM749301","GSM749301")</f>
        <v>GSM749301</v>
      </c>
      <c r="F989" t="str">
        <f t="shared" si="65"/>
        <v>GSE30245</v>
      </c>
    </row>
    <row r="990" spans="1:6" x14ac:dyDescent="0.25">
      <c r="A990" t="s">
        <v>2099</v>
      </c>
      <c r="B990" s="2" t="s">
        <v>2098</v>
      </c>
      <c r="C990" t="s">
        <v>178</v>
      </c>
      <c r="D990" t="s">
        <v>630</v>
      </c>
      <c r="E990" t="str">
        <f>HYPERLINK("https://www.ncbi.nlm.nih.gov/geo/query/acc.cgi?acc=GSM749300","GSM749300")</f>
        <v>GSM749300</v>
      </c>
      <c r="F990" t="str">
        <f t="shared" si="65"/>
        <v>GSE30245</v>
      </c>
    </row>
    <row r="991" spans="1:6" x14ac:dyDescent="0.25">
      <c r="A991" t="s">
        <v>2100</v>
      </c>
      <c r="B991" s="2" t="s">
        <v>2082</v>
      </c>
      <c r="C991" t="s">
        <v>551</v>
      </c>
      <c r="D991" t="s">
        <v>559</v>
      </c>
      <c r="E991" t="str">
        <f>HYPERLINK("https://www.ncbi.nlm.nih.gov/geo/query/acc.cgi?acc=GSM251881","GSM251881")</f>
        <v>GSM251881</v>
      </c>
      <c r="F991" t="str">
        <f>HYPERLINK("https://www.ncbi.nlm.nih.gov/geo/query/acc.cgi?acc=GSE9978","GSE9978")</f>
        <v>GSE9978</v>
      </c>
    </row>
    <row r="992" spans="1:6" x14ac:dyDescent="0.25">
      <c r="A992" t="s">
        <v>2101</v>
      </c>
      <c r="B992" s="2" t="s">
        <v>2102</v>
      </c>
      <c r="C992" t="s">
        <v>341</v>
      </c>
      <c r="D992" t="s">
        <v>1806</v>
      </c>
      <c r="E992" t="str">
        <f>HYPERLINK("https://www.ncbi.nlm.nih.gov/geo/query/acc.cgi?acc=GSM1195989","GSM1195989")</f>
        <v>GSM1195989</v>
      </c>
      <c r="F992" t="str">
        <f>HYPERLINK("https://www.ncbi.nlm.nih.gov/geo/query/acc.cgi?acc=GSE49251","GSE49251")</f>
        <v>GSE49251</v>
      </c>
    </row>
    <row r="993" spans="1:6" x14ac:dyDescent="0.25">
      <c r="A993" t="s">
        <v>2103</v>
      </c>
      <c r="B993" s="2" t="s">
        <v>1131</v>
      </c>
      <c r="C993" t="s">
        <v>529</v>
      </c>
      <c r="D993" t="s">
        <v>583</v>
      </c>
      <c r="E993" t="str">
        <f>HYPERLINK("https://www.ncbi.nlm.nih.gov/geo/query/acc.cgi?acc=GSM2334976","GSM2334976")</f>
        <v>GSM2334976</v>
      </c>
      <c r="F993" t="str">
        <f>HYPERLINK("https://www.ncbi.nlm.nih.gov/geo/query/acc.cgi?acc=GSE87597","GSE87597")</f>
        <v>GSE87597</v>
      </c>
    </row>
    <row r="994" spans="1:6" x14ac:dyDescent="0.25">
      <c r="A994" t="s">
        <v>2104</v>
      </c>
      <c r="B994" s="2" t="s">
        <v>1131</v>
      </c>
      <c r="C994" t="s">
        <v>529</v>
      </c>
      <c r="D994" t="s">
        <v>583</v>
      </c>
      <c r="E994" t="str">
        <f>HYPERLINK("https://www.ncbi.nlm.nih.gov/geo/query/acc.cgi?acc=GSM2334975","GSM2334975")</f>
        <v>GSM2334975</v>
      </c>
      <c r="F994" t="str">
        <f>HYPERLINK("https://www.ncbi.nlm.nih.gov/geo/query/acc.cgi?acc=GSE87597","GSE87597")</f>
        <v>GSE87597</v>
      </c>
    </row>
    <row r="995" spans="1:6" x14ac:dyDescent="0.25">
      <c r="A995" t="s">
        <v>2105</v>
      </c>
      <c r="B995" s="2" t="s">
        <v>2106</v>
      </c>
      <c r="C995" t="s">
        <v>463</v>
      </c>
      <c r="D995" t="s">
        <v>559</v>
      </c>
      <c r="E995" t="str">
        <f>HYPERLINK("https://www.ncbi.nlm.nih.gov/geo/query/acc.cgi?acc=GSM172073","GSM172073")</f>
        <v>GSM172073</v>
      </c>
      <c r="F995" t="str">
        <f>HYPERLINK("https://www.ncbi.nlm.nih.gov/geo/query/acc.cgi?acc=GSE7141","GSE7141")</f>
        <v>GSE7141</v>
      </c>
    </row>
    <row r="996" spans="1:6" x14ac:dyDescent="0.25">
      <c r="A996" t="s">
        <v>2107</v>
      </c>
      <c r="B996" s="2" t="s">
        <v>2108</v>
      </c>
      <c r="C996" t="s">
        <v>389</v>
      </c>
      <c r="D996" t="s">
        <v>559</v>
      </c>
      <c r="E996" t="str">
        <f>HYPERLINK("https://www.ncbi.nlm.nih.gov/geo/query/acc.cgi?acc=GSM1340506","GSM1340506")</f>
        <v>GSM1340506</v>
      </c>
      <c r="F996" t="str">
        <f>HYPERLINK("https://www.ncbi.nlm.nih.gov/geo/query/acc.cgi?acc=GSE55622","GSE55622")</f>
        <v>GSE55622</v>
      </c>
    </row>
    <row r="997" spans="1:6" x14ac:dyDescent="0.25">
      <c r="A997" t="s">
        <v>2109</v>
      </c>
      <c r="B997" s="2" t="s">
        <v>2110</v>
      </c>
      <c r="C997" t="s">
        <v>186</v>
      </c>
      <c r="D997" t="s">
        <v>728</v>
      </c>
      <c r="E997" t="str">
        <f>HYPERLINK("https://www.ncbi.nlm.nih.gov/geo/query/acc.cgi?acc=GSM778068","GSM778068")</f>
        <v>GSM778068</v>
      </c>
      <c r="F997" t="str">
        <f t="shared" ref="F997:F1006" si="66">HYPERLINK("https://www.ncbi.nlm.nih.gov/geo/query/acc.cgi?acc=GSE31374","GSE31374")</f>
        <v>GSE31374</v>
      </c>
    </row>
    <row r="998" spans="1:6" x14ac:dyDescent="0.25">
      <c r="A998" t="s">
        <v>2111</v>
      </c>
      <c r="B998" s="2" t="s">
        <v>2110</v>
      </c>
      <c r="C998" t="s">
        <v>186</v>
      </c>
      <c r="D998" t="s">
        <v>728</v>
      </c>
      <c r="E998" t="str">
        <f>HYPERLINK("https://www.ncbi.nlm.nih.gov/geo/query/acc.cgi?acc=GSM778069","GSM778069")</f>
        <v>GSM778069</v>
      </c>
      <c r="F998" t="str">
        <f t="shared" si="66"/>
        <v>GSE31374</v>
      </c>
    </row>
    <row r="999" spans="1:6" x14ac:dyDescent="0.25">
      <c r="A999" t="s">
        <v>2112</v>
      </c>
      <c r="B999" s="2" t="s">
        <v>2113</v>
      </c>
      <c r="C999" t="s">
        <v>186</v>
      </c>
      <c r="D999" t="s">
        <v>728</v>
      </c>
      <c r="E999" t="str">
        <f>HYPERLINK("https://www.ncbi.nlm.nih.gov/geo/query/acc.cgi?acc=GSM778066","GSM778066")</f>
        <v>GSM778066</v>
      </c>
      <c r="F999" t="str">
        <f t="shared" si="66"/>
        <v>GSE31374</v>
      </c>
    </row>
    <row r="1000" spans="1:6" x14ac:dyDescent="0.25">
      <c r="A1000" t="s">
        <v>2114</v>
      </c>
      <c r="B1000" s="2" t="s">
        <v>2113</v>
      </c>
      <c r="C1000" t="s">
        <v>186</v>
      </c>
      <c r="D1000" t="s">
        <v>728</v>
      </c>
      <c r="E1000" t="str">
        <f>HYPERLINK("https://www.ncbi.nlm.nih.gov/geo/query/acc.cgi?acc=GSM778067","GSM778067")</f>
        <v>GSM778067</v>
      </c>
      <c r="F1000" t="str">
        <f t="shared" si="66"/>
        <v>GSE31374</v>
      </c>
    </row>
    <row r="1001" spans="1:6" x14ac:dyDescent="0.25">
      <c r="A1001" t="s">
        <v>2115</v>
      </c>
      <c r="B1001" s="2" t="s">
        <v>2116</v>
      </c>
      <c r="C1001" t="s">
        <v>186</v>
      </c>
      <c r="D1001" t="s">
        <v>728</v>
      </c>
      <c r="E1001" t="str">
        <f>HYPERLINK("https://www.ncbi.nlm.nih.gov/geo/query/acc.cgi?acc=GSM778064","GSM778064")</f>
        <v>GSM778064</v>
      </c>
      <c r="F1001" t="str">
        <f t="shared" si="66"/>
        <v>GSE31374</v>
      </c>
    </row>
    <row r="1002" spans="1:6" x14ac:dyDescent="0.25">
      <c r="A1002" t="s">
        <v>2117</v>
      </c>
      <c r="B1002" s="2" t="s">
        <v>2116</v>
      </c>
      <c r="C1002" t="s">
        <v>186</v>
      </c>
      <c r="D1002" t="s">
        <v>728</v>
      </c>
      <c r="E1002" t="str">
        <f>HYPERLINK("https://www.ncbi.nlm.nih.gov/geo/query/acc.cgi?acc=GSM778065","GSM778065")</f>
        <v>GSM778065</v>
      </c>
      <c r="F1002" t="str">
        <f t="shared" si="66"/>
        <v>GSE31374</v>
      </c>
    </row>
    <row r="1003" spans="1:6" x14ac:dyDescent="0.25">
      <c r="A1003" t="s">
        <v>2118</v>
      </c>
      <c r="B1003" s="2" t="s">
        <v>2119</v>
      </c>
      <c r="C1003" t="s">
        <v>186</v>
      </c>
      <c r="D1003" t="s">
        <v>728</v>
      </c>
      <c r="E1003" t="str">
        <f>HYPERLINK("https://www.ncbi.nlm.nih.gov/geo/query/acc.cgi?acc=GSM778062","GSM778062")</f>
        <v>GSM778062</v>
      </c>
      <c r="F1003" t="str">
        <f t="shared" si="66"/>
        <v>GSE31374</v>
      </c>
    </row>
    <row r="1004" spans="1:6" x14ac:dyDescent="0.25">
      <c r="A1004" t="s">
        <v>2120</v>
      </c>
      <c r="B1004" s="2" t="s">
        <v>2119</v>
      </c>
      <c r="C1004" t="s">
        <v>186</v>
      </c>
      <c r="D1004" t="s">
        <v>728</v>
      </c>
      <c r="E1004" t="str">
        <f>HYPERLINK("https://www.ncbi.nlm.nih.gov/geo/query/acc.cgi?acc=GSM778063","GSM778063")</f>
        <v>GSM778063</v>
      </c>
      <c r="F1004" t="str">
        <f t="shared" si="66"/>
        <v>GSE31374</v>
      </c>
    </row>
    <row r="1005" spans="1:6" x14ac:dyDescent="0.25">
      <c r="A1005" t="s">
        <v>2121</v>
      </c>
      <c r="B1005" s="2" t="s">
        <v>2122</v>
      </c>
      <c r="C1005" t="s">
        <v>186</v>
      </c>
      <c r="D1005" t="s">
        <v>728</v>
      </c>
      <c r="E1005" t="str">
        <f>HYPERLINK("https://www.ncbi.nlm.nih.gov/geo/query/acc.cgi?acc=GSM778060","GSM778060")</f>
        <v>GSM778060</v>
      </c>
      <c r="F1005" t="str">
        <f t="shared" si="66"/>
        <v>GSE31374</v>
      </c>
    </row>
    <row r="1006" spans="1:6" x14ac:dyDescent="0.25">
      <c r="A1006" t="s">
        <v>2123</v>
      </c>
      <c r="B1006" s="2" t="s">
        <v>2122</v>
      </c>
      <c r="C1006" t="s">
        <v>186</v>
      </c>
      <c r="D1006" t="s">
        <v>728</v>
      </c>
      <c r="E1006" t="str">
        <f>HYPERLINK("https://www.ncbi.nlm.nih.gov/geo/query/acc.cgi?acc=GSM778061","GSM778061")</f>
        <v>GSM778061</v>
      </c>
      <c r="F1006" t="str">
        <f t="shared" si="66"/>
        <v>GSE31374</v>
      </c>
    </row>
    <row r="1007" spans="1:6" x14ac:dyDescent="0.25">
      <c r="A1007" t="s">
        <v>2124</v>
      </c>
      <c r="B1007" s="2" t="s">
        <v>2125</v>
      </c>
      <c r="C1007" t="s">
        <v>338</v>
      </c>
      <c r="D1007" t="s">
        <v>1806</v>
      </c>
      <c r="E1007" t="str">
        <f>HYPERLINK("https://www.ncbi.nlm.nih.gov/geo/query/acc.cgi?acc=GSM1195980","GSM1195980")</f>
        <v>GSM1195980</v>
      </c>
      <c r="F1007" t="str">
        <f>HYPERLINK("https://www.ncbi.nlm.nih.gov/geo/query/acc.cgi?acc=GSE49250","GSE49250")</f>
        <v>GSE49250</v>
      </c>
    </row>
    <row r="1008" spans="1:6" x14ac:dyDescent="0.25">
      <c r="A1008" t="s">
        <v>2126</v>
      </c>
      <c r="B1008" s="2" t="s">
        <v>2127</v>
      </c>
      <c r="C1008" t="s">
        <v>338</v>
      </c>
      <c r="D1008" t="s">
        <v>1806</v>
      </c>
      <c r="E1008" t="str">
        <f>HYPERLINK("https://www.ncbi.nlm.nih.gov/geo/query/acc.cgi?acc=GSM1195981","GSM1195981")</f>
        <v>GSM1195981</v>
      </c>
      <c r="F1008" t="str">
        <f>HYPERLINK("https://www.ncbi.nlm.nih.gov/geo/query/acc.cgi?acc=GSE49250","GSE49250")</f>
        <v>GSE49250</v>
      </c>
    </row>
    <row r="1009" spans="1:6" x14ac:dyDescent="0.25">
      <c r="A1009" t="s">
        <v>2128</v>
      </c>
      <c r="B1009" s="2" t="s">
        <v>2129</v>
      </c>
      <c r="C1009" t="s">
        <v>186</v>
      </c>
      <c r="D1009" t="s">
        <v>728</v>
      </c>
      <c r="E1009" t="str">
        <f>HYPERLINK("https://www.ncbi.nlm.nih.gov/geo/query/acc.cgi?acc=GSM777919","GSM777919")</f>
        <v>GSM777919</v>
      </c>
      <c r="F1009" t="str">
        <f>HYPERLINK("https://www.ncbi.nlm.nih.gov/geo/query/acc.cgi?acc=GSE31374","GSE31374")</f>
        <v>GSE31374</v>
      </c>
    </row>
    <row r="1010" spans="1:6" x14ac:dyDescent="0.25">
      <c r="A1010" t="s">
        <v>2130</v>
      </c>
      <c r="B1010" s="2" t="s">
        <v>2129</v>
      </c>
      <c r="C1010" t="s">
        <v>186</v>
      </c>
      <c r="D1010" t="s">
        <v>728</v>
      </c>
      <c r="E1010" t="str">
        <f>HYPERLINK("https://www.ncbi.nlm.nih.gov/geo/query/acc.cgi?acc=GSM777918","GSM777918")</f>
        <v>GSM777918</v>
      </c>
      <c r="F1010" t="str">
        <f>HYPERLINK("https://www.ncbi.nlm.nih.gov/geo/query/acc.cgi?acc=GSE31374","GSE31374")</f>
        <v>GSE31374</v>
      </c>
    </row>
    <row r="1011" spans="1:6" x14ac:dyDescent="0.25">
      <c r="A1011" t="s">
        <v>2131</v>
      </c>
      <c r="B1011" s="2" t="s">
        <v>2132</v>
      </c>
      <c r="C1011" t="s">
        <v>420</v>
      </c>
      <c r="D1011" t="s">
        <v>559</v>
      </c>
      <c r="E1011" t="str">
        <f>HYPERLINK("https://www.ncbi.nlm.nih.gov/geo/query/acc.cgi?acc=GSM1503983","GSM1503983")</f>
        <v>GSM1503983</v>
      </c>
      <c r="F1011" t="str">
        <f>HYPERLINK("https://www.ncbi.nlm.nih.gov/geo/query/acc.cgi?acc=GSE61403","GSE61403")</f>
        <v>GSE61403</v>
      </c>
    </row>
    <row r="1012" spans="1:6" x14ac:dyDescent="0.25">
      <c r="A1012" t="s">
        <v>2133</v>
      </c>
      <c r="B1012" s="2" t="s">
        <v>2134</v>
      </c>
      <c r="C1012" t="s">
        <v>186</v>
      </c>
      <c r="D1012" t="s">
        <v>728</v>
      </c>
      <c r="E1012" t="str">
        <f>HYPERLINK("https://www.ncbi.nlm.nih.gov/geo/query/acc.cgi?acc=GSM777913","GSM777913")</f>
        <v>GSM777913</v>
      </c>
      <c r="F1012" t="str">
        <f t="shared" ref="F1012:F1019" si="67">HYPERLINK("https://www.ncbi.nlm.nih.gov/geo/query/acc.cgi?acc=GSE31374","GSE31374")</f>
        <v>GSE31374</v>
      </c>
    </row>
    <row r="1013" spans="1:6" x14ac:dyDescent="0.25">
      <c r="A1013" t="s">
        <v>2135</v>
      </c>
      <c r="B1013" s="2" t="s">
        <v>2134</v>
      </c>
      <c r="C1013" t="s">
        <v>186</v>
      </c>
      <c r="D1013" t="s">
        <v>728</v>
      </c>
      <c r="E1013" t="str">
        <f>HYPERLINK("https://www.ncbi.nlm.nih.gov/geo/query/acc.cgi?acc=GSM777912","GSM777912")</f>
        <v>GSM777912</v>
      </c>
      <c r="F1013" t="str">
        <f t="shared" si="67"/>
        <v>GSE31374</v>
      </c>
    </row>
    <row r="1014" spans="1:6" x14ac:dyDescent="0.25">
      <c r="A1014" t="s">
        <v>2136</v>
      </c>
      <c r="B1014" s="2" t="s">
        <v>2137</v>
      </c>
      <c r="C1014" t="s">
        <v>186</v>
      </c>
      <c r="D1014" t="s">
        <v>728</v>
      </c>
      <c r="E1014" t="str">
        <f>HYPERLINK("https://www.ncbi.nlm.nih.gov/geo/query/acc.cgi?acc=GSM777911","GSM777911")</f>
        <v>GSM777911</v>
      </c>
      <c r="F1014" t="str">
        <f t="shared" si="67"/>
        <v>GSE31374</v>
      </c>
    </row>
    <row r="1015" spans="1:6" x14ac:dyDescent="0.25">
      <c r="A1015" t="s">
        <v>2138</v>
      </c>
      <c r="B1015" s="2" t="s">
        <v>2137</v>
      </c>
      <c r="C1015" t="s">
        <v>186</v>
      </c>
      <c r="D1015" t="s">
        <v>728</v>
      </c>
      <c r="E1015" t="str">
        <f>HYPERLINK("https://www.ncbi.nlm.nih.gov/geo/query/acc.cgi?acc=GSM777910","GSM777910")</f>
        <v>GSM777910</v>
      </c>
      <c r="F1015" t="str">
        <f t="shared" si="67"/>
        <v>GSE31374</v>
      </c>
    </row>
    <row r="1016" spans="1:6" x14ac:dyDescent="0.25">
      <c r="A1016" t="s">
        <v>2139</v>
      </c>
      <c r="B1016" s="2" t="s">
        <v>2140</v>
      </c>
      <c r="C1016" t="s">
        <v>186</v>
      </c>
      <c r="D1016" t="s">
        <v>728</v>
      </c>
      <c r="E1016" t="str">
        <f>HYPERLINK("https://www.ncbi.nlm.nih.gov/geo/query/acc.cgi?acc=GSM777917","GSM777917")</f>
        <v>GSM777917</v>
      </c>
      <c r="F1016" t="str">
        <f t="shared" si="67"/>
        <v>GSE31374</v>
      </c>
    </row>
    <row r="1017" spans="1:6" x14ac:dyDescent="0.25">
      <c r="A1017" t="s">
        <v>2141</v>
      </c>
      <c r="B1017" s="2" t="s">
        <v>2140</v>
      </c>
      <c r="C1017" t="s">
        <v>186</v>
      </c>
      <c r="D1017" t="s">
        <v>728</v>
      </c>
      <c r="E1017" t="str">
        <f>HYPERLINK("https://www.ncbi.nlm.nih.gov/geo/query/acc.cgi?acc=GSM777916","GSM777916")</f>
        <v>GSM777916</v>
      </c>
      <c r="F1017" t="str">
        <f t="shared" si="67"/>
        <v>GSE31374</v>
      </c>
    </row>
    <row r="1018" spans="1:6" x14ac:dyDescent="0.25">
      <c r="A1018" t="s">
        <v>2142</v>
      </c>
      <c r="B1018" s="2" t="s">
        <v>2143</v>
      </c>
      <c r="C1018" t="s">
        <v>186</v>
      </c>
      <c r="D1018" t="s">
        <v>728</v>
      </c>
      <c r="E1018" t="str">
        <f>HYPERLINK("https://www.ncbi.nlm.nih.gov/geo/query/acc.cgi?acc=GSM777915","GSM777915")</f>
        <v>GSM777915</v>
      </c>
      <c r="F1018" t="str">
        <f t="shared" si="67"/>
        <v>GSE31374</v>
      </c>
    </row>
    <row r="1019" spans="1:6" x14ac:dyDescent="0.25">
      <c r="A1019" t="s">
        <v>2144</v>
      </c>
      <c r="B1019" s="2" t="s">
        <v>2143</v>
      </c>
      <c r="C1019" t="s">
        <v>186</v>
      </c>
      <c r="D1019" t="s">
        <v>728</v>
      </c>
      <c r="E1019" t="str">
        <f>HYPERLINK("https://www.ncbi.nlm.nih.gov/geo/query/acc.cgi?acc=GSM777914","GSM777914")</f>
        <v>GSM777914</v>
      </c>
      <c r="F1019" t="str">
        <f t="shared" si="67"/>
        <v>GSE31374</v>
      </c>
    </row>
    <row r="1020" spans="1:6" x14ac:dyDescent="0.25">
      <c r="A1020" t="s">
        <v>2145</v>
      </c>
      <c r="B1020" s="2" t="s">
        <v>2146</v>
      </c>
      <c r="C1020" t="s">
        <v>346</v>
      </c>
      <c r="D1020" t="s">
        <v>583</v>
      </c>
      <c r="E1020" t="str">
        <f>HYPERLINK("https://www.ncbi.nlm.nih.gov/geo/query/acc.cgi?acc=GSM1201708","GSM1201708")</f>
        <v>GSM1201708</v>
      </c>
      <c r="F1020" t="str">
        <f>HYPERLINK("https://www.ncbi.nlm.nih.gov/geo/query/acc.cgi?acc=GSE49556","GSE49556")</f>
        <v>GSE49556</v>
      </c>
    </row>
    <row r="1021" spans="1:6" x14ac:dyDescent="0.25">
      <c r="A1021" t="s">
        <v>2147</v>
      </c>
      <c r="B1021" s="2" t="s">
        <v>2148</v>
      </c>
      <c r="C1021" t="s">
        <v>346</v>
      </c>
      <c r="D1021" t="s">
        <v>583</v>
      </c>
      <c r="E1021" t="str">
        <f>HYPERLINK("https://www.ncbi.nlm.nih.gov/geo/query/acc.cgi?acc=GSM1201709","GSM1201709")</f>
        <v>GSM1201709</v>
      </c>
      <c r="F1021" t="str">
        <f>HYPERLINK("https://www.ncbi.nlm.nih.gov/geo/query/acc.cgi?acc=GSE49556","GSE49556")</f>
        <v>GSE49556</v>
      </c>
    </row>
    <row r="1022" spans="1:6" x14ac:dyDescent="0.25">
      <c r="A1022" t="s">
        <v>2149</v>
      </c>
      <c r="B1022" s="2" t="s">
        <v>2150</v>
      </c>
      <c r="C1022" t="s">
        <v>346</v>
      </c>
      <c r="D1022" t="s">
        <v>583</v>
      </c>
      <c r="E1022" t="str">
        <f>HYPERLINK("https://www.ncbi.nlm.nih.gov/geo/query/acc.cgi?acc=GSM1201707","GSM1201707")</f>
        <v>GSM1201707</v>
      </c>
      <c r="F1022" t="str">
        <f>HYPERLINK("https://www.ncbi.nlm.nih.gov/geo/query/acc.cgi?acc=GSE49556","GSE49556")</f>
        <v>GSE49556</v>
      </c>
    </row>
    <row r="1023" spans="1:6" x14ac:dyDescent="0.25">
      <c r="A1023" t="s">
        <v>2151</v>
      </c>
      <c r="B1023" s="2" t="s">
        <v>2152</v>
      </c>
      <c r="C1023" t="s">
        <v>186</v>
      </c>
      <c r="D1023" t="s">
        <v>728</v>
      </c>
      <c r="E1023" t="str">
        <f>HYPERLINK("https://www.ncbi.nlm.nih.gov/geo/query/acc.cgi?acc=GSM778112","GSM778112")</f>
        <v>GSM778112</v>
      </c>
      <c r="F1023" t="str">
        <f t="shared" ref="F1023:F1032" si="68">HYPERLINK("https://www.ncbi.nlm.nih.gov/geo/query/acc.cgi?acc=GSE31374","GSE31374")</f>
        <v>GSE31374</v>
      </c>
    </row>
    <row r="1024" spans="1:6" x14ac:dyDescent="0.25">
      <c r="A1024" t="s">
        <v>2153</v>
      </c>
      <c r="B1024" s="2" t="s">
        <v>2152</v>
      </c>
      <c r="C1024" t="s">
        <v>186</v>
      </c>
      <c r="D1024" t="s">
        <v>728</v>
      </c>
      <c r="E1024" t="str">
        <f>HYPERLINK("https://www.ncbi.nlm.nih.gov/geo/query/acc.cgi?acc=GSM778113","GSM778113")</f>
        <v>GSM778113</v>
      </c>
      <c r="F1024" t="str">
        <f t="shared" si="68"/>
        <v>GSE31374</v>
      </c>
    </row>
    <row r="1025" spans="1:6" x14ac:dyDescent="0.25">
      <c r="A1025" t="s">
        <v>2154</v>
      </c>
      <c r="B1025" s="2" t="s">
        <v>2155</v>
      </c>
      <c r="C1025" t="s">
        <v>186</v>
      </c>
      <c r="D1025" t="s">
        <v>728</v>
      </c>
      <c r="E1025" t="str">
        <f>HYPERLINK("https://www.ncbi.nlm.nih.gov/geo/query/acc.cgi?acc=GSM778110","GSM778110")</f>
        <v>GSM778110</v>
      </c>
      <c r="F1025" t="str">
        <f t="shared" si="68"/>
        <v>GSE31374</v>
      </c>
    </row>
    <row r="1026" spans="1:6" x14ac:dyDescent="0.25">
      <c r="A1026" t="s">
        <v>2156</v>
      </c>
      <c r="B1026" s="2" t="s">
        <v>2155</v>
      </c>
      <c r="C1026" t="s">
        <v>186</v>
      </c>
      <c r="D1026" t="s">
        <v>728</v>
      </c>
      <c r="E1026" t="str">
        <f>HYPERLINK("https://www.ncbi.nlm.nih.gov/geo/query/acc.cgi?acc=GSM778111","GSM778111")</f>
        <v>GSM778111</v>
      </c>
      <c r="F1026" t="str">
        <f t="shared" si="68"/>
        <v>GSE31374</v>
      </c>
    </row>
    <row r="1027" spans="1:6" x14ac:dyDescent="0.25">
      <c r="A1027" t="s">
        <v>2157</v>
      </c>
      <c r="B1027" s="2" t="s">
        <v>2158</v>
      </c>
      <c r="C1027" t="s">
        <v>186</v>
      </c>
      <c r="D1027" t="s">
        <v>728</v>
      </c>
      <c r="E1027" t="str">
        <f>HYPERLINK("https://www.ncbi.nlm.nih.gov/geo/query/acc.cgi?acc=GSM778116","GSM778116")</f>
        <v>GSM778116</v>
      </c>
      <c r="F1027" t="str">
        <f t="shared" si="68"/>
        <v>GSE31374</v>
      </c>
    </row>
    <row r="1028" spans="1:6" x14ac:dyDescent="0.25">
      <c r="A1028" t="s">
        <v>2159</v>
      </c>
      <c r="B1028" s="2" t="s">
        <v>2158</v>
      </c>
      <c r="C1028" t="s">
        <v>186</v>
      </c>
      <c r="D1028" t="s">
        <v>728</v>
      </c>
      <c r="E1028" t="str">
        <f>HYPERLINK("https://www.ncbi.nlm.nih.gov/geo/query/acc.cgi?acc=GSM778117","GSM778117")</f>
        <v>GSM778117</v>
      </c>
      <c r="F1028" t="str">
        <f t="shared" si="68"/>
        <v>GSE31374</v>
      </c>
    </row>
    <row r="1029" spans="1:6" x14ac:dyDescent="0.25">
      <c r="A1029" t="s">
        <v>2160</v>
      </c>
      <c r="B1029" s="2" t="s">
        <v>2161</v>
      </c>
      <c r="C1029" t="s">
        <v>186</v>
      </c>
      <c r="D1029" t="s">
        <v>728</v>
      </c>
      <c r="E1029" t="str">
        <f>HYPERLINK("https://www.ncbi.nlm.nih.gov/geo/query/acc.cgi?acc=GSM778114","GSM778114")</f>
        <v>GSM778114</v>
      </c>
      <c r="F1029" t="str">
        <f t="shared" si="68"/>
        <v>GSE31374</v>
      </c>
    </row>
    <row r="1030" spans="1:6" x14ac:dyDescent="0.25">
      <c r="A1030" t="s">
        <v>2162</v>
      </c>
      <c r="B1030" s="2" t="s">
        <v>2161</v>
      </c>
      <c r="C1030" t="s">
        <v>186</v>
      </c>
      <c r="D1030" t="s">
        <v>728</v>
      </c>
      <c r="E1030" t="str">
        <f>HYPERLINK("https://www.ncbi.nlm.nih.gov/geo/query/acc.cgi?acc=GSM778115","GSM778115")</f>
        <v>GSM778115</v>
      </c>
      <c r="F1030" t="str">
        <f t="shared" si="68"/>
        <v>GSE31374</v>
      </c>
    </row>
    <row r="1031" spans="1:6" x14ac:dyDescent="0.25">
      <c r="A1031" t="s">
        <v>2163</v>
      </c>
      <c r="B1031" s="2" t="s">
        <v>2164</v>
      </c>
      <c r="C1031" t="s">
        <v>186</v>
      </c>
      <c r="D1031" t="s">
        <v>728</v>
      </c>
      <c r="E1031" t="str">
        <f>HYPERLINK("https://www.ncbi.nlm.nih.gov/geo/query/acc.cgi?acc=GSM778118","GSM778118")</f>
        <v>GSM778118</v>
      </c>
      <c r="F1031" t="str">
        <f t="shared" si="68"/>
        <v>GSE31374</v>
      </c>
    </row>
    <row r="1032" spans="1:6" x14ac:dyDescent="0.25">
      <c r="A1032" t="s">
        <v>2165</v>
      </c>
      <c r="B1032" s="2" t="s">
        <v>2164</v>
      </c>
      <c r="C1032" t="s">
        <v>186</v>
      </c>
      <c r="D1032" t="s">
        <v>728</v>
      </c>
      <c r="E1032" t="str">
        <f>HYPERLINK("https://www.ncbi.nlm.nih.gov/geo/query/acc.cgi?acc=GSM778119","GSM778119")</f>
        <v>GSM778119</v>
      </c>
      <c r="F1032" t="str">
        <f t="shared" si="68"/>
        <v>GSE31374</v>
      </c>
    </row>
    <row r="1033" spans="1:6" x14ac:dyDescent="0.25">
      <c r="A1033" t="s">
        <v>2166</v>
      </c>
      <c r="B1033" s="2" t="s">
        <v>2167</v>
      </c>
      <c r="C1033" t="s">
        <v>324</v>
      </c>
      <c r="D1033" t="s">
        <v>623</v>
      </c>
      <c r="E1033" t="str">
        <f>HYPERLINK("https://www.ncbi.nlm.nih.gov/geo/query/acc.cgi?acc=GSM105554","GSM105554")</f>
        <v>GSM105554</v>
      </c>
      <c r="F1033" t="str">
        <f>HYPERLINK("https://www.ncbi.nlm.nih.gov/geo/query/acc.cgi?acc=GSE4679","GSE4679")</f>
        <v>GSE4679</v>
      </c>
    </row>
    <row r="1034" spans="1:6" x14ac:dyDescent="0.25">
      <c r="A1034" t="s">
        <v>2168</v>
      </c>
      <c r="B1034" s="2" t="s">
        <v>2169</v>
      </c>
      <c r="C1034" t="s">
        <v>204</v>
      </c>
      <c r="D1034" t="s">
        <v>583</v>
      </c>
      <c r="E1034" t="str">
        <f>HYPERLINK("https://www.ncbi.nlm.nih.gov/geo/query/acc.cgi?acc=GSM819992","GSM819992")</f>
        <v>GSM819992</v>
      </c>
      <c r="F1034" t="str">
        <f>HYPERLINK("https://www.ncbi.nlm.nih.gov/geo/query/acc.cgi?acc=GSE33110","GSE33110")</f>
        <v>GSE33110</v>
      </c>
    </row>
    <row r="1035" spans="1:6" x14ac:dyDescent="0.25">
      <c r="A1035" t="s">
        <v>2170</v>
      </c>
      <c r="B1035" s="2" t="s">
        <v>2169</v>
      </c>
      <c r="C1035" t="s">
        <v>204</v>
      </c>
      <c r="D1035" t="s">
        <v>583</v>
      </c>
      <c r="E1035" t="str">
        <f>HYPERLINK("https://www.ncbi.nlm.nih.gov/geo/query/acc.cgi?acc=GSM819993","GSM819993")</f>
        <v>GSM819993</v>
      </c>
      <c r="F1035" t="str">
        <f>HYPERLINK("https://www.ncbi.nlm.nih.gov/geo/query/acc.cgi?acc=GSE33110","GSE33110")</f>
        <v>GSE33110</v>
      </c>
    </row>
    <row r="1036" spans="1:6" x14ac:dyDescent="0.25">
      <c r="A1036" t="s">
        <v>2171</v>
      </c>
      <c r="B1036" s="2" t="s">
        <v>2172</v>
      </c>
      <c r="C1036" t="s">
        <v>204</v>
      </c>
      <c r="D1036" t="s">
        <v>583</v>
      </c>
      <c r="E1036" t="str">
        <f>HYPERLINK("https://www.ncbi.nlm.nih.gov/geo/query/acc.cgi?acc=GSM819990","GSM819990")</f>
        <v>GSM819990</v>
      </c>
      <c r="F1036" t="str">
        <f>HYPERLINK("https://www.ncbi.nlm.nih.gov/geo/query/acc.cgi?acc=GSE33110","GSE33110")</f>
        <v>GSE33110</v>
      </c>
    </row>
    <row r="1037" spans="1:6" x14ac:dyDescent="0.25">
      <c r="A1037" t="s">
        <v>2173</v>
      </c>
      <c r="B1037" s="2" t="s">
        <v>2172</v>
      </c>
      <c r="C1037" t="s">
        <v>204</v>
      </c>
      <c r="D1037" t="s">
        <v>583</v>
      </c>
      <c r="E1037" t="str">
        <f>HYPERLINK("https://www.ncbi.nlm.nih.gov/geo/query/acc.cgi?acc=GSM819991","GSM819991")</f>
        <v>GSM819991</v>
      </c>
      <c r="F1037" t="str">
        <f>HYPERLINK("https://www.ncbi.nlm.nih.gov/geo/query/acc.cgi?acc=GSE33110","GSE33110")</f>
        <v>GSE33110</v>
      </c>
    </row>
    <row r="1038" spans="1:6" x14ac:dyDescent="0.25">
      <c r="A1038" t="s">
        <v>2174</v>
      </c>
      <c r="B1038" s="2" t="s">
        <v>1278</v>
      </c>
      <c r="C1038" t="s">
        <v>343</v>
      </c>
      <c r="D1038" t="s">
        <v>579</v>
      </c>
      <c r="E1038" t="str">
        <f>HYPERLINK("https://www.ncbi.nlm.nih.gov/geo/query/acc.cgi?acc=GSM1197070","GSM1197070")</f>
        <v>GSM1197070</v>
      </c>
      <c r="F1038" t="str">
        <f>HYPERLINK("https://www.ncbi.nlm.nih.gov/geo/query/acc.cgi?acc=GSE49305","GSE49305")</f>
        <v>GSE49305</v>
      </c>
    </row>
    <row r="1039" spans="1:6" x14ac:dyDescent="0.25">
      <c r="A1039" t="s">
        <v>2175</v>
      </c>
      <c r="B1039" s="2" t="s">
        <v>1280</v>
      </c>
      <c r="C1039" t="s">
        <v>343</v>
      </c>
      <c r="D1039" t="s">
        <v>579</v>
      </c>
      <c r="E1039" t="str">
        <f>HYPERLINK("https://www.ncbi.nlm.nih.gov/geo/query/acc.cgi?acc=GSM1197071","GSM1197071")</f>
        <v>GSM1197071</v>
      </c>
      <c r="F1039" t="str">
        <f>HYPERLINK("https://www.ncbi.nlm.nih.gov/geo/query/acc.cgi?acc=GSE49305","GSE49305")</f>
        <v>GSE49305</v>
      </c>
    </row>
    <row r="1040" spans="1:6" x14ac:dyDescent="0.25">
      <c r="A1040" t="s">
        <v>2176</v>
      </c>
      <c r="B1040" s="2" t="s">
        <v>2169</v>
      </c>
      <c r="C1040" t="s">
        <v>204</v>
      </c>
      <c r="D1040" t="s">
        <v>583</v>
      </c>
      <c r="E1040" t="str">
        <f>HYPERLINK("https://www.ncbi.nlm.nih.gov/geo/query/acc.cgi?acc=GSM819994","GSM819994")</f>
        <v>GSM819994</v>
      </c>
      <c r="F1040" t="str">
        <f>HYPERLINK("https://www.ncbi.nlm.nih.gov/geo/query/acc.cgi?acc=GSE33110","GSE33110")</f>
        <v>GSE33110</v>
      </c>
    </row>
    <row r="1041" spans="1:6" x14ac:dyDescent="0.25">
      <c r="A1041" t="s">
        <v>2177</v>
      </c>
      <c r="B1041" s="2" t="s">
        <v>2169</v>
      </c>
      <c r="C1041" t="s">
        <v>204</v>
      </c>
      <c r="D1041" t="s">
        <v>583</v>
      </c>
      <c r="E1041" t="str">
        <f>HYPERLINK("https://www.ncbi.nlm.nih.gov/geo/query/acc.cgi?acc=GSM819995","GSM819995")</f>
        <v>GSM819995</v>
      </c>
      <c r="F1041" t="str">
        <f>HYPERLINK("https://www.ncbi.nlm.nih.gov/geo/query/acc.cgi?acc=GSE33110","GSE33110")</f>
        <v>GSE33110</v>
      </c>
    </row>
    <row r="1042" spans="1:6" x14ac:dyDescent="0.25">
      <c r="A1042" t="s">
        <v>2178</v>
      </c>
      <c r="B1042" s="2" t="s">
        <v>2179</v>
      </c>
      <c r="C1042" t="s">
        <v>324</v>
      </c>
      <c r="D1042" t="s">
        <v>623</v>
      </c>
      <c r="E1042" t="str">
        <f>HYPERLINK("https://www.ncbi.nlm.nih.gov/geo/query/acc.cgi?acc=GSM105556","GSM105556")</f>
        <v>GSM105556</v>
      </c>
      <c r="F1042" t="str">
        <f>HYPERLINK("https://www.ncbi.nlm.nih.gov/geo/query/acc.cgi?acc=GSE4679","GSE4679")</f>
        <v>GSE4679</v>
      </c>
    </row>
    <row r="1043" spans="1:6" x14ac:dyDescent="0.25">
      <c r="A1043" t="s">
        <v>2180</v>
      </c>
      <c r="B1043" s="2" t="s">
        <v>1311</v>
      </c>
      <c r="C1043" t="s">
        <v>248</v>
      </c>
      <c r="D1043" t="s">
        <v>625</v>
      </c>
      <c r="E1043" t="str">
        <f>HYPERLINK("https://www.ncbi.nlm.nih.gov/geo/query/acc.cgi?acc=GSM86600","GSM86600")</f>
        <v>GSM86600</v>
      </c>
      <c r="F1043" t="str">
        <f>HYPERLINK("https://www.ncbi.nlm.nih.gov/geo/query/acc.cgi?acc=GSE3774","GSE3774")</f>
        <v>GSE3774</v>
      </c>
    </row>
    <row r="1044" spans="1:6" x14ac:dyDescent="0.25">
      <c r="A1044" t="s">
        <v>2181</v>
      </c>
      <c r="B1044" s="2" t="s">
        <v>2182</v>
      </c>
      <c r="C1044" t="s">
        <v>186</v>
      </c>
      <c r="D1044" t="s">
        <v>728</v>
      </c>
      <c r="E1044" t="str">
        <f>HYPERLINK("https://www.ncbi.nlm.nih.gov/geo/query/acc.cgi?acc=GSM777869","GSM777869")</f>
        <v>GSM777869</v>
      </c>
      <c r="F1044" t="str">
        <f t="shared" ref="F1044:F1053" si="69">HYPERLINK("https://www.ncbi.nlm.nih.gov/geo/query/acc.cgi?acc=GSE31374","GSE31374")</f>
        <v>GSE31374</v>
      </c>
    </row>
    <row r="1045" spans="1:6" x14ac:dyDescent="0.25">
      <c r="A1045" t="s">
        <v>2183</v>
      </c>
      <c r="B1045" s="2" t="s">
        <v>2182</v>
      </c>
      <c r="C1045" t="s">
        <v>186</v>
      </c>
      <c r="D1045" t="s">
        <v>728</v>
      </c>
      <c r="E1045" t="str">
        <f>HYPERLINK("https://www.ncbi.nlm.nih.gov/geo/query/acc.cgi?acc=GSM777868","GSM777868")</f>
        <v>GSM777868</v>
      </c>
      <c r="F1045" t="str">
        <f t="shared" si="69"/>
        <v>GSE31374</v>
      </c>
    </row>
    <row r="1046" spans="1:6" x14ac:dyDescent="0.25">
      <c r="A1046" t="s">
        <v>2184</v>
      </c>
      <c r="B1046" s="2" t="s">
        <v>2185</v>
      </c>
      <c r="C1046" t="s">
        <v>186</v>
      </c>
      <c r="D1046" t="s">
        <v>728</v>
      </c>
      <c r="E1046" t="str">
        <f>HYPERLINK("https://www.ncbi.nlm.nih.gov/geo/query/acc.cgi?acc=GSM777867","GSM777867")</f>
        <v>GSM777867</v>
      </c>
      <c r="F1046" t="str">
        <f t="shared" si="69"/>
        <v>GSE31374</v>
      </c>
    </row>
    <row r="1047" spans="1:6" x14ac:dyDescent="0.25">
      <c r="A1047" t="s">
        <v>2186</v>
      </c>
      <c r="B1047" s="2" t="s">
        <v>2185</v>
      </c>
      <c r="C1047" t="s">
        <v>186</v>
      </c>
      <c r="D1047" t="s">
        <v>728</v>
      </c>
      <c r="E1047" t="str">
        <f>HYPERLINK("https://www.ncbi.nlm.nih.gov/geo/query/acc.cgi?acc=GSM777866","GSM777866")</f>
        <v>GSM777866</v>
      </c>
      <c r="F1047" t="str">
        <f t="shared" si="69"/>
        <v>GSE31374</v>
      </c>
    </row>
    <row r="1048" spans="1:6" x14ac:dyDescent="0.25">
      <c r="A1048" t="s">
        <v>2187</v>
      </c>
      <c r="B1048" s="2" t="s">
        <v>2188</v>
      </c>
      <c r="C1048" t="s">
        <v>186</v>
      </c>
      <c r="D1048" t="s">
        <v>728</v>
      </c>
      <c r="E1048" t="str">
        <f>HYPERLINK("https://www.ncbi.nlm.nih.gov/geo/query/acc.cgi?acc=GSM777865","GSM777865")</f>
        <v>GSM777865</v>
      </c>
      <c r="F1048" t="str">
        <f t="shared" si="69"/>
        <v>GSE31374</v>
      </c>
    </row>
    <row r="1049" spans="1:6" x14ac:dyDescent="0.25">
      <c r="A1049" t="s">
        <v>2189</v>
      </c>
      <c r="B1049" s="2" t="s">
        <v>2188</v>
      </c>
      <c r="C1049" t="s">
        <v>186</v>
      </c>
      <c r="D1049" t="s">
        <v>728</v>
      </c>
      <c r="E1049" t="str">
        <f>HYPERLINK("https://www.ncbi.nlm.nih.gov/geo/query/acc.cgi?acc=GSM777864","GSM777864")</f>
        <v>GSM777864</v>
      </c>
      <c r="F1049" t="str">
        <f t="shared" si="69"/>
        <v>GSE31374</v>
      </c>
    </row>
    <row r="1050" spans="1:6" x14ac:dyDescent="0.25">
      <c r="A1050" t="s">
        <v>2190</v>
      </c>
      <c r="B1050" s="2" t="s">
        <v>2191</v>
      </c>
      <c r="C1050" t="s">
        <v>186</v>
      </c>
      <c r="D1050" t="s">
        <v>728</v>
      </c>
      <c r="E1050" t="str">
        <f>HYPERLINK("https://www.ncbi.nlm.nih.gov/geo/query/acc.cgi?acc=GSM777863","GSM777863")</f>
        <v>GSM777863</v>
      </c>
      <c r="F1050" t="str">
        <f t="shared" si="69"/>
        <v>GSE31374</v>
      </c>
    </row>
    <row r="1051" spans="1:6" x14ac:dyDescent="0.25">
      <c r="A1051" t="s">
        <v>2192</v>
      </c>
      <c r="B1051" s="2" t="s">
        <v>2191</v>
      </c>
      <c r="C1051" t="s">
        <v>186</v>
      </c>
      <c r="D1051" t="s">
        <v>728</v>
      </c>
      <c r="E1051" t="str">
        <f>HYPERLINK("https://www.ncbi.nlm.nih.gov/geo/query/acc.cgi?acc=GSM777862","GSM777862")</f>
        <v>GSM777862</v>
      </c>
      <c r="F1051" t="str">
        <f t="shared" si="69"/>
        <v>GSE31374</v>
      </c>
    </row>
    <row r="1052" spans="1:6" x14ac:dyDescent="0.25">
      <c r="A1052" t="s">
        <v>2193</v>
      </c>
      <c r="B1052" s="2" t="s">
        <v>2194</v>
      </c>
      <c r="C1052" t="s">
        <v>186</v>
      </c>
      <c r="D1052" t="s">
        <v>728</v>
      </c>
      <c r="E1052" t="str">
        <f>HYPERLINK("https://www.ncbi.nlm.nih.gov/geo/query/acc.cgi?acc=GSM777861","GSM777861")</f>
        <v>GSM777861</v>
      </c>
      <c r="F1052" t="str">
        <f t="shared" si="69"/>
        <v>GSE31374</v>
      </c>
    </row>
    <row r="1053" spans="1:6" x14ac:dyDescent="0.25">
      <c r="A1053" t="s">
        <v>2195</v>
      </c>
      <c r="B1053" s="2" t="s">
        <v>2194</v>
      </c>
      <c r="C1053" t="s">
        <v>186</v>
      </c>
      <c r="D1053" t="s">
        <v>728</v>
      </c>
      <c r="E1053" t="str">
        <f>HYPERLINK("https://www.ncbi.nlm.nih.gov/geo/query/acc.cgi?acc=GSM777860","GSM777860")</f>
        <v>GSM777860</v>
      </c>
      <c r="F1053" t="str">
        <f t="shared" si="69"/>
        <v>GSE31374</v>
      </c>
    </row>
    <row r="1054" spans="1:6" x14ac:dyDescent="0.25">
      <c r="A1054" t="s">
        <v>2196</v>
      </c>
      <c r="B1054" s="2" t="s">
        <v>2197</v>
      </c>
      <c r="C1054" t="s">
        <v>365</v>
      </c>
      <c r="D1054" t="s">
        <v>821</v>
      </c>
      <c r="E1054" t="str">
        <f>HYPERLINK("https://www.ncbi.nlm.nih.gov/geo/query/acc.cgi?acc=GSM1359924","GSM1359924")</f>
        <v>GSM1359924</v>
      </c>
      <c r="F1054" t="str">
        <f t="shared" ref="F1054:F1059" si="70">HYPERLINK("https://www.ncbi.nlm.nih.gov/geo/query/acc.cgi?acc=GSE52397","GSE52397")</f>
        <v>GSE52397</v>
      </c>
    </row>
    <row r="1055" spans="1:6" x14ac:dyDescent="0.25">
      <c r="A1055" t="s">
        <v>2198</v>
      </c>
      <c r="B1055" s="2" t="s">
        <v>2197</v>
      </c>
      <c r="C1055" t="s">
        <v>365</v>
      </c>
      <c r="D1055" t="s">
        <v>821</v>
      </c>
      <c r="E1055" t="str">
        <f>HYPERLINK("https://www.ncbi.nlm.nih.gov/geo/query/acc.cgi?acc=GSM1359925","GSM1359925")</f>
        <v>GSM1359925</v>
      </c>
      <c r="F1055" t="str">
        <f t="shared" si="70"/>
        <v>GSE52397</v>
      </c>
    </row>
    <row r="1056" spans="1:6" x14ac:dyDescent="0.25">
      <c r="A1056" t="s">
        <v>2199</v>
      </c>
      <c r="B1056" s="2" t="s">
        <v>2200</v>
      </c>
      <c r="C1056" t="s">
        <v>365</v>
      </c>
      <c r="D1056" t="s">
        <v>821</v>
      </c>
      <c r="E1056" t="str">
        <f>HYPERLINK("https://www.ncbi.nlm.nih.gov/geo/query/acc.cgi?acc=GSM1359922","GSM1359922")</f>
        <v>GSM1359922</v>
      </c>
      <c r="F1056" t="str">
        <f t="shared" si="70"/>
        <v>GSE52397</v>
      </c>
    </row>
    <row r="1057" spans="1:6" x14ac:dyDescent="0.25">
      <c r="A1057" t="s">
        <v>2201</v>
      </c>
      <c r="B1057" s="2" t="s">
        <v>2200</v>
      </c>
      <c r="C1057" t="s">
        <v>365</v>
      </c>
      <c r="D1057" t="s">
        <v>821</v>
      </c>
      <c r="E1057" t="str">
        <f>HYPERLINK("https://www.ncbi.nlm.nih.gov/geo/query/acc.cgi?acc=GSM1359923","GSM1359923")</f>
        <v>GSM1359923</v>
      </c>
      <c r="F1057" t="str">
        <f t="shared" si="70"/>
        <v>GSE52397</v>
      </c>
    </row>
    <row r="1058" spans="1:6" x14ac:dyDescent="0.25">
      <c r="A1058" t="s">
        <v>2202</v>
      </c>
      <c r="B1058" s="2" t="s">
        <v>2203</v>
      </c>
      <c r="C1058" t="s">
        <v>365</v>
      </c>
      <c r="D1058" t="s">
        <v>821</v>
      </c>
      <c r="E1058" t="str">
        <f>HYPERLINK("https://www.ncbi.nlm.nih.gov/geo/query/acc.cgi?acc=GSM1359920","GSM1359920")</f>
        <v>GSM1359920</v>
      </c>
      <c r="F1058" t="str">
        <f t="shared" si="70"/>
        <v>GSE52397</v>
      </c>
    </row>
    <row r="1059" spans="1:6" x14ac:dyDescent="0.25">
      <c r="A1059" t="s">
        <v>2204</v>
      </c>
      <c r="B1059" s="2" t="s">
        <v>2203</v>
      </c>
      <c r="C1059" t="s">
        <v>365</v>
      </c>
      <c r="D1059" t="s">
        <v>821</v>
      </c>
      <c r="E1059" t="str">
        <f>HYPERLINK("https://www.ncbi.nlm.nih.gov/geo/query/acc.cgi?acc=GSM1359921","GSM1359921")</f>
        <v>GSM1359921</v>
      </c>
      <c r="F1059" t="str">
        <f t="shared" si="70"/>
        <v>GSE52397</v>
      </c>
    </row>
    <row r="1060" spans="1:6" x14ac:dyDescent="0.25">
      <c r="A1060" t="s">
        <v>2205</v>
      </c>
      <c r="B1060" s="2" t="s">
        <v>2179</v>
      </c>
      <c r="C1060" t="s">
        <v>324</v>
      </c>
      <c r="D1060" t="s">
        <v>625</v>
      </c>
      <c r="E1060" t="str">
        <f>HYPERLINK("https://www.ncbi.nlm.nih.gov/geo/query/acc.cgi?acc=GSM105557","GSM105557")</f>
        <v>GSM105557</v>
      </c>
      <c r="F1060" t="str">
        <f>HYPERLINK("https://www.ncbi.nlm.nih.gov/geo/query/acc.cgi?acc=GSE4679","GSE4679")</f>
        <v>GSE4679</v>
      </c>
    </row>
    <row r="1061" spans="1:6" x14ac:dyDescent="0.25">
      <c r="A1061" t="s">
        <v>2206</v>
      </c>
      <c r="B1061" s="2" t="s">
        <v>2207</v>
      </c>
      <c r="C1061" t="s">
        <v>451</v>
      </c>
      <c r="D1061" t="s">
        <v>856</v>
      </c>
      <c r="E1061" t="str">
        <f>HYPERLINK("https://www.ncbi.nlm.nih.gov/geo/query/acc.cgi?acc=GSM1709633","GSM1709633")</f>
        <v>GSM1709633</v>
      </c>
      <c r="F1061" t="str">
        <f t="shared" ref="F1061:F1068" si="71">HYPERLINK("https://www.ncbi.nlm.nih.gov/geo/query/acc.cgi?acc=GSE69824","GSE69824")</f>
        <v>GSE69824</v>
      </c>
    </row>
    <row r="1062" spans="1:6" x14ac:dyDescent="0.25">
      <c r="A1062" t="s">
        <v>2208</v>
      </c>
      <c r="B1062" s="2" t="s">
        <v>2207</v>
      </c>
      <c r="C1062" t="s">
        <v>451</v>
      </c>
      <c r="D1062" t="s">
        <v>856</v>
      </c>
      <c r="E1062" t="str">
        <f>HYPERLINK("https://www.ncbi.nlm.nih.gov/geo/query/acc.cgi?acc=GSM1709632","GSM1709632")</f>
        <v>GSM1709632</v>
      </c>
      <c r="F1062" t="str">
        <f t="shared" si="71"/>
        <v>GSE69824</v>
      </c>
    </row>
    <row r="1063" spans="1:6" x14ac:dyDescent="0.25">
      <c r="A1063" t="s">
        <v>2209</v>
      </c>
      <c r="B1063" s="2" t="s">
        <v>2210</v>
      </c>
      <c r="C1063" t="s">
        <v>451</v>
      </c>
      <c r="D1063" t="s">
        <v>856</v>
      </c>
      <c r="E1063" t="str">
        <f>HYPERLINK("https://www.ncbi.nlm.nih.gov/geo/query/acc.cgi?acc=GSM1709637","GSM1709637")</f>
        <v>GSM1709637</v>
      </c>
      <c r="F1063" t="str">
        <f t="shared" si="71"/>
        <v>GSE69824</v>
      </c>
    </row>
    <row r="1064" spans="1:6" x14ac:dyDescent="0.25">
      <c r="A1064" t="s">
        <v>2211</v>
      </c>
      <c r="B1064" s="2" t="s">
        <v>2210</v>
      </c>
      <c r="C1064" t="s">
        <v>451</v>
      </c>
      <c r="D1064" t="s">
        <v>856</v>
      </c>
      <c r="E1064" t="str">
        <f>HYPERLINK("https://www.ncbi.nlm.nih.gov/geo/query/acc.cgi?acc=GSM1709636","GSM1709636")</f>
        <v>GSM1709636</v>
      </c>
      <c r="F1064" t="str">
        <f t="shared" si="71"/>
        <v>GSE69824</v>
      </c>
    </row>
    <row r="1065" spans="1:6" x14ac:dyDescent="0.25">
      <c r="A1065" t="s">
        <v>2212</v>
      </c>
      <c r="B1065" s="2" t="s">
        <v>2210</v>
      </c>
      <c r="C1065" t="s">
        <v>451</v>
      </c>
      <c r="D1065" t="s">
        <v>856</v>
      </c>
      <c r="E1065" t="str">
        <f>HYPERLINK("https://www.ncbi.nlm.nih.gov/geo/query/acc.cgi?acc=GSM1709635","GSM1709635")</f>
        <v>GSM1709635</v>
      </c>
      <c r="F1065" t="str">
        <f t="shared" si="71"/>
        <v>GSE69824</v>
      </c>
    </row>
    <row r="1066" spans="1:6" x14ac:dyDescent="0.25">
      <c r="A1066" t="s">
        <v>2213</v>
      </c>
      <c r="B1066" s="2" t="s">
        <v>2207</v>
      </c>
      <c r="C1066" t="s">
        <v>451</v>
      </c>
      <c r="D1066" t="s">
        <v>856</v>
      </c>
      <c r="E1066" t="str">
        <f>HYPERLINK("https://www.ncbi.nlm.nih.gov/geo/query/acc.cgi?acc=GSM1709634","GSM1709634")</f>
        <v>GSM1709634</v>
      </c>
      <c r="F1066" t="str">
        <f t="shared" si="71"/>
        <v>GSE69824</v>
      </c>
    </row>
    <row r="1067" spans="1:6" x14ac:dyDescent="0.25">
      <c r="A1067" t="s">
        <v>2214</v>
      </c>
      <c r="B1067" s="2" t="s">
        <v>2215</v>
      </c>
      <c r="C1067" t="s">
        <v>451</v>
      </c>
      <c r="D1067" t="s">
        <v>856</v>
      </c>
      <c r="E1067" t="str">
        <f>HYPERLINK("https://www.ncbi.nlm.nih.gov/geo/query/acc.cgi?acc=GSM1709639","GSM1709639")</f>
        <v>GSM1709639</v>
      </c>
      <c r="F1067" t="str">
        <f t="shared" si="71"/>
        <v>GSE69824</v>
      </c>
    </row>
    <row r="1068" spans="1:6" x14ac:dyDescent="0.25">
      <c r="A1068" t="s">
        <v>2216</v>
      </c>
      <c r="B1068" s="2" t="s">
        <v>2215</v>
      </c>
      <c r="C1068" t="s">
        <v>451</v>
      </c>
      <c r="D1068" t="s">
        <v>856</v>
      </c>
      <c r="E1068" t="str">
        <f>HYPERLINK("https://www.ncbi.nlm.nih.gov/geo/query/acc.cgi?acc=GSM1709638","GSM1709638")</f>
        <v>GSM1709638</v>
      </c>
      <c r="F1068" t="str">
        <f t="shared" si="71"/>
        <v>GSE69824</v>
      </c>
    </row>
    <row r="1069" spans="1:6" x14ac:dyDescent="0.25">
      <c r="A1069" t="s">
        <v>2217</v>
      </c>
      <c r="B1069" s="2" t="s">
        <v>2218</v>
      </c>
      <c r="C1069" t="s">
        <v>324</v>
      </c>
      <c r="D1069" t="s">
        <v>623</v>
      </c>
      <c r="E1069" t="str">
        <f>HYPERLINK("https://www.ncbi.nlm.nih.gov/geo/query/acc.cgi?acc=GSM105626","GSM105626")</f>
        <v>GSM105626</v>
      </c>
      <c r="F1069" t="str">
        <f>HYPERLINK("https://www.ncbi.nlm.nih.gov/geo/query/acc.cgi?acc=GSE4679","GSE4679")</f>
        <v>GSE4679</v>
      </c>
    </row>
    <row r="1070" spans="1:6" x14ac:dyDescent="0.25">
      <c r="A1070" t="s">
        <v>2219</v>
      </c>
      <c r="B1070" s="2" t="s">
        <v>2220</v>
      </c>
      <c r="C1070" t="s">
        <v>222</v>
      </c>
      <c r="D1070" t="s">
        <v>559</v>
      </c>
      <c r="E1070" t="str">
        <f>HYPERLINK("https://www.ncbi.nlm.nih.gov/geo/query/acc.cgi?acc=GSM85019","GSM85019")</f>
        <v>GSM85019</v>
      </c>
      <c r="F1070" t="str">
        <f>HYPERLINK("https://www.ncbi.nlm.nih.gov/geo/query/acc.cgi?acc=GSE3653","GSE3653")</f>
        <v>GSE3653</v>
      </c>
    </row>
    <row r="1071" spans="1:6" x14ac:dyDescent="0.25">
      <c r="A1071" t="s">
        <v>2221</v>
      </c>
      <c r="B1071" s="2" t="s">
        <v>2222</v>
      </c>
      <c r="C1071" t="s">
        <v>222</v>
      </c>
      <c r="D1071" t="s">
        <v>559</v>
      </c>
      <c r="E1071" t="str">
        <f>HYPERLINK("https://www.ncbi.nlm.nih.gov/geo/query/acc.cgi?acc=GSM85018","GSM85018")</f>
        <v>GSM85018</v>
      </c>
      <c r="F1071" t="str">
        <f>HYPERLINK("https://www.ncbi.nlm.nih.gov/geo/query/acc.cgi?acc=GSE3653","GSE3653")</f>
        <v>GSE3653</v>
      </c>
    </row>
    <row r="1072" spans="1:6" x14ac:dyDescent="0.25">
      <c r="A1072" t="s">
        <v>2223</v>
      </c>
      <c r="B1072" s="2" t="s">
        <v>2224</v>
      </c>
      <c r="C1072" t="s">
        <v>186</v>
      </c>
      <c r="D1072" t="s">
        <v>728</v>
      </c>
      <c r="E1072" t="str">
        <f>HYPERLINK("https://www.ncbi.nlm.nih.gov/geo/query/acc.cgi?acc=GSM777986","GSM777986")</f>
        <v>GSM777986</v>
      </c>
      <c r="F1072" t="str">
        <f>HYPERLINK("https://www.ncbi.nlm.nih.gov/geo/query/acc.cgi?acc=GSE31374","GSE31374")</f>
        <v>GSE31374</v>
      </c>
    </row>
    <row r="1073" spans="1:6" x14ac:dyDescent="0.25">
      <c r="A1073" t="s">
        <v>2225</v>
      </c>
      <c r="B1073" s="2" t="s">
        <v>2224</v>
      </c>
      <c r="C1073" t="s">
        <v>186</v>
      </c>
      <c r="D1073" t="s">
        <v>728</v>
      </c>
      <c r="E1073" t="str">
        <f>HYPERLINK("https://www.ncbi.nlm.nih.gov/geo/query/acc.cgi?acc=GSM777987","GSM777987")</f>
        <v>GSM777987</v>
      </c>
      <c r="F1073" t="str">
        <f>HYPERLINK("https://www.ncbi.nlm.nih.gov/geo/query/acc.cgi?acc=GSE31374","GSE31374")</f>
        <v>GSE31374</v>
      </c>
    </row>
    <row r="1074" spans="1:6" x14ac:dyDescent="0.25">
      <c r="A1074" t="s">
        <v>2226</v>
      </c>
      <c r="B1074" s="2" t="s">
        <v>659</v>
      </c>
      <c r="C1074" t="s">
        <v>383</v>
      </c>
      <c r="D1074" t="s">
        <v>579</v>
      </c>
      <c r="E1074" t="str">
        <f>HYPERLINK("https://www.ncbi.nlm.nih.gov/geo/query/acc.cgi?acc=GSM1313641","GSM1313641")</f>
        <v>GSM1313641</v>
      </c>
      <c r="F1074" t="str">
        <f>HYPERLINK("https://www.ncbi.nlm.nih.gov/geo/query/acc.cgi?acc=GSE54355","GSE54355")</f>
        <v>GSE54355</v>
      </c>
    </row>
    <row r="1075" spans="1:6" x14ac:dyDescent="0.25">
      <c r="A1075" t="s">
        <v>2227</v>
      </c>
      <c r="B1075" s="2" t="s">
        <v>2228</v>
      </c>
      <c r="C1075" t="s">
        <v>383</v>
      </c>
      <c r="D1075" t="s">
        <v>579</v>
      </c>
      <c r="E1075" t="str">
        <f>HYPERLINK("https://www.ncbi.nlm.nih.gov/geo/query/acc.cgi?acc=GSM1313640","GSM1313640")</f>
        <v>GSM1313640</v>
      </c>
      <c r="F1075" t="str">
        <f>HYPERLINK("https://www.ncbi.nlm.nih.gov/geo/query/acc.cgi?acc=GSE54355","GSE54355")</f>
        <v>GSE54355</v>
      </c>
    </row>
    <row r="1076" spans="1:6" x14ac:dyDescent="0.25">
      <c r="A1076" t="s">
        <v>2229</v>
      </c>
      <c r="B1076" s="2" t="s">
        <v>574</v>
      </c>
      <c r="C1076" t="s">
        <v>434</v>
      </c>
      <c r="D1076" t="s">
        <v>572</v>
      </c>
      <c r="E1076" t="str">
        <f>HYPERLINK("https://www.ncbi.nlm.nih.gov/geo/query/acc.cgi?acc=GSM1600163","GSM1600163")</f>
        <v>GSM1600163</v>
      </c>
      <c r="F1076" t="str">
        <f>HYPERLINK("https://www.ncbi.nlm.nih.gov/geo/query/acc.cgi?acc=GSE65597","GSE65597")</f>
        <v>GSE65597</v>
      </c>
    </row>
    <row r="1077" spans="1:6" x14ac:dyDescent="0.25">
      <c r="A1077" t="s">
        <v>2230</v>
      </c>
      <c r="B1077" s="2" t="s">
        <v>2231</v>
      </c>
      <c r="C1077" t="s">
        <v>489</v>
      </c>
      <c r="D1077" t="s">
        <v>789</v>
      </c>
      <c r="E1077" t="str">
        <f>HYPERLINK("https://www.ncbi.nlm.nih.gov/geo/query/acc.cgi?acc=GSM2035903","GSM2035903")</f>
        <v>GSM2035903</v>
      </c>
      <c r="F1077" t="str">
        <f>HYPERLINK("https://www.ncbi.nlm.nih.gov/geo/query/acc.cgi?acc=GSE76699","GSE76699")</f>
        <v>GSE76699</v>
      </c>
    </row>
    <row r="1078" spans="1:6" x14ac:dyDescent="0.25">
      <c r="A1078" t="s">
        <v>2232</v>
      </c>
      <c r="B1078" s="2" t="s">
        <v>661</v>
      </c>
      <c r="C1078" t="s">
        <v>542</v>
      </c>
      <c r="D1078" t="s">
        <v>559</v>
      </c>
      <c r="E1078" t="str">
        <f>HYPERLINK("https://www.ncbi.nlm.nih.gov/geo/query/acc.cgi?acc=GSM241850","GSM241850")</f>
        <v>GSM241850</v>
      </c>
      <c r="F1078" t="str">
        <f>HYPERLINK("https://www.ncbi.nlm.nih.gov/geo/query/acc.cgi?acc=GSE9563","GSE9563")</f>
        <v>GSE9563</v>
      </c>
    </row>
    <row r="1079" spans="1:6" x14ac:dyDescent="0.25">
      <c r="A1079" t="s">
        <v>2233</v>
      </c>
      <c r="B1079" s="2" t="s">
        <v>2234</v>
      </c>
      <c r="C1079" t="s">
        <v>76</v>
      </c>
      <c r="D1079" t="s">
        <v>1121</v>
      </c>
      <c r="E1079" t="str">
        <f>HYPERLINK("https://www.ncbi.nlm.nih.gov/geo/query/acc.cgi?acc=GSM470599","GSM470599")</f>
        <v>GSM470599</v>
      </c>
      <c r="F1079" t="str">
        <f>HYPERLINK("https://www.ncbi.nlm.nih.gov/geo/query/acc.cgi?acc=GSE19023","GSE19023")</f>
        <v>GSE19023</v>
      </c>
    </row>
    <row r="1080" spans="1:6" x14ac:dyDescent="0.25">
      <c r="A1080" t="s">
        <v>2235</v>
      </c>
      <c r="B1080" s="2" t="s">
        <v>1826</v>
      </c>
      <c r="C1080" t="s">
        <v>472</v>
      </c>
      <c r="D1080" t="s">
        <v>1657</v>
      </c>
      <c r="E1080" t="str">
        <f>HYPERLINK("https://www.ncbi.nlm.nih.gov/geo/query/acc.cgi?acc=GSM181970","GSM181970")</f>
        <v>GSM181970</v>
      </c>
      <c r="F1080" t="str">
        <f>HYPERLINK("https://www.ncbi.nlm.nih.gov/geo/query/acc.cgi?acc=GSE7506","GSE7506")</f>
        <v>GSE7506</v>
      </c>
    </row>
    <row r="1081" spans="1:6" x14ac:dyDescent="0.25">
      <c r="A1081" t="s">
        <v>2236</v>
      </c>
      <c r="B1081" s="2" t="s">
        <v>571</v>
      </c>
      <c r="C1081" t="s">
        <v>434</v>
      </c>
      <c r="D1081" t="s">
        <v>572</v>
      </c>
      <c r="E1081" t="str">
        <f>HYPERLINK("https://www.ncbi.nlm.nih.gov/geo/query/acc.cgi?acc=GSM1600162","GSM1600162")</f>
        <v>GSM1600162</v>
      </c>
      <c r="F1081" t="str">
        <f>HYPERLINK("https://www.ncbi.nlm.nih.gov/geo/query/acc.cgi?acc=GSE65597","GSE65597")</f>
        <v>GSE65597</v>
      </c>
    </row>
    <row r="1082" spans="1:6" x14ac:dyDescent="0.25">
      <c r="A1082" t="s">
        <v>2237</v>
      </c>
      <c r="B1082" s="2" t="s">
        <v>2234</v>
      </c>
      <c r="C1082" t="s">
        <v>76</v>
      </c>
      <c r="D1082" t="s">
        <v>1121</v>
      </c>
      <c r="E1082" t="str">
        <f>HYPERLINK("https://www.ncbi.nlm.nih.gov/geo/query/acc.cgi?acc=GSM470598","GSM470598")</f>
        <v>GSM470598</v>
      </c>
      <c r="F1082" t="str">
        <f>HYPERLINK("https://www.ncbi.nlm.nih.gov/geo/query/acc.cgi?acc=GSE19023","GSE19023")</f>
        <v>GSE19023</v>
      </c>
    </row>
    <row r="1083" spans="1:6" x14ac:dyDescent="0.25">
      <c r="A1083" t="s">
        <v>2238</v>
      </c>
      <c r="B1083" s="2" t="s">
        <v>2239</v>
      </c>
      <c r="C1083" t="s">
        <v>434</v>
      </c>
      <c r="D1083" t="s">
        <v>572</v>
      </c>
      <c r="E1083" t="str">
        <f>HYPERLINK("https://www.ncbi.nlm.nih.gov/geo/query/acc.cgi?acc=GSM1600161","GSM1600161")</f>
        <v>GSM1600161</v>
      </c>
      <c r="F1083" t="str">
        <f>HYPERLINK("https://www.ncbi.nlm.nih.gov/geo/query/acc.cgi?acc=GSE65597","GSE65597")</f>
        <v>GSE65597</v>
      </c>
    </row>
    <row r="1084" spans="1:6" x14ac:dyDescent="0.25">
      <c r="A1084" t="s">
        <v>2240</v>
      </c>
      <c r="B1084" s="2" t="s">
        <v>2241</v>
      </c>
      <c r="C1084" t="s">
        <v>222</v>
      </c>
      <c r="D1084" t="s">
        <v>559</v>
      </c>
      <c r="E1084" t="str">
        <f>HYPERLINK("https://www.ncbi.nlm.nih.gov/geo/query/acc.cgi?acc=GSM85011","GSM85011")</f>
        <v>GSM85011</v>
      </c>
      <c r="F1084" t="str">
        <f>HYPERLINK("https://www.ncbi.nlm.nih.gov/geo/query/acc.cgi?acc=GSE3653","GSE3653")</f>
        <v>GSE3653</v>
      </c>
    </row>
    <row r="1085" spans="1:6" x14ac:dyDescent="0.25">
      <c r="A1085" t="s">
        <v>2242</v>
      </c>
      <c r="B1085" s="2" t="s">
        <v>2243</v>
      </c>
      <c r="C1085" t="s">
        <v>434</v>
      </c>
      <c r="D1085" t="s">
        <v>572</v>
      </c>
      <c r="E1085" t="str">
        <f>HYPERLINK("https://www.ncbi.nlm.nih.gov/geo/query/acc.cgi?acc=GSM1600164","GSM1600164")</f>
        <v>GSM1600164</v>
      </c>
      <c r="F1085" t="str">
        <f>HYPERLINK("https://www.ncbi.nlm.nih.gov/geo/query/acc.cgi?acc=GSE65597","GSE65597")</f>
        <v>GSE65597</v>
      </c>
    </row>
    <row r="1086" spans="1:6" x14ac:dyDescent="0.25">
      <c r="A1086" t="s">
        <v>2244</v>
      </c>
      <c r="B1086" s="2" t="s">
        <v>2245</v>
      </c>
      <c r="C1086" t="s">
        <v>178</v>
      </c>
      <c r="D1086" t="s">
        <v>630</v>
      </c>
      <c r="E1086" t="str">
        <f>HYPERLINK("https://www.ncbi.nlm.nih.gov/geo/query/acc.cgi?acc=GSM749240","GSM749240")</f>
        <v>GSM749240</v>
      </c>
      <c r="F1086" t="str">
        <f>HYPERLINK("https://www.ncbi.nlm.nih.gov/geo/query/acc.cgi?acc=GSE30245","GSE30245")</f>
        <v>GSE30245</v>
      </c>
    </row>
    <row r="1087" spans="1:6" x14ac:dyDescent="0.25">
      <c r="A1087" t="s">
        <v>2246</v>
      </c>
      <c r="B1087" s="2" t="s">
        <v>2247</v>
      </c>
      <c r="C1087" t="s">
        <v>377</v>
      </c>
      <c r="D1087" t="s">
        <v>618</v>
      </c>
      <c r="E1087" t="str">
        <f>HYPERLINK("https://www.ncbi.nlm.nih.gov/geo/query/acc.cgi?acc=GSM1304551","GSM1304551")</f>
        <v>GSM1304551</v>
      </c>
      <c r="F1087" t="str">
        <f>HYPERLINK("https://www.ncbi.nlm.nih.gov/geo/query/acc.cgi?acc=GSE53969","GSE53969")</f>
        <v>GSE53969</v>
      </c>
    </row>
    <row r="1088" spans="1:6" x14ac:dyDescent="0.25">
      <c r="A1088" t="s">
        <v>2248</v>
      </c>
      <c r="B1088" s="2" t="s">
        <v>1837</v>
      </c>
      <c r="C1088" t="s">
        <v>377</v>
      </c>
      <c r="D1088" t="s">
        <v>618</v>
      </c>
      <c r="E1088" t="str">
        <f>HYPERLINK("https://www.ncbi.nlm.nih.gov/geo/query/acc.cgi?acc=GSM1304550","GSM1304550")</f>
        <v>GSM1304550</v>
      </c>
      <c r="F1088" t="str">
        <f>HYPERLINK("https://www.ncbi.nlm.nih.gov/geo/query/acc.cgi?acc=GSE53969","GSE53969")</f>
        <v>GSE53969</v>
      </c>
    </row>
    <row r="1089" spans="1:6" x14ac:dyDescent="0.25">
      <c r="A1089" t="s">
        <v>2249</v>
      </c>
      <c r="B1089" s="2" t="s">
        <v>2247</v>
      </c>
      <c r="C1089" t="s">
        <v>377</v>
      </c>
      <c r="D1089" t="s">
        <v>618</v>
      </c>
      <c r="E1089" t="str">
        <f>HYPERLINK("https://www.ncbi.nlm.nih.gov/geo/query/acc.cgi?acc=GSM1304553","GSM1304553")</f>
        <v>GSM1304553</v>
      </c>
      <c r="F1089" t="str">
        <f>HYPERLINK("https://www.ncbi.nlm.nih.gov/geo/query/acc.cgi?acc=GSE53969","GSE53969")</f>
        <v>GSE53969</v>
      </c>
    </row>
    <row r="1090" spans="1:6" x14ac:dyDescent="0.25">
      <c r="A1090" t="s">
        <v>2250</v>
      </c>
      <c r="B1090" s="2" t="s">
        <v>2251</v>
      </c>
      <c r="C1090" t="s">
        <v>14</v>
      </c>
      <c r="D1090" t="s">
        <v>2252</v>
      </c>
      <c r="E1090" t="str">
        <f>HYPERLINK("https://www.ncbi.nlm.nih.gov/geo/query/acc.cgi?acc=GSM313602","GSM313602")</f>
        <v>GSM313602</v>
      </c>
      <c r="F1090" t="str">
        <f>HYPERLINK("https://www.ncbi.nlm.nih.gov/geo/query/acc.cgi?acc=GSE12482","GSE12482")</f>
        <v>GSE12482</v>
      </c>
    </row>
    <row r="1091" spans="1:6" x14ac:dyDescent="0.25">
      <c r="A1091" t="s">
        <v>2253</v>
      </c>
      <c r="B1091" s="2" t="s">
        <v>911</v>
      </c>
      <c r="C1091" t="s">
        <v>172</v>
      </c>
      <c r="D1091" t="s">
        <v>625</v>
      </c>
      <c r="E1091" t="str">
        <f>HYPERLINK("https://www.ncbi.nlm.nih.gov/geo/query/acc.cgi?acc=GSM64959","GSM64959")</f>
        <v>GSM64959</v>
      </c>
      <c r="F1091" t="str">
        <f>HYPERLINK("https://www.ncbi.nlm.nih.gov/geo/query/acc.cgi?acc=GSE2972","GSE2972")</f>
        <v>GSE2972</v>
      </c>
    </row>
    <row r="1092" spans="1:6" x14ac:dyDescent="0.25">
      <c r="A1092" t="s">
        <v>2254</v>
      </c>
      <c r="B1092" s="2" t="s">
        <v>911</v>
      </c>
      <c r="C1092" t="s">
        <v>172</v>
      </c>
      <c r="D1092" t="s">
        <v>623</v>
      </c>
      <c r="E1092" t="str">
        <f>HYPERLINK("https://www.ncbi.nlm.nih.gov/geo/query/acc.cgi?acc=GSM64958","GSM64958")</f>
        <v>GSM64958</v>
      </c>
      <c r="F1092" t="str">
        <f>HYPERLINK("https://www.ncbi.nlm.nih.gov/geo/query/acc.cgi?acc=GSE2972","GSE2972")</f>
        <v>GSE2972</v>
      </c>
    </row>
    <row r="1093" spans="1:6" x14ac:dyDescent="0.25">
      <c r="A1093" t="s">
        <v>2255</v>
      </c>
      <c r="B1093" s="2" t="s">
        <v>2247</v>
      </c>
      <c r="C1093" t="s">
        <v>377</v>
      </c>
      <c r="D1093" t="s">
        <v>618</v>
      </c>
      <c r="E1093" t="str">
        <f>HYPERLINK("https://www.ncbi.nlm.nih.gov/geo/query/acc.cgi?acc=GSM1304557","GSM1304557")</f>
        <v>GSM1304557</v>
      </c>
      <c r="F1093" t="str">
        <f>HYPERLINK("https://www.ncbi.nlm.nih.gov/geo/query/acc.cgi?acc=GSE53969","GSE53969")</f>
        <v>GSE53969</v>
      </c>
    </row>
    <row r="1094" spans="1:6" x14ac:dyDescent="0.25">
      <c r="A1094" t="s">
        <v>2256</v>
      </c>
      <c r="B1094" s="2" t="s">
        <v>2247</v>
      </c>
      <c r="C1094" t="s">
        <v>377</v>
      </c>
      <c r="D1094" t="s">
        <v>618</v>
      </c>
      <c r="E1094" t="str">
        <f>HYPERLINK("https://www.ncbi.nlm.nih.gov/geo/query/acc.cgi?acc=GSM1304556","GSM1304556")</f>
        <v>GSM1304556</v>
      </c>
      <c r="F1094" t="str">
        <f>HYPERLINK("https://www.ncbi.nlm.nih.gov/geo/query/acc.cgi?acc=GSE53969","GSE53969")</f>
        <v>GSE53969</v>
      </c>
    </row>
    <row r="1095" spans="1:6" x14ac:dyDescent="0.25">
      <c r="A1095" t="s">
        <v>2257</v>
      </c>
      <c r="B1095" s="2" t="s">
        <v>2258</v>
      </c>
      <c r="C1095" t="s">
        <v>172</v>
      </c>
      <c r="D1095" t="s">
        <v>625</v>
      </c>
      <c r="E1095" t="str">
        <f>HYPERLINK("https://www.ncbi.nlm.nih.gov/geo/query/acc.cgi?acc=GSM64955","GSM64955")</f>
        <v>GSM64955</v>
      </c>
      <c r="F1095" t="str">
        <f t="shared" ref="F1095:F1101" si="72">HYPERLINK("https://www.ncbi.nlm.nih.gov/geo/query/acc.cgi?acc=GSE2972","GSE2972")</f>
        <v>GSE2972</v>
      </c>
    </row>
    <row r="1096" spans="1:6" x14ac:dyDescent="0.25">
      <c r="A1096" t="s">
        <v>2259</v>
      </c>
      <c r="B1096" s="2" t="s">
        <v>2258</v>
      </c>
      <c r="C1096" t="s">
        <v>172</v>
      </c>
      <c r="D1096" t="s">
        <v>623</v>
      </c>
      <c r="E1096" t="str">
        <f>HYPERLINK("https://www.ncbi.nlm.nih.gov/geo/query/acc.cgi?acc=GSM64954","GSM64954")</f>
        <v>GSM64954</v>
      </c>
      <c r="F1096" t="str">
        <f t="shared" si="72"/>
        <v>GSE2972</v>
      </c>
    </row>
    <row r="1097" spans="1:6" x14ac:dyDescent="0.25">
      <c r="A1097" t="s">
        <v>2260</v>
      </c>
      <c r="B1097" s="2" t="s">
        <v>2258</v>
      </c>
      <c r="C1097" t="s">
        <v>172</v>
      </c>
      <c r="D1097" t="s">
        <v>625</v>
      </c>
      <c r="E1097" t="str">
        <f>HYPERLINK("https://www.ncbi.nlm.nih.gov/geo/query/acc.cgi?acc=GSM64957","GSM64957")</f>
        <v>GSM64957</v>
      </c>
      <c r="F1097" t="str">
        <f t="shared" si="72"/>
        <v>GSE2972</v>
      </c>
    </row>
    <row r="1098" spans="1:6" x14ac:dyDescent="0.25">
      <c r="A1098" t="s">
        <v>2261</v>
      </c>
      <c r="B1098" s="2" t="s">
        <v>2258</v>
      </c>
      <c r="C1098" t="s">
        <v>172</v>
      </c>
      <c r="D1098" t="s">
        <v>623</v>
      </c>
      <c r="E1098" t="str">
        <f>HYPERLINK("https://www.ncbi.nlm.nih.gov/geo/query/acc.cgi?acc=GSM64956","GSM64956")</f>
        <v>GSM64956</v>
      </c>
      <c r="F1098" t="str">
        <f t="shared" si="72"/>
        <v>GSE2972</v>
      </c>
    </row>
    <row r="1099" spans="1:6" x14ac:dyDescent="0.25">
      <c r="A1099" t="s">
        <v>2262</v>
      </c>
      <c r="B1099" s="2" t="s">
        <v>1834</v>
      </c>
      <c r="C1099" t="s">
        <v>172</v>
      </c>
      <c r="D1099" t="s">
        <v>625</v>
      </c>
      <c r="E1099" t="str">
        <f>HYPERLINK("https://www.ncbi.nlm.nih.gov/geo/query/acc.cgi?acc=GSM64951","GSM64951")</f>
        <v>GSM64951</v>
      </c>
      <c r="F1099" t="str">
        <f t="shared" si="72"/>
        <v>GSE2972</v>
      </c>
    </row>
    <row r="1100" spans="1:6" x14ac:dyDescent="0.25">
      <c r="A1100" t="s">
        <v>2263</v>
      </c>
      <c r="B1100" s="2" t="s">
        <v>1834</v>
      </c>
      <c r="C1100" t="s">
        <v>172</v>
      </c>
      <c r="D1100" t="s">
        <v>623</v>
      </c>
      <c r="E1100" t="str">
        <f>HYPERLINK("https://www.ncbi.nlm.nih.gov/geo/query/acc.cgi?acc=GSM64950","GSM64950")</f>
        <v>GSM64950</v>
      </c>
      <c r="F1100" t="str">
        <f t="shared" si="72"/>
        <v>GSE2972</v>
      </c>
    </row>
    <row r="1101" spans="1:6" x14ac:dyDescent="0.25">
      <c r="A1101" t="s">
        <v>2264</v>
      </c>
      <c r="B1101" s="2" t="s">
        <v>2258</v>
      </c>
      <c r="C1101" t="s">
        <v>172</v>
      </c>
      <c r="D1101" t="s">
        <v>625</v>
      </c>
      <c r="E1101" t="str">
        <f>HYPERLINK("https://www.ncbi.nlm.nih.gov/geo/query/acc.cgi?acc=GSM64953","GSM64953")</f>
        <v>GSM64953</v>
      </c>
      <c r="F1101" t="str">
        <f t="shared" si="72"/>
        <v>GSE2972</v>
      </c>
    </row>
    <row r="1102" spans="1:6" x14ac:dyDescent="0.25">
      <c r="A1102" t="s">
        <v>2265</v>
      </c>
      <c r="B1102" s="2" t="s">
        <v>2266</v>
      </c>
      <c r="C1102" t="s">
        <v>76</v>
      </c>
      <c r="D1102" t="s">
        <v>1121</v>
      </c>
      <c r="E1102" t="str">
        <f>HYPERLINK("https://www.ncbi.nlm.nih.gov/geo/query/acc.cgi?acc=GSM470592","GSM470592")</f>
        <v>GSM470592</v>
      </c>
      <c r="F1102" t="str">
        <f>HYPERLINK("https://www.ncbi.nlm.nih.gov/geo/query/acc.cgi?acc=GSE19023","GSE19023")</f>
        <v>GSE19023</v>
      </c>
    </row>
    <row r="1103" spans="1:6" x14ac:dyDescent="0.25">
      <c r="A1103" t="s">
        <v>2267</v>
      </c>
      <c r="B1103" s="2" t="s">
        <v>2268</v>
      </c>
      <c r="C1103" t="s">
        <v>368</v>
      </c>
      <c r="D1103" t="s">
        <v>572</v>
      </c>
      <c r="E1103" t="str">
        <f>HYPERLINK("https://www.ncbi.nlm.nih.gov/geo/query/acc.cgi?acc=GSM1295576","GSM1295576")</f>
        <v>GSM1295576</v>
      </c>
      <c r="F1103" t="str">
        <f>HYPERLINK("https://www.ncbi.nlm.nih.gov/geo/query/acc.cgi?acc=GSE53529","GSE53529")</f>
        <v>GSE53529</v>
      </c>
    </row>
    <row r="1104" spans="1:6" x14ac:dyDescent="0.25">
      <c r="A1104" t="s">
        <v>2269</v>
      </c>
      <c r="B1104" s="2" t="s">
        <v>2222</v>
      </c>
      <c r="C1104" t="s">
        <v>222</v>
      </c>
      <c r="D1104" t="s">
        <v>559</v>
      </c>
      <c r="E1104" t="str">
        <f>HYPERLINK("https://www.ncbi.nlm.nih.gov/geo/query/acc.cgi?acc=GSM85017","GSM85017")</f>
        <v>GSM85017</v>
      </c>
      <c r="F1104" t="str">
        <f>HYPERLINK("https://www.ncbi.nlm.nih.gov/geo/query/acc.cgi?acc=GSE3653","GSE3653")</f>
        <v>GSE3653</v>
      </c>
    </row>
    <row r="1105" spans="1:6" x14ac:dyDescent="0.25">
      <c r="A1105" t="s">
        <v>2270</v>
      </c>
      <c r="B1105" s="2" t="s">
        <v>2271</v>
      </c>
      <c r="C1105" t="s">
        <v>186</v>
      </c>
      <c r="D1105" t="s">
        <v>728</v>
      </c>
      <c r="E1105" t="str">
        <f>HYPERLINK("https://www.ncbi.nlm.nih.gov/geo/query/acc.cgi?acc=GSM777902","GSM777902")</f>
        <v>GSM777902</v>
      </c>
      <c r="F1105" t="str">
        <f>HYPERLINK("https://www.ncbi.nlm.nih.gov/geo/query/acc.cgi?acc=GSE31374","GSE31374")</f>
        <v>GSE31374</v>
      </c>
    </row>
    <row r="1106" spans="1:6" x14ac:dyDescent="0.25">
      <c r="A1106" t="s">
        <v>2272</v>
      </c>
      <c r="B1106" s="2" t="s">
        <v>2273</v>
      </c>
      <c r="C1106" t="s">
        <v>513</v>
      </c>
      <c r="D1106" t="s">
        <v>1883</v>
      </c>
      <c r="E1106" t="str">
        <f>HYPERLINK("https://www.ncbi.nlm.nih.gov/geo/query/acc.cgi?acc=GSM2102212","GSM2102212")</f>
        <v>GSM2102212</v>
      </c>
      <c r="F1106" t="str">
        <f>HYPERLINK("https://www.ncbi.nlm.nih.gov/geo/query/acc.cgi?acc=GSE79769","GSE79769")</f>
        <v>GSE79769</v>
      </c>
    </row>
    <row r="1107" spans="1:6" x14ac:dyDescent="0.25">
      <c r="A1107" t="s">
        <v>2274</v>
      </c>
      <c r="B1107" s="2" t="s">
        <v>847</v>
      </c>
      <c r="C1107" t="s">
        <v>404</v>
      </c>
      <c r="D1107" t="s">
        <v>579</v>
      </c>
      <c r="E1107" t="str">
        <f>HYPERLINK("https://www.ncbi.nlm.nih.gov/geo/query/acc.cgi?acc=GSM1385846","GSM1385846")</f>
        <v>GSM1385846</v>
      </c>
      <c r="F1107" t="str">
        <f>HYPERLINK("https://www.ncbi.nlm.nih.gov/geo/query/acc.cgi?acc=GSE57639","GSE57639")</f>
        <v>GSE57639</v>
      </c>
    </row>
    <row r="1108" spans="1:6" x14ac:dyDescent="0.25">
      <c r="A1108" t="s">
        <v>2275</v>
      </c>
      <c r="B1108" s="2" t="s">
        <v>847</v>
      </c>
      <c r="C1108" t="s">
        <v>404</v>
      </c>
      <c r="D1108" t="s">
        <v>579</v>
      </c>
      <c r="E1108" t="str">
        <f>HYPERLINK("https://www.ncbi.nlm.nih.gov/geo/query/acc.cgi?acc=GSM1385847","GSM1385847")</f>
        <v>GSM1385847</v>
      </c>
      <c r="F1108" t="str">
        <f>HYPERLINK("https://www.ncbi.nlm.nih.gov/geo/query/acc.cgi?acc=GSE57639","GSE57639")</f>
        <v>GSE57639</v>
      </c>
    </row>
    <row r="1109" spans="1:6" x14ac:dyDescent="0.25">
      <c r="A1109" t="s">
        <v>2276</v>
      </c>
      <c r="B1109" s="2" t="s">
        <v>2277</v>
      </c>
      <c r="C1109" t="s">
        <v>281</v>
      </c>
      <c r="D1109" t="s">
        <v>923</v>
      </c>
      <c r="E1109" t="str">
        <f>HYPERLINK("https://www.ncbi.nlm.nih.gov/geo/query/acc.cgi?acc=GSM1038609","GSM1038609")</f>
        <v>GSM1038609</v>
      </c>
      <c r="F1109" t="str">
        <f>HYPERLINK("https://www.ncbi.nlm.nih.gov/geo/query/acc.cgi?acc=GSE42478","GSE42478")</f>
        <v>GSE42478</v>
      </c>
    </row>
    <row r="1110" spans="1:6" x14ac:dyDescent="0.25">
      <c r="A1110" t="s">
        <v>2278</v>
      </c>
      <c r="B1110" s="2" t="s">
        <v>2279</v>
      </c>
      <c r="C1110" t="s">
        <v>281</v>
      </c>
      <c r="D1110" t="s">
        <v>923</v>
      </c>
      <c r="E1110" t="str">
        <f>HYPERLINK("https://www.ncbi.nlm.nih.gov/geo/query/acc.cgi?acc=GSM1038608","GSM1038608")</f>
        <v>GSM1038608</v>
      </c>
      <c r="F1110" t="str">
        <f>HYPERLINK("https://www.ncbi.nlm.nih.gov/geo/query/acc.cgi?acc=GSE42478","GSE42478")</f>
        <v>GSE42478</v>
      </c>
    </row>
    <row r="1111" spans="1:6" x14ac:dyDescent="0.25">
      <c r="A1111" t="s">
        <v>2280</v>
      </c>
      <c r="B1111" s="2" t="s">
        <v>2281</v>
      </c>
      <c r="C1111" t="s">
        <v>406</v>
      </c>
      <c r="D1111" t="s">
        <v>789</v>
      </c>
      <c r="E1111" t="str">
        <f>HYPERLINK("https://www.ncbi.nlm.nih.gov/geo/query/acc.cgi?acc=GSM1388379","GSM1388379")</f>
        <v>GSM1388379</v>
      </c>
      <c r="F1111" t="str">
        <f>HYPERLINK("https://www.ncbi.nlm.nih.gov/geo/query/acc.cgi?acc=GSE57774","GSE57774")</f>
        <v>GSE57774</v>
      </c>
    </row>
    <row r="1112" spans="1:6" x14ac:dyDescent="0.25">
      <c r="A1112" t="s">
        <v>2282</v>
      </c>
      <c r="B1112" s="2" t="s">
        <v>2283</v>
      </c>
      <c r="C1112" t="s">
        <v>406</v>
      </c>
      <c r="D1112" t="s">
        <v>789</v>
      </c>
      <c r="E1112" t="str">
        <f>HYPERLINK("https://www.ncbi.nlm.nih.gov/geo/query/acc.cgi?acc=GSM1388378","GSM1388378")</f>
        <v>GSM1388378</v>
      </c>
      <c r="F1112" t="str">
        <f>HYPERLINK("https://www.ncbi.nlm.nih.gov/geo/query/acc.cgi?acc=GSE57774","GSE57774")</f>
        <v>GSE57774</v>
      </c>
    </row>
    <row r="1113" spans="1:6" x14ac:dyDescent="0.25">
      <c r="A1113" t="s">
        <v>2284</v>
      </c>
      <c r="B1113" s="2" t="s">
        <v>2285</v>
      </c>
      <c r="C1113" t="s">
        <v>404</v>
      </c>
      <c r="D1113" t="s">
        <v>579</v>
      </c>
      <c r="E1113" t="str">
        <f>HYPERLINK("https://www.ncbi.nlm.nih.gov/geo/query/acc.cgi?acc=GSM1385849","GSM1385849")</f>
        <v>GSM1385849</v>
      </c>
      <c r="F1113" t="str">
        <f>HYPERLINK("https://www.ncbi.nlm.nih.gov/geo/query/acc.cgi?acc=GSE57639","GSE57639")</f>
        <v>GSE57639</v>
      </c>
    </row>
    <row r="1114" spans="1:6" x14ac:dyDescent="0.25">
      <c r="A1114" t="s">
        <v>2286</v>
      </c>
      <c r="B1114" s="2" t="s">
        <v>2287</v>
      </c>
      <c r="C1114" t="s">
        <v>281</v>
      </c>
      <c r="D1114" t="s">
        <v>923</v>
      </c>
      <c r="E1114" t="str">
        <f>HYPERLINK("https://www.ncbi.nlm.nih.gov/geo/query/acc.cgi?acc=GSM1038603","GSM1038603")</f>
        <v>GSM1038603</v>
      </c>
      <c r="F1114" t="str">
        <f t="shared" ref="F1114:F1121" si="73">HYPERLINK("https://www.ncbi.nlm.nih.gov/geo/query/acc.cgi?acc=GSE42478","GSE42478")</f>
        <v>GSE42478</v>
      </c>
    </row>
    <row r="1115" spans="1:6" x14ac:dyDescent="0.25">
      <c r="A1115" t="s">
        <v>2288</v>
      </c>
      <c r="B1115" s="2" t="s">
        <v>2289</v>
      </c>
      <c r="C1115" t="s">
        <v>281</v>
      </c>
      <c r="D1115" t="s">
        <v>923</v>
      </c>
      <c r="E1115" t="str">
        <f>HYPERLINK("https://www.ncbi.nlm.nih.gov/geo/query/acc.cgi?acc=GSM1038602","GSM1038602")</f>
        <v>GSM1038602</v>
      </c>
      <c r="F1115" t="str">
        <f t="shared" si="73"/>
        <v>GSE42478</v>
      </c>
    </row>
    <row r="1116" spans="1:6" x14ac:dyDescent="0.25">
      <c r="A1116" t="s">
        <v>2290</v>
      </c>
      <c r="B1116" s="2" t="s">
        <v>2291</v>
      </c>
      <c r="C1116" t="s">
        <v>281</v>
      </c>
      <c r="D1116" t="s">
        <v>923</v>
      </c>
      <c r="E1116" t="str">
        <f>HYPERLINK("https://www.ncbi.nlm.nih.gov/geo/query/acc.cgi?acc=GSM1038601","GSM1038601")</f>
        <v>GSM1038601</v>
      </c>
      <c r="F1116" t="str">
        <f t="shared" si="73"/>
        <v>GSE42478</v>
      </c>
    </row>
    <row r="1117" spans="1:6" x14ac:dyDescent="0.25">
      <c r="A1117" t="s">
        <v>2292</v>
      </c>
      <c r="B1117" s="2" t="s">
        <v>2293</v>
      </c>
      <c r="C1117" t="s">
        <v>281</v>
      </c>
      <c r="D1117" t="s">
        <v>923</v>
      </c>
      <c r="E1117" t="str">
        <f>HYPERLINK("https://www.ncbi.nlm.nih.gov/geo/query/acc.cgi?acc=GSM1038600","GSM1038600")</f>
        <v>GSM1038600</v>
      </c>
      <c r="F1117" t="str">
        <f t="shared" si="73"/>
        <v>GSE42478</v>
      </c>
    </row>
    <row r="1118" spans="1:6" x14ac:dyDescent="0.25">
      <c r="A1118" t="s">
        <v>2294</v>
      </c>
      <c r="B1118" s="2" t="s">
        <v>2295</v>
      </c>
      <c r="C1118" t="s">
        <v>281</v>
      </c>
      <c r="D1118" t="s">
        <v>923</v>
      </c>
      <c r="E1118" t="str">
        <f>HYPERLINK("https://www.ncbi.nlm.nih.gov/geo/query/acc.cgi?acc=GSM1038607","GSM1038607")</f>
        <v>GSM1038607</v>
      </c>
      <c r="F1118" t="str">
        <f t="shared" si="73"/>
        <v>GSE42478</v>
      </c>
    </row>
    <row r="1119" spans="1:6" x14ac:dyDescent="0.25">
      <c r="A1119" t="s">
        <v>2296</v>
      </c>
      <c r="B1119" s="2" t="s">
        <v>2297</v>
      </c>
      <c r="C1119" t="s">
        <v>281</v>
      </c>
      <c r="D1119" t="s">
        <v>923</v>
      </c>
      <c r="E1119" t="str">
        <f>HYPERLINK("https://www.ncbi.nlm.nih.gov/geo/query/acc.cgi?acc=GSM1038606","GSM1038606")</f>
        <v>GSM1038606</v>
      </c>
      <c r="F1119" t="str">
        <f t="shared" si="73"/>
        <v>GSE42478</v>
      </c>
    </row>
    <row r="1120" spans="1:6" x14ac:dyDescent="0.25">
      <c r="A1120" t="s">
        <v>2298</v>
      </c>
      <c r="B1120" s="2" t="s">
        <v>2299</v>
      </c>
      <c r="C1120" t="s">
        <v>281</v>
      </c>
      <c r="D1120" t="s">
        <v>923</v>
      </c>
      <c r="E1120" t="str">
        <f>HYPERLINK("https://www.ncbi.nlm.nih.gov/geo/query/acc.cgi?acc=GSM1038605","GSM1038605")</f>
        <v>GSM1038605</v>
      </c>
      <c r="F1120" t="str">
        <f t="shared" si="73"/>
        <v>GSE42478</v>
      </c>
    </row>
    <row r="1121" spans="1:6" x14ac:dyDescent="0.25">
      <c r="A1121" t="s">
        <v>2300</v>
      </c>
      <c r="B1121" s="2" t="s">
        <v>2301</v>
      </c>
      <c r="C1121" t="s">
        <v>281</v>
      </c>
      <c r="D1121" t="s">
        <v>923</v>
      </c>
      <c r="E1121" t="str">
        <f>HYPERLINK("https://www.ncbi.nlm.nih.gov/geo/query/acc.cgi?acc=GSM1038604","GSM1038604")</f>
        <v>GSM1038604</v>
      </c>
      <c r="F1121" t="str">
        <f t="shared" si="73"/>
        <v>GSE42478</v>
      </c>
    </row>
    <row r="1122" spans="1:6" x14ac:dyDescent="0.25">
      <c r="A1122" t="s">
        <v>2302</v>
      </c>
      <c r="B1122" s="2" t="s">
        <v>2303</v>
      </c>
      <c r="C1122" t="s">
        <v>130</v>
      </c>
      <c r="D1122" t="s">
        <v>559</v>
      </c>
      <c r="E1122" t="str">
        <f>HYPERLINK("https://www.ncbi.nlm.nih.gov/geo/query/acc.cgi?acc=GSM640457","GSM640457")</f>
        <v>GSM640457</v>
      </c>
      <c r="F1122" t="str">
        <f t="shared" ref="F1122:F1127" si="74">HYPERLINK("https://www.ncbi.nlm.nih.gov/geo/query/acc.cgi?acc=GSE26087","GSE26087")</f>
        <v>GSE26087</v>
      </c>
    </row>
    <row r="1123" spans="1:6" x14ac:dyDescent="0.25">
      <c r="A1123" t="s">
        <v>2304</v>
      </c>
      <c r="B1123" s="2" t="s">
        <v>2303</v>
      </c>
      <c r="C1123" t="s">
        <v>130</v>
      </c>
      <c r="D1123" t="s">
        <v>559</v>
      </c>
      <c r="E1123" t="str">
        <f>HYPERLINK("https://www.ncbi.nlm.nih.gov/geo/query/acc.cgi?acc=GSM640456","GSM640456")</f>
        <v>GSM640456</v>
      </c>
      <c r="F1123" t="str">
        <f t="shared" si="74"/>
        <v>GSE26087</v>
      </c>
    </row>
    <row r="1124" spans="1:6" x14ac:dyDescent="0.25">
      <c r="A1124" t="s">
        <v>2305</v>
      </c>
      <c r="B1124" s="2" t="s">
        <v>2306</v>
      </c>
      <c r="C1124" t="s">
        <v>130</v>
      </c>
      <c r="D1124" t="s">
        <v>559</v>
      </c>
      <c r="E1124" t="str">
        <f>HYPERLINK("https://www.ncbi.nlm.nih.gov/geo/query/acc.cgi?acc=GSM640455","GSM640455")</f>
        <v>GSM640455</v>
      </c>
      <c r="F1124" t="str">
        <f t="shared" si="74"/>
        <v>GSE26087</v>
      </c>
    </row>
    <row r="1125" spans="1:6" x14ac:dyDescent="0.25">
      <c r="A1125" t="s">
        <v>2307</v>
      </c>
      <c r="B1125" s="2" t="s">
        <v>2306</v>
      </c>
      <c r="C1125" t="s">
        <v>130</v>
      </c>
      <c r="D1125" t="s">
        <v>559</v>
      </c>
      <c r="E1125" t="str">
        <f>HYPERLINK("https://www.ncbi.nlm.nih.gov/geo/query/acc.cgi?acc=GSM640454","GSM640454")</f>
        <v>GSM640454</v>
      </c>
      <c r="F1125" t="str">
        <f t="shared" si="74"/>
        <v>GSE26087</v>
      </c>
    </row>
    <row r="1126" spans="1:6" x14ac:dyDescent="0.25">
      <c r="A1126" t="s">
        <v>2308</v>
      </c>
      <c r="B1126" s="2" t="s">
        <v>2309</v>
      </c>
      <c r="C1126" t="s">
        <v>130</v>
      </c>
      <c r="D1126" t="s">
        <v>559</v>
      </c>
      <c r="E1126" t="str">
        <f>HYPERLINK("https://www.ncbi.nlm.nih.gov/geo/query/acc.cgi?acc=GSM640459","GSM640459")</f>
        <v>GSM640459</v>
      </c>
      <c r="F1126" t="str">
        <f t="shared" si="74"/>
        <v>GSE26087</v>
      </c>
    </row>
    <row r="1127" spans="1:6" x14ac:dyDescent="0.25">
      <c r="A1127" t="s">
        <v>2310</v>
      </c>
      <c r="B1127" s="2" t="s">
        <v>2309</v>
      </c>
      <c r="C1127" t="s">
        <v>130</v>
      </c>
      <c r="D1127" t="s">
        <v>559</v>
      </c>
      <c r="E1127" t="str">
        <f>HYPERLINK("https://www.ncbi.nlm.nih.gov/geo/query/acc.cgi?acc=GSM640458","GSM640458")</f>
        <v>GSM640458</v>
      </c>
      <c r="F1127" t="str">
        <f t="shared" si="74"/>
        <v>GSE26087</v>
      </c>
    </row>
    <row r="1128" spans="1:6" x14ac:dyDescent="0.25">
      <c r="A1128" t="s">
        <v>2311</v>
      </c>
      <c r="B1128" s="2" t="s">
        <v>2312</v>
      </c>
      <c r="C1128" t="s">
        <v>448</v>
      </c>
      <c r="D1128" t="s">
        <v>559</v>
      </c>
      <c r="E1128" t="str">
        <f>HYPERLINK("https://www.ncbi.nlm.nih.gov/geo/query/acc.cgi?acc=GSM1697613","GSM1697613")</f>
        <v>GSM1697613</v>
      </c>
      <c r="F1128" t="str">
        <f>HYPERLINK("https://www.ncbi.nlm.nih.gov/geo/query/acc.cgi?acc=GSE69317","GSE69317")</f>
        <v>GSE69317</v>
      </c>
    </row>
    <row r="1129" spans="1:6" x14ac:dyDescent="0.25">
      <c r="A1129" t="s">
        <v>2313</v>
      </c>
      <c r="B1129" s="2" t="s">
        <v>2312</v>
      </c>
      <c r="C1129" t="s">
        <v>448</v>
      </c>
      <c r="D1129" t="s">
        <v>559</v>
      </c>
      <c r="E1129" t="str">
        <f>HYPERLINK("https://www.ncbi.nlm.nih.gov/geo/query/acc.cgi?acc=GSM1697615","GSM1697615")</f>
        <v>GSM1697615</v>
      </c>
      <c r="F1129" t="str">
        <f>HYPERLINK("https://www.ncbi.nlm.nih.gov/geo/query/acc.cgi?acc=GSE69317","GSE69317")</f>
        <v>GSE69317</v>
      </c>
    </row>
    <row r="1130" spans="1:6" x14ac:dyDescent="0.25">
      <c r="A1130" t="s">
        <v>2314</v>
      </c>
      <c r="B1130" s="2" t="s">
        <v>2312</v>
      </c>
      <c r="C1130" t="s">
        <v>448</v>
      </c>
      <c r="D1130" t="s">
        <v>559</v>
      </c>
      <c r="E1130" t="str">
        <f>HYPERLINK("https://www.ncbi.nlm.nih.gov/geo/query/acc.cgi?acc=GSM1697614","GSM1697614")</f>
        <v>GSM1697614</v>
      </c>
      <c r="F1130" t="str">
        <f>HYPERLINK("https://www.ncbi.nlm.nih.gov/geo/query/acc.cgi?acc=GSE69317","GSE69317")</f>
        <v>GSE69317</v>
      </c>
    </row>
    <row r="1131" spans="1:6" x14ac:dyDescent="0.25">
      <c r="A1131" t="s">
        <v>2315</v>
      </c>
      <c r="B1131" s="2" t="s">
        <v>2312</v>
      </c>
      <c r="C1131" t="s">
        <v>448</v>
      </c>
      <c r="D1131" t="s">
        <v>559</v>
      </c>
      <c r="E1131" t="str">
        <f>HYPERLINK("https://www.ncbi.nlm.nih.gov/geo/query/acc.cgi?acc=GSM1697617","GSM1697617")</f>
        <v>GSM1697617</v>
      </c>
      <c r="F1131" t="str">
        <f>HYPERLINK("https://www.ncbi.nlm.nih.gov/geo/query/acc.cgi?acc=GSE69317","GSE69317")</f>
        <v>GSE69317</v>
      </c>
    </row>
    <row r="1132" spans="1:6" x14ac:dyDescent="0.25">
      <c r="A1132" t="s">
        <v>2316</v>
      </c>
      <c r="B1132" s="2" t="s">
        <v>1241</v>
      </c>
      <c r="C1132" t="s">
        <v>392</v>
      </c>
      <c r="D1132" t="s">
        <v>764</v>
      </c>
      <c r="E1132" t="str">
        <f>HYPERLINK("https://www.ncbi.nlm.nih.gov/geo/query/acc.cgi?acc=GSM130369","GSM130369")</f>
        <v>GSM130369</v>
      </c>
      <c r="F1132" t="str">
        <f>HYPERLINK("https://www.ncbi.nlm.nih.gov/geo/query/acc.cgi?acc=GSE5583","GSE5583")</f>
        <v>GSE5583</v>
      </c>
    </row>
    <row r="1133" spans="1:6" x14ac:dyDescent="0.25">
      <c r="A1133" t="s">
        <v>2317</v>
      </c>
      <c r="B1133" s="2" t="s">
        <v>1241</v>
      </c>
      <c r="C1133" t="s">
        <v>392</v>
      </c>
      <c r="D1133" t="s">
        <v>764</v>
      </c>
      <c r="E1133" t="str">
        <f>HYPERLINK("https://www.ncbi.nlm.nih.gov/geo/query/acc.cgi?acc=GSM130368","GSM130368")</f>
        <v>GSM130368</v>
      </c>
      <c r="F1133" t="str">
        <f>HYPERLINK("https://www.ncbi.nlm.nih.gov/geo/query/acc.cgi?acc=GSE5583","GSE5583")</f>
        <v>GSE5583</v>
      </c>
    </row>
    <row r="1134" spans="1:6" x14ac:dyDescent="0.25">
      <c r="A1134" t="s">
        <v>2318</v>
      </c>
      <c r="B1134" s="2" t="s">
        <v>2319</v>
      </c>
      <c r="C1134" t="s">
        <v>392</v>
      </c>
      <c r="D1134" t="s">
        <v>764</v>
      </c>
      <c r="E1134" t="str">
        <f>HYPERLINK("https://www.ncbi.nlm.nih.gov/geo/query/acc.cgi?acc=GSM130367","GSM130367")</f>
        <v>GSM130367</v>
      </c>
      <c r="F1134" t="str">
        <f>HYPERLINK("https://www.ncbi.nlm.nih.gov/geo/query/acc.cgi?acc=GSE5583","GSE5583")</f>
        <v>GSE5583</v>
      </c>
    </row>
    <row r="1135" spans="1:6" x14ac:dyDescent="0.25">
      <c r="A1135" t="s">
        <v>2320</v>
      </c>
      <c r="B1135" s="2" t="s">
        <v>2319</v>
      </c>
      <c r="C1135" t="s">
        <v>392</v>
      </c>
      <c r="D1135" t="s">
        <v>764</v>
      </c>
      <c r="E1135" t="str">
        <f>HYPERLINK("https://www.ncbi.nlm.nih.gov/geo/query/acc.cgi?acc=GSM130366","GSM130366")</f>
        <v>GSM130366</v>
      </c>
      <c r="F1135" t="str">
        <f>HYPERLINK("https://www.ncbi.nlm.nih.gov/geo/query/acc.cgi?acc=GSE5583","GSE5583")</f>
        <v>GSE5583</v>
      </c>
    </row>
    <row r="1136" spans="1:6" x14ac:dyDescent="0.25">
      <c r="A1136" t="s">
        <v>2321</v>
      </c>
      <c r="B1136" s="2" t="s">
        <v>2319</v>
      </c>
      <c r="C1136" t="s">
        <v>392</v>
      </c>
      <c r="D1136" t="s">
        <v>764</v>
      </c>
      <c r="E1136" t="str">
        <f>HYPERLINK("https://www.ncbi.nlm.nih.gov/geo/query/acc.cgi?acc=GSM130365","GSM130365")</f>
        <v>GSM130365</v>
      </c>
      <c r="F1136" t="str">
        <f>HYPERLINK("https://www.ncbi.nlm.nih.gov/geo/query/acc.cgi?acc=GSE5583","GSE5583")</f>
        <v>GSE5583</v>
      </c>
    </row>
    <row r="1137" spans="1:6" x14ac:dyDescent="0.25">
      <c r="A1137" t="s">
        <v>2322</v>
      </c>
      <c r="B1137" s="2" t="s">
        <v>2312</v>
      </c>
      <c r="C1137" t="s">
        <v>448</v>
      </c>
      <c r="D1137" t="s">
        <v>559</v>
      </c>
      <c r="E1137" t="str">
        <f>HYPERLINK("https://www.ncbi.nlm.nih.gov/geo/query/acc.cgi?acc=GSM1697616","GSM1697616")</f>
        <v>GSM1697616</v>
      </c>
      <c r="F1137" t="str">
        <f t="shared" ref="F1137:F1147" si="75">HYPERLINK("https://www.ncbi.nlm.nih.gov/geo/query/acc.cgi?acc=GSE69317","GSE69317")</f>
        <v>GSE69317</v>
      </c>
    </row>
    <row r="1138" spans="1:6" x14ac:dyDescent="0.25">
      <c r="A1138" t="s">
        <v>2323</v>
      </c>
      <c r="B1138" s="2" t="s">
        <v>2324</v>
      </c>
      <c r="C1138" t="s">
        <v>448</v>
      </c>
      <c r="D1138" t="s">
        <v>559</v>
      </c>
      <c r="E1138" t="str">
        <f>HYPERLINK("https://www.ncbi.nlm.nih.gov/geo/query/acc.cgi?acc=GSM1697624","GSM1697624")</f>
        <v>GSM1697624</v>
      </c>
      <c r="F1138" t="str">
        <f t="shared" si="75"/>
        <v>GSE69317</v>
      </c>
    </row>
    <row r="1139" spans="1:6" x14ac:dyDescent="0.25">
      <c r="A1139" t="s">
        <v>2325</v>
      </c>
      <c r="B1139" s="2" t="s">
        <v>2324</v>
      </c>
      <c r="C1139" t="s">
        <v>448</v>
      </c>
      <c r="D1139" t="s">
        <v>559</v>
      </c>
      <c r="E1139" t="str">
        <f>HYPERLINK("https://www.ncbi.nlm.nih.gov/geo/query/acc.cgi?acc=GSM1697619","GSM1697619")</f>
        <v>GSM1697619</v>
      </c>
      <c r="F1139" t="str">
        <f t="shared" si="75"/>
        <v>GSE69317</v>
      </c>
    </row>
    <row r="1140" spans="1:6" x14ac:dyDescent="0.25">
      <c r="A1140" t="s">
        <v>2326</v>
      </c>
      <c r="B1140" s="2" t="s">
        <v>2324</v>
      </c>
      <c r="C1140" t="s">
        <v>448</v>
      </c>
      <c r="D1140" t="s">
        <v>559</v>
      </c>
      <c r="E1140" t="str">
        <f>HYPERLINK("https://www.ncbi.nlm.nih.gov/geo/query/acc.cgi?acc=GSM1697626","GSM1697626")</f>
        <v>GSM1697626</v>
      </c>
      <c r="F1140" t="str">
        <f t="shared" si="75"/>
        <v>GSE69317</v>
      </c>
    </row>
    <row r="1141" spans="1:6" x14ac:dyDescent="0.25">
      <c r="A1141" t="s">
        <v>2327</v>
      </c>
      <c r="B1141" s="2" t="s">
        <v>2324</v>
      </c>
      <c r="C1141" t="s">
        <v>448</v>
      </c>
      <c r="D1141" t="s">
        <v>559</v>
      </c>
      <c r="E1141" t="str">
        <f>HYPERLINK("https://www.ncbi.nlm.nih.gov/geo/query/acc.cgi?acc=GSM1697627","GSM1697627")</f>
        <v>GSM1697627</v>
      </c>
      <c r="F1141" t="str">
        <f t="shared" si="75"/>
        <v>GSE69317</v>
      </c>
    </row>
    <row r="1142" spans="1:6" x14ac:dyDescent="0.25">
      <c r="A1142" t="s">
        <v>2328</v>
      </c>
      <c r="B1142" s="2" t="s">
        <v>2324</v>
      </c>
      <c r="C1142" t="s">
        <v>448</v>
      </c>
      <c r="D1142" t="s">
        <v>559</v>
      </c>
      <c r="E1142" t="str">
        <f>HYPERLINK("https://www.ncbi.nlm.nih.gov/geo/query/acc.cgi?acc=GSM1697620","GSM1697620")</f>
        <v>GSM1697620</v>
      </c>
      <c r="F1142" t="str">
        <f t="shared" si="75"/>
        <v>GSE69317</v>
      </c>
    </row>
    <row r="1143" spans="1:6" x14ac:dyDescent="0.25">
      <c r="A1143" t="s">
        <v>2329</v>
      </c>
      <c r="B1143" s="2" t="s">
        <v>2324</v>
      </c>
      <c r="C1143" t="s">
        <v>448</v>
      </c>
      <c r="D1143" t="s">
        <v>559</v>
      </c>
      <c r="E1143" t="str">
        <f>HYPERLINK("https://www.ncbi.nlm.nih.gov/geo/query/acc.cgi?acc=GSM1697621","GSM1697621")</f>
        <v>GSM1697621</v>
      </c>
      <c r="F1143" t="str">
        <f t="shared" si="75"/>
        <v>GSE69317</v>
      </c>
    </row>
    <row r="1144" spans="1:6" x14ac:dyDescent="0.25">
      <c r="A1144" t="s">
        <v>2330</v>
      </c>
      <c r="B1144" s="2" t="s">
        <v>2324</v>
      </c>
      <c r="C1144" t="s">
        <v>448</v>
      </c>
      <c r="D1144" t="s">
        <v>559</v>
      </c>
      <c r="E1144" t="str">
        <f>HYPERLINK("https://www.ncbi.nlm.nih.gov/geo/query/acc.cgi?acc=GSM1697622","GSM1697622")</f>
        <v>GSM1697622</v>
      </c>
      <c r="F1144" t="str">
        <f t="shared" si="75"/>
        <v>GSE69317</v>
      </c>
    </row>
    <row r="1145" spans="1:6" x14ac:dyDescent="0.25">
      <c r="A1145" t="s">
        <v>2331</v>
      </c>
      <c r="B1145" s="2" t="s">
        <v>2312</v>
      </c>
      <c r="C1145" t="s">
        <v>448</v>
      </c>
      <c r="D1145" t="s">
        <v>559</v>
      </c>
      <c r="E1145" t="str">
        <f>HYPERLINK("https://www.ncbi.nlm.nih.gov/geo/query/acc.cgi?acc=GSM1697618","GSM1697618")</f>
        <v>GSM1697618</v>
      </c>
      <c r="F1145" t="str">
        <f t="shared" si="75"/>
        <v>GSE69317</v>
      </c>
    </row>
    <row r="1146" spans="1:6" x14ac:dyDescent="0.25">
      <c r="A1146" t="s">
        <v>2332</v>
      </c>
      <c r="B1146" s="2" t="s">
        <v>2324</v>
      </c>
      <c r="C1146" t="s">
        <v>448</v>
      </c>
      <c r="D1146" t="s">
        <v>559</v>
      </c>
      <c r="E1146" t="str">
        <f>HYPERLINK("https://www.ncbi.nlm.nih.gov/geo/query/acc.cgi?acc=GSM1697628","GSM1697628")</f>
        <v>GSM1697628</v>
      </c>
      <c r="F1146" t="str">
        <f t="shared" si="75"/>
        <v>GSE69317</v>
      </c>
    </row>
    <row r="1147" spans="1:6" x14ac:dyDescent="0.25">
      <c r="A1147" t="s">
        <v>2333</v>
      </c>
      <c r="B1147" s="2" t="s">
        <v>2334</v>
      </c>
      <c r="C1147" t="s">
        <v>448</v>
      </c>
      <c r="D1147" t="s">
        <v>559</v>
      </c>
      <c r="E1147" t="str">
        <f>HYPERLINK("https://www.ncbi.nlm.nih.gov/geo/query/acc.cgi?acc=GSM1697629","GSM1697629")</f>
        <v>GSM1697629</v>
      </c>
      <c r="F1147" t="str">
        <f t="shared" si="75"/>
        <v>GSE69317</v>
      </c>
    </row>
    <row r="1148" spans="1:6" x14ac:dyDescent="0.25">
      <c r="A1148" t="s">
        <v>2335</v>
      </c>
      <c r="B1148" s="2" t="s">
        <v>2336</v>
      </c>
      <c r="C1148" t="s">
        <v>95</v>
      </c>
      <c r="D1148" t="s">
        <v>824</v>
      </c>
      <c r="E1148" t="str">
        <f>HYPERLINK("https://www.ncbi.nlm.nih.gov/geo/query/acc.cgi?acc=GSM495570","GSM495570")</f>
        <v>GSM495570</v>
      </c>
      <c r="F1148" t="str">
        <f>HYPERLINK("https://www.ncbi.nlm.nih.gov/geo/query/acc.cgi?acc=GSE19836","GSE19836")</f>
        <v>GSE19836</v>
      </c>
    </row>
    <row r="1149" spans="1:6" x14ac:dyDescent="0.25">
      <c r="A1149" t="s">
        <v>2337</v>
      </c>
      <c r="B1149" s="2" t="s">
        <v>2336</v>
      </c>
      <c r="C1149" t="s">
        <v>95</v>
      </c>
      <c r="D1149" t="s">
        <v>824</v>
      </c>
      <c r="E1149" t="str">
        <f>HYPERLINK("https://www.ncbi.nlm.nih.gov/geo/query/acc.cgi?acc=GSM495571","GSM495571")</f>
        <v>GSM495571</v>
      </c>
      <c r="F1149" t="str">
        <f>HYPERLINK("https://www.ncbi.nlm.nih.gov/geo/query/acc.cgi?acc=GSE19836","GSE19836")</f>
        <v>GSE19836</v>
      </c>
    </row>
    <row r="1150" spans="1:6" x14ac:dyDescent="0.25">
      <c r="A1150" t="s">
        <v>2338</v>
      </c>
      <c r="B1150" s="2" t="s">
        <v>2336</v>
      </c>
      <c r="C1150" t="s">
        <v>95</v>
      </c>
      <c r="D1150" t="s">
        <v>824</v>
      </c>
      <c r="E1150" t="str">
        <f>HYPERLINK("https://www.ncbi.nlm.nih.gov/geo/query/acc.cgi?acc=GSM495572","GSM495572")</f>
        <v>GSM495572</v>
      </c>
      <c r="F1150" t="str">
        <f>HYPERLINK("https://www.ncbi.nlm.nih.gov/geo/query/acc.cgi?acc=GSE19836","GSE19836")</f>
        <v>GSE19836</v>
      </c>
    </row>
    <row r="1151" spans="1:6" x14ac:dyDescent="0.25">
      <c r="A1151" t="s">
        <v>2339</v>
      </c>
      <c r="B1151" s="2" t="s">
        <v>2340</v>
      </c>
      <c r="C1151" t="s">
        <v>534</v>
      </c>
      <c r="D1151" t="s">
        <v>856</v>
      </c>
      <c r="E1151" t="str">
        <f>HYPERLINK("https://www.ncbi.nlm.nih.gov/geo/query/acc.cgi?acc=GSM2385246","GSM2385246")</f>
        <v>GSM2385246</v>
      </c>
      <c r="F1151" t="str">
        <f>HYPERLINK("https://www.ncbi.nlm.nih.gov/geo/query/acc.cgi?acc=GSE89600","GSE89600")</f>
        <v>GSE89600</v>
      </c>
    </row>
    <row r="1152" spans="1:6" x14ac:dyDescent="0.25">
      <c r="A1152" t="s">
        <v>2341</v>
      </c>
      <c r="B1152" s="2" t="s">
        <v>987</v>
      </c>
      <c r="C1152" t="s">
        <v>534</v>
      </c>
      <c r="D1152" t="s">
        <v>856</v>
      </c>
      <c r="E1152" t="str">
        <f>HYPERLINK("https://www.ncbi.nlm.nih.gov/geo/query/acc.cgi?acc=GSM2385241","GSM2385241")</f>
        <v>GSM2385241</v>
      </c>
      <c r="F1152" t="str">
        <f>HYPERLINK("https://www.ncbi.nlm.nih.gov/geo/query/acc.cgi?acc=GSE89600","GSE89600")</f>
        <v>GSE89600</v>
      </c>
    </row>
    <row r="1153" spans="1:6" x14ac:dyDescent="0.25">
      <c r="A1153" t="s">
        <v>2342</v>
      </c>
      <c r="B1153" s="2" t="s">
        <v>987</v>
      </c>
      <c r="C1153" t="s">
        <v>534</v>
      </c>
      <c r="D1153" t="s">
        <v>856</v>
      </c>
      <c r="E1153" t="str">
        <f>HYPERLINK("https://www.ncbi.nlm.nih.gov/geo/query/acc.cgi?acc=GSM2385240","GSM2385240")</f>
        <v>GSM2385240</v>
      </c>
      <c r="F1153" t="str">
        <f>HYPERLINK("https://www.ncbi.nlm.nih.gov/geo/query/acc.cgi?acc=GSE89600","GSE89600")</f>
        <v>GSE89600</v>
      </c>
    </row>
    <row r="1154" spans="1:6" x14ac:dyDescent="0.25">
      <c r="A1154" t="s">
        <v>2343</v>
      </c>
      <c r="B1154" s="2" t="s">
        <v>2344</v>
      </c>
      <c r="C1154" t="s">
        <v>534</v>
      </c>
      <c r="D1154" t="s">
        <v>856</v>
      </c>
      <c r="E1154" t="str">
        <f>HYPERLINK("https://www.ncbi.nlm.nih.gov/geo/query/acc.cgi?acc=GSM2385243","GSM2385243")</f>
        <v>GSM2385243</v>
      </c>
      <c r="F1154" t="str">
        <f>HYPERLINK("https://www.ncbi.nlm.nih.gov/geo/query/acc.cgi?acc=GSE89600","GSE89600")</f>
        <v>GSE89600</v>
      </c>
    </row>
    <row r="1155" spans="1:6" x14ac:dyDescent="0.25">
      <c r="A1155" t="s">
        <v>2345</v>
      </c>
      <c r="B1155" s="2" t="s">
        <v>2344</v>
      </c>
      <c r="C1155" t="s">
        <v>534</v>
      </c>
      <c r="D1155" t="s">
        <v>856</v>
      </c>
      <c r="E1155" t="str">
        <f>HYPERLINK("https://www.ncbi.nlm.nih.gov/geo/query/acc.cgi?acc=GSM2385242","GSM2385242")</f>
        <v>GSM2385242</v>
      </c>
      <c r="F1155" t="str">
        <f>HYPERLINK("https://www.ncbi.nlm.nih.gov/geo/query/acc.cgi?acc=GSE89600","GSE89600")</f>
        <v>GSE89600</v>
      </c>
    </row>
    <row r="1156" spans="1:6" x14ac:dyDescent="0.25">
      <c r="A1156" t="s">
        <v>2346</v>
      </c>
      <c r="B1156" s="2" t="s">
        <v>2347</v>
      </c>
      <c r="C1156" t="s">
        <v>360</v>
      </c>
      <c r="D1156" t="s">
        <v>559</v>
      </c>
      <c r="E1156" t="str">
        <f>HYPERLINK("https://www.ncbi.nlm.nih.gov/geo/query/acc.cgi?acc=GSM1261104","GSM1261104")</f>
        <v>GSM1261104</v>
      </c>
      <c r="F1156" t="str">
        <f>HYPERLINK("https://www.ncbi.nlm.nih.gov/geo/query/acc.cgi?acc=GSE52200","GSE52200")</f>
        <v>GSE52200</v>
      </c>
    </row>
    <row r="1157" spans="1:6" x14ac:dyDescent="0.25">
      <c r="A1157" t="s">
        <v>2348</v>
      </c>
      <c r="B1157" s="2" t="s">
        <v>2349</v>
      </c>
      <c r="C1157" t="s">
        <v>534</v>
      </c>
      <c r="D1157" t="s">
        <v>856</v>
      </c>
      <c r="E1157" t="str">
        <f>HYPERLINK("https://www.ncbi.nlm.nih.gov/geo/query/acc.cgi?acc=GSM2385249","GSM2385249")</f>
        <v>GSM2385249</v>
      </c>
      <c r="F1157" t="str">
        <f>HYPERLINK("https://www.ncbi.nlm.nih.gov/geo/query/acc.cgi?acc=GSE89600","GSE89600")</f>
        <v>GSE89600</v>
      </c>
    </row>
    <row r="1158" spans="1:6" x14ac:dyDescent="0.25">
      <c r="A1158" t="s">
        <v>2350</v>
      </c>
      <c r="B1158" s="2" t="s">
        <v>2351</v>
      </c>
      <c r="C1158" t="s">
        <v>360</v>
      </c>
      <c r="D1158" t="s">
        <v>559</v>
      </c>
      <c r="E1158" t="str">
        <f>HYPERLINK("https://www.ncbi.nlm.nih.gov/geo/query/acc.cgi?acc=GSM1261101","GSM1261101")</f>
        <v>GSM1261101</v>
      </c>
      <c r="F1158" t="str">
        <f>HYPERLINK("https://www.ncbi.nlm.nih.gov/geo/query/acc.cgi?acc=GSE52200","GSE52200")</f>
        <v>GSE52200</v>
      </c>
    </row>
    <row r="1159" spans="1:6" x14ac:dyDescent="0.25">
      <c r="A1159" t="s">
        <v>2352</v>
      </c>
      <c r="B1159" s="2" t="s">
        <v>2353</v>
      </c>
      <c r="C1159" t="s">
        <v>360</v>
      </c>
      <c r="D1159" t="s">
        <v>559</v>
      </c>
      <c r="E1159" t="str">
        <f>HYPERLINK("https://www.ncbi.nlm.nih.gov/geo/query/acc.cgi?acc=GSM1261102","GSM1261102")</f>
        <v>GSM1261102</v>
      </c>
      <c r="F1159" t="str">
        <f>HYPERLINK("https://www.ncbi.nlm.nih.gov/geo/query/acc.cgi?acc=GSE52200","GSE52200")</f>
        <v>GSE52200</v>
      </c>
    </row>
    <row r="1160" spans="1:6" x14ac:dyDescent="0.25">
      <c r="A1160" t="s">
        <v>2354</v>
      </c>
      <c r="B1160" s="2" t="s">
        <v>2355</v>
      </c>
      <c r="C1160" t="s">
        <v>360</v>
      </c>
      <c r="D1160" t="s">
        <v>559</v>
      </c>
      <c r="E1160" t="str">
        <f>HYPERLINK("https://www.ncbi.nlm.nih.gov/geo/query/acc.cgi?acc=GSM1261103","GSM1261103")</f>
        <v>GSM1261103</v>
      </c>
      <c r="F1160" t="str">
        <f>HYPERLINK("https://www.ncbi.nlm.nih.gov/geo/query/acc.cgi?acc=GSE52200","GSE52200")</f>
        <v>GSE52200</v>
      </c>
    </row>
    <row r="1161" spans="1:6" x14ac:dyDescent="0.25">
      <c r="A1161" t="s">
        <v>2356</v>
      </c>
      <c r="B1161" s="2" t="s">
        <v>2357</v>
      </c>
      <c r="C1161" t="s">
        <v>210</v>
      </c>
      <c r="D1161" t="s">
        <v>579</v>
      </c>
      <c r="E1161" t="str">
        <f>HYPERLINK("https://www.ncbi.nlm.nih.gov/geo/query/acc.cgi?acc=GSM838335","GSM838335")</f>
        <v>GSM838335</v>
      </c>
      <c r="F1161" t="str">
        <f>HYPERLINK("https://www.ncbi.nlm.nih.gov/geo/query/acc.cgi?acc=GSE33882","GSE33882")</f>
        <v>GSE33882</v>
      </c>
    </row>
    <row r="1162" spans="1:6" x14ac:dyDescent="0.25">
      <c r="A1162" t="s">
        <v>2358</v>
      </c>
      <c r="B1162" s="2" t="s">
        <v>2359</v>
      </c>
      <c r="C1162" t="s">
        <v>486</v>
      </c>
      <c r="D1162" t="s">
        <v>856</v>
      </c>
      <c r="E1162" t="str">
        <f>HYPERLINK("https://www.ncbi.nlm.nih.gov/geo/query/acc.cgi?acc=GSM2028220","GSM2028220")</f>
        <v>GSM2028220</v>
      </c>
      <c r="F1162" t="str">
        <f>HYPERLINK("https://www.ncbi.nlm.nih.gov/geo/query/acc.cgi?acc=GSE76582","GSE76582")</f>
        <v>GSE76582</v>
      </c>
    </row>
    <row r="1163" spans="1:6" x14ac:dyDescent="0.25">
      <c r="A1163" t="s">
        <v>2360</v>
      </c>
      <c r="B1163" s="2" t="s">
        <v>2361</v>
      </c>
      <c r="C1163" t="s">
        <v>395</v>
      </c>
      <c r="D1163" t="s">
        <v>559</v>
      </c>
      <c r="E1163" t="str">
        <f>HYPERLINK("https://www.ncbi.nlm.nih.gov/geo/query/acc.cgi?acc=GSM132676","GSM132676")</f>
        <v>GSM132676</v>
      </c>
      <c r="F1163" t="str">
        <f>HYPERLINK("https://www.ncbi.nlm.nih.gov/geo/query/acc.cgi?acc=GSE5671","GSE5671")</f>
        <v>GSE5671</v>
      </c>
    </row>
    <row r="1164" spans="1:6" x14ac:dyDescent="0.25">
      <c r="A1164" t="s">
        <v>2362</v>
      </c>
      <c r="B1164" s="2" t="s">
        <v>2363</v>
      </c>
      <c r="C1164" t="s">
        <v>178</v>
      </c>
      <c r="D1164" t="s">
        <v>630</v>
      </c>
      <c r="E1164" t="str">
        <f>HYPERLINK("https://www.ncbi.nlm.nih.gov/geo/query/acc.cgi?acc=GSM749048","GSM749048")</f>
        <v>GSM749048</v>
      </c>
      <c r="F1164" t="str">
        <f t="shared" ref="F1164:F1173" si="76">HYPERLINK("https://www.ncbi.nlm.nih.gov/geo/query/acc.cgi?acc=GSE30245","GSE30245")</f>
        <v>GSE30245</v>
      </c>
    </row>
    <row r="1165" spans="1:6" x14ac:dyDescent="0.25">
      <c r="A1165" t="s">
        <v>2364</v>
      </c>
      <c r="B1165" s="2" t="s">
        <v>1971</v>
      </c>
      <c r="C1165" t="s">
        <v>178</v>
      </c>
      <c r="D1165" t="s">
        <v>630</v>
      </c>
      <c r="E1165" t="str">
        <f>HYPERLINK("https://www.ncbi.nlm.nih.gov/geo/query/acc.cgi?acc=GSM749049","GSM749049")</f>
        <v>GSM749049</v>
      </c>
      <c r="F1165" t="str">
        <f t="shared" si="76"/>
        <v>GSE30245</v>
      </c>
    </row>
    <row r="1166" spans="1:6" x14ac:dyDescent="0.25">
      <c r="A1166" t="s">
        <v>2365</v>
      </c>
      <c r="B1166" s="2" t="s">
        <v>2366</v>
      </c>
      <c r="C1166" t="s">
        <v>178</v>
      </c>
      <c r="D1166" t="s">
        <v>630</v>
      </c>
      <c r="E1166" t="str">
        <f>HYPERLINK("https://www.ncbi.nlm.nih.gov/geo/query/acc.cgi?acc=GSM749040","GSM749040")</f>
        <v>GSM749040</v>
      </c>
      <c r="F1166" t="str">
        <f t="shared" si="76"/>
        <v>GSE30245</v>
      </c>
    </row>
    <row r="1167" spans="1:6" x14ac:dyDescent="0.25">
      <c r="A1167" t="s">
        <v>2367</v>
      </c>
      <c r="B1167" s="2" t="s">
        <v>2366</v>
      </c>
      <c r="C1167" t="s">
        <v>178</v>
      </c>
      <c r="D1167" t="s">
        <v>630</v>
      </c>
      <c r="E1167" t="str">
        <f>HYPERLINK("https://www.ncbi.nlm.nih.gov/geo/query/acc.cgi?acc=GSM749041","GSM749041")</f>
        <v>GSM749041</v>
      </c>
      <c r="F1167" t="str">
        <f t="shared" si="76"/>
        <v>GSE30245</v>
      </c>
    </row>
    <row r="1168" spans="1:6" x14ac:dyDescent="0.25">
      <c r="A1168" t="s">
        <v>2368</v>
      </c>
      <c r="B1168" s="2" t="s">
        <v>2369</v>
      </c>
      <c r="C1168" t="s">
        <v>178</v>
      </c>
      <c r="D1168" t="s">
        <v>630</v>
      </c>
      <c r="E1168" t="str">
        <f>HYPERLINK("https://www.ncbi.nlm.nih.gov/geo/query/acc.cgi?acc=GSM749042","GSM749042")</f>
        <v>GSM749042</v>
      </c>
      <c r="F1168" t="str">
        <f t="shared" si="76"/>
        <v>GSE30245</v>
      </c>
    </row>
    <row r="1169" spans="1:6" x14ac:dyDescent="0.25">
      <c r="A1169" t="s">
        <v>2370</v>
      </c>
      <c r="B1169" s="2" t="s">
        <v>2369</v>
      </c>
      <c r="C1169" t="s">
        <v>178</v>
      </c>
      <c r="D1169" t="s">
        <v>630</v>
      </c>
      <c r="E1169" t="str">
        <f>HYPERLINK("https://www.ncbi.nlm.nih.gov/geo/query/acc.cgi?acc=GSM749043","GSM749043")</f>
        <v>GSM749043</v>
      </c>
      <c r="F1169" t="str">
        <f t="shared" si="76"/>
        <v>GSE30245</v>
      </c>
    </row>
    <row r="1170" spans="1:6" x14ac:dyDescent="0.25">
      <c r="A1170" t="s">
        <v>2371</v>
      </c>
      <c r="B1170" s="2" t="s">
        <v>2372</v>
      </c>
      <c r="C1170" t="s">
        <v>178</v>
      </c>
      <c r="D1170" t="s">
        <v>630</v>
      </c>
      <c r="E1170" t="str">
        <f>HYPERLINK("https://www.ncbi.nlm.nih.gov/geo/query/acc.cgi?acc=GSM749044","GSM749044")</f>
        <v>GSM749044</v>
      </c>
      <c r="F1170" t="str">
        <f t="shared" si="76"/>
        <v>GSE30245</v>
      </c>
    </row>
    <row r="1171" spans="1:6" x14ac:dyDescent="0.25">
      <c r="A1171" t="s">
        <v>2373</v>
      </c>
      <c r="B1171" s="2" t="s">
        <v>2374</v>
      </c>
      <c r="C1171" t="s">
        <v>178</v>
      </c>
      <c r="D1171" t="s">
        <v>630</v>
      </c>
      <c r="E1171" t="str">
        <f>HYPERLINK("https://www.ncbi.nlm.nih.gov/geo/query/acc.cgi?acc=GSM749045","GSM749045")</f>
        <v>GSM749045</v>
      </c>
      <c r="F1171" t="str">
        <f t="shared" si="76"/>
        <v>GSE30245</v>
      </c>
    </row>
    <row r="1172" spans="1:6" x14ac:dyDescent="0.25">
      <c r="A1172" t="s">
        <v>2375</v>
      </c>
      <c r="B1172" s="2" t="s">
        <v>2374</v>
      </c>
      <c r="C1172" t="s">
        <v>178</v>
      </c>
      <c r="D1172" t="s">
        <v>630</v>
      </c>
      <c r="E1172" t="str">
        <f>HYPERLINK("https://www.ncbi.nlm.nih.gov/geo/query/acc.cgi?acc=GSM749046","GSM749046")</f>
        <v>GSM749046</v>
      </c>
      <c r="F1172" t="str">
        <f t="shared" si="76"/>
        <v>GSE30245</v>
      </c>
    </row>
    <row r="1173" spans="1:6" x14ac:dyDescent="0.25">
      <c r="A1173" t="s">
        <v>2376</v>
      </c>
      <c r="B1173" s="2" t="s">
        <v>2363</v>
      </c>
      <c r="C1173" t="s">
        <v>178</v>
      </c>
      <c r="D1173" t="s">
        <v>630</v>
      </c>
      <c r="E1173" t="str">
        <f>HYPERLINK("https://www.ncbi.nlm.nih.gov/geo/query/acc.cgi?acc=GSM749047","GSM749047")</f>
        <v>GSM749047</v>
      </c>
      <c r="F1173" t="str">
        <f t="shared" si="76"/>
        <v>GSE30245</v>
      </c>
    </row>
    <row r="1174" spans="1:6" x14ac:dyDescent="0.25">
      <c r="A1174" t="s">
        <v>2377</v>
      </c>
      <c r="B1174" s="2" t="s">
        <v>2378</v>
      </c>
      <c r="C1174" t="s">
        <v>519</v>
      </c>
      <c r="D1174" t="s">
        <v>559</v>
      </c>
      <c r="E1174" t="str">
        <f>HYPERLINK("https://www.ncbi.nlm.nih.gov/geo/query/acc.cgi?acc=GSM201483","GSM201483")</f>
        <v>GSM201483</v>
      </c>
      <c r="F1174" t="str">
        <f>HYPERLINK("https://www.ncbi.nlm.nih.gov/geo/query/acc.cgi?acc=GSE8128","GSE8128")</f>
        <v>GSE8128</v>
      </c>
    </row>
    <row r="1175" spans="1:6" x14ac:dyDescent="0.25">
      <c r="A1175" t="s">
        <v>2379</v>
      </c>
      <c r="B1175" s="2" t="s">
        <v>1917</v>
      </c>
      <c r="C1175" t="s">
        <v>412</v>
      </c>
      <c r="D1175" t="s">
        <v>583</v>
      </c>
      <c r="E1175" t="str">
        <f>HYPERLINK("https://www.ncbi.nlm.nih.gov/geo/query/acc.cgi?acc=GSM2130800","GSM2130800")</f>
        <v>GSM2130800</v>
      </c>
      <c r="F1175" t="str">
        <f>HYPERLINK("https://www.ncbi.nlm.nih.gov/geo/query/acc.cgi?acc=GSE58656","GSE58656")</f>
        <v>GSE58656</v>
      </c>
    </row>
    <row r="1176" spans="1:6" x14ac:dyDescent="0.25">
      <c r="A1176" t="s">
        <v>2380</v>
      </c>
      <c r="B1176" s="2" t="s">
        <v>2381</v>
      </c>
      <c r="C1176" t="s">
        <v>88</v>
      </c>
      <c r="D1176" t="s">
        <v>1039</v>
      </c>
      <c r="E1176" t="str">
        <f>HYPERLINK("https://www.ncbi.nlm.nih.gov/geo/query/acc.cgi?acc=GSM34837","GSM34837")</f>
        <v>GSM34837</v>
      </c>
      <c r="F1176" t="str">
        <f t="shared" ref="F1176:F1183" si="77">HYPERLINK("https://www.ncbi.nlm.nih.gov/geo/query/acc.cgi?acc=GSE1948","GSE1948")</f>
        <v>GSE1948</v>
      </c>
    </row>
    <row r="1177" spans="1:6" x14ac:dyDescent="0.25">
      <c r="A1177" t="s">
        <v>2382</v>
      </c>
      <c r="B1177" s="2" t="s">
        <v>2381</v>
      </c>
      <c r="C1177" t="s">
        <v>88</v>
      </c>
      <c r="D1177" t="s">
        <v>1039</v>
      </c>
      <c r="E1177" t="str">
        <f>HYPERLINK("https://www.ncbi.nlm.nih.gov/geo/query/acc.cgi?acc=GSM34836","GSM34836")</f>
        <v>GSM34836</v>
      </c>
      <c r="F1177" t="str">
        <f t="shared" si="77"/>
        <v>GSE1948</v>
      </c>
    </row>
    <row r="1178" spans="1:6" x14ac:dyDescent="0.25">
      <c r="A1178" t="s">
        <v>2383</v>
      </c>
      <c r="B1178" s="2" t="s">
        <v>2384</v>
      </c>
      <c r="C1178" t="s">
        <v>88</v>
      </c>
      <c r="D1178" t="s">
        <v>1039</v>
      </c>
      <c r="E1178" t="str">
        <f>HYPERLINK("https://www.ncbi.nlm.nih.gov/geo/query/acc.cgi?acc=GSM34835","GSM34835")</f>
        <v>GSM34835</v>
      </c>
      <c r="F1178" t="str">
        <f t="shared" si="77"/>
        <v>GSE1948</v>
      </c>
    </row>
    <row r="1179" spans="1:6" x14ac:dyDescent="0.25">
      <c r="A1179" t="s">
        <v>2385</v>
      </c>
      <c r="B1179" s="2" t="s">
        <v>2384</v>
      </c>
      <c r="C1179" t="s">
        <v>88</v>
      </c>
      <c r="D1179" t="s">
        <v>1039</v>
      </c>
      <c r="E1179" t="str">
        <f>HYPERLINK("https://www.ncbi.nlm.nih.gov/geo/query/acc.cgi?acc=GSM34834","GSM34834")</f>
        <v>GSM34834</v>
      </c>
      <c r="F1179" t="str">
        <f t="shared" si="77"/>
        <v>GSE1948</v>
      </c>
    </row>
    <row r="1180" spans="1:6" x14ac:dyDescent="0.25">
      <c r="A1180" t="s">
        <v>2386</v>
      </c>
      <c r="B1180" s="2" t="s">
        <v>2387</v>
      </c>
      <c r="C1180" t="s">
        <v>88</v>
      </c>
      <c r="D1180" t="s">
        <v>1039</v>
      </c>
      <c r="E1180" t="str">
        <f>HYPERLINK("https://www.ncbi.nlm.nih.gov/geo/query/acc.cgi?acc=GSM34833","GSM34833")</f>
        <v>GSM34833</v>
      </c>
      <c r="F1180" t="str">
        <f t="shared" si="77"/>
        <v>GSE1948</v>
      </c>
    </row>
    <row r="1181" spans="1:6" x14ac:dyDescent="0.25">
      <c r="A1181" t="s">
        <v>2388</v>
      </c>
      <c r="B1181" s="2" t="s">
        <v>2387</v>
      </c>
      <c r="C1181" t="s">
        <v>88</v>
      </c>
      <c r="D1181" t="s">
        <v>1039</v>
      </c>
      <c r="E1181" t="str">
        <f>HYPERLINK("https://www.ncbi.nlm.nih.gov/geo/query/acc.cgi?acc=GSM34832","GSM34832")</f>
        <v>GSM34832</v>
      </c>
      <c r="F1181" t="str">
        <f t="shared" si="77"/>
        <v>GSE1948</v>
      </c>
    </row>
    <row r="1182" spans="1:6" x14ac:dyDescent="0.25">
      <c r="A1182" t="s">
        <v>2389</v>
      </c>
      <c r="B1182" s="2" t="s">
        <v>2390</v>
      </c>
      <c r="C1182" t="s">
        <v>88</v>
      </c>
      <c r="D1182" t="s">
        <v>1039</v>
      </c>
      <c r="E1182" t="str">
        <f>HYPERLINK("https://www.ncbi.nlm.nih.gov/geo/query/acc.cgi?acc=GSM34831","GSM34831")</f>
        <v>GSM34831</v>
      </c>
      <c r="F1182" t="str">
        <f t="shared" si="77"/>
        <v>GSE1948</v>
      </c>
    </row>
    <row r="1183" spans="1:6" x14ac:dyDescent="0.25">
      <c r="A1183" t="s">
        <v>2391</v>
      </c>
      <c r="B1183" s="2" t="s">
        <v>2390</v>
      </c>
      <c r="C1183" t="s">
        <v>88</v>
      </c>
      <c r="D1183" t="s">
        <v>1039</v>
      </c>
      <c r="E1183" t="str">
        <f>HYPERLINK("https://www.ncbi.nlm.nih.gov/geo/query/acc.cgi?acc=GSM34830","GSM34830")</f>
        <v>GSM34830</v>
      </c>
      <c r="F1183" t="str">
        <f t="shared" si="77"/>
        <v>GSE1948</v>
      </c>
    </row>
    <row r="1184" spans="1:6" x14ac:dyDescent="0.25">
      <c r="A1184" t="s">
        <v>2392</v>
      </c>
      <c r="B1184" s="2" t="s">
        <v>2393</v>
      </c>
      <c r="C1184" t="s">
        <v>420</v>
      </c>
      <c r="D1184" t="s">
        <v>559</v>
      </c>
      <c r="E1184" t="str">
        <f>HYPERLINK("https://www.ncbi.nlm.nih.gov/geo/query/acc.cgi?acc=GSM1503985","GSM1503985")</f>
        <v>GSM1503985</v>
      </c>
      <c r="F1184" t="str">
        <f>HYPERLINK("https://www.ncbi.nlm.nih.gov/geo/query/acc.cgi?acc=GSE61403","GSE61403")</f>
        <v>GSE61403</v>
      </c>
    </row>
    <row r="1185" spans="1:6" x14ac:dyDescent="0.25">
      <c r="A1185" t="s">
        <v>2394</v>
      </c>
      <c r="B1185" s="2" t="s">
        <v>2393</v>
      </c>
      <c r="C1185" t="s">
        <v>420</v>
      </c>
      <c r="D1185" t="s">
        <v>559</v>
      </c>
      <c r="E1185" t="str">
        <f>HYPERLINK("https://www.ncbi.nlm.nih.gov/geo/query/acc.cgi?acc=GSM1503984","GSM1503984")</f>
        <v>GSM1503984</v>
      </c>
      <c r="F1185" t="str">
        <f>HYPERLINK("https://www.ncbi.nlm.nih.gov/geo/query/acc.cgi?acc=GSE61403","GSE61403")</f>
        <v>GSE61403</v>
      </c>
    </row>
    <row r="1186" spans="1:6" x14ac:dyDescent="0.25">
      <c r="A1186" t="s">
        <v>2395</v>
      </c>
      <c r="B1186" s="2" t="s">
        <v>2396</v>
      </c>
      <c r="C1186" t="s">
        <v>420</v>
      </c>
      <c r="D1186" t="s">
        <v>559</v>
      </c>
      <c r="E1186" t="str">
        <f>HYPERLINK("https://www.ncbi.nlm.nih.gov/geo/query/acc.cgi?acc=GSM1503987","GSM1503987")</f>
        <v>GSM1503987</v>
      </c>
      <c r="F1186" t="str">
        <f>HYPERLINK("https://www.ncbi.nlm.nih.gov/geo/query/acc.cgi?acc=GSE61403","GSE61403")</f>
        <v>GSE61403</v>
      </c>
    </row>
    <row r="1187" spans="1:6" x14ac:dyDescent="0.25">
      <c r="A1187" t="s">
        <v>2397</v>
      </c>
      <c r="B1187" s="2" t="s">
        <v>2396</v>
      </c>
      <c r="C1187" t="s">
        <v>420</v>
      </c>
      <c r="D1187" t="s">
        <v>559</v>
      </c>
      <c r="E1187" t="str">
        <f>HYPERLINK("https://www.ncbi.nlm.nih.gov/geo/query/acc.cgi?acc=GSM1503986","GSM1503986")</f>
        <v>GSM1503986</v>
      </c>
      <c r="F1187" t="str">
        <f>HYPERLINK("https://www.ncbi.nlm.nih.gov/geo/query/acc.cgi?acc=GSE61403","GSE61403")</f>
        <v>GSE61403</v>
      </c>
    </row>
    <row r="1188" spans="1:6" x14ac:dyDescent="0.25">
      <c r="A1188" t="s">
        <v>2398</v>
      </c>
      <c r="B1188" s="2" t="s">
        <v>2399</v>
      </c>
      <c r="C1188" t="s">
        <v>88</v>
      </c>
      <c r="D1188" t="s">
        <v>1039</v>
      </c>
      <c r="E1188" t="str">
        <f>HYPERLINK("https://www.ncbi.nlm.nih.gov/geo/query/acc.cgi?acc=GSM34839","GSM34839")</f>
        <v>GSM34839</v>
      </c>
      <c r="F1188" t="str">
        <f>HYPERLINK("https://www.ncbi.nlm.nih.gov/geo/query/acc.cgi?acc=GSE1948","GSE1948")</f>
        <v>GSE1948</v>
      </c>
    </row>
    <row r="1189" spans="1:6" x14ac:dyDescent="0.25">
      <c r="A1189" t="s">
        <v>2400</v>
      </c>
      <c r="B1189" s="2" t="s">
        <v>2399</v>
      </c>
      <c r="C1189" t="s">
        <v>88</v>
      </c>
      <c r="D1189" t="s">
        <v>1039</v>
      </c>
      <c r="E1189" t="str">
        <f>HYPERLINK("https://www.ncbi.nlm.nih.gov/geo/query/acc.cgi?acc=GSM34838","GSM34838")</f>
        <v>GSM34838</v>
      </c>
      <c r="F1189" t="str">
        <f>HYPERLINK("https://www.ncbi.nlm.nih.gov/geo/query/acc.cgi?acc=GSE1948","GSE1948")</f>
        <v>GSE1948</v>
      </c>
    </row>
    <row r="1190" spans="1:6" x14ac:dyDescent="0.25">
      <c r="A1190" t="s">
        <v>2401</v>
      </c>
      <c r="B1190" s="2" t="s">
        <v>1997</v>
      </c>
      <c r="C1190" t="s">
        <v>292</v>
      </c>
      <c r="D1190" t="s">
        <v>559</v>
      </c>
      <c r="E1190" t="str">
        <f>HYPERLINK("https://www.ncbi.nlm.nih.gov/geo/query/acc.cgi?acc=GSM98569","GSM98569")</f>
        <v>GSM98569</v>
      </c>
      <c r="F1190" t="str">
        <f>HYPERLINK("https://www.ncbi.nlm.nih.gov/geo/query/acc.cgi?acc=GSE4308","GSE4308")</f>
        <v>GSE4308</v>
      </c>
    </row>
    <row r="1191" spans="1:6" x14ac:dyDescent="0.25">
      <c r="A1191" t="s">
        <v>2402</v>
      </c>
      <c r="B1191" s="2" t="s">
        <v>1997</v>
      </c>
      <c r="C1191" t="s">
        <v>292</v>
      </c>
      <c r="D1191" t="s">
        <v>559</v>
      </c>
      <c r="E1191" t="str">
        <f>HYPERLINK("https://www.ncbi.nlm.nih.gov/geo/query/acc.cgi?acc=GSM98568","GSM98568")</f>
        <v>GSM98568</v>
      </c>
      <c r="F1191" t="str">
        <f>HYPERLINK("https://www.ncbi.nlm.nih.gov/geo/query/acc.cgi?acc=GSE4308","GSE4308")</f>
        <v>GSE4308</v>
      </c>
    </row>
    <row r="1192" spans="1:6" x14ac:dyDescent="0.25">
      <c r="A1192" t="s">
        <v>2403</v>
      </c>
      <c r="B1192" s="2" t="s">
        <v>2404</v>
      </c>
      <c r="C1192" t="s">
        <v>377</v>
      </c>
      <c r="D1192" t="s">
        <v>618</v>
      </c>
      <c r="E1192" t="str">
        <f>HYPERLINK("https://www.ncbi.nlm.nih.gov/geo/query/acc.cgi?acc=GSM1304519","GSM1304519")</f>
        <v>GSM1304519</v>
      </c>
      <c r="F1192" t="str">
        <f>HYPERLINK("https://www.ncbi.nlm.nih.gov/geo/query/acc.cgi?acc=GSE53969","GSE53969")</f>
        <v>GSE53969</v>
      </c>
    </row>
    <row r="1193" spans="1:6" x14ac:dyDescent="0.25">
      <c r="A1193" t="s">
        <v>2405</v>
      </c>
      <c r="B1193" s="2" t="s">
        <v>2404</v>
      </c>
      <c r="C1193" t="s">
        <v>377</v>
      </c>
      <c r="D1193" t="s">
        <v>618</v>
      </c>
      <c r="E1193" t="str">
        <f>HYPERLINK("https://www.ncbi.nlm.nih.gov/geo/query/acc.cgi?acc=GSM1304518","GSM1304518")</f>
        <v>GSM1304518</v>
      </c>
      <c r="F1193" t="str">
        <f>HYPERLINK("https://www.ncbi.nlm.nih.gov/geo/query/acc.cgi?acc=GSE53969","GSE53969")</f>
        <v>GSE53969</v>
      </c>
    </row>
    <row r="1194" spans="1:6" x14ac:dyDescent="0.25">
      <c r="A1194" t="s">
        <v>2406</v>
      </c>
      <c r="B1194" s="2" t="s">
        <v>2407</v>
      </c>
      <c r="C1194" t="s">
        <v>178</v>
      </c>
      <c r="D1194" t="s">
        <v>630</v>
      </c>
      <c r="E1194" t="str">
        <f>HYPERLINK("https://www.ncbi.nlm.nih.gov/geo/query/acc.cgi?acc=GSM749228","GSM749228")</f>
        <v>GSM749228</v>
      </c>
      <c r="F1194" t="str">
        <f>HYPERLINK("https://www.ncbi.nlm.nih.gov/geo/query/acc.cgi?acc=GSE30245","GSE30245")</f>
        <v>GSE30245</v>
      </c>
    </row>
    <row r="1195" spans="1:6" x14ac:dyDescent="0.25">
      <c r="A1195" t="s">
        <v>2408</v>
      </c>
      <c r="B1195" s="2" t="s">
        <v>2407</v>
      </c>
      <c r="C1195" t="s">
        <v>178</v>
      </c>
      <c r="D1195" t="s">
        <v>630</v>
      </c>
      <c r="E1195" t="str">
        <f>HYPERLINK("https://www.ncbi.nlm.nih.gov/geo/query/acc.cgi?acc=GSM749229","GSM749229")</f>
        <v>GSM749229</v>
      </c>
      <c r="F1195" t="str">
        <f>HYPERLINK("https://www.ncbi.nlm.nih.gov/geo/query/acc.cgi?acc=GSE30245","GSE30245")</f>
        <v>GSE30245</v>
      </c>
    </row>
    <row r="1196" spans="1:6" x14ac:dyDescent="0.25">
      <c r="A1196" t="s">
        <v>2409</v>
      </c>
      <c r="B1196" s="2" t="s">
        <v>2410</v>
      </c>
      <c r="C1196" t="s">
        <v>466</v>
      </c>
      <c r="D1196" t="s">
        <v>559</v>
      </c>
      <c r="E1196" t="str">
        <f>HYPERLINK("https://www.ncbi.nlm.nih.gov/geo/query/acc.cgi?acc=GSM1836286","GSM1836286")</f>
        <v>GSM1836286</v>
      </c>
      <c r="F1196" t="str">
        <f>HYPERLINK("https://www.ncbi.nlm.nih.gov/geo/query/acc.cgi?acc=GSE71528","GSE71528")</f>
        <v>GSE71528</v>
      </c>
    </row>
    <row r="1197" spans="1:6" x14ac:dyDescent="0.25">
      <c r="A1197" t="s">
        <v>2411</v>
      </c>
      <c r="B1197" s="2" t="s">
        <v>2412</v>
      </c>
      <c r="C1197" t="s">
        <v>178</v>
      </c>
      <c r="D1197" t="s">
        <v>630</v>
      </c>
      <c r="E1197" t="str">
        <f>HYPERLINK("https://www.ncbi.nlm.nih.gov/geo/query/acc.cgi?acc=GSM749224","GSM749224")</f>
        <v>GSM749224</v>
      </c>
      <c r="F1197" t="str">
        <f t="shared" ref="F1197:F1204" si="78">HYPERLINK("https://www.ncbi.nlm.nih.gov/geo/query/acc.cgi?acc=GSE30245","GSE30245")</f>
        <v>GSE30245</v>
      </c>
    </row>
    <row r="1198" spans="1:6" x14ac:dyDescent="0.25">
      <c r="A1198" t="s">
        <v>2413</v>
      </c>
      <c r="B1198" s="2" t="s">
        <v>2412</v>
      </c>
      <c r="C1198" t="s">
        <v>178</v>
      </c>
      <c r="D1198" t="s">
        <v>630</v>
      </c>
      <c r="E1198" t="str">
        <f>HYPERLINK("https://www.ncbi.nlm.nih.gov/geo/query/acc.cgi?acc=GSM749225","GSM749225")</f>
        <v>GSM749225</v>
      </c>
      <c r="F1198" t="str">
        <f t="shared" si="78"/>
        <v>GSE30245</v>
      </c>
    </row>
    <row r="1199" spans="1:6" x14ac:dyDescent="0.25">
      <c r="A1199" t="s">
        <v>2414</v>
      </c>
      <c r="B1199" s="2" t="s">
        <v>2412</v>
      </c>
      <c r="C1199" t="s">
        <v>178</v>
      </c>
      <c r="D1199" t="s">
        <v>630</v>
      </c>
      <c r="E1199" t="str">
        <f>HYPERLINK("https://www.ncbi.nlm.nih.gov/geo/query/acc.cgi?acc=GSM749226","GSM749226")</f>
        <v>GSM749226</v>
      </c>
      <c r="F1199" t="str">
        <f t="shared" si="78"/>
        <v>GSE30245</v>
      </c>
    </row>
    <row r="1200" spans="1:6" x14ac:dyDescent="0.25">
      <c r="A1200" t="s">
        <v>2415</v>
      </c>
      <c r="B1200" s="2" t="s">
        <v>2412</v>
      </c>
      <c r="C1200" t="s">
        <v>178</v>
      </c>
      <c r="D1200" t="s">
        <v>630</v>
      </c>
      <c r="E1200" t="str">
        <f>HYPERLINK("https://www.ncbi.nlm.nih.gov/geo/query/acc.cgi?acc=GSM749227","GSM749227")</f>
        <v>GSM749227</v>
      </c>
      <c r="F1200" t="str">
        <f t="shared" si="78"/>
        <v>GSE30245</v>
      </c>
    </row>
    <row r="1201" spans="1:6" x14ac:dyDescent="0.25">
      <c r="A1201" t="s">
        <v>2416</v>
      </c>
      <c r="B1201" s="2" t="s">
        <v>1094</v>
      </c>
      <c r="C1201" t="s">
        <v>178</v>
      </c>
      <c r="D1201" t="s">
        <v>630</v>
      </c>
      <c r="E1201" t="str">
        <f>HYPERLINK("https://www.ncbi.nlm.nih.gov/geo/query/acc.cgi?acc=GSM749220","GSM749220")</f>
        <v>GSM749220</v>
      </c>
      <c r="F1201" t="str">
        <f t="shared" si="78"/>
        <v>GSE30245</v>
      </c>
    </row>
    <row r="1202" spans="1:6" x14ac:dyDescent="0.25">
      <c r="A1202" t="s">
        <v>2417</v>
      </c>
      <c r="B1202" s="2" t="s">
        <v>2418</v>
      </c>
      <c r="C1202" t="s">
        <v>178</v>
      </c>
      <c r="D1202" t="s">
        <v>630</v>
      </c>
      <c r="E1202" t="str">
        <f>HYPERLINK("https://www.ncbi.nlm.nih.gov/geo/query/acc.cgi?acc=GSM749221","GSM749221")</f>
        <v>GSM749221</v>
      </c>
      <c r="F1202" t="str">
        <f t="shared" si="78"/>
        <v>GSE30245</v>
      </c>
    </row>
    <row r="1203" spans="1:6" x14ac:dyDescent="0.25">
      <c r="A1203" t="s">
        <v>2419</v>
      </c>
      <c r="B1203" s="2" t="s">
        <v>2418</v>
      </c>
      <c r="C1203" t="s">
        <v>178</v>
      </c>
      <c r="D1203" t="s">
        <v>630</v>
      </c>
      <c r="E1203" t="str">
        <f>HYPERLINK("https://www.ncbi.nlm.nih.gov/geo/query/acc.cgi?acc=GSM749222","GSM749222")</f>
        <v>GSM749222</v>
      </c>
      <c r="F1203" t="str">
        <f t="shared" si="78"/>
        <v>GSE30245</v>
      </c>
    </row>
    <row r="1204" spans="1:6" x14ac:dyDescent="0.25">
      <c r="A1204" t="s">
        <v>2420</v>
      </c>
      <c r="B1204" s="2" t="s">
        <v>2412</v>
      </c>
      <c r="C1204" t="s">
        <v>178</v>
      </c>
      <c r="D1204" t="s">
        <v>630</v>
      </c>
      <c r="E1204" t="str">
        <f>HYPERLINK("https://www.ncbi.nlm.nih.gov/geo/query/acc.cgi?acc=GSM749223","GSM749223")</f>
        <v>GSM749223</v>
      </c>
      <c r="F1204" t="str">
        <f t="shared" si="78"/>
        <v>GSE30245</v>
      </c>
    </row>
    <row r="1205" spans="1:6" x14ac:dyDescent="0.25">
      <c r="A1205" t="s">
        <v>2421</v>
      </c>
      <c r="B1205" s="2" t="s">
        <v>2422</v>
      </c>
      <c r="C1205" t="s">
        <v>338</v>
      </c>
      <c r="D1205" t="s">
        <v>1806</v>
      </c>
      <c r="E1205" t="str">
        <f>HYPERLINK("https://www.ncbi.nlm.nih.gov/geo/query/acc.cgi?acc=GSM1195983","GSM1195983")</f>
        <v>GSM1195983</v>
      </c>
      <c r="F1205" t="str">
        <f>HYPERLINK("https://www.ncbi.nlm.nih.gov/geo/query/acc.cgi?acc=GSE49250","GSE49250")</f>
        <v>GSE49250</v>
      </c>
    </row>
    <row r="1206" spans="1:6" x14ac:dyDescent="0.25">
      <c r="A1206" t="s">
        <v>2423</v>
      </c>
      <c r="B1206" s="2" t="s">
        <v>2424</v>
      </c>
      <c r="C1206" t="s">
        <v>284</v>
      </c>
      <c r="D1206" t="s">
        <v>559</v>
      </c>
      <c r="E1206" t="str">
        <f>HYPERLINK("https://www.ncbi.nlm.nih.gov/geo/query/acc.cgi?acc=GSM1045445","GSM1045445")</f>
        <v>GSM1045445</v>
      </c>
      <c r="F1206" t="str">
        <f t="shared" ref="F1206:F1213" si="79">HYPERLINK("https://www.ncbi.nlm.nih.gov/geo/query/acc.cgi?acc=GSE42580","GSE42580")</f>
        <v>GSE42580</v>
      </c>
    </row>
    <row r="1207" spans="1:6" x14ac:dyDescent="0.25">
      <c r="A1207" t="s">
        <v>2425</v>
      </c>
      <c r="B1207" s="2" t="s">
        <v>2424</v>
      </c>
      <c r="C1207" t="s">
        <v>284</v>
      </c>
      <c r="D1207" t="s">
        <v>559</v>
      </c>
      <c r="E1207" t="str">
        <f>HYPERLINK("https://www.ncbi.nlm.nih.gov/geo/query/acc.cgi?acc=GSM1045444","GSM1045444")</f>
        <v>GSM1045444</v>
      </c>
      <c r="F1207" t="str">
        <f t="shared" si="79"/>
        <v>GSE42580</v>
      </c>
    </row>
    <row r="1208" spans="1:6" x14ac:dyDescent="0.25">
      <c r="A1208" t="s">
        <v>2426</v>
      </c>
      <c r="B1208" s="2" t="s">
        <v>2427</v>
      </c>
      <c r="C1208" t="s">
        <v>284</v>
      </c>
      <c r="D1208" t="s">
        <v>559</v>
      </c>
      <c r="E1208" t="str">
        <f>HYPERLINK("https://www.ncbi.nlm.nih.gov/geo/query/acc.cgi?acc=GSM1045447","GSM1045447")</f>
        <v>GSM1045447</v>
      </c>
      <c r="F1208" t="str">
        <f t="shared" si="79"/>
        <v>GSE42580</v>
      </c>
    </row>
    <row r="1209" spans="1:6" x14ac:dyDescent="0.25">
      <c r="A1209" t="s">
        <v>2428</v>
      </c>
      <c r="B1209" s="2" t="s">
        <v>2427</v>
      </c>
      <c r="C1209" t="s">
        <v>284</v>
      </c>
      <c r="D1209" t="s">
        <v>559</v>
      </c>
      <c r="E1209" t="str">
        <f>HYPERLINK("https://www.ncbi.nlm.nih.gov/geo/query/acc.cgi?acc=GSM1045446","GSM1045446")</f>
        <v>GSM1045446</v>
      </c>
      <c r="F1209" t="str">
        <f t="shared" si="79"/>
        <v>GSE42580</v>
      </c>
    </row>
    <row r="1210" spans="1:6" x14ac:dyDescent="0.25">
      <c r="A1210" t="s">
        <v>2429</v>
      </c>
      <c r="B1210" s="2" t="s">
        <v>2430</v>
      </c>
      <c r="C1210" t="s">
        <v>284</v>
      </c>
      <c r="D1210" t="s">
        <v>559</v>
      </c>
      <c r="E1210" t="str">
        <f>HYPERLINK("https://www.ncbi.nlm.nih.gov/geo/query/acc.cgi?acc=GSM1045441","GSM1045441")</f>
        <v>GSM1045441</v>
      </c>
      <c r="F1210" t="str">
        <f t="shared" si="79"/>
        <v>GSE42580</v>
      </c>
    </row>
    <row r="1211" spans="1:6" x14ac:dyDescent="0.25">
      <c r="A1211" t="s">
        <v>2431</v>
      </c>
      <c r="B1211" s="2" t="s">
        <v>2430</v>
      </c>
      <c r="C1211" t="s">
        <v>284</v>
      </c>
      <c r="D1211" t="s">
        <v>559</v>
      </c>
      <c r="E1211" t="str">
        <f>HYPERLINK("https://www.ncbi.nlm.nih.gov/geo/query/acc.cgi?acc=GSM1045440","GSM1045440")</f>
        <v>GSM1045440</v>
      </c>
      <c r="F1211" t="str">
        <f t="shared" si="79"/>
        <v>GSE42580</v>
      </c>
    </row>
    <row r="1212" spans="1:6" x14ac:dyDescent="0.25">
      <c r="A1212" t="s">
        <v>2432</v>
      </c>
      <c r="B1212" s="2" t="s">
        <v>2433</v>
      </c>
      <c r="C1212" t="s">
        <v>284</v>
      </c>
      <c r="D1212" t="s">
        <v>559</v>
      </c>
      <c r="E1212" t="str">
        <f>HYPERLINK("https://www.ncbi.nlm.nih.gov/geo/query/acc.cgi?acc=GSM1045443","GSM1045443")</f>
        <v>GSM1045443</v>
      </c>
      <c r="F1212" t="str">
        <f t="shared" si="79"/>
        <v>GSE42580</v>
      </c>
    </row>
    <row r="1213" spans="1:6" x14ac:dyDescent="0.25">
      <c r="A1213" t="s">
        <v>2434</v>
      </c>
      <c r="B1213" s="2" t="s">
        <v>2433</v>
      </c>
      <c r="C1213" t="s">
        <v>284</v>
      </c>
      <c r="D1213" t="s">
        <v>559</v>
      </c>
      <c r="E1213" t="str">
        <f>HYPERLINK("https://www.ncbi.nlm.nih.gov/geo/query/acc.cgi?acc=GSM1045442","GSM1045442")</f>
        <v>GSM1045442</v>
      </c>
      <c r="F1213" t="str">
        <f t="shared" si="79"/>
        <v>GSE42580</v>
      </c>
    </row>
    <row r="1214" spans="1:6" x14ac:dyDescent="0.25">
      <c r="A1214" t="s">
        <v>2435</v>
      </c>
      <c r="B1214" s="2" t="s">
        <v>1617</v>
      </c>
      <c r="C1214" t="s">
        <v>278</v>
      </c>
      <c r="D1214" t="s">
        <v>559</v>
      </c>
      <c r="E1214" t="str">
        <f>HYPERLINK("https://www.ncbi.nlm.nih.gov/geo/query/acc.cgi?acc=GSM94859","GSM94859")</f>
        <v>GSM94859</v>
      </c>
      <c r="F1214" t="str">
        <f>HYPERLINK("https://www.ncbi.nlm.nih.gov/geo/query/acc.cgi?acc=GSE4189","GSE4189")</f>
        <v>GSE4189</v>
      </c>
    </row>
    <row r="1215" spans="1:6" x14ac:dyDescent="0.25">
      <c r="A1215" t="s">
        <v>2436</v>
      </c>
      <c r="B1215" s="2" t="s">
        <v>2404</v>
      </c>
      <c r="C1215" t="s">
        <v>377</v>
      </c>
      <c r="D1215" t="s">
        <v>618</v>
      </c>
      <c r="E1215" t="str">
        <f>HYPERLINK("https://www.ncbi.nlm.nih.gov/geo/query/acc.cgi?acc=GSM1304516","GSM1304516")</f>
        <v>GSM1304516</v>
      </c>
      <c r="F1215" t="str">
        <f>HYPERLINK("https://www.ncbi.nlm.nih.gov/geo/query/acc.cgi?acc=GSE53969","GSE53969")</f>
        <v>GSE53969</v>
      </c>
    </row>
    <row r="1216" spans="1:6" x14ac:dyDescent="0.25">
      <c r="A1216" t="s">
        <v>2437</v>
      </c>
      <c r="B1216" s="2" t="s">
        <v>2438</v>
      </c>
      <c r="C1216" t="s">
        <v>73</v>
      </c>
      <c r="D1216" t="s">
        <v>579</v>
      </c>
      <c r="E1216" t="str">
        <f>HYPERLINK("https://www.ncbi.nlm.nih.gov/geo/query/acc.cgi?acc=GSM466929","GSM466929")</f>
        <v>GSM466929</v>
      </c>
      <c r="F1216" t="str">
        <f>HYPERLINK("https://www.ncbi.nlm.nih.gov/geo/query/acc.cgi?acc=GSE18840","GSE18840")</f>
        <v>GSE18840</v>
      </c>
    </row>
    <row r="1217" spans="1:6" x14ac:dyDescent="0.25">
      <c r="A1217" t="s">
        <v>2439</v>
      </c>
      <c r="B1217" s="2" t="s">
        <v>2438</v>
      </c>
      <c r="C1217" t="s">
        <v>73</v>
      </c>
      <c r="D1217" t="s">
        <v>579</v>
      </c>
      <c r="E1217" t="str">
        <f>HYPERLINK("https://www.ncbi.nlm.nih.gov/geo/query/acc.cgi?acc=GSM466928","GSM466928")</f>
        <v>GSM466928</v>
      </c>
      <c r="F1217" t="str">
        <f>HYPERLINK("https://www.ncbi.nlm.nih.gov/geo/query/acc.cgi?acc=GSE18840","GSE18840")</f>
        <v>GSE18840</v>
      </c>
    </row>
    <row r="1218" spans="1:6" x14ac:dyDescent="0.25">
      <c r="A1218" t="s">
        <v>2440</v>
      </c>
      <c r="B1218" s="2" t="s">
        <v>2441</v>
      </c>
      <c r="C1218" t="s">
        <v>73</v>
      </c>
      <c r="D1218" t="s">
        <v>579</v>
      </c>
      <c r="E1218" t="str">
        <f>HYPERLINK("https://www.ncbi.nlm.nih.gov/geo/query/acc.cgi?acc=GSM466925","GSM466925")</f>
        <v>GSM466925</v>
      </c>
      <c r="F1218" t="str">
        <f>HYPERLINK("https://www.ncbi.nlm.nih.gov/geo/query/acc.cgi?acc=GSE18840","GSE18840")</f>
        <v>GSE18840</v>
      </c>
    </row>
    <row r="1219" spans="1:6" x14ac:dyDescent="0.25">
      <c r="A1219" t="s">
        <v>2442</v>
      </c>
      <c r="B1219" s="2" t="s">
        <v>2441</v>
      </c>
      <c r="C1219" t="s">
        <v>73</v>
      </c>
      <c r="D1219" t="s">
        <v>579</v>
      </c>
      <c r="E1219" t="str">
        <f>HYPERLINK("https://www.ncbi.nlm.nih.gov/geo/query/acc.cgi?acc=GSM466927","GSM466927")</f>
        <v>GSM466927</v>
      </c>
      <c r="F1219" t="str">
        <f>HYPERLINK("https://www.ncbi.nlm.nih.gov/geo/query/acc.cgi?acc=GSE18840","GSE18840")</f>
        <v>GSE18840</v>
      </c>
    </row>
    <row r="1220" spans="1:6" x14ac:dyDescent="0.25">
      <c r="A1220" t="s">
        <v>2443</v>
      </c>
      <c r="B1220" s="2" t="s">
        <v>2441</v>
      </c>
      <c r="C1220" t="s">
        <v>73</v>
      </c>
      <c r="D1220" t="s">
        <v>579</v>
      </c>
      <c r="E1220" t="str">
        <f>HYPERLINK("https://www.ncbi.nlm.nih.gov/geo/query/acc.cgi?acc=GSM466926","GSM466926")</f>
        <v>GSM466926</v>
      </c>
      <c r="F1220" t="str">
        <f>HYPERLINK("https://www.ncbi.nlm.nih.gov/geo/query/acc.cgi?acc=GSE18840","GSE18840")</f>
        <v>GSE18840</v>
      </c>
    </row>
    <row r="1221" spans="1:6" x14ac:dyDescent="0.25">
      <c r="A1221" t="s">
        <v>2444</v>
      </c>
      <c r="B1221" s="2" t="s">
        <v>1617</v>
      </c>
      <c r="C1221" t="s">
        <v>278</v>
      </c>
      <c r="D1221" t="s">
        <v>559</v>
      </c>
      <c r="E1221" t="str">
        <f>HYPERLINK("https://www.ncbi.nlm.nih.gov/geo/query/acc.cgi?acc=GSM94858","GSM94858")</f>
        <v>GSM94858</v>
      </c>
      <c r="F1221" t="str">
        <f>HYPERLINK("https://www.ncbi.nlm.nih.gov/geo/query/acc.cgi?acc=GSE4189","GSE4189")</f>
        <v>GSE4189</v>
      </c>
    </row>
    <row r="1222" spans="1:6" x14ac:dyDescent="0.25">
      <c r="A1222" t="s">
        <v>2445</v>
      </c>
      <c r="B1222" s="2" t="s">
        <v>2446</v>
      </c>
      <c r="C1222" t="s">
        <v>324</v>
      </c>
      <c r="D1222" t="s">
        <v>625</v>
      </c>
      <c r="E1222" t="str">
        <f>HYPERLINK("https://www.ncbi.nlm.nih.gov/geo/query/acc.cgi?acc=GSM105591","GSM105591")</f>
        <v>GSM105591</v>
      </c>
      <c r="F1222" t="str">
        <f t="shared" ref="F1222:F1230" si="80">HYPERLINK("https://www.ncbi.nlm.nih.gov/geo/query/acc.cgi?acc=GSE4679","GSE4679")</f>
        <v>GSE4679</v>
      </c>
    </row>
    <row r="1223" spans="1:6" x14ac:dyDescent="0.25">
      <c r="A1223" t="s">
        <v>2447</v>
      </c>
      <c r="B1223" s="2" t="s">
        <v>2448</v>
      </c>
      <c r="C1223" t="s">
        <v>324</v>
      </c>
      <c r="D1223" t="s">
        <v>623</v>
      </c>
      <c r="E1223" t="str">
        <f>HYPERLINK("https://www.ncbi.nlm.nih.gov/geo/query/acc.cgi?acc=GSM105592","GSM105592")</f>
        <v>GSM105592</v>
      </c>
      <c r="F1223" t="str">
        <f t="shared" si="80"/>
        <v>GSE4679</v>
      </c>
    </row>
    <row r="1224" spans="1:6" x14ac:dyDescent="0.25">
      <c r="A1224" t="s">
        <v>2449</v>
      </c>
      <c r="B1224" s="2" t="s">
        <v>2448</v>
      </c>
      <c r="C1224" t="s">
        <v>324</v>
      </c>
      <c r="D1224" t="s">
        <v>625</v>
      </c>
      <c r="E1224" t="str">
        <f>HYPERLINK("https://www.ncbi.nlm.nih.gov/geo/query/acc.cgi?acc=GSM105593","GSM105593")</f>
        <v>GSM105593</v>
      </c>
      <c r="F1224" t="str">
        <f t="shared" si="80"/>
        <v>GSE4679</v>
      </c>
    </row>
    <row r="1225" spans="1:6" x14ac:dyDescent="0.25">
      <c r="A1225" t="s">
        <v>2450</v>
      </c>
      <c r="B1225" s="2" t="s">
        <v>2451</v>
      </c>
      <c r="C1225" t="s">
        <v>324</v>
      </c>
      <c r="D1225" t="s">
        <v>623</v>
      </c>
      <c r="E1225" t="str">
        <f>HYPERLINK("https://www.ncbi.nlm.nih.gov/geo/query/acc.cgi?acc=GSM105594","GSM105594")</f>
        <v>GSM105594</v>
      </c>
      <c r="F1225" t="str">
        <f t="shared" si="80"/>
        <v>GSE4679</v>
      </c>
    </row>
    <row r="1226" spans="1:6" x14ac:dyDescent="0.25">
      <c r="A1226" t="s">
        <v>2452</v>
      </c>
      <c r="B1226" s="2" t="s">
        <v>2451</v>
      </c>
      <c r="C1226" t="s">
        <v>324</v>
      </c>
      <c r="D1226" t="s">
        <v>625</v>
      </c>
      <c r="E1226" t="str">
        <f>HYPERLINK("https://www.ncbi.nlm.nih.gov/geo/query/acc.cgi?acc=GSM105595","GSM105595")</f>
        <v>GSM105595</v>
      </c>
      <c r="F1226" t="str">
        <f t="shared" si="80"/>
        <v>GSE4679</v>
      </c>
    </row>
    <row r="1227" spans="1:6" x14ac:dyDescent="0.25">
      <c r="A1227" t="s">
        <v>2453</v>
      </c>
      <c r="B1227" s="2" t="s">
        <v>2454</v>
      </c>
      <c r="C1227" t="s">
        <v>324</v>
      </c>
      <c r="D1227" t="s">
        <v>623</v>
      </c>
      <c r="E1227" t="str">
        <f>HYPERLINK("https://www.ncbi.nlm.nih.gov/geo/query/acc.cgi?acc=GSM105596","GSM105596")</f>
        <v>GSM105596</v>
      </c>
      <c r="F1227" t="str">
        <f t="shared" si="80"/>
        <v>GSE4679</v>
      </c>
    </row>
    <row r="1228" spans="1:6" x14ac:dyDescent="0.25">
      <c r="A1228" t="s">
        <v>2455</v>
      </c>
      <c r="B1228" s="2" t="s">
        <v>2454</v>
      </c>
      <c r="C1228" t="s">
        <v>324</v>
      </c>
      <c r="D1228" t="s">
        <v>625</v>
      </c>
      <c r="E1228" t="str">
        <f>HYPERLINK("https://www.ncbi.nlm.nih.gov/geo/query/acc.cgi?acc=GSM105597","GSM105597")</f>
        <v>GSM105597</v>
      </c>
      <c r="F1228" t="str">
        <f t="shared" si="80"/>
        <v>GSE4679</v>
      </c>
    </row>
    <row r="1229" spans="1:6" x14ac:dyDescent="0.25">
      <c r="A1229" t="s">
        <v>2456</v>
      </c>
      <c r="B1229" s="2" t="s">
        <v>2457</v>
      </c>
      <c r="C1229" t="s">
        <v>324</v>
      </c>
      <c r="D1229" t="s">
        <v>623</v>
      </c>
      <c r="E1229" t="str">
        <f>HYPERLINK("https://www.ncbi.nlm.nih.gov/geo/query/acc.cgi?acc=GSM105598","GSM105598")</f>
        <v>GSM105598</v>
      </c>
      <c r="F1229" t="str">
        <f t="shared" si="80"/>
        <v>GSE4679</v>
      </c>
    </row>
    <row r="1230" spans="1:6" x14ac:dyDescent="0.25">
      <c r="A1230" t="s">
        <v>2458</v>
      </c>
      <c r="B1230" s="2" t="s">
        <v>2457</v>
      </c>
      <c r="C1230" t="s">
        <v>324</v>
      </c>
      <c r="D1230" t="s">
        <v>625</v>
      </c>
      <c r="E1230" t="str">
        <f>HYPERLINK("https://www.ncbi.nlm.nih.gov/geo/query/acc.cgi?acc=GSM105599","GSM105599")</f>
        <v>GSM105599</v>
      </c>
      <c r="F1230" t="str">
        <f t="shared" si="80"/>
        <v>GSE4679</v>
      </c>
    </row>
    <row r="1231" spans="1:6" x14ac:dyDescent="0.25">
      <c r="A1231" t="s">
        <v>2459</v>
      </c>
      <c r="B1231" s="2" t="s">
        <v>2460</v>
      </c>
      <c r="C1231" t="s">
        <v>178</v>
      </c>
      <c r="D1231" t="s">
        <v>630</v>
      </c>
      <c r="E1231" t="str">
        <f>HYPERLINK("https://www.ncbi.nlm.nih.gov/geo/query/acc.cgi?acc=GSM749310","GSM749310")</f>
        <v>GSM749310</v>
      </c>
      <c r="F1231" t="str">
        <f>HYPERLINK("https://www.ncbi.nlm.nih.gov/geo/query/acc.cgi?acc=GSE30245","GSE30245")</f>
        <v>GSE30245</v>
      </c>
    </row>
    <row r="1232" spans="1:6" x14ac:dyDescent="0.25">
      <c r="A1232" t="s">
        <v>2461</v>
      </c>
      <c r="B1232" s="2" t="s">
        <v>2462</v>
      </c>
      <c r="C1232" t="s">
        <v>178</v>
      </c>
      <c r="D1232" t="s">
        <v>630</v>
      </c>
      <c r="E1232" t="str">
        <f>HYPERLINK("https://www.ncbi.nlm.nih.gov/geo/query/acc.cgi?acc=GSM749311","GSM749311")</f>
        <v>GSM749311</v>
      </c>
      <c r="F1232" t="str">
        <f>HYPERLINK("https://www.ncbi.nlm.nih.gov/geo/query/acc.cgi?acc=GSE30245","GSE30245")</f>
        <v>GSE30245</v>
      </c>
    </row>
    <row r="1233" spans="1:6" x14ac:dyDescent="0.25">
      <c r="A1233" t="s">
        <v>2463</v>
      </c>
      <c r="B1233" s="2" t="s">
        <v>2464</v>
      </c>
      <c r="C1233" t="s">
        <v>178</v>
      </c>
      <c r="D1233" t="s">
        <v>630</v>
      </c>
      <c r="E1233" t="str">
        <f>HYPERLINK("https://www.ncbi.nlm.nih.gov/geo/query/acc.cgi?acc=GSM749312","GSM749312")</f>
        <v>GSM749312</v>
      </c>
      <c r="F1233" t="str">
        <f>HYPERLINK("https://www.ncbi.nlm.nih.gov/geo/query/acc.cgi?acc=GSE30245","GSE30245")</f>
        <v>GSE30245</v>
      </c>
    </row>
    <row r="1234" spans="1:6" x14ac:dyDescent="0.25">
      <c r="A1234" t="s">
        <v>2465</v>
      </c>
      <c r="B1234" s="2" t="s">
        <v>2464</v>
      </c>
      <c r="C1234" t="s">
        <v>178</v>
      </c>
      <c r="D1234" t="s">
        <v>630</v>
      </c>
      <c r="E1234" t="str">
        <f>HYPERLINK("https://www.ncbi.nlm.nih.gov/geo/query/acc.cgi?acc=GSM749313","GSM749313")</f>
        <v>GSM749313</v>
      </c>
      <c r="F1234" t="str">
        <f>HYPERLINK("https://www.ncbi.nlm.nih.gov/geo/query/acc.cgi?acc=GSE30245","GSE30245")</f>
        <v>GSE30245</v>
      </c>
    </row>
    <row r="1235" spans="1:6" x14ac:dyDescent="0.25">
      <c r="A1235" t="s">
        <v>2466</v>
      </c>
      <c r="B1235" s="2" t="s">
        <v>2467</v>
      </c>
      <c r="C1235" t="s">
        <v>133</v>
      </c>
      <c r="D1235" t="s">
        <v>579</v>
      </c>
      <c r="E1235" t="str">
        <f>HYPERLINK("https://www.ncbi.nlm.nih.gov/geo/query/acc.cgi?acc=GSM647221","GSM647221")</f>
        <v>GSM647221</v>
      </c>
      <c r="F1235" t="str">
        <f>HYPERLINK("https://www.ncbi.nlm.nih.gov/geo/query/acc.cgi?acc=GSE26360","GSE26360")</f>
        <v>GSE26360</v>
      </c>
    </row>
    <row r="1236" spans="1:6" x14ac:dyDescent="0.25">
      <c r="A1236" t="s">
        <v>2468</v>
      </c>
      <c r="B1236" s="2" t="s">
        <v>2467</v>
      </c>
      <c r="C1236" t="s">
        <v>133</v>
      </c>
      <c r="D1236" t="s">
        <v>579</v>
      </c>
      <c r="E1236" t="str">
        <f>HYPERLINK("https://www.ncbi.nlm.nih.gov/geo/query/acc.cgi?acc=GSM647220","GSM647220")</f>
        <v>GSM647220</v>
      </c>
      <c r="F1236" t="str">
        <f>HYPERLINK("https://www.ncbi.nlm.nih.gov/geo/query/acc.cgi?acc=GSE26360","GSE26360")</f>
        <v>GSE26360</v>
      </c>
    </row>
    <row r="1237" spans="1:6" x14ac:dyDescent="0.25">
      <c r="A1237" t="s">
        <v>2469</v>
      </c>
      <c r="B1237" s="2" t="s">
        <v>2470</v>
      </c>
      <c r="C1237" t="s">
        <v>186</v>
      </c>
      <c r="D1237" t="s">
        <v>728</v>
      </c>
      <c r="E1237" t="str">
        <f>HYPERLINK("https://www.ncbi.nlm.nih.gov/geo/query/acc.cgi?acc=GSM778053","GSM778053")</f>
        <v>GSM778053</v>
      </c>
      <c r="F1237" t="str">
        <f t="shared" ref="F1237:F1246" si="81">HYPERLINK("https://www.ncbi.nlm.nih.gov/geo/query/acc.cgi?acc=GSE31374","GSE31374")</f>
        <v>GSE31374</v>
      </c>
    </row>
    <row r="1238" spans="1:6" x14ac:dyDescent="0.25">
      <c r="A1238" t="s">
        <v>2471</v>
      </c>
      <c r="B1238" s="2" t="s">
        <v>2470</v>
      </c>
      <c r="C1238" t="s">
        <v>186</v>
      </c>
      <c r="D1238" t="s">
        <v>728</v>
      </c>
      <c r="E1238" t="str">
        <f>HYPERLINK("https://www.ncbi.nlm.nih.gov/geo/query/acc.cgi?acc=GSM778052","GSM778052")</f>
        <v>GSM778052</v>
      </c>
      <c r="F1238" t="str">
        <f t="shared" si="81"/>
        <v>GSE31374</v>
      </c>
    </row>
    <row r="1239" spans="1:6" x14ac:dyDescent="0.25">
      <c r="A1239" t="s">
        <v>2472</v>
      </c>
      <c r="B1239" s="2" t="s">
        <v>2473</v>
      </c>
      <c r="C1239" t="s">
        <v>186</v>
      </c>
      <c r="D1239" t="s">
        <v>728</v>
      </c>
      <c r="E1239" t="str">
        <f>HYPERLINK("https://www.ncbi.nlm.nih.gov/geo/query/acc.cgi?acc=GSM778051","GSM778051")</f>
        <v>GSM778051</v>
      </c>
      <c r="F1239" t="str">
        <f t="shared" si="81"/>
        <v>GSE31374</v>
      </c>
    </row>
    <row r="1240" spans="1:6" x14ac:dyDescent="0.25">
      <c r="A1240" t="s">
        <v>2474</v>
      </c>
      <c r="B1240" s="2" t="s">
        <v>2473</v>
      </c>
      <c r="C1240" t="s">
        <v>186</v>
      </c>
      <c r="D1240" t="s">
        <v>728</v>
      </c>
      <c r="E1240" t="str">
        <f>HYPERLINK("https://www.ncbi.nlm.nih.gov/geo/query/acc.cgi?acc=GSM778050","GSM778050")</f>
        <v>GSM778050</v>
      </c>
      <c r="F1240" t="str">
        <f t="shared" si="81"/>
        <v>GSE31374</v>
      </c>
    </row>
    <row r="1241" spans="1:6" x14ac:dyDescent="0.25">
      <c r="A1241" t="s">
        <v>2475</v>
      </c>
      <c r="B1241" s="2" t="s">
        <v>2476</v>
      </c>
      <c r="C1241" t="s">
        <v>186</v>
      </c>
      <c r="D1241" t="s">
        <v>728</v>
      </c>
      <c r="E1241" t="str">
        <f>HYPERLINK("https://www.ncbi.nlm.nih.gov/geo/query/acc.cgi?acc=GSM778057","GSM778057")</f>
        <v>GSM778057</v>
      </c>
      <c r="F1241" t="str">
        <f t="shared" si="81"/>
        <v>GSE31374</v>
      </c>
    </row>
    <row r="1242" spans="1:6" x14ac:dyDescent="0.25">
      <c r="A1242" t="s">
        <v>2477</v>
      </c>
      <c r="B1242" s="2" t="s">
        <v>2476</v>
      </c>
      <c r="C1242" t="s">
        <v>186</v>
      </c>
      <c r="D1242" t="s">
        <v>728</v>
      </c>
      <c r="E1242" t="str">
        <f>HYPERLINK("https://www.ncbi.nlm.nih.gov/geo/query/acc.cgi?acc=GSM778056","GSM778056")</f>
        <v>GSM778056</v>
      </c>
      <c r="F1242" t="str">
        <f t="shared" si="81"/>
        <v>GSE31374</v>
      </c>
    </row>
    <row r="1243" spans="1:6" x14ac:dyDescent="0.25">
      <c r="A1243" t="s">
        <v>2478</v>
      </c>
      <c r="B1243" s="2" t="s">
        <v>2479</v>
      </c>
      <c r="C1243" t="s">
        <v>186</v>
      </c>
      <c r="D1243" t="s">
        <v>728</v>
      </c>
      <c r="E1243" t="str">
        <f>HYPERLINK("https://www.ncbi.nlm.nih.gov/geo/query/acc.cgi?acc=GSM778055","GSM778055")</f>
        <v>GSM778055</v>
      </c>
      <c r="F1243" t="str">
        <f t="shared" si="81"/>
        <v>GSE31374</v>
      </c>
    </row>
    <row r="1244" spans="1:6" x14ac:dyDescent="0.25">
      <c r="A1244" t="s">
        <v>2480</v>
      </c>
      <c r="B1244" s="2" t="s">
        <v>2479</v>
      </c>
      <c r="C1244" t="s">
        <v>186</v>
      </c>
      <c r="D1244" t="s">
        <v>728</v>
      </c>
      <c r="E1244" t="str">
        <f>HYPERLINK("https://www.ncbi.nlm.nih.gov/geo/query/acc.cgi?acc=GSM778054","GSM778054")</f>
        <v>GSM778054</v>
      </c>
      <c r="F1244" t="str">
        <f t="shared" si="81"/>
        <v>GSE31374</v>
      </c>
    </row>
    <row r="1245" spans="1:6" x14ac:dyDescent="0.25">
      <c r="A1245" t="s">
        <v>2481</v>
      </c>
      <c r="B1245" s="2" t="s">
        <v>2482</v>
      </c>
      <c r="C1245" t="s">
        <v>186</v>
      </c>
      <c r="D1245" t="s">
        <v>728</v>
      </c>
      <c r="E1245" t="str">
        <f>HYPERLINK("https://www.ncbi.nlm.nih.gov/geo/query/acc.cgi?acc=GSM778059","GSM778059")</f>
        <v>GSM778059</v>
      </c>
      <c r="F1245" t="str">
        <f t="shared" si="81"/>
        <v>GSE31374</v>
      </c>
    </row>
    <row r="1246" spans="1:6" x14ac:dyDescent="0.25">
      <c r="A1246" t="s">
        <v>2483</v>
      </c>
      <c r="B1246" s="2" t="s">
        <v>2482</v>
      </c>
      <c r="C1246" t="s">
        <v>186</v>
      </c>
      <c r="D1246" t="s">
        <v>728</v>
      </c>
      <c r="E1246" t="str">
        <f>HYPERLINK("https://www.ncbi.nlm.nih.gov/geo/query/acc.cgi?acc=GSM778058","GSM778058")</f>
        <v>GSM778058</v>
      </c>
      <c r="F1246" t="str">
        <f t="shared" si="81"/>
        <v>GSE31374</v>
      </c>
    </row>
    <row r="1247" spans="1:6" x14ac:dyDescent="0.25">
      <c r="A1247" t="s">
        <v>2484</v>
      </c>
      <c r="B1247" s="2" t="s">
        <v>2485</v>
      </c>
      <c r="C1247" t="s">
        <v>264</v>
      </c>
      <c r="D1247" t="s">
        <v>559</v>
      </c>
      <c r="E1247" t="str">
        <f>HYPERLINK("https://www.ncbi.nlm.nih.gov/geo/query/acc.cgi?acc=GSM978936","GSM978936")</f>
        <v>GSM978936</v>
      </c>
      <c r="F1247" t="str">
        <f>HYPERLINK("https://www.ncbi.nlm.nih.gov/geo/query/acc.cgi?acc=GSE39770","GSE39770")</f>
        <v>GSE39770</v>
      </c>
    </row>
    <row r="1248" spans="1:6" x14ac:dyDescent="0.25">
      <c r="A1248" t="s">
        <v>2486</v>
      </c>
      <c r="B1248" s="2" t="s">
        <v>2487</v>
      </c>
      <c r="C1248" t="s">
        <v>267</v>
      </c>
      <c r="D1248" t="s">
        <v>559</v>
      </c>
      <c r="E1248" t="str">
        <f>HYPERLINK("https://www.ncbi.nlm.nih.gov/geo/query/acc.cgi?acc=GSM978937","GSM978937")</f>
        <v>GSM978937</v>
      </c>
      <c r="F1248" t="str">
        <f>HYPERLINK("https://www.ncbi.nlm.nih.gov/geo/query/acc.cgi?acc=GSE39771","GSE39771")</f>
        <v>GSE39771</v>
      </c>
    </row>
    <row r="1249" spans="1:6" x14ac:dyDescent="0.25">
      <c r="A1249" t="s">
        <v>2488</v>
      </c>
      <c r="B1249" s="2" t="s">
        <v>2489</v>
      </c>
      <c r="C1249" t="s">
        <v>264</v>
      </c>
      <c r="D1249" t="s">
        <v>559</v>
      </c>
      <c r="E1249" t="str">
        <f>HYPERLINK("https://www.ncbi.nlm.nih.gov/geo/query/acc.cgi?acc=GSM978934","GSM978934")</f>
        <v>GSM978934</v>
      </c>
      <c r="F1249" t="str">
        <f>HYPERLINK("https://www.ncbi.nlm.nih.gov/geo/query/acc.cgi?acc=GSE39770","GSE39770")</f>
        <v>GSE39770</v>
      </c>
    </row>
    <row r="1250" spans="1:6" x14ac:dyDescent="0.25">
      <c r="A1250" t="s">
        <v>2490</v>
      </c>
      <c r="B1250" s="2" t="s">
        <v>2485</v>
      </c>
      <c r="C1250" t="s">
        <v>264</v>
      </c>
      <c r="D1250" t="s">
        <v>559</v>
      </c>
      <c r="E1250" t="str">
        <f>HYPERLINK("https://www.ncbi.nlm.nih.gov/geo/query/acc.cgi?acc=GSM978935","GSM978935")</f>
        <v>GSM978935</v>
      </c>
      <c r="F1250" t="str">
        <f>HYPERLINK("https://www.ncbi.nlm.nih.gov/geo/query/acc.cgi?acc=GSE39770","GSE39770")</f>
        <v>GSE39770</v>
      </c>
    </row>
    <row r="1251" spans="1:6" x14ac:dyDescent="0.25">
      <c r="A1251" t="s">
        <v>2491</v>
      </c>
      <c r="B1251" s="2" t="s">
        <v>2492</v>
      </c>
      <c r="C1251" t="s">
        <v>186</v>
      </c>
      <c r="D1251" t="s">
        <v>728</v>
      </c>
      <c r="E1251" t="str">
        <f>HYPERLINK("https://www.ncbi.nlm.nih.gov/geo/query/acc.cgi?acc=GSM777908","GSM777908")</f>
        <v>GSM777908</v>
      </c>
      <c r="F1251" t="str">
        <f>HYPERLINK("https://www.ncbi.nlm.nih.gov/geo/query/acc.cgi?acc=GSE31374","GSE31374")</f>
        <v>GSE31374</v>
      </c>
    </row>
    <row r="1252" spans="1:6" x14ac:dyDescent="0.25">
      <c r="A1252" t="s">
        <v>2493</v>
      </c>
      <c r="B1252" s="2" t="s">
        <v>2492</v>
      </c>
      <c r="C1252" t="s">
        <v>186</v>
      </c>
      <c r="D1252" t="s">
        <v>728</v>
      </c>
      <c r="E1252" t="str">
        <f>HYPERLINK("https://www.ncbi.nlm.nih.gov/geo/query/acc.cgi?acc=GSM777909","GSM777909")</f>
        <v>GSM777909</v>
      </c>
      <c r="F1252" t="str">
        <f>HYPERLINK("https://www.ncbi.nlm.nih.gov/geo/query/acc.cgi?acc=GSE31374","GSE31374")</f>
        <v>GSE31374</v>
      </c>
    </row>
    <row r="1253" spans="1:6" x14ac:dyDescent="0.25">
      <c r="A1253" t="s">
        <v>2494</v>
      </c>
      <c r="B1253" s="2" t="s">
        <v>2495</v>
      </c>
      <c r="C1253" t="s">
        <v>264</v>
      </c>
      <c r="D1253" t="s">
        <v>559</v>
      </c>
      <c r="E1253" t="str">
        <f>HYPERLINK("https://www.ncbi.nlm.nih.gov/geo/query/acc.cgi?acc=GSM978930","GSM978930")</f>
        <v>GSM978930</v>
      </c>
      <c r="F1253" t="str">
        <f>HYPERLINK("https://www.ncbi.nlm.nih.gov/geo/query/acc.cgi?acc=GSE39770","GSE39770")</f>
        <v>GSE39770</v>
      </c>
    </row>
    <row r="1254" spans="1:6" x14ac:dyDescent="0.25">
      <c r="A1254" t="s">
        <v>2496</v>
      </c>
      <c r="B1254" s="2" t="s">
        <v>2497</v>
      </c>
      <c r="C1254" t="s">
        <v>264</v>
      </c>
      <c r="D1254" t="s">
        <v>559</v>
      </c>
      <c r="E1254" t="str">
        <f>HYPERLINK("https://www.ncbi.nlm.nih.gov/geo/query/acc.cgi?acc=GSM978931","GSM978931")</f>
        <v>GSM978931</v>
      </c>
      <c r="F1254" t="str">
        <f>HYPERLINK("https://www.ncbi.nlm.nih.gov/geo/query/acc.cgi?acc=GSE39770","GSE39770")</f>
        <v>GSE39770</v>
      </c>
    </row>
    <row r="1255" spans="1:6" x14ac:dyDescent="0.25">
      <c r="A1255" t="s">
        <v>2498</v>
      </c>
      <c r="B1255" s="2" t="s">
        <v>2499</v>
      </c>
      <c r="C1255" t="s">
        <v>186</v>
      </c>
      <c r="D1255" t="s">
        <v>728</v>
      </c>
      <c r="E1255" t="str">
        <f>HYPERLINK("https://www.ncbi.nlm.nih.gov/geo/query/acc.cgi?acc=GSM777904","GSM777904")</f>
        <v>GSM777904</v>
      </c>
      <c r="F1255" t="str">
        <f>HYPERLINK("https://www.ncbi.nlm.nih.gov/geo/query/acc.cgi?acc=GSE31374","GSE31374")</f>
        <v>GSE31374</v>
      </c>
    </row>
    <row r="1256" spans="1:6" x14ac:dyDescent="0.25">
      <c r="A1256" t="s">
        <v>2500</v>
      </c>
      <c r="B1256" s="2" t="s">
        <v>2499</v>
      </c>
      <c r="C1256" t="s">
        <v>186</v>
      </c>
      <c r="D1256" t="s">
        <v>728</v>
      </c>
      <c r="E1256" t="str">
        <f>HYPERLINK("https://www.ncbi.nlm.nih.gov/geo/query/acc.cgi?acc=GSM777905","GSM777905")</f>
        <v>GSM777905</v>
      </c>
      <c r="F1256" t="str">
        <f>HYPERLINK("https://www.ncbi.nlm.nih.gov/geo/query/acc.cgi?acc=GSE31374","GSE31374")</f>
        <v>GSE31374</v>
      </c>
    </row>
    <row r="1257" spans="1:6" x14ac:dyDescent="0.25">
      <c r="A1257" t="s">
        <v>2501</v>
      </c>
      <c r="B1257" s="2" t="s">
        <v>2502</v>
      </c>
      <c r="C1257" t="s">
        <v>186</v>
      </c>
      <c r="D1257" t="s">
        <v>728</v>
      </c>
      <c r="E1257" t="str">
        <f>HYPERLINK("https://www.ncbi.nlm.nih.gov/geo/query/acc.cgi?acc=GSM777906","GSM777906")</f>
        <v>GSM777906</v>
      </c>
      <c r="F1257" t="str">
        <f>HYPERLINK("https://www.ncbi.nlm.nih.gov/geo/query/acc.cgi?acc=GSE31374","GSE31374")</f>
        <v>GSE31374</v>
      </c>
    </row>
    <row r="1258" spans="1:6" x14ac:dyDescent="0.25">
      <c r="A1258" t="s">
        <v>2503</v>
      </c>
      <c r="B1258" s="2" t="s">
        <v>2502</v>
      </c>
      <c r="C1258" t="s">
        <v>186</v>
      </c>
      <c r="D1258" t="s">
        <v>728</v>
      </c>
      <c r="E1258" t="str">
        <f>HYPERLINK("https://www.ncbi.nlm.nih.gov/geo/query/acc.cgi?acc=GSM777907","GSM777907")</f>
        <v>GSM777907</v>
      </c>
      <c r="F1258" t="str">
        <f>HYPERLINK("https://www.ncbi.nlm.nih.gov/geo/query/acc.cgi?acc=GSE31374","GSE31374")</f>
        <v>GSE31374</v>
      </c>
    </row>
    <row r="1259" spans="1:6" x14ac:dyDescent="0.25">
      <c r="A1259" t="s">
        <v>2504</v>
      </c>
      <c r="B1259" s="2" t="s">
        <v>2505</v>
      </c>
      <c r="C1259" t="s">
        <v>186</v>
      </c>
      <c r="D1259" t="s">
        <v>728</v>
      </c>
      <c r="E1259" t="str">
        <f>HYPERLINK("https://www.ncbi.nlm.nih.gov/geo/query/acc.cgi?acc=GSM777900","GSM777900")</f>
        <v>GSM777900</v>
      </c>
      <c r="F1259" t="str">
        <f>HYPERLINK("https://www.ncbi.nlm.nih.gov/geo/query/acc.cgi?acc=GSE31374","GSE31374")</f>
        <v>GSE31374</v>
      </c>
    </row>
    <row r="1260" spans="1:6" x14ac:dyDescent="0.25">
      <c r="A1260" t="s">
        <v>2506</v>
      </c>
      <c r="B1260" s="2" t="s">
        <v>2507</v>
      </c>
      <c r="C1260" t="s">
        <v>11</v>
      </c>
      <c r="D1260" t="s">
        <v>559</v>
      </c>
      <c r="E1260" t="str">
        <f>HYPERLINK("https://www.ncbi.nlm.nih.gov/geo/query/acc.cgi?acc=GSM284805","GSM284805")</f>
        <v>GSM284805</v>
      </c>
      <c r="F1260" t="str">
        <f>HYPERLINK("https://www.ncbi.nlm.nih.gov/geo/query/acc.cgi?acc=GSE11274","GSE11274")</f>
        <v>GSE11274</v>
      </c>
    </row>
    <row r="1261" spans="1:6" x14ac:dyDescent="0.25">
      <c r="A1261" t="s">
        <v>2508</v>
      </c>
      <c r="B1261" s="2" t="s">
        <v>2507</v>
      </c>
      <c r="C1261" t="s">
        <v>11</v>
      </c>
      <c r="D1261" t="s">
        <v>559</v>
      </c>
      <c r="E1261" t="str">
        <f>HYPERLINK("https://www.ncbi.nlm.nih.gov/geo/query/acc.cgi?acc=GSM284806","GSM284806")</f>
        <v>GSM284806</v>
      </c>
      <c r="F1261" t="str">
        <f>HYPERLINK("https://www.ncbi.nlm.nih.gov/geo/query/acc.cgi?acc=GSE11274","GSE11274")</f>
        <v>GSE11274</v>
      </c>
    </row>
    <row r="1262" spans="1:6" x14ac:dyDescent="0.25">
      <c r="A1262" t="s">
        <v>2509</v>
      </c>
      <c r="B1262" s="2" t="s">
        <v>2507</v>
      </c>
      <c r="C1262" t="s">
        <v>11</v>
      </c>
      <c r="D1262" t="s">
        <v>559</v>
      </c>
      <c r="E1262" t="str">
        <f>HYPERLINK("https://www.ncbi.nlm.nih.gov/geo/query/acc.cgi?acc=GSM284807","GSM284807")</f>
        <v>GSM284807</v>
      </c>
      <c r="F1262" t="str">
        <f>HYPERLINK("https://www.ncbi.nlm.nih.gov/geo/query/acc.cgi?acc=GSE11274","GSE11274")</f>
        <v>GSE11274</v>
      </c>
    </row>
    <row r="1263" spans="1:6" x14ac:dyDescent="0.25">
      <c r="A1263" t="s">
        <v>2510</v>
      </c>
      <c r="B1263" s="2" t="s">
        <v>2511</v>
      </c>
      <c r="C1263" t="s">
        <v>178</v>
      </c>
      <c r="D1263" t="s">
        <v>630</v>
      </c>
      <c r="E1263" t="str">
        <f>HYPERLINK("https://www.ncbi.nlm.nih.gov/geo/query/acc.cgi?acc=GSM748979","GSM748979")</f>
        <v>GSM748979</v>
      </c>
      <c r="F1263" t="str">
        <f>HYPERLINK("https://www.ncbi.nlm.nih.gov/geo/query/acc.cgi?acc=GSE30245","GSE30245")</f>
        <v>GSE30245</v>
      </c>
    </row>
    <row r="1264" spans="1:6" x14ac:dyDescent="0.25">
      <c r="A1264" t="s">
        <v>2512</v>
      </c>
      <c r="B1264" s="2" t="s">
        <v>2513</v>
      </c>
      <c r="C1264" t="s">
        <v>178</v>
      </c>
      <c r="D1264" t="s">
        <v>630</v>
      </c>
      <c r="E1264" t="str">
        <f>HYPERLINK("https://www.ncbi.nlm.nih.gov/geo/query/acc.cgi?acc=GSM748978","GSM748978")</f>
        <v>GSM748978</v>
      </c>
      <c r="F1264" t="str">
        <f>HYPERLINK("https://www.ncbi.nlm.nih.gov/geo/query/acc.cgi?acc=GSE30245","GSE30245")</f>
        <v>GSE30245</v>
      </c>
    </row>
    <row r="1265" spans="1:6" x14ac:dyDescent="0.25">
      <c r="A1265" t="s">
        <v>2514</v>
      </c>
      <c r="B1265" s="2" t="s">
        <v>2150</v>
      </c>
      <c r="C1265" t="s">
        <v>346</v>
      </c>
      <c r="D1265" t="s">
        <v>583</v>
      </c>
      <c r="E1265" t="str">
        <f>HYPERLINK("https://www.ncbi.nlm.nih.gov/geo/query/acc.cgi?acc=GSM1201719","GSM1201719")</f>
        <v>GSM1201719</v>
      </c>
      <c r="F1265" t="str">
        <f>HYPERLINK("https://www.ncbi.nlm.nih.gov/geo/query/acc.cgi?acc=GSE49556","GSE49556")</f>
        <v>GSE49556</v>
      </c>
    </row>
    <row r="1266" spans="1:6" x14ac:dyDescent="0.25">
      <c r="A1266" t="s">
        <v>2515</v>
      </c>
      <c r="B1266" s="2" t="s">
        <v>2148</v>
      </c>
      <c r="C1266" t="s">
        <v>346</v>
      </c>
      <c r="D1266" t="s">
        <v>583</v>
      </c>
      <c r="E1266" t="str">
        <f>HYPERLINK("https://www.ncbi.nlm.nih.gov/geo/query/acc.cgi?acc=GSM1201718","GSM1201718")</f>
        <v>GSM1201718</v>
      </c>
      <c r="F1266" t="str">
        <f>HYPERLINK("https://www.ncbi.nlm.nih.gov/geo/query/acc.cgi?acc=GSE49556","GSE49556")</f>
        <v>GSE49556</v>
      </c>
    </row>
    <row r="1267" spans="1:6" x14ac:dyDescent="0.25">
      <c r="A1267" t="s">
        <v>2516</v>
      </c>
      <c r="B1267" s="2" t="s">
        <v>2517</v>
      </c>
      <c r="C1267" t="s">
        <v>178</v>
      </c>
      <c r="D1267" t="s">
        <v>630</v>
      </c>
      <c r="E1267" t="str">
        <f>HYPERLINK("https://www.ncbi.nlm.nih.gov/geo/query/acc.cgi?acc=GSM748973","GSM748973")</f>
        <v>GSM748973</v>
      </c>
      <c r="F1267" t="str">
        <f t="shared" ref="F1267:F1274" si="82">HYPERLINK("https://www.ncbi.nlm.nih.gov/geo/query/acc.cgi?acc=GSE30245","GSE30245")</f>
        <v>GSE30245</v>
      </c>
    </row>
    <row r="1268" spans="1:6" x14ac:dyDescent="0.25">
      <c r="A1268" t="s">
        <v>2518</v>
      </c>
      <c r="B1268" s="2" t="s">
        <v>2519</v>
      </c>
      <c r="C1268" t="s">
        <v>178</v>
      </c>
      <c r="D1268" t="s">
        <v>630</v>
      </c>
      <c r="E1268" t="str">
        <f>HYPERLINK("https://www.ncbi.nlm.nih.gov/geo/query/acc.cgi?acc=GSM748972","GSM748972")</f>
        <v>GSM748972</v>
      </c>
      <c r="F1268" t="str">
        <f t="shared" si="82"/>
        <v>GSE30245</v>
      </c>
    </row>
    <row r="1269" spans="1:6" x14ac:dyDescent="0.25">
      <c r="A1269" t="s">
        <v>2520</v>
      </c>
      <c r="B1269" s="2" t="s">
        <v>2519</v>
      </c>
      <c r="C1269" t="s">
        <v>178</v>
      </c>
      <c r="D1269" t="s">
        <v>630</v>
      </c>
      <c r="E1269" t="str">
        <f>HYPERLINK("https://www.ncbi.nlm.nih.gov/geo/query/acc.cgi?acc=GSM748971","GSM748971")</f>
        <v>GSM748971</v>
      </c>
      <c r="F1269" t="str">
        <f t="shared" si="82"/>
        <v>GSE30245</v>
      </c>
    </row>
    <row r="1270" spans="1:6" x14ac:dyDescent="0.25">
      <c r="A1270" t="s">
        <v>2521</v>
      </c>
      <c r="B1270" s="2" t="s">
        <v>2522</v>
      </c>
      <c r="C1270" t="s">
        <v>178</v>
      </c>
      <c r="D1270" t="s">
        <v>630</v>
      </c>
      <c r="E1270" t="str">
        <f>HYPERLINK("https://www.ncbi.nlm.nih.gov/geo/query/acc.cgi?acc=GSM748970","GSM748970")</f>
        <v>GSM748970</v>
      </c>
      <c r="F1270" t="str">
        <f t="shared" si="82"/>
        <v>GSE30245</v>
      </c>
    </row>
    <row r="1271" spans="1:6" x14ac:dyDescent="0.25">
      <c r="A1271" t="s">
        <v>2523</v>
      </c>
      <c r="B1271" s="2" t="s">
        <v>2513</v>
      </c>
      <c r="C1271" t="s">
        <v>178</v>
      </c>
      <c r="D1271" t="s">
        <v>630</v>
      </c>
      <c r="E1271" t="str">
        <f>HYPERLINK("https://www.ncbi.nlm.nih.gov/geo/query/acc.cgi?acc=GSM748977","GSM748977")</f>
        <v>GSM748977</v>
      </c>
      <c r="F1271" t="str">
        <f t="shared" si="82"/>
        <v>GSE30245</v>
      </c>
    </row>
    <row r="1272" spans="1:6" x14ac:dyDescent="0.25">
      <c r="A1272" t="s">
        <v>2524</v>
      </c>
      <c r="B1272" s="2" t="s">
        <v>2513</v>
      </c>
      <c r="C1272" t="s">
        <v>178</v>
      </c>
      <c r="D1272" t="s">
        <v>630</v>
      </c>
      <c r="E1272" t="str">
        <f>HYPERLINK("https://www.ncbi.nlm.nih.gov/geo/query/acc.cgi?acc=GSM748976","GSM748976")</f>
        <v>GSM748976</v>
      </c>
      <c r="F1272" t="str">
        <f t="shared" si="82"/>
        <v>GSE30245</v>
      </c>
    </row>
    <row r="1273" spans="1:6" x14ac:dyDescent="0.25">
      <c r="A1273" t="s">
        <v>2525</v>
      </c>
      <c r="B1273" s="2" t="s">
        <v>2513</v>
      </c>
      <c r="C1273" t="s">
        <v>178</v>
      </c>
      <c r="D1273" t="s">
        <v>630</v>
      </c>
      <c r="E1273" t="str">
        <f>HYPERLINK("https://www.ncbi.nlm.nih.gov/geo/query/acc.cgi?acc=GSM748975","GSM748975")</f>
        <v>GSM748975</v>
      </c>
      <c r="F1273" t="str">
        <f t="shared" si="82"/>
        <v>GSE30245</v>
      </c>
    </row>
    <row r="1274" spans="1:6" x14ac:dyDescent="0.25">
      <c r="A1274" t="s">
        <v>2526</v>
      </c>
      <c r="B1274" s="2" t="s">
        <v>2517</v>
      </c>
      <c r="C1274" t="s">
        <v>178</v>
      </c>
      <c r="D1274" t="s">
        <v>630</v>
      </c>
      <c r="E1274" t="str">
        <f>HYPERLINK("https://www.ncbi.nlm.nih.gov/geo/query/acc.cgi?acc=GSM748974","GSM748974")</f>
        <v>GSM748974</v>
      </c>
      <c r="F1274" t="str">
        <f t="shared" si="82"/>
        <v>GSE30245</v>
      </c>
    </row>
    <row r="1275" spans="1:6" x14ac:dyDescent="0.25">
      <c r="A1275" t="s">
        <v>2527</v>
      </c>
      <c r="B1275" s="2" t="s">
        <v>2528</v>
      </c>
      <c r="C1275" t="s">
        <v>112</v>
      </c>
      <c r="D1275" t="s">
        <v>579</v>
      </c>
      <c r="E1275" t="str">
        <f>HYPERLINK("https://www.ncbi.nlm.nih.gov/geo/query/acc.cgi?acc=GSM560810","GSM560810")</f>
        <v>GSM560810</v>
      </c>
      <c r="F1275" t="str">
        <f t="shared" ref="F1275:F1283" si="83">HYPERLINK("https://www.ncbi.nlm.nih.gov/geo/query/acc.cgi?acc=GSE22605","GSE22605")</f>
        <v>GSE22605</v>
      </c>
    </row>
    <row r="1276" spans="1:6" x14ac:dyDescent="0.25">
      <c r="A1276" t="s">
        <v>2529</v>
      </c>
      <c r="B1276" s="2" t="s">
        <v>2528</v>
      </c>
      <c r="C1276" t="s">
        <v>112</v>
      </c>
      <c r="D1276" t="s">
        <v>579</v>
      </c>
      <c r="E1276" t="str">
        <f>HYPERLINK("https://www.ncbi.nlm.nih.gov/geo/query/acc.cgi?acc=GSM560811","GSM560811")</f>
        <v>GSM560811</v>
      </c>
      <c r="F1276" t="str">
        <f t="shared" si="83"/>
        <v>GSE22605</v>
      </c>
    </row>
    <row r="1277" spans="1:6" x14ac:dyDescent="0.25">
      <c r="A1277" t="s">
        <v>2530</v>
      </c>
      <c r="B1277" s="2" t="s">
        <v>2528</v>
      </c>
      <c r="C1277" t="s">
        <v>112</v>
      </c>
      <c r="D1277" t="s">
        <v>579</v>
      </c>
      <c r="E1277" t="str">
        <f>HYPERLINK("https://www.ncbi.nlm.nih.gov/geo/query/acc.cgi?acc=GSM560812","GSM560812")</f>
        <v>GSM560812</v>
      </c>
      <c r="F1277" t="str">
        <f t="shared" si="83"/>
        <v>GSE22605</v>
      </c>
    </row>
    <row r="1278" spans="1:6" x14ac:dyDescent="0.25">
      <c r="A1278" t="s">
        <v>2531</v>
      </c>
      <c r="B1278" s="2" t="s">
        <v>2532</v>
      </c>
      <c r="C1278" t="s">
        <v>112</v>
      </c>
      <c r="D1278" t="s">
        <v>579</v>
      </c>
      <c r="E1278" t="str">
        <f>HYPERLINK("https://www.ncbi.nlm.nih.gov/geo/query/acc.cgi?acc=GSM560813","GSM560813")</f>
        <v>GSM560813</v>
      </c>
      <c r="F1278" t="str">
        <f t="shared" si="83"/>
        <v>GSE22605</v>
      </c>
    </row>
    <row r="1279" spans="1:6" x14ac:dyDescent="0.25">
      <c r="A1279" t="s">
        <v>2533</v>
      </c>
      <c r="B1279" s="2" t="s">
        <v>2532</v>
      </c>
      <c r="C1279" t="s">
        <v>112</v>
      </c>
      <c r="D1279" t="s">
        <v>579</v>
      </c>
      <c r="E1279" t="str">
        <f>HYPERLINK("https://www.ncbi.nlm.nih.gov/geo/query/acc.cgi?acc=GSM560814","GSM560814")</f>
        <v>GSM560814</v>
      </c>
      <c r="F1279" t="str">
        <f t="shared" si="83"/>
        <v>GSE22605</v>
      </c>
    </row>
    <row r="1280" spans="1:6" x14ac:dyDescent="0.25">
      <c r="A1280" t="s">
        <v>2534</v>
      </c>
      <c r="B1280" s="2" t="s">
        <v>2532</v>
      </c>
      <c r="C1280" t="s">
        <v>112</v>
      </c>
      <c r="D1280" t="s">
        <v>579</v>
      </c>
      <c r="E1280" t="str">
        <f>HYPERLINK("https://www.ncbi.nlm.nih.gov/geo/query/acc.cgi?acc=GSM560815","GSM560815")</f>
        <v>GSM560815</v>
      </c>
      <c r="F1280" t="str">
        <f t="shared" si="83"/>
        <v>GSE22605</v>
      </c>
    </row>
    <row r="1281" spans="1:6" x14ac:dyDescent="0.25">
      <c r="A1281" t="s">
        <v>2535</v>
      </c>
      <c r="B1281" s="2" t="s">
        <v>2536</v>
      </c>
      <c r="C1281" t="s">
        <v>112</v>
      </c>
      <c r="D1281" t="s">
        <v>579</v>
      </c>
      <c r="E1281" t="str">
        <f>HYPERLINK("https://www.ncbi.nlm.nih.gov/geo/query/acc.cgi?acc=GSM560816","GSM560816")</f>
        <v>GSM560816</v>
      </c>
      <c r="F1281" t="str">
        <f t="shared" si="83"/>
        <v>GSE22605</v>
      </c>
    </row>
    <row r="1282" spans="1:6" x14ac:dyDescent="0.25">
      <c r="A1282" t="s">
        <v>2537</v>
      </c>
      <c r="B1282" s="2" t="s">
        <v>2536</v>
      </c>
      <c r="C1282" t="s">
        <v>112</v>
      </c>
      <c r="D1282" t="s">
        <v>579</v>
      </c>
      <c r="E1282" t="str">
        <f>HYPERLINK("https://www.ncbi.nlm.nih.gov/geo/query/acc.cgi?acc=GSM560817","GSM560817")</f>
        <v>GSM560817</v>
      </c>
      <c r="F1282" t="str">
        <f t="shared" si="83"/>
        <v>GSE22605</v>
      </c>
    </row>
    <row r="1283" spans="1:6" x14ac:dyDescent="0.25">
      <c r="A1283" t="s">
        <v>2538</v>
      </c>
      <c r="B1283" s="2" t="s">
        <v>2536</v>
      </c>
      <c r="C1283" t="s">
        <v>112</v>
      </c>
      <c r="D1283" t="s">
        <v>579</v>
      </c>
      <c r="E1283" t="str">
        <f>HYPERLINK("https://www.ncbi.nlm.nih.gov/geo/query/acc.cgi?acc=GSM560818","GSM560818")</f>
        <v>GSM560818</v>
      </c>
      <c r="F1283" t="str">
        <f t="shared" si="83"/>
        <v>GSE22605</v>
      </c>
    </row>
    <row r="1284" spans="1:6" x14ac:dyDescent="0.25">
      <c r="A1284" t="s">
        <v>2539</v>
      </c>
      <c r="B1284" s="2" t="s">
        <v>1272</v>
      </c>
      <c r="C1284" t="s">
        <v>343</v>
      </c>
      <c r="D1284" t="s">
        <v>579</v>
      </c>
      <c r="E1284" t="str">
        <f>HYPERLINK("https://www.ncbi.nlm.nih.gov/geo/query/acc.cgi?acc=GSM1197069","GSM1197069")</f>
        <v>GSM1197069</v>
      </c>
      <c r="F1284" t="str">
        <f t="shared" ref="F1284:F1290" si="84">HYPERLINK("https://www.ncbi.nlm.nih.gov/geo/query/acc.cgi?acc=GSE49305","GSE49305")</f>
        <v>GSE49305</v>
      </c>
    </row>
    <row r="1285" spans="1:6" x14ac:dyDescent="0.25">
      <c r="A1285" t="s">
        <v>2540</v>
      </c>
      <c r="B1285" s="2" t="s">
        <v>1270</v>
      </c>
      <c r="C1285" t="s">
        <v>343</v>
      </c>
      <c r="D1285" t="s">
        <v>579</v>
      </c>
      <c r="E1285" t="str">
        <f>HYPERLINK("https://www.ncbi.nlm.nih.gov/geo/query/acc.cgi?acc=GSM1197068","GSM1197068")</f>
        <v>GSM1197068</v>
      </c>
      <c r="F1285" t="str">
        <f t="shared" si="84"/>
        <v>GSE49305</v>
      </c>
    </row>
    <row r="1286" spans="1:6" x14ac:dyDescent="0.25">
      <c r="A1286" t="s">
        <v>2541</v>
      </c>
      <c r="B1286" s="2" t="s">
        <v>2542</v>
      </c>
      <c r="C1286" t="s">
        <v>343</v>
      </c>
      <c r="D1286" t="s">
        <v>579</v>
      </c>
      <c r="E1286" t="str">
        <f>HYPERLINK("https://www.ncbi.nlm.nih.gov/geo/query/acc.cgi?acc=GSM1197063","GSM1197063")</f>
        <v>GSM1197063</v>
      </c>
      <c r="F1286" t="str">
        <f t="shared" si="84"/>
        <v>GSE49305</v>
      </c>
    </row>
    <row r="1287" spans="1:6" x14ac:dyDescent="0.25">
      <c r="A1287" t="s">
        <v>2543</v>
      </c>
      <c r="B1287" s="2" t="s">
        <v>2544</v>
      </c>
      <c r="C1287" t="s">
        <v>343</v>
      </c>
      <c r="D1287" t="s">
        <v>579</v>
      </c>
      <c r="E1287" t="str">
        <f>HYPERLINK("https://www.ncbi.nlm.nih.gov/geo/query/acc.cgi?acc=GSM1197062","GSM1197062")</f>
        <v>GSM1197062</v>
      </c>
      <c r="F1287" t="str">
        <f t="shared" si="84"/>
        <v>GSE49305</v>
      </c>
    </row>
    <row r="1288" spans="1:6" x14ac:dyDescent="0.25">
      <c r="A1288" t="s">
        <v>2545</v>
      </c>
      <c r="B1288" s="2" t="s">
        <v>2546</v>
      </c>
      <c r="C1288" t="s">
        <v>343</v>
      </c>
      <c r="D1288" t="s">
        <v>579</v>
      </c>
      <c r="E1288" t="str">
        <f>HYPERLINK("https://www.ncbi.nlm.nih.gov/geo/query/acc.cgi?acc=GSM1197061","GSM1197061")</f>
        <v>GSM1197061</v>
      </c>
      <c r="F1288" t="str">
        <f t="shared" si="84"/>
        <v>GSE49305</v>
      </c>
    </row>
    <row r="1289" spans="1:6" x14ac:dyDescent="0.25">
      <c r="A1289" t="s">
        <v>2547</v>
      </c>
      <c r="B1289" s="2" t="s">
        <v>2548</v>
      </c>
      <c r="C1289" t="s">
        <v>343</v>
      </c>
      <c r="D1289" t="s">
        <v>579</v>
      </c>
      <c r="E1289" t="str">
        <f>HYPERLINK("https://www.ncbi.nlm.nih.gov/geo/query/acc.cgi?acc=GSM1197060","GSM1197060")</f>
        <v>GSM1197060</v>
      </c>
      <c r="F1289" t="str">
        <f t="shared" si="84"/>
        <v>GSE49305</v>
      </c>
    </row>
    <row r="1290" spans="1:6" x14ac:dyDescent="0.25">
      <c r="A1290" t="s">
        <v>2549</v>
      </c>
      <c r="B1290" s="2" t="s">
        <v>1276</v>
      </c>
      <c r="C1290" t="s">
        <v>343</v>
      </c>
      <c r="D1290" t="s">
        <v>579</v>
      </c>
      <c r="E1290" t="str">
        <f>HYPERLINK("https://www.ncbi.nlm.nih.gov/geo/query/acc.cgi?acc=GSM1197067","GSM1197067")</f>
        <v>GSM1197067</v>
      </c>
      <c r="F1290" t="str">
        <f t="shared" si="84"/>
        <v>GSE49305</v>
      </c>
    </row>
    <row r="1291" spans="1:6" x14ac:dyDescent="0.25">
      <c r="A1291" t="s">
        <v>2550</v>
      </c>
      <c r="B1291" s="2" t="s">
        <v>2551</v>
      </c>
      <c r="C1291" t="s">
        <v>324</v>
      </c>
      <c r="D1291" t="s">
        <v>625</v>
      </c>
      <c r="E1291" t="str">
        <f>HYPERLINK("https://www.ncbi.nlm.nih.gov/geo/query/acc.cgi?acc=GSM105543","GSM105543")</f>
        <v>GSM105543</v>
      </c>
      <c r="F1291" t="str">
        <f>HYPERLINK("https://www.ncbi.nlm.nih.gov/geo/query/acc.cgi?acc=GSE4679","GSE4679")</f>
        <v>GSE4679</v>
      </c>
    </row>
    <row r="1292" spans="1:6" x14ac:dyDescent="0.25">
      <c r="A1292" t="s">
        <v>2552</v>
      </c>
      <c r="B1292" s="2" t="s">
        <v>1266</v>
      </c>
      <c r="C1292" t="s">
        <v>343</v>
      </c>
      <c r="D1292" t="s">
        <v>579</v>
      </c>
      <c r="E1292" t="str">
        <f>HYPERLINK("https://www.ncbi.nlm.nih.gov/geo/query/acc.cgi?acc=GSM1197065","GSM1197065")</f>
        <v>GSM1197065</v>
      </c>
      <c r="F1292" t="str">
        <f>HYPERLINK("https://www.ncbi.nlm.nih.gov/geo/query/acc.cgi?acc=GSE49305","GSE49305")</f>
        <v>GSE49305</v>
      </c>
    </row>
    <row r="1293" spans="1:6" x14ac:dyDescent="0.25">
      <c r="A1293" t="s">
        <v>2553</v>
      </c>
      <c r="B1293" s="2" t="s">
        <v>2554</v>
      </c>
      <c r="C1293" t="s">
        <v>343</v>
      </c>
      <c r="D1293" t="s">
        <v>579</v>
      </c>
      <c r="E1293" t="str">
        <f>HYPERLINK("https://www.ncbi.nlm.nih.gov/geo/query/acc.cgi?acc=GSM1197064","GSM1197064")</f>
        <v>GSM1197064</v>
      </c>
      <c r="F1293" t="str">
        <f>HYPERLINK("https://www.ncbi.nlm.nih.gov/geo/query/acc.cgi?acc=GSE49305","GSE49305")</f>
        <v>GSE49305</v>
      </c>
    </row>
    <row r="1294" spans="1:6" x14ac:dyDescent="0.25">
      <c r="A1294" t="s">
        <v>2555</v>
      </c>
      <c r="B1294" s="2" t="s">
        <v>2556</v>
      </c>
      <c r="C1294" t="s">
        <v>186</v>
      </c>
      <c r="D1294" t="s">
        <v>728</v>
      </c>
      <c r="E1294" t="str">
        <f>HYPERLINK("https://www.ncbi.nlm.nih.gov/geo/query/acc.cgi?acc=GSM777870","GSM777870")</f>
        <v>GSM777870</v>
      </c>
      <c r="F1294" t="str">
        <f t="shared" ref="F1294:F1303" si="85">HYPERLINK("https://www.ncbi.nlm.nih.gov/geo/query/acc.cgi?acc=GSE31374","GSE31374")</f>
        <v>GSE31374</v>
      </c>
    </row>
    <row r="1295" spans="1:6" x14ac:dyDescent="0.25">
      <c r="A1295" t="s">
        <v>2557</v>
      </c>
      <c r="B1295" s="2" t="s">
        <v>2556</v>
      </c>
      <c r="C1295" t="s">
        <v>186</v>
      </c>
      <c r="D1295" t="s">
        <v>728</v>
      </c>
      <c r="E1295" t="str">
        <f>HYPERLINK("https://www.ncbi.nlm.nih.gov/geo/query/acc.cgi?acc=GSM777871","GSM777871")</f>
        <v>GSM777871</v>
      </c>
      <c r="F1295" t="str">
        <f t="shared" si="85"/>
        <v>GSE31374</v>
      </c>
    </row>
    <row r="1296" spans="1:6" x14ac:dyDescent="0.25">
      <c r="A1296" t="s">
        <v>2558</v>
      </c>
      <c r="B1296" s="2" t="s">
        <v>2559</v>
      </c>
      <c r="C1296" t="s">
        <v>186</v>
      </c>
      <c r="D1296" t="s">
        <v>728</v>
      </c>
      <c r="E1296" t="str">
        <f>HYPERLINK("https://www.ncbi.nlm.nih.gov/geo/query/acc.cgi?acc=GSM777872","GSM777872")</f>
        <v>GSM777872</v>
      </c>
      <c r="F1296" t="str">
        <f t="shared" si="85"/>
        <v>GSE31374</v>
      </c>
    </row>
    <row r="1297" spans="1:6" x14ac:dyDescent="0.25">
      <c r="A1297" t="s">
        <v>2560</v>
      </c>
      <c r="B1297" s="2" t="s">
        <v>2559</v>
      </c>
      <c r="C1297" t="s">
        <v>186</v>
      </c>
      <c r="D1297" t="s">
        <v>728</v>
      </c>
      <c r="E1297" t="str">
        <f>HYPERLINK("https://www.ncbi.nlm.nih.gov/geo/query/acc.cgi?acc=GSM777873","GSM777873")</f>
        <v>GSM777873</v>
      </c>
      <c r="F1297" t="str">
        <f t="shared" si="85"/>
        <v>GSE31374</v>
      </c>
    </row>
    <row r="1298" spans="1:6" x14ac:dyDescent="0.25">
      <c r="A1298" t="s">
        <v>2561</v>
      </c>
      <c r="B1298" s="2" t="s">
        <v>2562</v>
      </c>
      <c r="C1298" t="s">
        <v>186</v>
      </c>
      <c r="D1298" t="s">
        <v>728</v>
      </c>
      <c r="E1298" t="str">
        <f>HYPERLINK("https://www.ncbi.nlm.nih.gov/geo/query/acc.cgi?acc=GSM777874","GSM777874")</f>
        <v>GSM777874</v>
      </c>
      <c r="F1298" t="str">
        <f t="shared" si="85"/>
        <v>GSE31374</v>
      </c>
    </row>
    <row r="1299" spans="1:6" x14ac:dyDescent="0.25">
      <c r="A1299" t="s">
        <v>2563</v>
      </c>
      <c r="B1299" s="2" t="s">
        <v>2562</v>
      </c>
      <c r="C1299" t="s">
        <v>186</v>
      </c>
      <c r="D1299" t="s">
        <v>728</v>
      </c>
      <c r="E1299" t="str">
        <f>HYPERLINK("https://www.ncbi.nlm.nih.gov/geo/query/acc.cgi?acc=GSM777875","GSM777875")</f>
        <v>GSM777875</v>
      </c>
      <c r="F1299" t="str">
        <f t="shared" si="85"/>
        <v>GSE31374</v>
      </c>
    </row>
    <row r="1300" spans="1:6" x14ac:dyDescent="0.25">
      <c r="A1300" t="s">
        <v>2564</v>
      </c>
      <c r="B1300" s="2" t="s">
        <v>2565</v>
      </c>
      <c r="C1300" t="s">
        <v>186</v>
      </c>
      <c r="D1300" t="s">
        <v>728</v>
      </c>
      <c r="E1300" t="str">
        <f>HYPERLINK("https://www.ncbi.nlm.nih.gov/geo/query/acc.cgi?acc=GSM777876","GSM777876")</f>
        <v>GSM777876</v>
      </c>
      <c r="F1300" t="str">
        <f t="shared" si="85"/>
        <v>GSE31374</v>
      </c>
    </row>
    <row r="1301" spans="1:6" x14ac:dyDescent="0.25">
      <c r="A1301" t="s">
        <v>2566</v>
      </c>
      <c r="B1301" s="2" t="s">
        <v>2565</v>
      </c>
      <c r="C1301" t="s">
        <v>186</v>
      </c>
      <c r="D1301" t="s">
        <v>728</v>
      </c>
      <c r="E1301" t="str">
        <f>HYPERLINK("https://www.ncbi.nlm.nih.gov/geo/query/acc.cgi?acc=GSM777877","GSM777877")</f>
        <v>GSM777877</v>
      </c>
      <c r="F1301" t="str">
        <f t="shared" si="85"/>
        <v>GSE31374</v>
      </c>
    </row>
    <row r="1302" spans="1:6" x14ac:dyDescent="0.25">
      <c r="A1302" t="s">
        <v>2567</v>
      </c>
      <c r="B1302" s="2" t="s">
        <v>2568</v>
      </c>
      <c r="C1302" t="s">
        <v>186</v>
      </c>
      <c r="D1302" t="s">
        <v>728</v>
      </c>
      <c r="E1302" t="str">
        <f>HYPERLINK("https://www.ncbi.nlm.nih.gov/geo/query/acc.cgi?acc=GSM777878","GSM777878")</f>
        <v>GSM777878</v>
      </c>
      <c r="F1302" t="str">
        <f t="shared" si="85"/>
        <v>GSE31374</v>
      </c>
    </row>
    <row r="1303" spans="1:6" x14ac:dyDescent="0.25">
      <c r="A1303" t="s">
        <v>2569</v>
      </c>
      <c r="B1303" s="2" t="s">
        <v>2568</v>
      </c>
      <c r="C1303" t="s">
        <v>186</v>
      </c>
      <c r="D1303" t="s">
        <v>728</v>
      </c>
      <c r="E1303" t="str">
        <f>HYPERLINK("https://www.ncbi.nlm.nih.gov/geo/query/acc.cgi?acc=GSM777879","GSM777879")</f>
        <v>GSM777879</v>
      </c>
      <c r="F1303" t="str">
        <f t="shared" si="85"/>
        <v>GSE31374</v>
      </c>
    </row>
    <row r="1304" spans="1:6" x14ac:dyDescent="0.25">
      <c r="A1304" t="s">
        <v>2570</v>
      </c>
      <c r="B1304" s="2" t="s">
        <v>2551</v>
      </c>
      <c r="C1304" t="s">
        <v>324</v>
      </c>
      <c r="D1304" t="s">
        <v>623</v>
      </c>
      <c r="E1304" t="str">
        <f>HYPERLINK("https://www.ncbi.nlm.nih.gov/geo/query/acc.cgi?acc=GSM105542","GSM105542")</f>
        <v>GSM105542</v>
      </c>
      <c r="F1304" t="str">
        <f>HYPERLINK("https://www.ncbi.nlm.nih.gov/geo/query/acc.cgi?acc=GSE4679","GSE4679")</f>
        <v>GSE4679</v>
      </c>
    </row>
    <row r="1305" spans="1:6" x14ac:dyDescent="0.25">
      <c r="A1305" t="s">
        <v>2571</v>
      </c>
      <c r="B1305" s="2" t="s">
        <v>2572</v>
      </c>
      <c r="C1305" t="s">
        <v>457</v>
      </c>
      <c r="D1305" t="s">
        <v>572</v>
      </c>
      <c r="E1305" t="str">
        <f>HYPERLINK("https://www.ncbi.nlm.nih.gov/geo/query/acc.cgi?acc=GSM1824061","GSM1824061")</f>
        <v>GSM1824061</v>
      </c>
      <c r="F1305" t="str">
        <f>HYPERLINK("https://www.ncbi.nlm.nih.gov/geo/query/acc.cgi?acc=GSE70956","GSE70956")</f>
        <v>GSE70956</v>
      </c>
    </row>
    <row r="1306" spans="1:6" x14ac:dyDescent="0.25">
      <c r="A1306" t="s">
        <v>2573</v>
      </c>
      <c r="B1306" s="2" t="s">
        <v>2574</v>
      </c>
      <c r="C1306" t="s">
        <v>351</v>
      </c>
      <c r="D1306" t="s">
        <v>583</v>
      </c>
      <c r="E1306" t="str">
        <f>HYPERLINK("https://www.ncbi.nlm.nih.gov/geo/query/acc.cgi?acc=GSM1544171","GSM1544171")</f>
        <v>GSM1544171</v>
      </c>
      <c r="F1306" t="str">
        <f>HYPERLINK("https://www.ncbi.nlm.nih.gov/geo/query/acc.cgi?acc=GSE49940","GSE49940")</f>
        <v>GSE49940</v>
      </c>
    </row>
    <row r="1307" spans="1:6" x14ac:dyDescent="0.25">
      <c r="A1307" t="s">
        <v>2575</v>
      </c>
      <c r="B1307" s="2" t="s">
        <v>2215</v>
      </c>
      <c r="C1307" t="s">
        <v>451</v>
      </c>
      <c r="D1307" t="s">
        <v>856</v>
      </c>
      <c r="E1307" t="str">
        <f>HYPERLINK("https://www.ncbi.nlm.nih.gov/geo/query/acc.cgi?acc=GSM1709640","GSM1709640")</f>
        <v>GSM1709640</v>
      </c>
      <c r="F1307" t="str">
        <f>HYPERLINK("https://www.ncbi.nlm.nih.gov/geo/query/acc.cgi?acc=GSE69824","GSE69824")</f>
        <v>GSE69824</v>
      </c>
    </row>
    <row r="1308" spans="1:6" x14ac:dyDescent="0.25">
      <c r="A1308" t="s">
        <v>2576</v>
      </c>
      <c r="B1308" s="2" t="s">
        <v>2577</v>
      </c>
      <c r="C1308" t="s">
        <v>389</v>
      </c>
      <c r="D1308" t="s">
        <v>559</v>
      </c>
      <c r="E1308" t="str">
        <f>HYPERLINK("https://www.ncbi.nlm.nih.gov/geo/query/acc.cgi?acc=GSM1340494","GSM1340494")</f>
        <v>GSM1340494</v>
      </c>
      <c r="F1308" t="str">
        <f>HYPERLINK("https://www.ncbi.nlm.nih.gov/geo/query/acc.cgi?acc=GSE55622","GSE55622")</f>
        <v>GSE55622</v>
      </c>
    </row>
    <row r="1309" spans="1:6" x14ac:dyDescent="0.25">
      <c r="A1309" t="s">
        <v>2578</v>
      </c>
      <c r="B1309" s="2" t="s">
        <v>2579</v>
      </c>
      <c r="C1309" t="s">
        <v>324</v>
      </c>
      <c r="D1309" t="s">
        <v>625</v>
      </c>
      <c r="E1309" t="str">
        <f>HYPERLINK("https://www.ncbi.nlm.nih.gov/geo/query/acc.cgi?acc=GSM105541","GSM105541")</f>
        <v>GSM105541</v>
      </c>
      <c r="F1309" t="str">
        <f>HYPERLINK("https://www.ncbi.nlm.nih.gov/geo/query/acc.cgi?acc=GSE4679","GSE4679")</f>
        <v>GSE4679</v>
      </c>
    </row>
    <row r="1310" spans="1:6" x14ac:dyDescent="0.25">
      <c r="A1310" t="s">
        <v>2580</v>
      </c>
      <c r="B1310" s="2" t="s">
        <v>2581</v>
      </c>
      <c r="C1310" t="s">
        <v>539</v>
      </c>
      <c r="D1310" t="s">
        <v>559</v>
      </c>
      <c r="E1310" t="str">
        <f>HYPERLINK("https://www.ncbi.nlm.nih.gov/geo/query/acc.cgi?acc=GSM234773","GSM234773")</f>
        <v>GSM234773</v>
      </c>
      <c r="F1310" t="str">
        <f>HYPERLINK("https://www.ncbi.nlm.nih.gov/geo/query/acc.cgi?acc=GSE9244","GSE9244")</f>
        <v>GSE9244</v>
      </c>
    </row>
    <row r="1311" spans="1:6" x14ac:dyDescent="0.25">
      <c r="A1311" t="s">
        <v>2582</v>
      </c>
      <c r="B1311" s="2" t="s">
        <v>2581</v>
      </c>
      <c r="C1311" t="s">
        <v>539</v>
      </c>
      <c r="D1311" t="s">
        <v>559</v>
      </c>
      <c r="E1311" t="str">
        <f>HYPERLINK("https://www.ncbi.nlm.nih.gov/geo/query/acc.cgi?acc=GSM234772","GSM234772")</f>
        <v>GSM234772</v>
      </c>
      <c r="F1311" t="str">
        <f>HYPERLINK("https://www.ncbi.nlm.nih.gov/geo/query/acc.cgi?acc=GSE9244","GSE9244")</f>
        <v>GSE9244</v>
      </c>
    </row>
    <row r="1312" spans="1:6" x14ac:dyDescent="0.25">
      <c r="A1312" t="s">
        <v>2583</v>
      </c>
      <c r="B1312" s="2" t="s">
        <v>2584</v>
      </c>
      <c r="C1312" t="s">
        <v>539</v>
      </c>
      <c r="D1312" t="s">
        <v>559</v>
      </c>
      <c r="E1312" t="str">
        <f>HYPERLINK("https://www.ncbi.nlm.nih.gov/geo/query/acc.cgi?acc=GSM234775","GSM234775")</f>
        <v>GSM234775</v>
      </c>
      <c r="F1312" t="str">
        <f>HYPERLINK("https://www.ncbi.nlm.nih.gov/geo/query/acc.cgi?acc=GSE9244","GSE9244")</f>
        <v>GSE9244</v>
      </c>
    </row>
    <row r="1313" spans="1:6" x14ac:dyDescent="0.25">
      <c r="A1313" t="s">
        <v>2585</v>
      </c>
      <c r="B1313" s="2" t="s">
        <v>2584</v>
      </c>
      <c r="C1313" t="s">
        <v>539</v>
      </c>
      <c r="D1313" t="s">
        <v>559</v>
      </c>
      <c r="E1313" t="str">
        <f>HYPERLINK("https://www.ncbi.nlm.nih.gov/geo/query/acc.cgi?acc=GSM234774","GSM234774")</f>
        <v>GSM234774</v>
      </c>
      <c r="F1313" t="str">
        <f>HYPERLINK("https://www.ncbi.nlm.nih.gov/geo/query/acc.cgi?acc=GSE9244","GSE9244")</f>
        <v>GSE9244</v>
      </c>
    </row>
    <row r="1314" spans="1:6" x14ac:dyDescent="0.25">
      <c r="A1314" t="s">
        <v>2586</v>
      </c>
      <c r="B1314" s="2" t="s">
        <v>2587</v>
      </c>
      <c r="C1314" t="s">
        <v>166</v>
      </c>
      <c r="D1314" t="s">
        <v>559</v>
      </c>
      <c r="E1314" t="str">
        <f>HYPERLINK("https://www.ncbi.nlm.nih.gov/geo/query/acc.cgi?acc=GSM707698","GSM707698")</f>
        <v>GSM707698</v>
      </c>
      <c r="F1314" t="str">
        <f>HYPERLINK("https://www.ncbi.nlm.nih.gov/geo/query/acc.cgi?acc=GSE28593","GSE28593")</f>
        <v>GSE28593</v>
      </c>
    </row>
    <row r="1315" spans="1:6" x14ac:dyDescent="0.25">
      <c r="A1315" t="s">
        <v>2588</v>
      </c>
      <c r="B1315" s="2" t="s">
        <v>1319</v>
      </c>
      <c r="C1315" t="s">
        <v>192</v>
      </c>
      <c r="D1315" t="s">
        <v>625</v>
      </c>
      <c r="E1315" t="str">
        <f>HYPERLINK("https://www.ncbi.nlm.nih.gov/geo/query/acc.cgi?acc=GSM72619","GSM72619")</f>
        <v>GSM72619</v>
      </c>
      <c r="F1315" t="str">
        <f>HYPERLINK("https://www.ncbi.nlm.nih.gov/geo/query/acc.cgi?acc=GSE3223","GSE3223")</f>
        <v>GSE3223</v>
      </c>
    </row>
    <row r="1316" spans="1:6" x14ac:dyDescent="0.25">
      <c r="A1316" t="s">
        <v>2589</v>
      </c>
      <c r="B1316" s="2" t="s">
        <v>1319</v>
      </c>
      <c r="C1316" t="s">
        <v>192</v>
      </c>
      <c r="D1316" t="s">
        <v>623</v>
      </c>
      <c r="E1316" t="str">
        <f>HYPERLINK("https://www.ncbi.nlm.nih.gov/geo/query/acc.cgi?acc=GSM72618","GSM72618")</f>
        <v>GSM72618</v>
      </c>
      <c r="F1316" t="str">
        <f>HYPERLINK("https://www.ncbi.nlm.nih.gov/geo/query/acc.cgi?acc=GSE3223","GSE3223")</f>
        <v>GSE3223</v>
      </c>
    </row>
    <row r="1317" spans="1:6" x14ac:dyDescent="0.25">
      <c r="A1317" t="s">
        <v>2590</v>
      </c>
      <c r="B1317" s="2" t="s">
        <v>2591</v>
      </c>
      <c r="C1317" t="s">
        <v>417</v>
      </c>
      <c r="D1317" t="s">
        <v>764</v>
      </c>
      <c r="E1317" t="str">
        <f>HYPERLINK("https://www.ncbi.nlm.nih.gov/geo/query/acc.cgi?acc=GSM9271","GSM9271")</f>
        <v>GSM9271</v>
      </c>
      <c r="F1317" t="str">
        <f>HYPERLINK("https://www.ncbi.nlm.nih.gov/geo/query/acc.cgi?acc=GSE614","GSE614")</f>
        <v>GSE614</v>
      </c>
    </row>
    <row r="1318" spans="1:6" x14ac:dyDescent="0.25">
      <c r="A1318" t="s">
        <v>2592</v>
      </c>
      <c r="B1318" s="2" t="s">
        <v>1319</v>
      </c>
      <c r="C1318" t="s">
        <v>192</v>
      </c>
      <c r="D1318" t="s">
        <v>625</v>
      </c>
      <c r="E1318" t="str">
        <f>HYPERLINK("https://www.ncbi.nlm.nih.gov/geo/query/acc.cgi?acc=GSM72617","GSM72617")</f>
        <v>GSM72617</v>
      </c>
      <c r="F1318" t="str">
        <f>HYPERLINK("https://www.ncbi.nlm.nih.gov/geo/query/acc.cgi?acc=GSE3223","GSE3223")</f>
        <v>GSE3223</v>
      </c>
    </row>
    <row r="1319" spans="1:6" x14ac:dyDescent="0.25">
      <c r="A1319" t="s">
        <v>2593</v>
      </c>
      <c r="B1319" s="2" t="s">
        <v>1319</v>
      </c>
      <c r="C1319" t="s">
        <v>192</v>
      </c>
      <c r="D1319" t="s">
        <v>623</v>
      </c>
      <c r="E1319" t="str">
        <f>HYPERLINK("https://www.ncbi.nlm.nih.gov/geo/query/acc.cgi?acc=GSM72616","GSM72616")</f>
        <v>GSM72616</v>
      </c>
      <c r="F1319" t="str">
        <f>HYPERLINK("https://www.ncbi.nlm.nih.gov/geo/query/acc.cgi?acc=GSE3223","GSE3223")</f>
        <v>GSE3223</v>
      </c>
    </row>
    <row r="1320" spans="1:6" x14ac:dyDescent="0.25">
      <c r="A1320" t="s">
        <v>2594</v>
      </c>
      <c r="B1320" s="2" t="s">
        <v>2595</v>
      </c>
      <c r="C1320" t="s">
        <v>478</v>
      </c>
      <c r="D1320" t="s">
        <v>559</v>
      </c>
      <c r="E1320" t="str">
        <f>HYPERLINK("https://www.ncbi.nlm.nih.gov/geo/query/acc.cgi?acc=GSM182257","GSM182257")</f>
        <v>GSM182257</v>
      </c>
      <c r="F1320" t="str">
        <f>HYPERLINK("https://www.ncbi.nlm.nih.gov/geo/query/acc.cgi?acc=GSE7528","GSE7528")</f>
        <v>GSE7528</v>
      </c>
    </row>
    <row r="1321" spans="1:6" x14ac:dyDescent="0.25">
      <c r="A1321" t="s">
        <v>2596</v>
      </c>
      <c r="B1321" s="2" t="s">
        <v>2579</v>
      </c>
      <c r="C1321" t="s">
        <v>324</v>
      </c>
      <c r="D1321" t="s">
        <v>623</v>
      </c>
      <c r="E1321" t="str">
        <f>HYPERLINK("https://www.ncbi.nlm.nih.gov/geo/query/acc.cgi?acc=GSM105540","GSM105540")</f>
        <v>GSM105540</v>
      </c>
      <c r="F1321" t="str">
        <f>HYPERLINK("https://www.ncbi.nlm.nih.gov/geo/query/acc.cgi?acc=GSE4679","GSE4679")</f>
        <v>GSE4679</v>
      </c>
    </row>
    <row r="1322" spans="1:6" x14ac:dyDescent="0.25">
      <c r="A1322" t="s">
        <v>2597</v>
      </c>
      <c r="B1322" s="2" t="s">
        <v>2598</v>
      </c>
      <c r="C1322" t="s">
        <v>417</v>
      </c>
      <c r="D1322" t="s">
        <v>764</v>
      </c>
      <c r="E1322" t="str">
        <f>HYPERLINK("https://www.ncbi.nlm.nih.gov/geo/query/acc.cgi?acc=GSM9274","GSM9274")</f>
        <v>GSM9274</v>
      </c>
      <c r="F1322" t="str">
        <f>HYPERLINK("https://www.ncbi.nlm.nih.gov/geo/query/acc.cgi?acc=GSE614","GSE614")</f>
        <v>GSE614</v>
      </c>
    </row>
    <row r="1323" spans="1:6" x14ac:dyDescent="0.25">
      <c r="A1323" t="s">
        <v>2599</v>
      </c>
      <c r="B1323" s="2" t="s">
        <v>2600</v>
      </c>
      <c r="C1323" t="s">
        <v>417</v>
      </c>
      <c r="D1323" t="s">
        <v>764</v>
      </c>
      <c r="E1323" t="str">
        <f>HYPERLINK("https://www.ncbi.nlm.nih.gov/geo/query/acc.cgi?acc=GSM9275","GSM9275")</f>
        <v>GSM9275</v>
      </c>
      <c r="F1323" t="str">
        <f>HYPERLINK("https://www.ncbi.nlm.nih.gov/geo/query/acc.cgi?acc=GSE614","GSE614")</f>
        <v>GSE614</v>
      </c>
    </row>
    <row r="1324" spans="1:6" x14ac:dyDescent="0.25">
      <c r="A1324" t="s">
        <v>2601</v>
      </c>
      <c r="B1324" s="2" t="s">
        <v>2602</v>
      </c>
      <c r="C1324" t="s">
        <v>443</v>
      </c>
      <c r="D1324" t="s">
        <v>583</v>
      </c>
      <c r="E1324" t="str">
        <f>HYPERLINK("https://www.ncbi.nlm.nih.gov/geo/query/acc.cgi?acc=GSM1626330","GSM1626330")</f>
        <v>GSM1626330</v>
      </c>
      <c r="F1324" t="str">
        <f>HYPERLINK("https://www.ncbi.nlm.nih.gov/geo/query/acc.cgi?acc=GSE67026","GSE67026")</f>
        <v>GSE67026</v>
      </c>
    </row>
    <row r="1325" spans="1:6" x14ac:dyDescent="0.25">
      <c r="A1325" t="s">
        <v>2603</v>
      </c>
      <c r="B1325" s="2" t="s">
        <v>2604</v>
      </c>
      <c r="C1325" t="s">
        <v>28</v>
      </c>
      <c r="D1325" t="s">
        <v>559</v>
      </c>
      <c r="E1325" t="str">
        <f>HYPERLINK("https://www.ncbi.nlm.nih.gov/geo/query/acc.cgi?acc=GSM338367","GSM338367")</f>
        <v>GSM338367</v>
      </c>
      <c r="F1325" t="str">
        <f>HYPERLINK("https://www.ncbi.nlm.nih.gov/geo/query/acc.cgi?acc=GSE13408","GSE13408")</f>
        <v>GSE13408</v>
      </c>
    </row>
    <row r="1326" spans="1:6" x14ac:dyDescent="0.25">
      <c r="A1326" t="s">
        <v>2605</v>
      </c>
      <c r="B1326" s="2" t="s">
        <v>2604</v>
      </c>
      <c r="C1326" t="s">
        <v>28</v>
      </c>
      <c r="D1326" t="s">
        <v>559</v>
      </c>
      <c r="E1326" t="str">
        <f>HYPERLINK("https://www.ncbi.nlm.nih.gov/geo/query/acc.cgi?acc=GSM338366","GSM338366")</f>
        <v>GSM338366</v>
      </c>
      <c r="F1326" t="str">
        <f>HYPERLINK("https://www.ncbi.nlm.nih.gov/geo/query/acc.cgi?acc=GSE13408","GSE13408")</f>
        <v>GSE13408</v>
      </c>
    </row>
    <row r="1327" spans="1:6" x14ac:dyDescent="0.25">
      <c r="A1327" t="s">
        <v>2606</v>
      </c>
      <c r="B1327" s="2" t="s">
        <v>985</v>
      </c>
      <c r="C1327" t="s">
        <v>28</v>
      </c>
      <c r="D1327" t="s">
        <v>559</v>
      </c>
      <c r="E1327" t="str">
        <f>HYPERLINK("https://www.ncbi.nlm.nih.gov/geo/query/acc.cgi?acc=GSM338369","GSM338369")</f>
        <v>GSM338369</v>
      </c>
      <c r="F1327" t="str">
        <f>HYPERLINK("https://www.ncbi.nlm.nih.gov/geo/query/acc.cgi?acc=GSE13408","GSE13408")</f>
        <v>GSE13408</v>
      </c>
    </row>
    <row r="1328" spans="1:6" x14ac:dyDescent="0.25">
      <c r="A1328" t="s">
        <v>2607</v>
      </c>
      <c r="B1328" s="2" t="s">
        <v>2608</v>
      </c>
      <c r="C1328" t="s">
        <v>28</v>
      </c>
      <c r="D1328" t="s">
        <v>559</v>
      </c>
      <c r="E1328" t="str">
        <f>HYPERLINK("https://www.ncbi.nlm.nih.gov/geo/query/acc.cgi?acc=GSM338368","GSM338368")</f>
        <v>GSM338368</v>
      </c>
      <c r="F1328" t="str">
        <f>HYPERLINK("https://www.ncbi.nlm.nih.gov/geo/query/acc.cgi?acc=GSE13408","GSE13408")</f>
        <v>GSE13408</v>
      </c>
    </row>
    <row r="1329" spans="1:6" x14ac:dyDescent="0.25">
      <c r="A1329" t="s">
        <v>2609</v>
      </c>
      <c r="B1329" s="2" t="s">
        <v>2600</v>
      </c>
      <c r="C1329" t="s">
        <v>417</v>
      </c>
      <c r="D1329" t="s">
        <v>764</v>
      </c>
      <c r="E1329" t="str">
        <f>HYPERLINK("https://www.ncbi.nlm.nih.gov/geo/query/acc.cgi?acc=GSM9277","GSM9277")</f>
        <v>GSM9277</v>
      </c>
      <c r="F1329" t="str">
        <f>HYPERLINK("https://www.ncbi.nlm.nih.gov/geo/query/acc.cgi?acc=GSE614","GSE614")</f>
        <v>GSE614</v>
      </c>
    </row>
    <row r="1330" spans="1:6" x14ac:dyDescent="0.25">
      <c r="A1330" t="s">
        <v>2610</v>
      </c>
      <c r="B1330" s="2" t="s">
        <v>2611</v>
      </c>
      <c r="C1330" t="s">
        <v>417</v>
      </c>
      <c r="D1330" t="s">
        <v>764</v>
      </c>
      <c r="E1330" t="str">
        <f>HYPERLINK("https://www.ncbi.nlm.nih.gov/geo/query/acc.cgi?acc=GSM9278","GSM9278")</f>
        <v>GSM9278</v>
      </c>
      <c r="F1330" t="str">
        <f>HYPERLINK("https://www.ncbi.nlm.nih.gov/geo/query/acc.cgi?acc=GSE614","GSE614")</f>
        <v>GSE614</v>
      </c>
    </row>
    <row r="1331" spans="1:6" x14ac:dyDescent="0.25">
      <c r="A1331" t="s">
        <v>2612</v>
      </c>
      <c r="B1331" s="2" t="s">
        <v>2611</v>
      </c>
      <c r="C1331" t="s">
        <v>417</v>
      </c>
      <c r="D1331" t="s">
        <v>764</v>
      </c>
      <c r="E1331" t="str">
        <f>HYPERLINK("https://www.ncbi.nlm.nih.gov/geo/query/acc.cgi?acc=GSM9279","GSM9279")</f>
        <v>GSM9279</v>
      </c>
      <c r="F1331" t="str">
        <f>HYPERLINK("https://www.ncbi.nlm.nih.gov/geo/query/acc.cgi?acc=GSE614","GSE614")</f>
        <v>GSE614</v>
      </c>
    </row>
    <row r="1332" spans="1:6" x14ac:dyDescent="0.25">
      <c r="A1332" t="s">
        <v>2613</v>
      </c>
      <c r="B1332" s="2" t="s">
        <v>2614</v>
      </c>
      <c r="C1332" t="s">
        <v>377</v>
      </c>
      <c r="D1332" t="s">
        <v>618</v>
      </c>
      <c r="E1332" t="str">
        <f>HYPERLINK("https://www.ncbi.nlm.nih.gov/geo/query/acc.cgi?acc=GSM1304564","GSM1304564")</f>
        <v>GSM1304564</v>
      </c>
      <c r="F1332" t="str">
        <f t="shared" ref="F1332:F1339" si="86">HYPERLINK("https://www.ncbi.nlm.nih.gov/geo/query/acc.cgi?acc=GSE53969","GSE53969")</f>
        <v>GSE53969</v>
      </c>
    </row>
    <row r="1333" spans="1:6" x14ac:dyDescent="0.25">
      <c r="A1333" t="s">
        <v>2615</v>
      </c>
      <c r="B1333" s="2" t="s">
        <v>2616</v>
      </c>
      <c r="C1333" t="s">
        <v>377</v>
      </c>
      <c r="D1333" t="s">
        <v>618</v>
      </c>
      <c r="E1333" t="str">
        <f>HYPERLINK("https://www.ncbi.nlm.nih.gov/geo/query/acc.cgi?acc=GSM1304565","GSM1304565")</f>
        <v>GSM1304565</v>
      </c>
      <c r="F1333" t="str">
        <f t="shared" si="86"/>
        <v>GSE53969</v>
      </c>
    </row>
    <row r="1334" spans="1:6" x14ac:dyDescent="0.25">
      <c r="A1334" t="s">
        <v>2617</v>
      </c>
      <c r="B1334" s="2" t="s">
        <v>2616</v>
      </c>
      <c r="C1334" t="s">
        <v>377</v>
      </c>
      <c r="D1334" t="s">
        <v>618</v>
      </c>
      <c r="E1334" t="str">
        <f>HYPERLINK("https://www.ncbi.nlm.nih.gov/geo/query/acc.cgi?acc=GSM1304566","GSM1304566")</f>
        <v>GSM1304566</v>
      </c>
      <c r="F1334" t="str">
        <f t="shared" si="86"/>
        <v>GSE53969</v>
      </c>
    </row>
    <row r="1335" spans="1:6" x14ac:dyDescent="0.25">
      <c r="A1335" t="s">
        <v>2618</v>
      </c>
      <c r="B1335" s="2" t="s">
        <v>2616</v>
      </c>
      <c r="C1335" t="s">
        <v>377</v>
      </c>
      <c r="D1335" t="s">
        <v>618</v>
      </c>
      <c r="E1335" t="str">
        <f>HYPERLINK("https://www.ncbi.nlm.nih.gov/geo/query/acc.cgi?acc=GSM1304567","GSM1304567")</f>
        <v>GSM1304567</v>
      </c>
      <c r="F1335" t="str">
        <f t="shared" si="86"/>
        <v>GSE53969</v>
      </c>
    </row>
    <row r="1336" spans="1:6" x14ac:dyDescent="0.25">
      <c r="A1336" t="s">
        <v>2619</v>
      </c>
      <c r="B1336" s="2" t="s">
        <v>2614</v>
      </c>
      <c r="C1336" t="s">
        <v>377</v>
      </c>
      <c r="D1336" t="s">
        <v>618</v>
      </c>
      <c r="E1336" t="str">
        <f>HYPERLINK("https://www.ncbi.nlm.nih.gov/geo/query/acc.cgi?acc=GSM1304560","GSM1304560")</f>
        <v>GSM1304560</v>
      </c>
      <c r="F1336" t="str">
        <f t="shared" si="86"/>
        <v>GSE53969</v>
      </c>
    </row>
    <row r="1337" spans="1:6" x14ac:dyDescent="0.25">
      <c r="A1337" t="s">
        <v>2620</v>
      </c>
      <c r="B1337" s="2" t="s">
        <v>2614</v>
      </c>
      <c r="C1337" t="s">
        <v>377</v>
      </c>
      <c r="D1337" t="s">
        <v>618</v>
      </c>
      <c r="E1337" t="str">
        <f>HYPERLINK("https://www.ncbi.nlm.nih.gov/geo/query/acc.cgi?acc=GSM1304561","GSM1304561")</f>
        <v>GSM1304561</v>
      </c>
      <c r="F1337" t="str">
        <f t="shared" si="86"/>
        <v>GSE53969</v>
      </c>
    </row>
    <row r="1338" spans="1:6" x14ac:dyDescent="0.25">
      <c r="A1338" t="s">
        <v>2621</v>
      </c>
      <c r="B1338" s="2" t="s">
        <v>2614</v>
      </c>
      <c r="C1338" t="s">
        <v>377</v>
      </c>
      <c r="D1338" t="s">
        <v>618</v>
      </c>
      <c r="E1338" t="str">
        <f>HYPERLINK("https://www.ncbi.nlm.nih.gov/geo/query/acc.cgi?acc=GSM1304562","GSM1304562")</f>
        <v>GSM1304562</v>
      </c>
      <c r="F1338" t="str">
        <f t="shared" si="86"/>
        <v>GSE53969</v>
      </c>
    </row>
    <row r="1339" spans="1:6" x14ac:dyDescent="0.25">
      <c r="A1339" t="s">
        <v>2622</v>
      </c>
      <c r="B1339" s="2" t="s">
        <v>2614</v>
      </c>
      <c r="C1339" t="s">
        <v>377</v>
      </c>
      <c r="D1339" t="s">
        <v>618</v>
      </c>
      <c r="E1339" t="str">
        <f>HYPERLINK("https://www.ncbi.nlm.nih.gov/geo/query/acc.cgi?acc=GSM1304563","GSM1304563")</f>
        <v>GSM1304563</v>
      </c>
      <c r="F1339" t="str">
        <f t="shared" si="86"/>
        <v>GSE53969</v>
      </c>
    </row>
    <row r="1340" spans="1:6" x14ac:dyDescent="0.25">
      <c r="A1340" t="s">
        <v>2623</v>
      </c>
      <c r="B1340" s="2" t="s">
        <v>2624</v>
      </c>
      <c r="C1340" t="s">
        <v>315</v>
      </c>
      <c r="D1340" t="s">
        <v>559</v>
      </c>
      <c r="E1340" t="str">
        <f>HYPERLINK("https://www.ncbi.nlm.nih.gov/geo/query/acc.cgi?acc=GSM1083519","GSM1083519")</f>
        <v>GSM1083519</v>
      </c>
      <c r="F1340" t="str">
        <f>HYPERLINK("https://www.ncbi.nlm.nih.gov/geo/query/acc.cgi?acc=GSE44339","GSE44339")</f>
        <v>GSE44339</v>
      </c>
    </row>
    <row r="1341" spans="1:6" x14ac:dyDescent="0.25">
      <c r="A1341" t="s">
        <v>2625</v>
      </c>
      <c r="B1341" s="2" t="s">
        <v>2626</v>
      </c>
      <c r="C1341" t="s">
        <v>478</v>
      </c>
      <c r="D1341" t="s">
        <v>559</v>
      </c>
      <c r="E1341" t="str">
        <f>HYPERLINK("https://www.ncbi.nlm.nih.gov/geo/query/acc.cgi?acc=GSM182270","GSM182270")</f>
        <v>GSM182270</v>
      </c>
      <c r="F1341" t="str">
        <f>HYPERLINK("https://www.ncbi.nlm.nih.gov/geo/query/acc.cgi?acc=GSE7528","GSE7528")</f>
        <v>GSE7528</v>
      </c>
    </row>
    <row r="1342" spans="1:6" x14ac:dyDescent="0.25">
      <c r="A1342" t="s">
        <v>2627</v>
      </c>
      <c r="B1342" s="2" t="s">
        <v>2616</v>
      </c>
      <c r="C1342" t="s">
        <v>377</v>
      </c>
      <c r="D1342" t="s">
        <v>618</v>
      </c>
      <c r="E1342" t="str">
        <f>HYPERLINK("https://www.ncbi.nlm.nih.gov/geo/query/acc.cgi?acc=GSM1304568","GSM1304568")</f>
        <v>GSM1304568</v>
      </c>
      <c r="F1342" t="str">
        <f>HYPERLINK("https://www.ncbi.nlm.nih.gov/geo/query/acc.cgi?acc=GSE53969","GSE53969")</f>
        <v>GSE53969</v>
      </c>
    </row>
    <row r="1343" spans="1:6" x14ac:dyDescent="0.25">
      <c r="A1343" t="s">
        <v>2628</v>
      </c>
      <c r="B1343" s="2" t="s">
        <v>2616</v>
      </c>
      <c r="C1343" t="s">
        <v>377</v>
      </c>
      <c r="D1343" t="s">
        <v>618</v>
      </c>
      <c r="E1343" t="str">
        <f>HYPERLINK("https://www.ncbi.nlm.nih.gov/geo/query/acc.cgi?acc=GSM1304569","GSM1304569")</f>
        <v>GSM1304569</v>
      </c>
      <c r="F1343" t="str">
        <f>HYPERLINK("https://www.ncbi.nlm.nih.gov/geo/query/acc.cgi?acc=GSE53969","GSE53969")</f>
        <v>GSE53969</v>
      </c>
    </row>
    <row r="1344" spans="1:6" x14ac:dyDescent="0.25">
      <c r="A1344" t="s">
        <v>2629</v>
      </c>
      <c r="B1344" s="2" t="s">
        <v>2630</v>
      </c>
      <c r="C1344" t="s">
        <v>70</v>
      </c>
      <c r="D1344" t="s">
        <v>559</v>
      </c>
      <c r="E1344" t="str">
        <f>HYPERLINK("https://www.ncbi.nlm.nih.gov/geo/query/acc.cgi?acc=GSM463601","GSM463601")</f>
        <v>GSM463601</v>
      </c>
      <c r="F1344" t="str">
        <f>HYPERLINK("https://www.ncbi.nlm.nih.gov/geo/query/acc.cgi?acc=GSE18660","GSE18660")</f>
        <v>GSE18660</v>
      </c>
    </row>
    <row r="1345" spans="1:6" x14ac:dyDescent="0.25">
      <c r="A1345" t="s">
        <v>2631</v>
      </c>
      <c r="B1345" s="2" t="s">
        <v>2630</v>
      </c>
      <c r="C1345" t="s">
        <v>70</v>
      </c>
      <c r="D1345" t="s">
        <v>559</v>
      </c>
      <c r="E1345" t="str">
        <f>HYPERLINK("https://www.ncbi.nlm.nih.gov/geo/query/acc.cgi?acc=GSM463600","GSM463600")</f>
        <v>GSM463600</v>
      </c>
      <c r="F1345" t="str">
        <f>HYPERLINK("https://www.ncbi.nlm.nih.gov/geo/query/acc.cgi?acc=GSE18660","GSE18660")</f>
        <v>GSE18660</v>
      </c>
    </row>
    <row r="1346" spans="1:6" x14ac:dyDescent="0.25">
      <c r="A1346" t="s">
        <v>2632</v>
      </c>
      <c r="B1346" s="2" t="s">
        <v>2633</v>
      </c>
      <c r="C1346" t="s">
        <v>478</v>
      </c>
      <c r="D1346" t="s">
        <v>559</v>
      </c>
      <c r="E1346" t="str">
        <f>HYPERLINK("https://www.ncbi.nlm.nih.gov/geo/query/acc.cgi?acc=GSM182272","GSM182272")</f>
        <v>GSM182272</v>
      </c>
      <c r="F1346" t="str">
        <f>HYPERLINK("https://www.ncbi.nlm.nih.gov/geo/query/acc.cgi?acc=GSE7528","GSE7528")</f>
        <v>GSE7528</v>
      </c>
    </row>
    <row r="1347" spans="1:6" x14ac:dyDescent="0.25">
      <c r="A1347" t="s">
        <v>2634</v>
      </c>
      <c r="B1347" s="2" t="s">
        <v>2635</v>
      </c>
      <c r="C1347" t="s">
        <v>478</v>
      </c>
      <c r="D1347" t="s">
        <v>559</v>
      </c>
      <c r="E1347" t="str">
        <f>HYPERLINK("https://www.ncbi.nlm.nih.gov/geo/query/acc.cgi?acc=GSM182273","GSM182273")</f>
        <v>GSM182273</v>
      </c>
      <c r="F1347" t="str">
        <f>HYPERLINK("https://www.ncbi.nlm.nih.gov/geo/query/acc.cgi?acc=GSE7528","GSE7528")</f>
        <v>GSE7528</v>
      </c>
    </row>
    <row r="1348" spans="1:6" x14ac:dyDescent="0.25">
      <c r="A1348" t="s">
        <v>2636</v>
      </c>
      <c r="B1348" s="2" t="s">
        <v>1534</v>
      </c>
      <c r="C1348" t="s">
        <v>478</v>
      </c>
      <c r="D1348" t="s">
        <v>559</v>
      </c>
      <c r="E1348" t="str">
        <f>HYPERLINK("https://www.ncbi.nlm.nih.gov/geo/query/acc.cgi?acc=GSM182254","GSM182254")</f>
        <v>GSM182254</v>
      </c>
      <c r="F1348" t="str">
        <f>HYPERLINK("https://www.ncbi.nlm.nih.gov/geo/query/acc.cgi?acc=GSE7528","GSE7528")</f>
        <v>GSE7528</v>
      </c>
    </row>
    <row r="1349" spans="1:6" x14ac:dyDescent="0.25">
      <c r="A1349" t="s">
        <v>2637</v>
      </c>
      <c r="B1349" s="2" t="s">
        <v>893</v>
      </c>
      <c r="C1349" t="s">
        <v>386</v>
      </c>
      <c r="D1349" t="s">
        <v>824</v>
      </c>
      <c r="E1349" t="str">
        <f>HYPERLINK("https://www.ncbi.nlm.nih.gov/geo/query/acc.cgi?acc=GSM1335359","GSM1335359")</f>
        <v>GSM1335359</v>
      </c>
      <c r="F1349" t="str">
        <f>HYPERLINK("https://www.ncbi.nlm.nih.gov/geo/query/acc.cgi?acc=GSE55401","GSE55401")</f>
        <v>GSE55401</v>
      </c>
    </row>
    <row r="1350" spans="1:6" x14ac:dyDescent="0.25">
      <c r="A1350" t="s">
        <v>2638</v>
      </c>
      <c r="B1350" s="2" t="s">
        <v>893</v>
      </c>
      <c r="C1350" t="s">
        <v>386</v>
      </c>
      <c r="D1350" t="s">
        <v>824</v>
      </c>
      <c r="E1350" t="str">
        <f>HYPERLINK("https://www.ncbi.nlm.nih.gov/geo/query/acc.cgi?acc=GSM1335358","GSM1335358")</f>
        <v>GSM1335358</v>
      </c>
      <c r="F1350" t="str">
        <f>HYPERLINK("https://www.ncbi.nlm.nih.gov/geo/query/acc.cgi?acc=GSE55401","GSE55401")</f>
        <v>GSE55401</v>
      </c>
    </row>
    <row r="1351" spans="1:6" x14ac:dyDescent="0.25">
      <c r="A1351" t="s">
        <v>2639</v>
      </c>
      <c r="B1351" s="2" t="s">
        <v>2640</v>
      </c>
      <c r="C1351" t="s">
        <v>324</v>
      </c>
      <c r="D1351" t="s">
        <v>625</v>
      </c>
      <c r="E1351" t="str">
        <f>HYPERLINK("https://www.ncbi.nlm.nih.gov/geo/query/acc.cgi?acc=GSM105545","GSM105545")</f>
        <v>GSM105545</v>
      </c>
      <c r="F1351" t="str">
        <f>HYPERLINK("https://www.ncbi.nlm.nih.gov/geo/query/acc.cgi?acc=GSE4679","GSE4679")</f>
        <v>GSE4679</v>
      </c>
    </row>
    <row r="1352" spans="1:6" x14ac:dyDescent="0.25">
      <c r="A1352" t="s">
        <v>2641</v>
      </c>
      <c r="B1352" s="2" t="s">
        <v>2642</v>
      </c>
      <c r="C1352" t="s">
        <v>330</v>
      </c>
      <c r="D1352" t="s">
        <v>947</v>
      </c>
      <c r="E1352" t="str">
        <f>HYPERLINK("https://www.ncbi.nlm.nih.gov/geo/query/acc.cgi?acc=GSM1147672","GSM1147672")</f>
        <v>GSM1147672</v>
      </c>
      <c r="F1352" t="str">
        <f>HYPERLINK("https://www.ncbi.nlm.nih.gov/geo/query/acc.cgi?acc=GSE47345","GSE47345")</f>
        <v>GSE47345</v>
      </c>
    </row>
    <row r="1353" spans="1:6" x14ac:dyDescent="0.25">
      <c r="A1353" t="s">
        <v>2643</v>
      </c>
      <c r="B1353" s="2" t="s">
        <v>2633</v>
      </c>
      <c r="C1353" t="s">
        <v>478</v>
      </c>
      <c r="D1353" t="s">
        <v>559</v>
      </c>
      <c r="E1353" t="str">
        <f>HYPERLINK("https://www.ncbi.nlm.nih.gov/geo/query/acc.cgi?acc=GSM182255","GSM182255")</f>
        <v>GSM182255</v>
      </c>
      <c r="F1353" t="str">
        <f>HYPERLINK("https://www.ncbi.nlm.nih.gov/geo/query/acc.cgi?acc=GSE7528","GSE7528")</f>
        <v>GSE7528</v>
      </c>
    </row>
    <row r="1354" spans="1:6" x14ac:dyDescent="0.25">
      <c r="A1354" t="s">
        <v>2644</v>
      </c>
      <c r="B1354" s="2" t="s">
        <v>2645</v>
      </c>
      <c r="C1354" t="s">
        <v>386</v>
      </c>
      <c r="D1354" t="s">
        <v>824</v>
      </c>
      <c r="E1354" t="str">
        <f>HYPERLINK("https://www.ncbi.nlm.nih.gov/geo/query/acc.cgi?acc=GSM1335355","GSM1335355")</f>
        <v>GSM1335355</v>
      </c>
      <c r="F1354" t="str">
        <f>HYPERLINK("https://www.ncbi.nlm.nih.gov/geo/query/acc.cgi?acc=GSE55401","GSE55401")</f>
        <v>GSE55401</v>
      </c>
    </row>
    <row r="1355" spans="1:6" x14ac:dyDescent="0.25">
      <c r="A1355" t="s">
        <v>2646</v>
      </c>
      <c r="B1355" s="2" t="s">
        <v>2642</v>
      </c>
      <c r="C1355" t="s">
        <v>330</v>
      </c>
      <c r="D1355" t="s">
        <v>947</v>
      </c>
      <c r="E1355" t="str">
        <f>HYPERLINK("https://www.ncbi.nlm.nih.gov/geo/query/acc.cgi?acc=GSM1147642","GSM1147642")</f>
        <v>GSM1147642</v>
      </c>
      <c r="F1355" t="str">
        <f t="shared" ref="F1355:F1364" si="87">HYPERLINK("https://www.ncbi.nlm.nih.gov/geo/query/acc.cgi?acc=GSE47345","GSE47345")</f>
        <v>GSE47345</v>
      </c>
    </row>
    <row r="1356" spans="1:6" x14ac:dyDescent="0.25">
      <c r="A1356" t="s">
        <v>2647</v>
      </c>
      <c r="B1356" s="2" t="s">
        <v>2648</v>
      </c>
      <c r="C1356" t="s">
        <v>330</v>
      </c>
      <c r="D1356" t="s">
        <v>947</v>
      </c>
      <c r="E1356" t="str">
        <f>HYPERLINK("https://www.ncbi.nlm.nih.gov/geo/query/acc.cgi?acc=GSM1147643","GSM1147643")</f>
        <v>GSM1147643</v>
      </c>
      <c r="F1356" t="str">
        <f t="shared" si="87"/>
        <v>GSE47345</v>
      </c>
    </row>
    <row r="1357" spans="1:6" x14ac:dyDescent="0.25">
      <c r="A1357" t="s">
        <v>2649</v>
      </c>
      <c r="B1357" s="2" t="s">
        <v>1430</v>
      </c>
      <c r="C1357" t="s">
        <v>330</v>
      </c>
      <c r="D1357" t="s">
        <v>947</v>
      </c>
      <c r="E1357" t="str">
        <f>HYPERLINK("https://www.ncbi.nlm.nih.gov/geo/query/acc.cgi?acc=GSM1147640","GSM1147640")</f>
        <v>GSM1147640</v>
      </c>
      <c r="F1357" t="str">
        <f t="shared" si="87"/>
        <v>GSE47345</v>
      </c>
    </row>
    <row r="1358" spans="1:6" x14ac:dyDescent="0.25">
      <c r="A1358" t="s">
        <v>2650</v>
      </c>
      <c r="B1358" s="2" t="s">
        <v>2651</v>
      </c>
      <c r="C1358" t="s">
        <v>330</v>
      </c>
      <c r="D1358" t="s">
        <v>947</v>
      </c>
      <c r="E1358" t="str">
        <f>HYPERLINK("https://www.ncbi.nlm.nih.gov/geo/query/acc.cgi?acc=GSM1147641","GSM1147641")</f>
        <v>GSM1147641</v>
      </c>
      <c r="F1358" t="str">
        <f t="shared" si="87"/>
        <v>GSE47345</v>
      </c>
    </row>
    <row r="1359" spans="1:6" x14ac:dyDescent="0.25">
      <c r="A1359" t="s">
        <v>2652</v>
      </c>
      <c r="B1359" s="2" t="s">
        <v>2653</v>
      </c>
      <c r="C1359" t="s">
        <v>330</v>
      </c>
      <c r="D1359" t="s">
        <v>947</v>
      </c>
      <c r="E1359" t="str">
        <f>HYPERLINK("https://www.ncbi.nlm.nih.gov/geo/query/acc.cgi?acc=GSM1147646","GSM1147646")</f>
        <v>GSM1147646</v>
      </c>
      <c r="F1359" t="str">
        <f t="shared" si="87"/>
        <v>GSE47345</v>
      </c>
    </row>
    <row r="1360" spans="1:6" x14ac:dyDescent="0.25">
      <c r="A1360" t="s">
        <v>2654</v>
      </c>
      <c r="B1360" s="2" t="s">
        <v>2655</v>
      </c>
      <c r="C1360" t="s">
        <v>330</v>
      </c>
      <c r="D1360" t="s">
        <v>947</v>
      </c>
      <c r="E1360" t="str">
        <f>HYPERLINK("https://www.ncbi.nlm.nih.gov/geo/query/acc.cgi?acc=GSM1147647","GSM1147647")</f>
        <v>GSM1147647</v>
      </c>
      <c r="F1360" t="str">
        <f t="shared" si="87"/>
        <v>GSE47345</v>
      </c>
    </row>
    <row r="1361" spans="1:6" x14ac:dyDescent="0.25">
      <c r="A1361" t="s">
        <v>2656</v>
      </c>
      <c r="B1361" s="2" t="s">
        <v>2657</v>
      </c>
      <c r="C1361" t="s">
        <v>330</v>
      </c>
      <c r="D1361" t="s">
        <v>947</v>
      </c>
      <c r="E1361" t="str">
        <f>HYPERLINK("https://www.ncbi.nlm.nih.gov/geo/query/acc.cgi?acc=GSM1147644","GSM1147644")</f>
        <v>GSM1147644</v>
      </c>
      <c r="F1361" t="str">
        <f t="shared" si="87"/>
        <v>GSE47345</v>
      </c>
    </row>
    <row r="1362" spans="1:6" x14ac:dyDescent="0.25">
      <c r="A1362" t="s">
        <v>2658</v>
      </c>
      <c r="B1362" s="2" t="s">
        <v>2659</v>
      </c>
      <c r="C1362" t="s">
        <v>330</v>
      </c>
      <c r="D1362" t="s">
        <v>947</v>
      </c>
      <c r="E1362" t="str">
        <f>HYPERLINK("https://www.ncbi.nlm.nih.gov/geo/query/acc.cgi?acc=GSM1147645","GSM1147645")</f>
        <v>GSM1147645</v>
      </c>
      <c r="F1362" t="str">
        <f t="shared" si="87"/>
        <v>GSE47345</v>
      </c>
    </row>
    <row r="1363" spans="1:6" x14ac:dyDescent="0.25">
      <c r="A1363" t="s">
        <v>2660</v>
      </c>
      <c r="B1363" s="2" t="s">
        <v>2661</v>
      </c>
      <c r="C1363" t="s">
        <v>330</v>
      </c>
      <c r="D1363" t="s">
        <v>947</v>
      </c>
      <c r="E1363" t="str">
        <f>HYPERLINK("https://www.ncbi.nlm.nih.gov/geo/query/acc.cgi?acc=GSM1147648","GSM1147648")</f>
        <v>GSM1147648</v>
      </c>
      <c r="F1363" t="str">
        <f t="shared" si="87"/>
        <v>GSE47345</v>
      </c>
    </row>
    <row r="1364" spans="1:6" x14ac:dyDescent="0.25">
      <c r="A1364" t="s">
        <v>2662</v>
      </c>
      <c r="B1364" s="2" t="s">
        <v>2663</v>
      </c>
      <c r="C1364" t="s">
        <v>330</v>
      </c>
      <c r="D1364" t="s">
        <v>947</v>
      </c>
      <c r="E1364" t="str">
        <f>HYPERLINK("https://www.ncbi.nlm.nih.gov/geo/query/acc.cgi?acc=GSM1147649","GSM1147649")</f>
        <v>GSM1147649</v>
      </c>
      <c r="F1364" t="str">
        <f t="shared" si="87"/>
        <v>GSE47345</v>
      </c>
    </row>
    <row r="1365" spans="1:6" x14ac:dyDescent="0.25">
      <c r="A1365" t="s">
        <v>2664</v>
      </c>
      <c r="B1365" s="2" t="s">
        <v>2640</v>
      </c>
      <c r="C1365" t="s">
        <v>324</v>
      </c>
      <c r="D1365" t="s">
        <v>623</v>
      </c>
      <c r="E1365" t="str">
        <f>HYPERLINK("https://www.ncbi.nlm.nih.gov/geo/query/acc.cgi?acc=GSM105544","GSM105544")</f>
        <v>GSM105544</v>
      </c>
      <c r="F1365" t="str">
        <f>HYPERLINK("https://www.ncbi.nlm.nih.gov/geo/query/acc.cgi?acc=GSE4679","GSE4679")</f>
        <v>GSE4679</v>
      </c>
    </row>
    <row r="1366" spans="1:6" x14ac:dyDescent="0.25">
      <c r="A1366" t="s">
        <v>2665</v>
      </c>
      <c r="B1366" s="2" t="s">
        <v>2666</v>
      </c>
      <c r="C1366" t="s">
        <v>472</v>
      </c>
      <c r="D1366" t="s">
        <v>764</v>
      </c>
      <c r="E1366" t="str">
        <f>HYPERLINK("https://www.ncbi.nlm.nih.gov/geo/query/acc.cgi?acc=GSM181949","GSM181949")</f>
        <v>GSM181949</v>
      </c>
      <c r="F1366" t="str">
        <f t="shared" ref="F1366:F1375" si="88">HYPERLINK("https://www.ncbi.nlm.nih.gov/geo/query/acc.cgi?acc=GSE7506","GSE7506")</f>
        <v>GSE7506</v>
      </c>
    </row>
    <row r="1367" spans="1:6" x14ac:dyDescent="0.25">
      <c r="A1367" t="s">
        <v>2667</v>
      </c>
      <c r="B1367" s="2" t="s">
        <v>2668</v>
      </c>
      <c r="C1367" t="s">
        <v>472</v>
      </c>
      <c r="D1367" t="s">
        <v>1657</v>
      </c>
      <c r="E1367" t="str">
        <f>HYPERLINK("https://www.ncbi.nlm.nih.gov/geo/query/acc.cgi?acc=GSM181948","GSM181948")</f>
        <v>GSM181948</v>
      </c>
      <c r="F1367" t="str">
        <f t="shared" si="88"/>
        <v>GSE7506</v>
      </c>
    </row>
    <row r="1368" spans="1:6" x14ac:dyDescent="0.25">
      <c r="A1368" t="s">
        <v>2669</v>
      </c>
      <c r="B1368" s="2" t="s">
        <v>2670</v>
      </c>
      <c r="C1368" t="s">
        <v>472</v>
      </c>
      <c r="D1368" t="s">
        <v>764</v>
      </c>
      <c r="E1368" t="str">
        <f>HYPERLINK("https://www.ncbi.nlm.nih.gov/geo/query/acc.cgi?acc=GSM181943","GSM181943")</f>
        <v>GSM181943</v>
      </c>
      <c r="F1368" t="str">
        <f t="shared" si="88"/>
        <v>GSE7506</v>
      </c>
    </row>
    <row r="1369" spans="1:6" x14ac:dyDescent="0.25">
      <c r="A1369" t="s">
        <v>2671</v>
      </c>
      <c r="B1369" s="2" t="s">
        <v>2670</v>
      </c>
      <c r="C1369" t="s">
        <v>472</v>
      </c>
      <c r="D1369" t="s">
        <v>1657</v>
      </c>
      <c r="E1369" t="str">
        <f>HYPERLINK("https://www.ncbi.nlm.nih.gov/geo/query/acc.cgi?acc=GSM181942","GSM181942")</f>
        <v>GSM181942</v>
      </c>
      <c r="F1369" t="str">
        <f t="shared" si="88"/>
        <v>GSE7506</v>
      </c>
    </row>
    <row r="1370" spans="1:6" x14ac:dyDescent="0.25">
      <c r="A1370" t="s">
        <v>2672</v>
      </c>
      <c r="B1370" s="2" t="s">
        <v>2670</v>
      </c>
      <c r="C1370" t="s">
        <v>472</v>
      </c>
      <c r="D1370" t="s">
        <v>764</v>
      </c>
      <c r="E1370" t="str">
        <f>HYPERLINK("https://www.ncbi.nlm.nih.gov/geo/query/acc.cgi?acc=GSM181941","GSM181941")</f>
        <v>GSM181941</v>
      </c>
      <c r="F1370" t="str">
        <f t="shared" si="88"/>
        <v>GSE7506</v>
      </c>
    </row>
    <row r="1371" spans="1:6" x14ac:dyDescent="0.25">
      <c r="A1371" t="s">
        <v>2673</v>
      </c>
      <c r="B1371" s="2" t="s">
        <v>2674</v>
      </c>
      <c r="C1371" t="s">
        <v>472</v>
      </c>
      <c r="D1371" t="s">
        <v>1657</v>
      </c>
      <c r="E1371" t="str">
        <f>HYPERLINK("https://www.ncbi.nlm.nih.gov/geo/query/acc.cgi?acc=GSM181940","GSM181940")</f>
        <v>GSM181940</v>
      </c>
      <c r="F1371" t="str">
        <f t="shared" si="88"/>
        <v>GSE7506</v>
      </c>
    </row>
    <row r="1372" spans="1:6" x14ac:dyDescent="0.25">
      <c r="A1372" t="s">
        <v>2675</v>
      </c>
      <c r="B1372" s="2" t="s">
        <v>2668</v>
      </c>
      <c r="C1372" t="s">
        <v>472</v>
      </c>
      <c r="D1372" t="s">
        <v>764</v>
      </c>
      <c r="E1372" t="str">
        <f>HYPERLINK("https://www.ncbi.nlm.nih.gov/geo/query/acc.cgi?acc=GSM181947","GSM181947")</f>
        <v>GSM181947</v>
      </c>
      <c r="F1372" t="str">
        <f t="shared" si="88"/>
        <v>GSE7506</v>
      </c>
    </row>
    <row r="1373" spans="1:6" x14ac:dyDescent="0.25">
      <c r="A1373" t="s">
        <v>2676</v>
      </c>
      <c r="B1373" s="2" t="s">
        <v>2677</v>
      </c>
      <c r="C1373" t="s">
        <v>472</v>
      </c>
      <c r="D1373" t="s">
        <v>1657</v>
      </c>
      <c r="E1373" t="str">
        <f>HYPERLINK("https://www.ncbi.nlm.nih.gov/geo/query/acc.cgi?acc=GSM181946","GSM181946")</f>
        <v>GSM181946</v>
      </c>
      <c r="F1373" t="str">
        <f t="shared" si="88"/>
        <v>GSE7506</v>
      </c>
    </row>
    <row r="1374" spans="1:6" x14ac:dyDescent="0.25">
      <c r="A1374" t="s">
        <v>2678</v>
      </c>
      <c r="B1374" s="2" t="s">
        <v>2677</v>
      </c>
      <c r="C1374" t="s">
        <v>472</v>
      </c>
      <c r="D1374" t="s">
        <v>764</v>
      </c>
      <c r="E1374" t="str">
        <f>HYPERLINK("https://www.ncbi.nlm.nih.gov/geo/query/acc.cgi?acc=GSM181945","GSM181945")</f>
        <v>GSM181945</v>
      </c>
      <c r="F1374" t="str">
        <f t="shared" si="88"/>
        <v>GSE7506</v>
      </c>
    </row>
    <row r="1375" spans="1:6" x14ac:dyDescent="0.25">
      <c r="A1375" t="s">
        <v>2679</v>
      </c>
      <c r="B1375" s="2" t="s">
        <v>2670</v>
      </c>
      <c r="C1375" t="s">
        <v>472</v>
      </c>
      <c r="D1375" t="s">
        <v>1657</v>
      </c>
      <c r="E1375" t="str">
        <f>HYPERLINK("https://www.ncbi.nlm.nih.gov/geo/query/acc.cgi?acc=GSM181944","GSM181944")</f>
        <v>GSM181944</v>
      </c>
      <c r="F1375" t="str">
        <f t="shared" si="88"/>
        <v>GSE7506</v>
      </c>
    </row>
    <row r="1376" spans="1:6" x14ac:dyDescent="0.25">
      <c r="A1376" t="s">
        <v>2680</v>
      </c>
      <c r="B1376" s="2" t="s">
        <v>2681</v>
      </c>
      <c r="C1376" t="s">
        <v>365</v>
      </c>
      <c r="D1376" t="s">
        <v>821</v>
      </c>
      <c r="E1376" t="str">
        <f>HYPERLINK("https://www.ncbi.nlm.nih.gov/geo/query/acc.cgi?acc=GSM1128645","GSM1128645")</f>
        <v>GSM1128645</v>
      </c>
      <c r="F1376" t="str">
        <f>HYPERLINK("https://www.ncbi.nlm.nih.gov/geo/query/acc.cgi?acc=GSE52397","GSE52397")</f>
        <v>GSE52397</v>
      </c>
    </row>
    <row r="1377" spans="1:6" x14ac:dyDescent="0.25">
      <c r="A1377" t="s">
        <v>2682</v>
      </c>
      <c r="B1377" s="2" t="s">
        <v>2683</v>
      </c>
      <c r="C1377" t="s">
        <v>262</v>
      </c>
      <c r="D1377" t="s">
        <v>559</v>
      </c>
      <c r="E1377" t="str">
        <f>HYPERLINK("https://www.ncbi.nlm.nih.gov/geo/query/acc.cgi?acc=GSM973065","GSM973065")</f>
        <v>GSM973065</v>
      </c>
      <c r="F1377" t="str">
        <f>HYPERLINK("https://www.ncbi.nlm.nih.gov/geo/query/acc.cgi?acc=GSE39615","GSE39615")</f>
        <v>GSE39615</v>
      </c>
    </row>
    <row r="1378" spans="1:6" x14ac:dyDescent="0.25">
      <c r="A1378" t="s">
        <v>2684</v>
      </c>
      <c r="B1378" s="2" t="s">
        <v>1258</v>
      </c>
      <c r="C1378" t="s">
        <v>448</v>
      </c>
      <c r="D1378" t="s">
        <v>559</v>
      </c>
      <c r="E1378" t="str">
        <f>HYPERLINK("https://www.ncbi.nlm.nih.gov/geo/query/acc.cgi?acc=GSM1697639","GSM1697639")</f>
        <v>GSM1697639</v>
      </c>
      <c r="F1378" t="str">
        <f>HYPERLINK("https://www.ncbi.nlm.nih.gov/geo/query/acc.cgi?acc=GSE69317","GSE69317")</f>
        <v>GSE69317</v>
      </c>
    </row>
    <row r="1379" spans="1:6" x14ac:dyDescent="0.25">
      <c r="A1379" t="s">
        <v>2685</v>
      </c>
      <c r="B1379" s="2" t="s">
        <v>2681</v>
      </c>
      <c r="C1379" t="s">
        <v>365</v>
      </c>
      <c r="D1379" t="s">
        <v>821</v>
      </c>
      <c r="E1379" t="str">
        <f>HYPERLINK("https://www.ncbi.nlm.nih.gov/geo/query/acc.cgi?acc=GSM1128646","GSM1128646")</f>
        <v>GSM1128646</v>
      </c>
      <c r="F1379" t="str">
        <f>HYPERLINK("https://www.ncbi.nlm.nih.gov/geo/query/acc.cgi?acc=GSE52397","GSE52397")</f>
        <v>GSE52397</v>
      </c>
    </row>
    <row r="1380" spans="1:6" x14ac:dyDescent="0.25">
      <c r="A1380" t="s">
        <v>2686</v>
      </c>
      <c r="B1380" s="2" t="s">
        <v>2687</v>
      </c>
      <c r="C1380" t="s">
        <v>365</v>
      </c>
      <c r="D1380" t="s">
        <v>821</v>
      </c>
      <c r="E1380" t="str">
        <f>HYPERLINK("https://www.ncbi.nlm.nih.gov/geo/query/acc.cgi?acc=GSM1128641","GSM1128641")</f>
        <v>GSM1128641</v>
      </c>
      <c r="F1380" t="str">
        <f>HYPERLINK("https://www.ncbi.nlm.nih.gov/geo/query/acc.cgi?acc=GSE52397","GSE52397")</f>
        <v>GSE52397</v>
      </c>
    </row>
    <row r="1381" spans="1:6" x14ac:dyDescent="0.25">
      <c r="A1381" t="s">
        <v>2688</v>
      </c>
      <c r="B1381" s="2" t="s">
        <v>900</v>
      </c>
      <c r="C1381" t="s">
        <v>243</v>
      </c>
      <c r="D1381" t="s">
        <v>623</v>
      </c>
      <c r="E1381" t="str">
        <f>HYPERLINK("https://www.ncbi.nlm.nih.gov/geo/query/acc.cgi?acc=GSM86138","GSM86138")</f>
        <v>GSM86138</v>
      </c>
      <c r="F1381" t="str">
        <f>HYPERLINK("https://www.ncbi.nlm.nih.gov/geo/query/acc.cgi?acc=GSE3749","GSE3749")</f>
        <v>GSE3749</v>
      </c>
    </row>
    <row r="1382" spans="1:6" x14ac:dyDescent="0.25">
      <c r="A1382" t="s">
        <v>2689</v>
      </c>
      <c r="B1382" s="2" t="s">
        <v>2690</v>
      </c>
      <c r="C1382" t="s">
        <v>298</v>
      </c>
      <c r="D1382" t="s">
        <v>583</v>
      </c>
      <c r="E1382" t="str">
        <f>HYPERLINK("https://www.ncbi.nlm.nih.gov/geo/query/acc.cgi?acc=GSM1058938","GSM1058938")</f>
        <v>GSM1058938</v>
      </c>
      <c r="F1382" t="str">
        <f>HYPERLINK("https://www.ncbi.nlm.nih.gov/geo/query/acc.cgi?acc=GSE43221","GSE43221")</f>
        <v>GSE43221</v>
      </c>
    </row>
    <row r="1383" spans="1:6" x14ac:dyDescent="0.25">
      <c r="A1383" t="s">
        <v>2691</v>
      </c>
      <c r="B1383" s="2" t="s">
        <v>2687</v>
      </c>
      <c r="C1383" t="s">
        <v>365</v>
      </c>
      <c r="D1383" t="s">
        <v>821</v>
      </c>
      <c r="E1383" t="str">
        <f>HYPERLINK("https://www.ncbi.nlm.nih.gov/geo/query/acc.cgi?acc=GSM1128642","GSM1128642")</f>
        <v>GSM1128642</v>
      </c>
      <c r="F1383" t="str">
        <f>HYPERLINK("https://www.ncbi.nlm.nih.gov/geo/query/acc.cgi?acc=GSE52397","GSE52397")</f>
        <v>GSE52397</v>
      </c>
    </row>
    <row r="1384" spans="1:6" x14ac:dyDescent="0.25">
      <c r="A1384" t="s">
        <v>2692</v>
      </c>
      <c r="B1384" s="2" t="s">
        <v>2334</v>
      </c>
      <c r="C1384" t="s">
        <v>448</v>
      </c>
      <c r="D1384" t="s">
        <v>559</v>
      </c>
      <c r="E1384" t="str">
        <f>HYPERLINK("https://www.ncbi.nlm.nih.gov/geo/query/acc.cgi?acc=GSM1697633","GSM1697633")</f>
        <v>GSM1697633</v>
      </c>
      <c r="F1384" t="str">
        <f>HYPERLINK("https://www.ncbi.nlm.nih.gov/geo/query/acc.cgi?acc=GSE69317","GSE69317")</f>
        <v>GSE69317</v>
      </c>
    </row>
    <row r="1385" spans="1:6" x14ac:dyDescent="0.25">
      <c r="A1385" t="s">
        <v>2693</v>
      </c>
      <c r="B1385" s="2" t="s">
        <v>2334</v>
      </c>
      <c r="C1385" t="s">
        <v>448</v>
      </c>
      <c r="D1385" t="s">
        <v>559</v>
      </c>
      <c r="E1385" t="str">
        <f>HYPERLINK("https://www.ncbi.nlm.nih.gov/geo/query/acc.cgi?acc=GSM1697632","GSM1697632")</f>
        <v>GSM1697632</v>
      </c>
      <c r="F1385" t="str">
        <f>HYPERLINK("https://www.ncbi.nlm.nih.gov/geo/query/acc.cgi?acc=GSE69317","GSE69317")</f>
        <v>GSE69317</v>
      </c>
    </row>
    <row r="1386" spans="1:6" x14ac:dyDescent="0.25">
      <c r="A1386" t="s">
        <v>2694</v>
      </c>
      <c r="B1386" s="2" t="s">
        <v>2334</v>
      </c>
      <c r="C1386" t="s">
        <v>448</v>
      </c>
      <c r="D1386" t="s">
        <v>559</v>
      </c>
      <c r="E1386" t="str">
        <f>HYPERLINK("https://www.ncbi.nlm.nih.gov/geo/query/acc.cgi?acc=GSM1697631","GSM1697631")</f>
        <v>GSM1697631</v>
      </c>
      <c r="F1386" t="str">
        <f>HYPERLINK("https://www.ncbi.nlm.nih.gov/geo/query/acc.cgi?acc=GSE69317","GSE69317")</f>
        <v>GSE69317</v>
      </c>
    </row>
    <row r="1387" spans="1:6" x14ac:dyDescent="0.25">
      <c r="A1387" t="s">
        <v>2695</v>
      </c>
      <c r="B1387" s="2" t="s">
        <v>2334</v>
      </c>
      <c r="C1387" t="s">
        <v>448</v>
      </c>
      <c r="D1387" t="s">
        <v>559</v>
      </c>
      <c r="E1387" t="str">
        <f>HYPERLINK("https://www.ncbi.nlm.nih.gov/geo/query/acc.cgi?acc=GSM1697630","GSM1697630")</f>
        <v>GSM1697630</v>
      </c>
      <c r="F1387" t="str">
        <f>HYPERLINK("https://www.ncbi.nlm.nih.gov/geo/query/acc.cgi?acc=GSE69317","GSE69317")</f>
        <v>GSE69317</v>
      </c>
    </row>
    <row r="1388" spans="1:6" x14ac:dyDescent="0.25">
      <c r="A1388" t="s">
        <v>2696</v>
      </c>
      <c r="B1388" s="2" t="s">
        <v>1258</v>
      </c>
      <c r="C1388" t="s">
        <v>448</v>
      </c>
      <c r="D1388" t="s">
        <v>559</v>
      </c>
      <c r="E1388" t="str">
        <f>HYPERLINK("https://www.ncbi.nlm.nih.gov/geo/query/acc.cgi?acc=GSM1697637","GSM1697637")</f>
        <v>GSM1697637</v>
      </c>
      <c r="F1388" t="str">
        <f>HYPERLINK("https://www.ncbi.nlm.nih.gov/geo/query/acc.cgi?acc=GSE69317","GSE69317")</f>
        <v>GSE69317</v>
      </c>
    </row>
    <row r="1389" spans="1:6" x14ac:dyDescent="0.25">
      <c r="A1389" t="s">
        <v>2697</v>
      </c>
      <c r="B1389" s="2" t="s">
        <v>2683</v>
      </c>
      <c r="C1389" t="s">
        <v>262</v>
      </c>
      <c r="D1389" t="s">
        <v>559</v>
      </c>
      <c r="E1389" t="str">
        <f>HYPERLINK("https://www.ncbi.nlm.nih.gov/geo/query/acc.cgi?acc=GSM973067","GSM973067")</f>
        <v>GSM973067</v>
      </c>
      <c r="F1389" t="str">
        <f>HYPERLINK("https://www.ncbi.nlm.nih.gov/geo/query/acc.cgi?acc=GSE39615","GSE39615")</f>
        <v>GSE39615</v>
      </c>
    </row>
    <row r="1390" spans="1:6" x14ac:dyDescent="0.25">
      <c r="A1390" t="s">
        <v>2698</v>
      </c>
      <c r="B1390" s="2" t="s">
        <v>1258</v>
      </c>
      <c r="C1390" t="s">
        <v>448</v>
      </c>
      <c r="D1390" t="s">
        <v>559</v>
      </c>
      <c r="E1390" t="str">
        <f>HYPERLINK("https://www.ncbi.nlm.nih.gov/geo/query/acc.cgi?acc=GSM1697635","GSM1697635")</f>
        <v>GSM1697635</v>
      </c>
      <c r="F1390" t="str">
        <f>HYPERLINK("https://www.ncbi.nlm.nih.gov/geo/query/acc.cgi?acc=GSE69317","GSE69317")</f>
        <v>GSE69317</v>
      </c>
    </row>
    <row r="1391" spans="1:6" x14ac:dyDescent="0.25">
      <c r="A1391" t="s">
        <v>2699</v>
      </c>
      <c r="B1391" s="2" t="s">
        <v>2334</v>
      </c>
      <c r="C1391" t="s">
        <v>448</v>
      </c>
      <c r="D1391" t="s">
        <v>559</v>
      </c>
      <c r="E1391" t="str">
        <f>HYPERLINK("https://www.ncbi.nlm.nih.gov/geo/query/acc.cgi?acc=GSM1697634","GSM1697634")</f>
        <v>GSM1697634</v>
      </c>
      <c r="F1391" t="str">
        <f>HYPERLINK("https://www.ncbi.nlm.nih.gov/geo/query/acc.cgi?acc=GSE69317","GSE69317")</f>
        <v>GSE69317</v>
      </c>
    </row>
    <row r="1392" spans="1:6" x14ac:dyDescent="0.25">
      <c r="A1392" t="s">
        <v>2700</v>
      </c>
      <c r="B1392" s="2" t="s">
        <v>2683</v>
      </c>
      <c r="C1392" t="s">
        <v>262</v>
      </c>
      <c r="D1392" t="s">
        <v>559</v>
      </c>
      <c r="E1392" t="str">
        <f>HYPERLINK("https://www.ncbi.nlm.nih.gov/geo/query/acc.cgi?acc=GSM973066","GSM973066")</f>
        <v>GSM973066</v>
      </c>
      <c r="F1392" t="str">
        <f>HYPERLINK("https://www.ncbi.nlm.nih.gov/geo/query/acc.cgi?acc=GSE39615","GSE39615")</f>
        <v>GSE39615</v>
      </c>
    </row>
    <row r="1393" spans="1:6" x14ac:dyDescent="0.25">
      <c r="A1393" t="s">
        <v>2701</v>
      </c>
      <c r="B1393" s="2" t="s">
        <v>1997</v>
      </c>
      <c r="C1393" t="s">
        <v>292</v>
      </c>
      <c r="D1393" t="s">
        <v>559</v>
      </c>
      <c r="E1393" t="str">
        <f>HYPERLINK("https://www.ncbi.nlm.nih.gov/geo/query/acc.cgi?acc=GSM98575","GSM98575")</f>
        <v>GSM98575</v>
      </c>
      <c r="F1393" t="str">
        <f>HYPERLINK("https://www.ncbi.nlm.nih.gov/geo/query/acc.cgi?acc=GSE4308","GSE4308")</f>
        <v>GSE4308</v>
      </c>
    </row>
    <row r="1394" spans="1:6" x14ac:dyDescent="0.25">
      <c r="A1394" t="s">
        <v>2702</v>
      </c>
      <c r="B1394" s="2" t="s">
        <v>2703</v>
      </c>
      <c r="C1394" t="s">
        <v>275</v>
      </c>
      <c r="D1394" t="s">
        <v>579</v>
      </c>
      <c r="E1394" t="str">
        <f>HYPERLINK("https://www.ncbi.nlm.nih.gov/geo/query/acc.cgi?acc=GSM1014065","GSM1014065")</f>
        <v>GSM1014065</v>
      </c>
      <c r="F1394" t="str">
        <f>HYPERLINK("https://www.ncbi.nlm.nih.gov/geo/query/acc.cgi?acc=GSE41298","GSE41298")</f>
        <v>GSE41298</v>
      </c>
    </row>
    <row r="1395" spans="1:6" x14ac:dyDescent="0.25">
      <c r="A1395" t="s">
        <v>2704</v>
      </c>
      <c r="B1395" s="2" t="s">
        <v>2703</v>
      </c>
      <c r="C1395" t="s">
        <v>275</v>
      </c>
      <c r="D1395" t="s">
        <v>579</v>
      </c>
      <c r="E1395" t="str">
        <f>HYPERLINK("https://www.ncbi.nlm.nih.gov/geo/query/acc.cgi?acc=GSM1014064","GSM1014064")</f>
        <v>GSM1014064</v>
      </c>
      <c r="F1395" t="str">
        <f>HYPERLINK("https://www.ncbi.nlm.nih.gov/geo/query/acc.cgi?acc=GSE41298","GSE41298")</f>
        <v>GSE41298</v>
      </c>
    </row>
    <row r="1396" spans="1:6" x14ac:dyDescent="0.25">
      <c r="A1396" t="s">
        <v>2705</v>
      </c>
      <c r="B1396" s="2" t="s">
        <v>2706</v>
      </c>
      <c r="C1396" t="s">
        <v>275</v>
      </c>
      <c r="D1396" t="s">
        <v>579</v>
      </c>
      <c r="E1396" t="str">
        <f>HYPERLINK("https://www.ncbi.nlm.nih.gov/geo/query/acc.cgi?acc=GSM1014067","GSM1014067")</f>
        <v>GSM1014067</v>
      </c>
      <c r="F1396" t="str">
        <f>HYPERLINK("https://www.ncbi.nlm.nih.gov/geo/query/acc.cgi?acc=GSE41298","GSE41298")</f>
        <v>GSE41298</v>
      </c>
    </row>
    <row r="1397" spans="1:6" x14ac:dyDescent="0.25">
      <c r="A1397" t="s">
        <v>2707</v>
      </c>
      <c r="B1397" s="2" t="s">
        <v>2706</v>
      </c>
      <c r="C1397" t="s">
        <v>275</v>
      </c>
      <c r="D1397" t="s">
        <v>579</v>
      </c>
      <c r="E1397" t="str">
        <f>HYPERLINK("https://www.ncbi.nlm.nih.gov/geo/query/acc.cgi?acc=GSM1014066","GSM1014066")</f>
        <v>GSM1014066</v>
      </c>
      <c r="F1397" t="str">
        <f>HYPERLINK("https://www.ncbi.nlm.nih.gov/geo/query/acc.cgi?acc=GSE41298","GSE41298")</f>
        <v>GSE41298</v>
      </c>
    </row>
    <row r="1398" spans="1:6" x14ac:dyDescent="0.25">
      <c r="A1398" t="s">
        <v>2708</v>
      </c>
      <c r="B1398" s="2" t="s">
        <v>2709</v>
      </c>
      <c r="C1398" t="s">
        <v>95</v>
      </c>
      <c r="D1398" t="s">
        <v>559</v>
      </c>
      <c r="E1398" t="str">
        <f>HYPERLINK("https://www.ncbi.nlm.nih.gov/geo/query/acc.cgi?acc=GSM495505","GSM495505")</f>
        <v>GSM495505</v>
      </c>
      <c r="F1398" t="str">
        <f t="shared" ref="F1398:F1407" si="89">HYPERLINK("https://www.ncbi.nlm.nih.gov/geo/query/acc.cgi?acc=GSE19836","GSE19836")</f>
        <v>GSE19836</v>
      </c>
    </row>
    <row r="1399" spans="1:6" x14ac:dyDescent="0.25">
      <c r="A1399" t="s">
        <v>2710</v>
      </c>
      <c r="B1399" s="2" t="s">
        <v>2709</v>
      </c>
      <c r="C1399" t="s">
        <v>95</v>
      </c>
      <c r="D1399" t="s">
        <v>559</v>
      </c>
      <c r="E1399" t="str">
        <f>HYPERLINK("https://www.ncbi.nlm.nih.gov/geo/query/acc.cgi?acc=GSM495504","GSM495504")</f>
        <v>GSM495504</v>
      </c>
      <c r="F1399" t="str">
        <f t="shared" si="89"/>
        <v>GSE19836</v>
      </c>
    </row>
    <row r="1400" spans="1:6" x14ac:dyDescent="0.25">
      <c r="A1400" t="s">
        <v>2711</v>
      </c>
      <c r="B1400" s="2" t="s">
        <v>2712</v>
      </c>
      <c r="C1400" t="s">
        <v>95</v>
      </c>
      <c r="D1400" t="s">
        <v>559</v>
      </c>
      <c r="E1400" t="str">
        <f>HYPERLINK("https://www.ncbi.nlm.nih.gov/geo/query/acc.cgi?acc=GSM495507","GSM495507")</f>
        <v>GSM495507</v>
      </c>
      <c r="F1400" t="str">
        <f t="shared" si="89"/>
        <v>GSE19836</v>
      </c>
    </row>
    <row r="1401" spans="1:6" x14ac:dyDescent="0.25">
      <c r="A1401" t="s">
        <v>2713</v>
      </c>
      <c r="B1401" s="2" t="s">
        <v>2709</v>
      </c>
      <c r="C1401" t="s">
        <v>95</v>
      </c>
      <c r="D1401" t="s">
        <v>559</v>
      </c>
      <c r="E1401" t="str">
        <f>HYPERLINK("https://www.ncbi.nlm.nih.gov/geo/query/acc.cgi?acc=GSM495506","GSM495506")</f>
        <v>GSM495506</v>
      </c>
      <c r="F1401" t="str">
        <f t="shared" si="89"/>
        <v>GSE19836</v>
      </c>
    </row>
    <row r="1402" spans="1:6" x14ac:dyDescent="0.25">
      <c r="A1402" t="s">
        <v>2714</v>
      </c>
      <c r="B1402" s="2" t="s">
        <v>2715</v>
      </c>
      <c r="C1402" t="s">
        <v>95</v>
      </c>
      <c r="D1402" t="s">
        <v>559</v>
      </c>
      <c r="E1402" t="str">
        <f>HYPERLINK("https://www.ncbi.nlm.nih.gov/geo/query/acc.cgi?acc=GSM495501","GSM495501")</f>
        <v>GSM495501</v>
      </c>
      <c r="F1402" t="str">
        <f t="shared" si="89"/>
        <v>GSE19836</v>
      </c>
    </row>
    <row r="1403" spans="1:6" x14ac:dyDescent="0.25">
      <c r="A1403" t="s">
        <v>2716</v>
      </c>
      <c r="B1403" s="2" t="s">
        <v>2717</v>
      </c>
      <c r="C1403" t="s">
        <v>95</v>
      </c>
      <c r="D1403" t="s">
        <v>559</v>
      </c>
      <c r="E1403" t="str">
        <f>HYPERLINK("https://www.ncbi.nlm.nih.gov/geo/query/acc.cgi?acc=GSM495500","GSM495500")</f>
        <v>GSM495500</v>
      </c>
      <c r="F1403" t="str">
        <f t="shared" si="89"/>
        <v>GSE19836</v>
      </c>
    </row>
    <row r="1404" spans="1:6" x14ac:dyDescent="0.25">
      <c r="A1404" t="s">
        <v>2718</v>
      </c>
      <c r="B1404" s="2" t="s">
        <v>2715</v>
      </c>
      <c r="C1404" t="s">
        <v>95</v>
      </c>
      <c r="D1404" t="s">
        <v>559</v>
      </c>
      <c r="E1404" t="str">
        <f>HYPERLINK("https://www.ncbi.nlm.nih.gov/geo/query/acc.cgi?acc=GSM495503","GSM495503")</f>
        <v>GSM495503</v>
      </c>
      <c r="F1404" t="str">
        <f t="shared" si="89"/>
        <v>GSE19836</v>
      </c>
    </row>
    <row r="1405" spans="1:6" x14ac:dyDescent="0.25">
      <c r="A1405" t="s">
        <v>2719</v>
      </c>
      <c r="B1405" s="2" t="s">
        <v>2715</v>
      </c>
      <c r="C1405" t="s">
        <v>95</v>
      </c>
      <c r="D1405" t="s">
        <v>559</v>
      </c>
      <c r="E1405" t="str">
        <f>HYPERLINK("https://www.ncbi.nlm.nih.gov/geo/query/acc.cgi?acc=GSM495502","GSM495502")</f>
        <v>GSM495502</v>
      </c>
      <c r="F1405" t="str">
        <f t="shared" si="89"/>
        <v>GSE19836</v>
      </c>
    </row>
    <row r="1406" spans="1:6" x14ac:dyDescent="0.25">
      <c r="A1406" t="s">
        <v>2720</v>
      </c>
      <c r="B1406" s="2" t="s">
        <v>2712</v>
      </c>
      <c r="C1406" t="s">
        <v>95</v>
      </c>
      <c r="D1406" t="s">
        <v>559</v>
      </c>
      <c r="E1406" t="str">
        <f>HYPERLINK("https://www.ncbi.nlm.nih.gov/geo/query/acc.cgi?acc=GSM495509","GSM495509")</f>
        <v>GSM495509</v>
      </c>
      <c r="F1406" t="str">
        <f t="shared" si="89"/>
        <v>GSE19836</v>
      </c>
    </row>
    <row r="1407" spans="1:6" x14ac:dyDescent="0.25">
      <c r="A1407" t="s">
        <v>2721</v>
      </c>
      <c r="B1407" s="2" t="s">
        <v>2712</v>
      </c>
      <c r="C1407" t="s">
        <v>95</v>
      </c>
      <c r="D1407" t="s">
        <v>559</v>
      </c>
      <c r="E1407" t="str">
        <f>HYPERLINK("https://www.ncbi.nlm.nih.gov/geo/query/acc.cgi?acc=GSM495508","GSM495508")</f>
        <v>GSM495508</v>
      </c>
      <c r="F1407" t="str">
        <f t="shared" si="89"/>
        <v>GSE19836</v>
      </c>
    </row>
    <row r="1408" spans="1:6" x14ac:dyDescent="0.25">
      <c r="A1408" t="s">
        <v>2722</v>
      </c>
      <c r="B1408" s="2" t="s">
        <v>2723</v>
      </c>
      <c r="C1408" t="s">
        <v>160</v>
      </c>
      <c r="D1408" t="s">
        <v>1475</v>
      </c>
      <c r="E1408" t="str">
        <f>HYPERLINK("https://www.ncbi.nlm.nih.gov/geo/query/acc.cgi?acc=GSM703172","GSM703172")</f>
        <v>GSM703172</v>
      </c>
      <c r="F1408" t="str">
        <f>HYPERLINK("https://www.ncbi.nlm.nih.gov/geo/query/acc.cgi?acc=GSE28452","GSE28452")</f>
        <v>GSE28452</v>
      </c>
    </row>
    <row r="1409" spans="1:6" x14ac:dyDescent="0.25">
      <c r="A1409" t="s">
        <v>2724</v>
      </c>
      <c r="B1409" s="2" t="s">
        <v>2723</v>
      </c>
      <c r="C1409" t="s">
        <v>160</v>
      </c>
      <c r="D1409" t="s">
        <v>1475</v>
      </c>
      <c r="E1409" t="str">
        <f>HYPERLINK("https://www.ncbi.nlm.nih.gov/geo/query/acc.cgi?acc=GSM703173","GSM703173")</f>
        <v>GSM703173</v>
      </c>
      <c r="F1409" t="str">
        <f>HYPERLINK("https://www.ncbi.nlm.nih.gov/geo/query/acc.cgi?acc=GSE28452","GSE28452")</f>
        <v>GSE28452</v>
      </c>
    </row>
    <row r="1410" spans="1:6" x14ac:dyDescent="0.25">
      <c r="A1410" t="s">
        <v>2725</v>
      </c>
      <c r="B1410" s="2" t="s">
        <v>2726</v>
      </c>
      <c r="C1410" t="s">
        <v>181</v>
      </c>
      <c r="D1410" t="s">
        <v>559</v>
      </c>
      <c r="E1410" t="str">
        <f>HYPERLINK("https://www.ncbi.nlm.nih.gov/geo/query/acc.cgi?acc=GSM750878","GSM750878")</f>
        <v>GSM750878</v>
      </c>
      <c r="F1410" t="str">
        <f>HYPERLINK("https://www.ncbi.nlm.nih.gov/geo/query/acc.cgi?acc=GSE30293","GSE30293")</f>
        <v>GSE30293</v>
      </c>
    </row>
    <row r="1411" spans="1:6" x14ac:dyDescent="0.25">
      <c r="A1411" t="s">
        <v>2727</v>
      </c>
      <c r="B1411" s="2" t="s">
        <v>2728</v>
      </c>
      <c r="C1411" t="s">
        <v>160</v>
      </c>
      <c r="D1411" t="s">
        <v>1475</v>
      </c>
      <c r="E1411" t="str">
        <f>HYPERLINK("https://www.ncbi.nlm.nih.gov/geo/query/acc.cgi?acc=GSM703176","GSM703176")</f>
        <v>GSM703176</v>
      </c>
      <c r="F1411" t="str">
        <f>HYPERLINK("https://www.ncbi.nlm.nih.gov/geo/query/acc.cgi?acc=GSE28452","GSE28452")</f>
        <v>GSE28452</v>
      </c>
    </row>
    <row r="1412" spans="1:6" x14ac:dyDescent="0.25">
      <c r="A1412" t="s">
        <v>2729</v>
      </c>
      <c r="B1412" s="2" t="s">
        <v>2730</v>
      </c>
      <c r="C1412" t="s">
        <v>160</v>
      </c>
      <c r="D1412" t="s">
        <v>1475</v>
      </c>
      <c r="E1412" t="str">
        <f>HYPERLINK("https://www.ncbi.nlm.nih.gov/geo/query/acc.cgi?acc=GSM703177","GSM703177")</f>
        <v>GSM703177</v>
      </c>
      <c r="F1412" t="str">
        <f>HYPERLINK("https://www.ncbi.nlm.nih.gov/geo/query/acc.cgi?acc=GSE28452","GSE28452")</f>
        <v>GSE28452</v>
      </c>
    </row>
    <row r="1413" spans="1:6" x14ac:dyDescent="0.25">
      <c r="A1413" t="s">
        <v>2731</v>
      </c>
      <c r="B1413" s="2" t="s">
        <v>2728</v>
      </c>
      <c r="C1413" t="s">
        <v>160</v>
      </c>
      <c r="D1413" t="s">
        <v>1475</v>
      </c>
      <c r="E1413" t="str">
        <f>HYPERLINK("https://www.ncbi.nlm.nih.gov/geo/query/acc.cgi?acc=GSM703174","GSM703174")</f>
        <v>GSM703174</v>
      </c>
      <c r="F1413" t="str">
        <f>HYPERLINK("https://www.ncbi.nlm.nih.gov/geo/query/acc.cgi?acc=GSE28452","GSE28452")</f>
        <v>GSE28452</v>
      </c>
    </row>
    <row r="1414" spans="1:6" x14ac:dyDescent="0.25">
      <c r="A1414" t="s">
        <v>2732</v>
      </c>
      <c r="B1414" s="2" t="s">
        <v>2728</v>
      </c>
      <c r="C1414" t="s">
        <v>160</v>
      </c>
      <c r="D1414" t="s">
        <v>1475</v>
      </c>
      <c r="E1414" t="str">
        <f>HYPERLINK("https://www.ncbi.nlm.nih.gov/geo/query/acc.cgi?acc=GSM703175","GSM703175")</f>
        <v>GSM703175</v>
      </c>
      <c r="F1414" t="str">
        <f>HYPERLINK("https://www.ncbi.nlm.nih.gov/geo/query/acc.cgi?acc=GSE28452","GSE28452")</f>
        <v>GSE28452</v>
      </c>
    </row>
    <row r="1415" spans="1:6" x14ac:dyDescent="0.25">
      <c r="A1415" t="s">
        <v>2733</v>
      </c>
      <c r="B1415" s="2" t="s">
        <v>1515</v>
      </c>
      <c r="C1415" t="s">
        <v>181</v>
      </c>
      <c r="D1415" t="s">
        <v>559</v>
      </c>
      <c r="E1415" t="str">
        <f>HYPERLINK("https://www.ncbi.nlm.nih.gov/geo/query/acc.cgi?acc=GSM750873","GSM750873")</f>
        <v>GSM750873</v>
      </c>
      <c r="F1415" t="str">
        <f>HYPERLINK("https://www.ncbi.nlm.nih.gov/geo/query/acc.cgi?acc=GSE30293","GSE30293")</f>
        <v>GSE30293</v>
      </c>
    </row>
    <row r="1416" spans="1:6" x14ac:dyDescent="0.25">
      <c r="A1416" t="s">
        <v>2734</v>
      </c>
      <c r="B1416" s="2" t="s">
        <v>1515</v>
      </c>
      <c r="C1416" t="s">
        <v>181</v>
      </c>
      <c r="D1416" t="s">
        <v>559</v>
      </c>
      <c r="E1416" t="str">
        <f>HYPERLINK("https://www.ncbi.nlm.nih.gov/geo/query/acc.cgi?acc=GSM750872","GSM750872")</f>
        <v>GSM750872</v>
      </c>
      <c r="F1416" t="str">
        <f>HYPERLINK("https://www.ncbi.nlm.nih.gov/geo/query/acc.cgi?acc=GSE30293","GSE30293")</f>
        <v>GSE30293</v>
      </c>
    </row>
    <row r="1417" spans="1:6" x14ac:dyDescent="0.25">
      <c r="A1417" t="s">
        <v>2735</v>
      </c>
      <c r="B1417" s="2" t="s">
        <v>2730</v>
      </c>
      <c r="C1417" t="s">
        <v>160</v>
      </c>
      <c r="D1417" t="s">
        <v>1475</v>
      </c>
      <c r="E1417" t="str">
        <f>HYPERLINK("https://www.ncbi.nlm.nih.gov/geo/query/acc.cgi?acc=GSM703178","GSM703178")</f>
        <v>GSM703178</v>
      </c>
      <c r="F1417" t="str">
        <f>HYPERLINK("https://www.ncbi.nlm.nih.gov/geo/query/acc.cgi?acc=GSE28452","GSE28452")</f>
        <v>GSE28452</v>
      </c>
    </row>
    <row r="1418" spans="1:6" x14ac:dyDescent="0.25">
      <c r="A1418" t="s">
        <v>2736</v>
      </c>
      <c r="B1418" s="2" t="s">
        <v>2730</v>
      </c>
      <c r="C1418" t="s">
        <v>160</v>
      </c>
      <c r="D1418" t="s">
        <v>1475</v>
      </c>
      <c r="E1418" t="str">
        <f>HYPERLINK("https://www.ncbi.nlm.nih.gov/geo/query/acc.cgi?acc=GSM703179","GSM703179")</f>
        <v>GSM703179</v>
      </c>
      <c r="F1418" t="str">
        <f>HYPERLINK("https://www.ncbi.nlm.nih.gov/geo/query/acc.cgi?acc=GSE28452","GSE28452")</f>
        <v>GSE28452</v>
      </c>
    </row>
    <row r="1419" spans="1:6" x14ac:dyDescent="0.25">
      <c r="A1419" t="s">
        <v>2737</v>
      </c>
      <c r="B1419" s="2" t="s">
        <v>2726</v>
      </c>
      <c r="C1419" t="s">
        <v>181</v>
      </c>
      <c r="D1419" t="s">
        <v>559</v>
      </c>
      <c r="E1419" t="str">
        <f>HYPERLINK("https://www.ncbi.nlm.nih.gov/geo/query/acc.cgi?acc=GSM750877","GSM750877")</f>
        <v>GSM750877</v>
      </c>
      <c r="F1419" t="str">
        <f>HYPERLINK("https://www.ncbi.nlm.nih.gov/geo/query/acc.cgi?acc=GSE30293","GSE30293")</f>
        <v>GSE30293</v>
      </c>
    </row>
    <row r="1420" spans="1:6" x14ac:dyDescent="0.25">
      <c r="A1420" t="s">
        <v>2738</v>
      </c>
      <c r="B1420" s="2" t="s">
        <v>2739</v>
      </c>
      <c r="C1420" t="s">
        <v>181</v>
      </c>
      <c r="D1420" t="s">
        <v>559</v>
      </c>
      <c r="E1420" t="str">
        <f>HYPERLINK("https://www.ncbi.nlm.nih.gov/geo/query/acc.cgi?acc=GSM750876","GSM750876")</f>
        <v>GSM750876</v>
      </c>
      <c r="F1420" t="str">
        <f>HYPERLINK("https://www.ncbi.nlm.nih.gov/geo/query/acc.cgi?acc=GSE30293","GSE30293")</f>
        <v>GSE30293</v>
      </c>
    </row>
    <row r="1421" spans="1:6" x14ac:dyDescent="0.25">
      <c r="A1421" t="s">
        <v>2740</v>
      </c>
      <c r="B1421" s="2" t="s">
        <v>2739</v>
      </c>
      <c r="C1421" t="s">
        <v>181</v>
      </c>
      <c r="D1421" t="s">
        <v>559</v>
      </c>
      <c r="E1421" t="str">
        <f>HYPERLINK("https://www.ncbi.nlm.nih.gov/geo/query/acc.cgi?acc=GSM750875","GSM750875")</f>
        <v>GSM750875</v>
      </c>
      <c r="F1421" t="str">
        <f>HYPERLINK("https://www.ncbi.nlm.nih.gov/geo/query/acc.cgi?acc=GSE30293","GSE30293")</f>
        <v>GSE30293</v>
      </c>
    </row>
    <row r="1422" spans="1:6" x14ac:dyDescent="0.25">
      <c r="A1422" t="s">
        <v>2741</v>
      </c>
      <c r="B1422" s="2" t="s">
        <v>2739</v>
      </c>
      <c r="C1422" t="s">
        <v>181</v>
      </c>
      <c r="D1422" t="s">
        <v>559</v>
      </c>
      <c r="E1422" t="str">
        <f>HYPERLINK("https://www.ncbi.nlm.nih.gov/geo/query/acc.cgi?acc=GSM750874","GSM750874")</f>
        <v>GSM750874</v>
      </c>
      <c r="F1422" t="str">
        <f>HYPERLINK("https://www.ncbi.nlm.nih.gov/geo/query/acc.cgi?acc=GSE30293","GSE30293")</f>
        <v>GSE30293</v>
      </c>
    </row>
    <row r="1423" spans="1:6" x14ac:dyDescent="0.25">
      <c r="A1423" t="s">
        <v>2742</v>
      </c>
      <c r="B1423" s="2" t="s">
        <v>2743</v>
      </c>
      <c r="C1423" t="s">
        <v>178</v>
      </c>
      <c r="D1423" t="s">
        <v>630</v>
      </c>
      <c r="E1423" t="str">
        <f>HYPERLINK("https://www.ncbi.nlm.nih.gov/geo/query/acc.cgi?acc=GSM749039","GSM749039")</f>
        <v>GSM749039</v>
      </c>
      <c r="F1423" t="str">
        <f t="shared" ref="F1423:F1432" si="90">HYPERLINK("https://www.ncbi.nlm.nih.gov/geo/query/acc.cgi?acc=GSE30245","GSE30245")</f>
        <v>GSE30245</v>
      </c>
    </row>
    <row r="1424" spans="1:6" x14ac:dyDescent="0.25">
      <c r="A1424" t="s">
        <v>2744</v>
      </c>
      <c r="B1424" s="2" t="s">
        <v>2743</v>
      </c>
      <c r="C1424" t="s">
        <v>178</v>
      </c>
      <c r="D1424" t="s">
        <v>630</v>
      </c>
      <c r="E1424" t="str">
        <f>HYPERLINK("https://www.ncbi.nlm.nih.gov/geo/query/acc.cgi?acc=GSM749038","GSM749038")</f>
        <v>GSM749038</v>
      </c>
      <c r="F1424" t="str">
        <f t="shared" si="90"/>
        <v>GSE30245</v>
      </c>
    </row>
    <row r="1425" spans="1:6" x14ac:dyDescent="0.25">
      <c r="A1425" t="s">
        <v>2745</v>
      </c>
      <c r="B1425" s="2" t="s">
        <v>2746</v>
      </c>
      <c r="C1425" t="s">
        <v>178</v>
      </c>
      <c r="D1425" t="s">
        <v>630</v>
      </c>
      <c r="E1425" t="str">
        <f>HYPERLINK("https://www.ncbi.nlm.nih.gov/geo/query/acc.cgi?acc=GSM749035","GSM749035")</f>
        <v>GSM749035</v>
      </c>
      <c r="F1425" t="str">
        <f t="shared" si="90"/>
        <v>GSE30245</v>
      </c>
    </row>
    <row r="1426" spans="1:6" x14ac:dyDescent="0.25">
      <c r="A1426" t="s">
        <v>2747</v>
      </c>
      <c r="B1426" s="2" t="s">
        <v>2746</v>
      </c>
      <c r="C1426" t="s">
        <v>178</v>
      </c>
      <c r="D1426" t="s">
        <v>630</v>
      </c>
      <c r="E1426" t="str">
        <f>HYPERLINK("https://www.ncbi.nlm.nih.gov/geo/query/acc.cgi?acc=GSM749034","GSM749034")</f>
        <v>GSM749034</v>
      </c>
      <c r="F1426" t="str">
        <f t="shared" si="90"/>
        <v>GSE30245</v>
      </c>
    </row>
    <row r="1427" spans="1:6" x14ac:dyDescent="0.25">
      <c r="A1427" t="s">
        <v>2748</v>
      </c>
      <c r="B1427" s="2" t="s">
        <v>2749</v>
      </c>
      <c r="C1427" t="s">
        <v>178</v>
      </c>
      <c r="D1427" t="s">
        <v>630</v>
      </c>
      <c r="E1427" t="str">
        <f>HYPERLINK("https://www.ncbi.nlm.nih.gov/geo/query/acc.cgi?acc=GSM749037","GSM749037")</f>
        <v>GSM749037</v>
      </c>
      <c r="F1427" t="str">
        <f t="shared" si="90"/>
        <v>GSE30245</v>
      </c>
    </row>
    <row r="1428" spans="1:6" x14ac:dyDescent="0.25">
      <c r="A1428" t="s">
        <v>2750</v>
      </c>
      <c r="B1428" s="2" t="s">
        <v>2749</v>
      </c>
      <c r="C1428" t="s">
        <v>178</v>
      </c>
      <c r="D1428" t="s">
        <v>630</v>
      </c>
      <c r="E1428" t="str">
        <f>HYPERLINK("https://www.ncbi.nlm.nih.gov/geo/query/acc.cgi?acc=GSM749036","GSM749036")</f>
        <v>GSM749036</v>
      </c>
      <c r="F1428" t="str">
        <f t="shared" si="90"/>
        <v>GSE30245</v>
      </c>
    </row>
    <row r="1429" spans="1:6" x14ac:dyDescent="0.25">
      <c r="A1429" t="s">
        <v>2751</v>
      </c>
      <c r="B1429" s="2" t="s">
        <v>2752</v>
      </c>
      <c r="C1429" t="s">
        <v>178</v>
      </c>
      <c r="D1429" t="s">
        <v>630</v>
      </c>
      <c r="E1429" t="str">
        <f>HYPERLINK("https://www.ncbi.nlm.nih.gov/geo/query/acc.cgi?acc=GSM749031","GSM749031")</f>
        <v>GSM749031</v>
      </c>
      <c r="F1429" t="str">
        <f t="shared" si="90"/>
        <v>GSE30245</v>
      </c>
    </row>
    <row r="1430" spans="1:6" x14ac:dyDescent="0.25">
      <c r="A1430" t="s">
        <v>2753</v>
      </c>
      <c r="B1430" s="2" t="s">
        <v>2752</v>
      </c>
      <c r="C1430" t="s">
        <v>178</v>
      </c>
      <c r="D1430" t="s">
        <v>630</v>
      </c>
      <c r="E1430" t="str">
        <f>HYPERLINK("https://www.ncbi.nlm.nih.gov/geo/query/acc.cgi?acc=GSM749030","GSM749030")</f>
        <v>GSM749030</v>
      </c>
      <c r="F1430" t="str">
        <f t="shared" si="90"/>
        <v>GSE30245</v>
      </c>
    </row>
    <row r="1431" spans="1:6" x14ac:dyDescent="0.25">
      <c r="A1431" t="s">
        <v>2754</v>
      </c>
      <c r="B1431" s="2" t="s">
        <v>2755</v>
      </c>
      <c r="C1431" t="s">
        <v>178</v>
      </c>
      <c r="D1431" t="s">
        <v>630</v>
      </c>
      <c r="E1431" t="str">
        <f>HYPERLINK("https://www.ncbi.nlm.nih.gov/geo/query/acc.cgi?acc=GSM749033","GSM749033")</f>
        <v>GSM749033</v>
      </c>
      <c r="F1431" t="str">
        <f t="shared" si="90"/>
        <v>GSE30245</v>
      </c>
    </row>
    <row r="1432" spans="1:6" x14ac:dyDescent="0.25">
      <c r="A1432" t="s">
        <v>2756</v>
      </c>
      <c r="B1432" s="2" t="s">
        <v>2755</v>
      </c>
      <c r="C1432" t="s">
        <v>178</v>
      </c>
      <c r="D1432" t="s">
        <v>630</v>
      </c>
      <c r="E1432" t="str">
        <f>HYPERLINK("https://www.ncbi.nlm.nih.gov/geo/query/acc.cgi?acc=GSM749032","GSM749032")</f>
        <v>GSM749032</v>
      </c>
      <c r="F1432" t="str">
        <f t="shared" si="90"/>
        <v>GSE30245</v>
      </c>
    </row>
    <row r="1433" spans="1:6" x14ac:dyDescent="0.25">
      <c r="A1433" t="s">
        <v>2757</v>
      </c>
      <c r="B1433" s="2" t="s">
        <v>2758</v>
      </c>
      <c r="C1433" t="s">
        <v>40</v>
      </c>
      <c r="D1433" t="s">
        <v>559</v>
      </c>
      <c r="E1433" t="str">
        <f>HYPERLINK("https://www.ncbi.nlm.nih.gov/geo/query/acc.cgi?acc=GSM378798","GSM378798")</f>
        <v>GSM378798</v>
      </c>
      <c r="F1433" t="str">
        <f>HYPERLINK("https://www.ncbi.nlm.nih.gov/geo/query/acc.cgi?acc=GSE15173","GSE15173")</f>
        <v>GSE15173</v>
      </c>
    </row>
    <row r="1434" spans="1:6" x14ac:dyDescent="0.25">
      <c r="A1434" t="s">
        <v>2759</v>
      </c>
      <c r="B1434" s="2" t="s">
        <v>2758</v>
      </c>
      <c r="C1434" t="s">
        <v>40</v>
      </c>
      <c r="D1434" t="s">
        <v>559</v>
      </c>
      <c r="E1434" t="str">
        <f>HYPERLINK("https://www.ncbi.nlm.nih.gov/geo/query/acc.cgi?acc=GSM378796","GSM378796")</f>
        <v>GSM378796</v>
      </c>
      <c r="F1434" t="str">
        <f>HYPERLINK("https://www.ncbi.nlm.nih.gov/geo/query/acc.cgi?acc=GSE15173","GSE15173")</f>
        <v>GSE15173</v>
      </c>
    </row>
    <row r="1435" spans="1:6" x14ac:dyDescent="0.25">
      <c r="A1435" t="s">
        <v>2760</v>
      </c>
      <c r="B1435" s="2" t="s">
        <v>2758</v>
      </c>
      <c r="C1435" t="s">
        <v>40</v>
      </c>
      <c r="D1435" t="s">
        <v>559</v>
      </c>
      <c r="E1435" t="str">
        <f>HYPERLINK("https://www.ncbi.nlm.nih.gov/geo/query/acc.cgi?acc=GSM378797","GSM378797")</f>
        <v>GSM378797</v>
      </c>
      <c r="F1435" t="str">
        <f>HYPERLINK("https://www.ncbi.nlm.nih.gov/geo/query/acc.cgi?acc=GSE15173","GSE15173")</f>
        <v>GSE15173</v>
      </c>
    </row>
    <row r="1436" spans="1:6" x14ac:dyDescent="0.25">
      <c r="A1436" t="s">
        <v>2761</v>
      </c>
      <c r="B1436" s="2" t="s">
        <v>1997</v>
      </c>
      <c r="C1436" t="s">
        <v>292</v>
      </c>
      <c r="D1436" t="s">
        <v>559</v>
      </c>
      <c r="E1436" t="str">
        <f>HYPERLINK("https://www.ncbi.nlm.nih.gov/geo/query/acc.cgi?acc=GSM98573","GSM98573")</f>
        <v>GSM98573</v>
      </c>
      <c r="F1436" t="str">
        <f>HYPERLINK("https://www.ncbi.nlm.nih.gov/geo/query/acc.cgi?acc=GSE4308","GSE4308")</f>
        <v>GSE4308</v>
      </c>
    </row>
    <row r="1437" spans="1:6" x14ac:dyDescent="0.25">
      <c r="A1437" t="s">
        <v>2762</v>
      </c>
      <c r="B1437" s="2" t="s">
        <v>2591</v>
      </c>
      <c r="C1437" t="s">
        <v>417</v>
      </c>
      <c r="D1437" t="s">
        <v>764</v>
      </c>
      <c r="E1437" t="str">
        <f>HYPERLINK("https://www.ncbi.nlm.nih.gov/geo/query/acc.cgi?acc=GSM9269","GSM9269")</f>
        <v>GSM9269</v>
      </c>
      <c r="F1437" t="str">
        <f>HYPERLINK("https://www.ncbi.nlm.nih.gov/geo/query/acc.cgi?acc=GSE614","GSE614")</f>
        <v>GSE614</v>
      </c>
    </row>
    <row r="1438" spans="1:6" x14ac:dyDescent="0.25">
      <c r="A1438" t="s">
        <v>2763</v>
      </c>
      <c r="B1438" s="2" t="s">
        <v>2378</v>
      </c>
      <c r="C1438" t="s">
        <v>519</v>
      </c>
      <c r="D1438" t="s">
        <v>559</v>
      </c>
      <c r="E1438" t="str">
        <f>HYPERLINK("https://www.ncbi.nlm.nih.gov/geo/query/acc.cgi?acc=GSM201478","GSM201478")</f>
        <v>GSM201478</v>
      </c>
      <c r="F1438" t="str">
        <f>HYPERLINK("https://www.ncbi.nlm.nih.gov/geo/query/acc.cgi?acc=GSE8128","GSE8128")</f>
        <v>GSE8128</v>
      </c>
    </row>
    <row r="1439" spans="1:6" x14ac:dyDescent="0.25">
      <c r="A1439" t="s">
        <v>2764</v>
      </c>
      <c r="B1439" s="2" t="s">
        <v>2765</v>
      </c>
      <c r="C1439" t="s">
        <v>519</v>
      </c>
      <c r="D1439" t="s">
        <v>559</v>
      </c>
      <c r="E1439" t="str">
        <f>HYPERLINK("https://www.ncbi.nlm.nih.gov/geo/query/acc.cgi?acc=GSM201479","GSM201479")</f>
        <v>GSM201479</v>
      </c>
      <c r="F1439" t="str">
        <f>HYPERLINK("https://www.ncbi.nlm.nih.gov/geo/query/acc.cgi?acc=GSE8128","GSE8128")</f>
        <v>GSE8128</v>
      </c>
    </row>
    <row r="1440" spans="1:6" x14ac:dyDescent="0.25">
      <c r="A1440" t="s">
        <v>2766</v>
      </c>
      <c r="B1440" s="2" t="s">
        <v>2767</v>
      </c>
      <c r="C1440" t="s">
        <v>307</v>
      </c>
      <c r="D1440" t="s">
        <v>579</v>
      </c>
      <c r="E1440" t="str">
        <f>HYPERLINK("https://www.ncbi.nlm.nih.gov/geo/query/acc.cgi?acc=GSM1062299","GSM1062299")</f>
        <v>GSM1062299</v>
      </c>
      <c r="F1440" t="str">
        <f>HYPERLINK("https://www.ncbi.nlm.nih.gov/geo/query/acc.cgi?acc=GSE43421","GSE43421")</f>
        <v>GSE43421</v>
      </c>
    </row>
    <row r="1441" spans="1:6" x14ac:dyDescent="0.25">
      <c r="A1441" t="s">
        <v>2768</v>
      </c>
      <c r="B1441" s="2" t="s">
        <v>2769</v>
      </c>
      <c r="C1441" t="s">
        <v>307</v>
      </c>
      <c r="D1441" t="s">
        <v>579</v>
      </c>
      <c r="E1441" t="str">
        <f>HYPERLINK("https://www.ncbi.nlm.nih.gov/geo/query/acc.cgi?acc=GSM1062298","GSM1062298")</f>
        <v>GSM1062298</v>
      </c>
      <c r="F1441" t="str">
        <f>HYPERLINK("https://www.ncbi.nlm.nih.gov/geo/query/acc.cgi?acc=GSE43421","GSE43421")</f>
        <v>GSE43421</v>
      </c>
    </row>
    <row r="1442" spans="1:6" x14ac:dyDescent="0.25">
      <c r="A1442" t="s">
        <v>2770</v>
      </c>
      <c r="B1442" s="2" t="s">
        <v>2771</v>
      </c>
      <c r="C1442" t="s">
        <v>304</v>
      </c>
      <c r="D1442" t="s">
        <v>579</v>
      </c>
      <c r="E1442" t="str">
        <f>HYPERLINK("https://www.ncbi.nlm.nih.gov/geo/query/acc.cgi?acc=GSM1062293","GSM1062293")</f>
        <v>GSM1062293</v>
      </c>
      <c r="F1442" t="str">
        <f>HYPERLINK("https://www.ncbi.nlm.nih.gov/geo/query/acc.cgi?acc=GSE43420","GSE43420")</f>
        <v>GSE43420</v>
      </c>
    </row>
    <row r="1443" spans="1:6" x14ac:dyDescent="0.25">
      <c r="A1443" t="s">
        <v>2772</v>
      </c>
      <c r="B1443" s="2" t="s">
        <v>2773</v>
      </c>
      <c r="C1443" t="s">
        <v>304</v>
      </c>
      <c r="D1443" t="s">
        <v>579</v>
      </c>
      <c r="E1443" t="str">
        <f>HYPERLINK("https://www.ncbi.nlm.nih.gov/geo/query/acc.cgi?acc=GSM1062292","GSM1062292")</f>
        <v>GSM1062292</v>
      </c>
      <c r="F1443" t="str">
        <f>HYPERLINK("https://www.ncbi.nlm.nih.gov/geo/query/acc.cgi?acc=GSE43420","GSE43420")</f>
        <v>GSE43420</v>
      </c>
    </row>
    <row r="1444" spans="1:6" x14ac:dyDescent="0.25">
      <c r="A1444" t="s">
        <v>2774</v>
      </c>
      <c r="B1444" s="2" t="s">
        <v>2773</v>
      </c>
      <c r="C1444" t="s">
        <v>304</v>
      </c>
      <c r="D1444" t="s">
        <v>579</v>
      </c>
      <c r="E1444" t="str">
        <f>HYPERLINK("https://www.ncbi.nlm.nih.gov/geo/query/acc.cgi?acc=GSM1062291","GSM1062291")</f>
        <v>GSM1062291</v>
      </c>
      <c r="F1444" t="str">
        <f>HYPERLINK("https://www.ncbi.nlm.nih.gov/geo/query/acc.cgi?acc=GSE43420","GSE43420")</f>
        <v>GSE43420</v>
      </c>
    </row>
    <row r="1445" spans="1:6" x14ac:dyDescent="0.25">
      <c r="A1445" t="s">
        <v>2775</v>
      </c>
      <c r="B1445" s="2" t="s">
        <v>2773</v>
      </c>
      <c r="C1445" t="s">
        <v>304</v>
      </c>
      <c r="D1445" t="s">
        <v>579</v>
      </c>
      <c r="E1445" t="str">
        <f>HYPERLINK("https://www.ncbi.nlm.nih.gov/geo/query/acc.cgi?acc=GSM1062290","GSM1062290")</f>
        <v>GSM1062290</v>
      </c>
      <c r="F1445" t="str">
        <f>HYPERLINK("https://www.ncbi.nlm.nih.gov/geo/query/acc.cgi?acc=GSE43420","GSE43420")</f>
        <v>GSE43420</v>
      </c>
    </row>
    <row r="1446" spans="1:6" x14ac:dyDescent="0.25">
      <c r="A1446" t="s">
        <v>2776</v>
      </c>
      <c r="B1446" s="2" t="s">
        <v>2769</v>
      </c>
      <c r="C1446" t="s">
        <v>307</v>
      </c>
      <c r="D1446" t="s">
        <v>579</v>
      </c>
      <c r="E1446" t="str">
        <f>HYPERLINK("https://www.ncbi.nlm.nih.gov/geo/query/acc.cgi?acc=GSM1062297","GSM1062297")</f>
        <v>GSM1062297</v>
      </c>
      <c r="F1446" t="str">
        <f>HYPERLINK("https://www.ncbi.nlm.nih.gov/geo/query/acc.cgi?acc=GSE43421","GSE43421")</f>
        <v>GSE43421</v>
      </c>
    </row>
    <row r="1447" spans="1:6" x14ac:dyDescent="0.25">
      <c r="A1447" t="s">
        <v>2777</v>
      </c>
      <c r="B1447" s="2" t="s">
        <v>2769</v>
      </c>
      <c r="C1447" t="s">
        <v>307</v>
      </c>
      <c r="D1447" t="s">
        <v>579</v>
      </c>
      <c r="E1447" t="str">
        <f>HYPERLINK("https://www.ncbi.nlm.nih.gov/geo/query/acc.cgi?acc=GSM1062296","GSM1062296")</f>
        <v>GSM1062296</v>
      </c>
      <c r="F1447" t="str">
        <f>HYPERLINK("https://www.ncbi.nlm.nih.gov/geo/query/acc.cgi?acc=GSE43421","GSE43421")</f>
        <v>GSE43421</v>
      </c>
    </row>
    <row r="1448" spans="1:6" x14ac:dyDescent="0.25">
      <c r="A1448" t="s">
        <v>2778</v>
      </c>
      <c r="B1448" s="2" t="s">
        <v>2771</v>
      </c>
      <c r="C1448" t="s">
        <v>304</v>
      </c>
      <c r="D1448" t="s">
        <v>579</v>
      </c>
      <c r="E1448" t="str">
        <f>HYPERLINK("https://www.ncbi.nlm.nih.gov/geo/query/acc.cgi?acc=GSM1062295","GSM1062295")</f>
        <v>GSM1062295</v>
      </c>
      <c r="F1448" t="str">
        <f>HYPERLINK("https://www.ncbi.nlm.nih.gov/geo/query/acc.cgi?acc=GSE43420","GSE43420")</f>
        <v>GSE43420</v>
      </c>
    </row>
    <row r="1449" spans="1:6" x14ac:dyDescent="0.25">
      <c r="A1449" t="s">
        <v>2779</v>
      </c>
      <c r="B1449" s="2" t="s">
        <v>2771</v>
      </c>
      <c r="C1449" t="s">
        <v>304</v>
      </c>
      <c r="D1449" t="s">
        <v>579</v>
      </c>
      <c r="E1449" t="str">
        <f>HYPERLINK("https://www.ncbi.nlm.nih.gov/geo/query/acc.cgi?acc=GSM1062294","GSM1062294")</f>
        <v>GSM1062294</v>
      </c>
      <c r="F1449" t="str">
        <f>HYPERLINK("https://www.ncbi.nlm.nih.gov/geo/query/acc.cgi?acc=GSE43420","GSE43420")</f>
        <v>GSE43420</v>
      </c>
    </row>
    <row r="1450" spans="1:6" x14ac:dyDescent="0.25">
      <c r="A1450" t="s">
        <v>2780</v>
      </c>
      <c r="B1450" s="2" t="s">
        <v>2781</v>
      </c>
      <c r="C1450" t="s">
        <v>178</v>
      </c>
      <c r="D1450" t="s">
        <v>630</v>
      </c>
      <c r="E1450" t="str">
        <f>HYPERLINK("https://www.ncbi.nlm.nih.gov/geo/query/acc.cgi?acc=GSM749141","GSM749141")</f>
        <v>GSM749141</v>
      </c>
      <c r="F1450" t="str">
        <f t="shared" ref="F1450:F1459" si="91">HYPERLINK("https://www.ncbi.nlm.nih.gov/geo/query/acc.cgi?acc=GSE30245","GSE30245")</f>
        <v>GSE30245</v>
      </c>
    </row>
    <row r="1451" spans="1:6" x14ac:dyDescent="0.25">
      <c r="A1451" t="s">
        <v>2782</v>
      </c>
      <c r="B1451" s="2" t="s">
        <v>2781</v>
      </c>
      <c r="C1451" t="s">
        <v>178</v>
      </c>
      <c r="D1451" t="s">
        <v>630</v>
      </c>
      <c r="E1451" t="str">
        <f>HYPERLINK("https://www.ncbi.nlm.nih.gov/geo/query/acc.cgi?acc=GSM749140","GSM749140")</f>
        <v>GSM749140</v>
      </c>
      <c r="F1451" t="str">
        <f t="shared" si="91"/>
        <v>GSE30245</v>
      </c>
    </row>
    <row r="1452" spans="1:6" x14ac:dyDescent="0.25">
      <c r="A1452" t="s">
        <v>2783</v>
      </c>
      <c r="B1452" s="2" t="s">
        <v>2784</v>
      </c>
      <c r="C1452" t="s">
        <v>178</v>
      </c>
      <c r="D1452" t="s">
        <v>630</v>
      </c>
      <c r="E1452" t="str">
        <f>HYPERLINK("https://www.ncbi.nlm.nih.gov/geo/query/acc.cgi?acc=GSM749143","GSM749143")</f>
        <v>GSM749143</v>
      </c>
      <c r="F1452" t="str">
        <f t="shared" si="91"/>
        <v>GSE30245</v>
      </c>
    </row>
    <row r="1453" spans="1:6" x14ac:dyDescent="0.25">
      <c r="A1453" t="s">
        <v>2785</v>
      </c>
      <c r="B1453" s="2" t="s">
        <v>2784</v>
      </c>
      <c r="C1453" t="s">
        <v>178</v>
      </c>
      <c r="D1453" t="s">
        <v>630</v>
      </c>
      <c r="E1453" t="str">
        <f>HYPERLINK("https://www.ncbi.nlm.nih.gov/geo/query/acc.cgi?acc=GSM749142","GSM749142")</f>
        <v>GSM749142</v>
      </c>
      <c r="F1453" t="str">
        <f t="shared" si="91"/>
        <v>GSE30245</v>
      </c>
    </row>
    <row r="1454" spans="1:6" x14ac:dyDescent="0.25">
      <c r="A1454" t="s">
        <v>2786</v>
      </c>
      <c r="B1454" s="2" t="s">
        <v>2787</v>
      </c>
      <c r="C1454" t="s">
        <v>178</v>
      </c>
      <c r="D1454" t="s">
        <v>630</v>
      </c>
      <c r="E1454" t="str">
        <f>HYPERLINK("https://www.ncbi.nlm.nih.gov/geo/query/acc.cgi?acc=GSM749145","GSM749145")</f>
        <v>GSM749145</v>
      </c>
      <c r="F1454" t="str">
        <f t="shared" si="91"/>
        <v>GSE30245</v>
      </c>
    </row>
    <row r="1455" spans="1:6" x14ac:dyDescent="0.25">
      <c r="A1455" t="s">
        <v>2788</v>
      </c>
      <c r="B1455" s="2" t="s">
        <v>2787</v>
      </c>
      <c r="C1455" t="s">
        <v>178</v>
      </c>
      <c r="D1455" t="s">
        <v>630</v>
      </c>
      <c r="E1455" t="str">
        <f>HYPERLINK("https://www.ncbi.nlm.nih.gov/geo/query/acc.cgi?acc=GSM749144","GSM749144")</f>
        <v>GSM749144</v>
      </c>
      <c r="F1455" t="str">
        <f t="shared" si="91"/>
        <v>GSE30245</v>
      </c>
    </row>
    <row r="1456" spans="1:6" x14ac:dyDescent="0.25">
      <c r="A1456" t="s">
        <v>2789</v>
      </c>
      <c r="B1456" s="2" t="s">
        <v>2790</v>
      </c>
      <c r="C1456" t="s">
        <v>178</v>
      </c>
      <c r="D1456" t="s">
        <v>630</v>
      </c>
      <c r="E1456" t="str">
        <f>HYPERLINK("https://www.ncbi.nlm.nih.gov/geo/query/acc.cgi?acc=GSM749147","GSM749147")</f>
        <v>GSM749147</v>
      </c>
      <c r="F1456" t="str">
        <f t="shared" si="91"/>
        <v>GSE30245</v>
      </c>
    </row>
    <row r="1457" spans="1:6" x14ac:dyDescent="0.25">
      <c r="A1457" t="s">
        <v>2791</v>
      </c>
      <c r="B1457" s="2" t="s">
        <v>2792</v>
      </c>
      <c r="C1457" t="s">
        <v>178</v>
      </c>
      <c r="D1457" t="s">
        <v>630</v>
      </c>
      <c r="E1457" t="str">
        <f>HYPERLINK("https://www.ncbi.nlm.nih.gov/geo/query/acc.cgi?acc=GSM749146","GSM749146")</f>
        <v>GSM749146</v>
      </c>
      <c r="F1457" t="str">
        <f t="shared" si="91"/>
        <v>GSE30245</v>
      </c>
    </row>
    <row r="1458" spans="1:6" x14ac:dyDescent="0.25">
      <c r="A1458" t="s">
        <v>2793</v>
      </c>
      <c r="B1458" s="2" t="s">
        <v>2794</v>
      </c>
      <c r="C1458" t="s">
        <v>178</v>
      </c>
      <c r="D1458" t="s">
        <v>630</v>
      </c>
      <c r="E1458" t="str">
        <f>HYPERLINK("https://www.ncbi.nlm.nih.gov/geo/query/acc.cgi?acc=GSM749149","GSM749149")</f>
        <v>GSM749149</v>
      </c>
      <c r="F1458" t="str">
        <f t="shared" si="91"/>
        <v>GSE30245</v>
      </c>
    </row>
    <row r="1459" spans="1:6" x14ac:dyDescent="0.25">
      <c r="A1459" t="s">
        <v>2795</v>
      </c>
      <c r="B1459" s="2" t="s">
        <v>2790</v>
      </c>
      <c r="C1459" t="s">
        <v>178</v>
      </c>
      <c r="D1459" t="s">
        <v>630</v>
      </c>
      <c r="E1459" t="str">
        <f>HYPERLINK("https://www.ncbi.nlm.nih.gov/geo/query/acc.cgi?acc=GSM749148","GSM749148")</f>
        <v>GSM749148</v>
      </c>
      <c r="F1459" t="str">
        <f t="shared" si="91"/>
        <v>GSE30245</v>
      </c>
    </row>
    <row r="1460" spans="1:6" x14ac:dyDescent="0.25">
      <c r="A1460" t="s">
        <v>2796</v>
      </c>
      <c r="B1460" s="2" t="s">
        <v>2797</v>
      </c>
      <c r="C1460" t="s">
        <v>431</v>
      </c>
      <c r="D1460" t="s">
        <v>572</v>
      </c>
      <c r="E1460" t="str">
        <f>HYPERLINK("https://www.ncbi.nlm.nih.gov/geo/query/acc.cgi?acc=GSM1580513","GSM1580513")</f>
        <v>GSM1580513</v>
      </c>
      <c r="F1460" t="str">
        <f t="shared" ref="F1460:F1466" si="92">HYPERLINK("https://www.ncbi.nlm.nih.gov/geo/query/acc.cgi?acc=GSE64819","GSE64819")</f>
        <v>GSE64819</v>
      </c>
    </row>
    <row r="1461" spans="1:6" x14ac:dyDescent="0.25">
      <c r="A1461" t="s">
        <v>2798</v>
      </c>
      <c r="B1461" s="2" t="s">
        <v>2799</v>
      </c>
      <c r="C1461" t="s">
        <v>431</v>
      </c>
      <c r="D1461" t="s">
        <v>572</v>
      </c>
      <c r="E1461" t="str">
        <f>HYPERLINK("https://www.ncbi.nlm.nih.gov/geo/query/acc.cgi?acc=GSM1580517","GSM1580517")</f>
        <v>GSM1580517</v>
      </c>
      <c r="F1461" t="str">
        <f t="shared" si="92"/>
        <v>GSE64819</v>
      </c>
    </row>
    <row r="1462" spans="1:6" x14ac:dyDescent="0.25">
      <c r="A1462" t="s">
        <v>2800</v>
      </c>
      <c r="B1462" s="2" t="s">
        <v>2799</v>
      </c>
      <c r="C1462" t="s">
        <v>431</v>
      </c>
      <c r="D1462" t="s">
        <v>572</v>
      </c>
      <c r="E1462" t="str">
        <f>HYPERLINK("https://www.ncbi.nlm.nih.gov/geo/query/acc.cgi?acc=GSM1580516","GSM1580516")</f>
        <v>GSM1580516</v>
      </c>
      <c r="F1462" t="str">
        <f t="shared" si="92"/>
        <v>GSE64819</v>
      </c>
    </row>
    <row r="1463" spans="1:6" x14ac:dyDescent="0.25">
      <c r="A1463" t="s">
        <v>2801</v>
      </c>
      <c r="B1463" s="2" t="s">
        <v>2797</v>
      </c>
      <c r="C1463" t="s">
        <v>431</v>
      </c>
      <c r="D1463" t="s">
        <v>572</v>
      </c>
      <c r="E1463" t="str">
        <f>HYPERLINK("https://www.ncbi.nlm.nih.gov/geo/query/acc.cgi?acc=GSM1580515","GSM1580515")</f>
        <v>GSM1580515</v>
      </c>
      <c r="F1463" t="str">
        <f t="shared" si="92"/>
        <v>GSE64819</v>
      </c>
    </row>
    <row r="1464" spans="1:6" x14ac:dyDescent="0.25">
      <c r="A1464" t="s">
        <v>2802</v>
      </c>
      <c r="B1464" s="2" t="s">
        <v>2797</v>
      </c>
      <c r="C1464" t="s">
        <v>431</v>
      </c>
      <c r="D1464" t="s">
        <v>572</v>
      </c>
      <c r="E1464" t="str">
        <f>HYPERLINK("https://www.ncbi.nlm.nih.gov/geo/query/acc.cgi?acc=GSM1580514","GSM1580514")</f>
        <v>GSM1580514</v>
      </c>
      <c r="F1464" t="str">
        <f t="shared" si="92"/>
        <v>GSE64819</v>
      </c>
    </row>
    <row r="1465" spans="1:6" x14ac:dyDescent="0.25">
      <c r="A1465" t="s">
        <v>2803</v>
      </c>
      <c r="B1465" s="2" t="s">
        <v>1593</v>
      </c>
      <c r="C1465" t="s">
        <v>431</v>
      </c>
      <c r="D1465" t="s">
        <v>572</v>
      </c>
      <c r="E1465" t="str">
        <f>HYPERLINK("https://www.ncbi.nlm.nih.gov/geo/query/acc.cgi?acc=GSM1580519","GSM1580519")</f>
        <v>GSM1580519</v>
      </c>
      <c r="F1465" t="str">
        <f t="shared" si="92"/>
        <v>GSE64819</v>
      </c>
    </row>
    <row r="1466" spans="1:6" x14ac:dyDescent="0.25">
      <c r="A1466" t="s">
        <v>2804</v>
      </c>
      <c r="B1466" s="2" t="s">
        <v>2799</v>
      </c>
      <c r="C1466" t="s">
        <v>431</v>
      </c>
      <c r="D1466" t="s">
        <v>572</v>
      </c>
      <c r="E1466" t="str">
        <f>HYPERLINK("https://www.ncbi.nlm.nih.gov/geo/query/acc.cgi?acc=GSM1580518","GSM1580518")</f>
        <v>GSM1580518</v>
      </c>
      <c r="F1466" t="str">
        <f t="shared" si="92"/>
        <v>GSE64819</v>
      </c>
    </row>
    <row r="1467" spans="1:6" x14ac:dyDescent="0.25">
      <c r="A1467" t="s">
        <v>2805</v>
      </c>
      <c r="B1467" s="2" t="s">
        <v>2806</v>
      </c>
      <c r="C1467" t="s">
        <v>73</v>
      </c>
      <c r="D1467" t="s">
        <v>579</v>
      </c>
      <c r="E1467" t="str">
        <f>HYPERLINK("https://www.ncbi.nlm.nih.gov/geo/query/acc.cgi?acc=GSM466932","GSM466932")</f>
        <v>GSM466932</v>
      </c>
      <c r="F1467" t="str">
        <f>HYPERLINK("https://www.ncbi.nlm.nih.gov/geo/query/acc.cgi?acc=GSE18840","GSE18840")</f>
        <v>GSE18840</v>
      </c>
    </row>
    <row r="1468" spans="1:6" x14ac:dyDescent="0.25">
      <c r="A1468" t="s">
        <v>2807</v>
      </c>
      <c r="B1468" s="2" t="s">
        <v>2806</v>
      </c>
      <c r="C1468" t="s">
        <v>73</v>
      </c>
      <c r="D1468" t="s">
        <v>579</v>
      </c>
      <c r="E1468" t="str">
        <f>HYPERLINK("https://www.ncbi.nlm.nih.gov/geo/query/acc.cgi?acc=GSM466933","GSM466933")</f>
        <v>GSM466933</v>
      </c>
      <c r="F1468" t="str">
        <f>HYPERLINK("https://www.ncbi.nlm.nih.gov/geo/query/acc.cgi?acc=GSE18840","GSE18840")</f>
        <v>GSE18840</v>
      </c>
    </row>
    <row r="1469" spans="1:6" x14ac:dyDescent="0.25">
      <c r="A1469" t="s">
        <v>2808</v>
      </c>
      <c r="B1469" s="2" t="s">
        <v>2438</v>
      </c>
      <c r="C1469" t="s">
        <v>73</v>
      </c>
      <c r="D1469" t="s">
        <v>579</v>
      </c>
      <c r="E1469" t="str">
        <f>HYPERLINK("https://www.ncbi.nlm.nih.gov/geo/query/acc.cgi?acc=GSM466930","GSM466930")</f>
        <v>GSM466930</v>
      </c>
      <c r="F1469" t="str">
        <f>HYPERLINK("https://www.ncbi.nlm.nih.gov/geo/query/acc.cgi?acc=GSE18840","GSE18840")</f>
        <v>GSE18840</v>
      </c>
    </row>
    <row r="1470" spans="1:6" x14ac:dyDescent="0.25">
      <c r="A1470" t="s">
        <v>2809</v>
      </c>
      <c r="B1470" s="2" t="s">
        <v>2806</v>
      </c>
      <c r="C1470" t="s">
        <v>73</v>
      </c>
      <c r="D1470" t="s">
        <v>579</v>
      </c>
      <c r="E1470" t="str">
        <f>HYPERLINK("https://www.ncbi.nlm.nih.gov/geo/query/acc.cgi?acc=GSM466931","GSM466931")</f>
        <v>GSM466931</v>
      </c>
      <c r="F1470" t="str">
        <f>HYPERLINK("https://www.ncbi.nlm.nih.gov/geo/query/acc.cgi?acc=GSE18840","GSE18840")</f>
        <v>GSE18840</v>
      </c>
    </row>
    <row r="1471" spans="1:6" x14ac:dyDescent="0.25">
      <c r="A1471" t="s">
        <v>2810</v>
      </c>
      <c r="B1471" s="2" t="s">
        <v>2811</v>
      </c>
      <c r="C1471" t="s">
        <v>204</v>
      </c>
      <c r="D1471" t="s">
        <v>583</v>
      </c>
      <c r="E1471" t="str">
        <f>HYPERLINK("https://www.ncbi.nlm.nih.gov/geo/query/acc.cgi?acc=GSM820004","GSM820004")</f>
        <v>GSM820004</v>
      </c>
      <c r="F1471" t="str">
        <f>HYPERLINK("https://www.ncbi.nlm.nih.gov/geo/query/acc.cgi?acc=GSE33110","GSE33110")</f>
        <v>GSE33110</v>
      </c>
    </row>
    <row r="1472" spans="1:6" x14ac:dyDescent="0.25">
      <c r="A1472" t="s">
        <v>2812</v>
      </c>
      <c r="B1472" s="2" t="s">
        <v>2811</v>
      </c>
      <c r="C1472" t="s">
        <v>204</v>
      </c>
      <c r="D1472" t="s">
        <v>583</v>
      </c>
      <c r="E1472" t="str">
        <f>HYPERLINK("https://www.ncbi.nlm.nih.gov/geo/query/acc.cgi?acc=GSM820005","GSM820005")</f>
        <v>GSM820005</v>
      </c>
      <c r="F1472" t="str">
        <f>HYPERLINK("https://www.ncbi.nlm.nih.gov/geo/query/acc.cgi?acc=GSE33110","GSE33110")</f>
        <v>GSE33110</v>
      </c>
    </row>
    <row r="1473" spans="1:6" x14ac:dyDescent="0.25">
      <c r="A1473" t="s">
        <v>2813</v>
      </c>
      <c r="B1473" s="2" t="s">
        <v>2811</v>
      </c>
      <c r="C1473" t="s">
        <v>204</v>
      </c>
      <c r="D1473" t="s">
        <v>583</v>
      </c>
      <c r="E1473" t="str">
        <f>HYPERLINK("https://www.ncbi.nlm.nih.gov/geo/query/acc.cgi?acc=GSM820006","GSM820006")</f>
        <v>GSM820006</v>
      </c>
      <c r="F1473" t="str">
        <f>HYPERLINK("https://www.ncbi.nlm.nih.gov/geo/query/acc.cgi?acc=GSE33110","GSE33110")</f>
        <v>GSE33110</v>
      </c>
    </row>
    <row r="1474" spans="1:6" x14ac:dyDescent="0.25">
      <c r="A1474" t="s">
        <v>2814</v>
      </c>
      <c r="B1474" s="2" t="s">
        <v>2811</v>
      </c>
      <c r="C1474" t="s">
        <v>204</v>
      </c>
      <c r="D1474" t="s">
        <v>583</v>
      </c>
      <c r="E1474" t="str">
        <f>HYPERLINK("https://www.ncbi.nlm.nih.gov/geo/query/acc.cgi?acc=GSM820007","GSM820007")</f>
        <v>GSM820007</v>
      </c>
      <c r="F1474" t="str">
        <f>HYPERLINK("https://www.ncbi.nlm.nih.gov/geo/query/acc.cgi?acc=GSE33110","GSE33110")</f>
        <v>GSE33110</v>
      </c>
    </row>
    <row r="1475" spans="1:6" x14ac:dyDescent="0.25">
      <c r="A1475" t="s">
        <v>2815</v>
      </c>
      <c r="B1475" s="2" t="s">
        <v>2816</v>
      </c>
      <c r="C1475" t="s">
        <v>409</v>
      </c>
      <c r="D1475" t="s">
        <v>583</v>
      </c>
      <c r="E1475" t="str">
        <f>HYPERLINK("https://www.ncbi.nlm.nih.gov/geo/query/acc.cgi?acc=GSM1406408","GSM1406408")</f>
        <v>GSM1406408</v>
      </c>
      <c r="F1475" t="str">
        <f>HYPERLINK("https://www.ncbi.nlm.nih.gov/geo/query/acc.cgi?acc=GSE58317","GSE58317")</f>
        <v>GSE58317</v>
      </c>
    </row>
    <row r="1476" spans="1:6" x14ac:dyDescent="0.25">
      <c r="A1476" t="s">
        <v>2817</v>
      </c>
      <c r="B1476" s="2" t="s">
        <v>2816</v>
      </c>
      <c r="C1476" t="s">
        <v>409</v>
      </c>
      <c r="D1476" t="s">
        <v>583</v>
      </c>
      <c r="E1476" t="str">
        <f>HYPERLINK("https://www.ncbi.nlm.nih.gov/geo/query/acc.cgi?acc=GSM1406404","GSM1406404")</f>
        <v>GSM1406404</v>
      </c>
      <c r="F1476" t="str">
        <f>HYPERLINK("https://www.ncbi.nlm.nih.gov/geo/query/acc.cgi?acc=GSE58317","GSE58317")</f>
        <v>GSE58317</v>
      </c>
    </row>
    <row r="1477" spans="1:6" x14ac:dyDescent="0.25">
      <c r="A1477" t="s">
        <v>2818</v>
      </c>
      <c r="B1477" s="2" t="s">
        <v>2819</v>
      </c>
      <c r="C1477" t="s">
        <v>409</v>
      </c>
      <c r="D1477" t="s">
        <v>583</v>
      </c>
      <c r="E1477" t="str">
        <f>HYPERLINK("https://www.ncbi.nlm.nih.gov/geo/query/acc.cgi?acc=GSM1406405","GSM1406405")</f>
        <v>GSM1406405</v>
      </c>
      <c r="F1477" t="str">
        <f>HYPERLINK("https://www.ncbi.nlm.nih.gov/geo/query/acc.cgi?acc=GSE58317","GSE58317")</f>
        <v>GSE58317</v>
      </c>
    </row>
    <row r="1478" spans="1:6" x14ac:dyDescent="0.25">
      <c r="A1478" t="s">
        <v>2820</v>
      </c>
      <c r="B1478" s="2" t="s">
        <v>2816</v>
      </c>
      <c r="C1478" t="s">
        <v>409</v>
      </c>
      <c r="D1478" t="s">
        <v>583</v>
      </c>
      <c r="E1478" t="str">
        <f>HYPERLINK("https://www.ncbi.nlm.nih.gov/geo/query/acc.cgi?acc=GSM1406406","GSM1406406")</f>
        <v>GSM1406406</v>
      </c>
      <c r="F1478" t="str">
        <f>HYPERLINK("https://www.ncbi.nlm.nih.gov/geo/query/acc.cgi?acc=GSE58317","GSE58317")</f>
        <v>GSE58317</v>
      </c>
    </row>
    <row r="1479" spans="1:6" x14ac:dyDescent="0.25">
      <c r="A1479" t="s">
        <v>2821</v>
      </c>
      <c r="B1479" s="2" t="s">
        <v>2819</v>
      </c>
      <c r="C1479" t="s">
        <v>409</v>
      </c>
      <c r="D1479" t="s">
        <v>583</v>
      </c>
      <c r="E1479" t="str">
        <f>HYPERLINK("https://www.ncbi.nlm.nih.gov/geo/query/acc.cgi?acc=GSM1406407","GSM1406407")</f>
        <v>GSM1406407</v>
      </c>
      <c r="F1479" t="str">
        <f>HYPERLINK("https://www.ncbi.nlm.nih.gov/geo/query/acc.cgi?acc=GSE58317","GSE58317")</f>
        <v>GSE58317</v>
      </c>
    </row>
    <row r="1480" spans="1:6" x14ac:dyDescent="0.25">
      <c r="A1480" t="s">
        <v>2822</v>
      </c>
      <c r="B1480" s="2" t="s">
        <v>2823</v>
      </c>
      <c r="C1480" t="s">
        <v>178</v>
      </c>
      <c r="D1480" t="s">
        <v>630</v>
      </c>
      <c r="E1480" t="str">
        <f>HYPERLINK("https://www.ncbi.nlm.nih.gov/geo/query/acc.cgi?acc=GSM749365","GSM749365")</f>
        <v>GSM749365</v>
      </c>
      <c r="F1480" t="str">
        <f t="shared" ref="F1480:F1487" si="93">HYPERLINK("https://www.ncbi.nlm.nih.gov/geo/query/acc.cgi?acc=GSE30245","GSE30245")</f>
        <v>GSE30245</v>
      </c>
    </row>
    <row r="1481" spans="1:6" x14ac:dyDescent="0.25">
      <c r="A1481" t="s">
        <v>2824</v>
      </c>
      <c r="B1481" s="2" t="s">
        <v>2823</v>
      </c>
      <c r="C1481" t="s">
        <v>178</v>
      </c>
      <c r="D1481" t="s">
        <v>630</v>
      </c>
      <c r="E1481" t="str">
        <f>HYPERLINK("https://www.ncbi.nlm.nih.gov/geo/query/acc.cgi?acc=GSM749364","GSM749364")</f>
        <v>GSM749364</v>
      </c>
      <c r="F1481" t="str">
        <f t="shared" si="93"/>
        <v>GSE30245</v>
      </c>
    </row>
    <row r="1482" spans="1:6" x14ac:dyDescent="0.25">
      <c r="A1482" t="s">
        <v>2825</v>
      </c>
      <c r="B1482" s="2" t="s">
        <v>2826</v>
      </c>
      <c r="C1482" t="s">
        <v>178</v>
      </c>
      <c r="D1482" t="s">
        <v>630</v>
      </c>
      <c r="E1482" t="str">
        <f>HYPERLINK("https://www.ncbi.nlm.nih.gov/geo/query/acc.cgi?acc=GSM749367","GSM749367")</f>
        <v>GSM749367</v>
      </c>
      <c r="F1482" t="str">
        <f t="shared" si="93"/>
        <v>GSE30245</v>
      </c>
    </row>
    <row r="1483" spans="1:6" x14ac:dyDescent="0.25">
      <c r="A1483" t="s">
        <v>2827</v>
      </c>
      <c r="B1483" s="2" t="s">
        <v>2826</v>
      </c>
      <c r="C1483" t="s">
        <v>178</v>
      </c>
      <c r="D1483" t="s">
        <v>630</v>
      </c>
      <c r="E1483" t="str">
        <f>HYPERLINK("https://www.ncbi.nlm.nih.gov/geo/query/acc.cgi?acc=GSM749366","GSM749366")</f>
        <v>GSM749366</v>
      </c>
      <c r="F1483" t="str">
        <f t="shared" si="93"/>
        <v>GSE30245</v>
      </c>
    </row>
    <row r="1484" spans="1:6" x14ac:dyDescent="0.25">
      <c r="A1484" t="s">
        <v>2828</v>
      </c>
      <c r="B1484" s="2" t="s">
        <v>2829</v>
      </c>
      <c r="C1484" t="s">
        <v>178</v>
      </c>
      <c r="D1484" t="s">
        <v>630</v>
      </c>
      <c r="E1484" t="str">
        <f>HYPERLINK("https://www.ncbi.nlm.nih.gov/geo/query/acc.cgi?acc=GSM749361","GSM749361")</f>
        <v>GSM749361</v>
      </c>
      <c r="F1484" t="str">
        <f t="shared" si="93"/>
        <v>GSE30245</v>
      </c>
    </row>
    <row r="1485" spans="1:6" x14ac:dyDescent="0.25">
      <c r="A1485" t="s">
        <v>2830</v>
      </c>
      <c r="B1485" s="2" t="s">
        <v>2829</v>
      </c>
      <c r="C1485" t="s">
        <v>178</v>
      </c>
      <c r="D1485" t="s">
        <v>630</v>
      </c>
      <c r="E1485" t="str">
        <f>HYPERLINK("https://www.ncbi.nlm.nih.gov/geo/query/acc.cgi?acc=GSM749360","GSM749360")</f>
        <v>GSM749360</v>
      </c>
      <c r="F1485" t="str">
        <f t="shared" si="93"/>
        <v>GSE30245</v>
      </c>
    </row>
    <row r="1486" spans="1:6" x14ac:dyDescent="0.25">
      <c r="A1486" t="s">
        <v>2831</v>
      </c>
      <c r="B1486" s="2" t="s">
        <v>2832</v>
      </c>
      <c r="C1486" t="s">
        <v>178</v>
      </c>
      <c r="D1486" t="s">
        <v>630</v>
      </c>
      <c r="E1486" t="str">
        <f>HYPERLINK("https://www.ncbi.nlm.nih.gov/geo/query/acc.cgi?acc=GSM749363","GSM749363")</f>
        <v>GSM749363</v>
      </c>
      <c r="F1486" t="str">
        <f t="shared" si="93"/>
        <v>GSE30245</v>
      </c>
    </row>
    <row r="1487" spans="1:6" x14ac:dyDescent="0.25">
      <c r="A1487" t="s">
        <v>2833</v>
      </c>
      <c r="B1487" s="2" t="s">
        <v>2829</v>
      </c>
      <c r="C1487" t="s">
        <v>178</v>
      </c>
      <c r="D1487" t="s">
        <v>630</v>
      </c>
      <c r="E1487" t="str">
        <f>HYPERLINK("https://www.ncbi.nlm.nih.gov/geo/query/acc.cgi?acc=GSM749362","GSM749362")</f>
        <v>GSM749362</v>
      </c>
      <c r="F1487" t="str">
        <f t="shared" si="93"/>
        <v>GSE30245</v>
      </c>
    </row>
    <row r="1488" spans="1:6" x14ac:dyDescent="0.25">
      <c r="A1488" t="s">
        <v>2834</v>
      </c>
      <c r="B1488" s="2" t="s">
        <v>2835</v>
      </c>
      <c r="C1488" t="s">
        <v>76</v>
      </c>
      <c r="D1488" t="s">
        <v>1121</v>
      </c>
      <c r="E1488" t="str">
        <f>HYPERLINK("https://www.ncbi.nlm.nih.gov/geo/query/acc.cgi?acc=GSM470597","GSM470597")</f>
        <v>GSM470597</v>
      </c>
      <c r="F1488" t="str">
        <f>HYPERLINK("https://www.ncbi.nlm.nih.gov/geo/query/acc.cgi?acc=GSE19023","GSE19023")</f>
        <v>GSE19023</v>
      </c>
    </row>
    <row r="1489" spans="1:6" x14ac:dyDescent="0.25">
      <c r="A1489" t="s">
        <v>2836</v>
      </c>
      <c r="B1489" s="2" t="s">
        <v>2835</v>
      </c>
      <c r="C1489" t="s">
        <v>76</v>
      </c>
      <c r="D1489" t="s">
        <v>1121</v>
      </c>
      <c r="E1489" t="str">
        <f>HYPERLINK("https://www.ncbi.nlm.nih.gov/geo/query/acc.cgi?acc=GSM470596","GSM470596")</f>
        <v>GSM470596</v>
      </c>
      <c r="F1489" t="str">
        <f>HYPERLINK("https://www.ncbi.nlm.nih.gov/geo/query/acc.cgi?acc=GSE19023","GSE19023")</f>
        <v>GSE19023</v>
      </c>
    </row>
    <row r="1490" spans="1:6" x14ac:dyDescent="0.25">
      <c r="A1490" t="s">
        <v>2837</v>
      </c>
      <c r="B1490" s="2" t="s">
        <v>2835</v>
      </c>
      <c r="C1490" t="s">
        <v>76</v>
      </c>
      <c r="D1490" t="s">
        <v>1121</v>
      </c>
      <c r="E1490" t="str">
        <f>HYPERLINK("https://www.ncbi.nlm.nih.gov/geo/query/acc.cgi?acc=GSM470595","GSM470595")</f>
        <v>GSM470595</v>
      </c>
      <c r="F1490" t="str">
        <f>HYPERLINK("https://www.ncbi.nlm.nih.gov/geo/query/acc.cgi?acc=GSE19023","GSE19023")</f>
        <v>GSE19023</v>
      </c>
    </row>
    <row r="1491" spans="1:6" x14ac:dyDescent="0.25">
      <c r="A1491" t="s">
        <v>2838</v>
      </c>
      <c r="B1491" s="2" t="s">
        <v>2266</v>
      </c>
      <c r="C1491" t="s">
        <v>76</v>
      </c>
      <c r="D1491" t="s">
        <v>1121</v>
      </c>
      <c r="E1491" t="str">
        <f>HYPERLINK("https://www.ncbi.nlm.nih.gov/geo/query/acc.cgi?acc=GSM470594","GSM470594")</f>
        <v>GSM470594</v>
      </c>
      <c r="F1491" t="str">
        <f>HYPERLINK("https://www.ncbi.nlm.nih.gov/geo/query/acc.cgi?acc=GSE19023","GSE19023")</f>
        <v>GSE19023</v>
      </c>
    </row>
    <row r="1492" spans="1:6" x14ac:dyDescent="0.25">
      <c r="A1492" t="s">
        <v>2839</v>
      </c>
      <c r="B1492" s="2" t="s">
        <v>2266</v>
      </c>
      <c r="C1492" t="s">
        <v>76</v>
      </c>
      <c r="D1492" t="s">
        <v>1121</v>
      </c>
      <c r="E1492" t="str">
        <f>HYPERLINK("https://www.ncbi.nlm.nih.gov/geo/query/acc.cgi?acc=GSM470593","GSM470593")</f>
        <v>GSM470593</v>
      </c>
      <c r="F1492" t="str">
        <f>HYPERLINK("https://www.ncbi.nlm.nih.gov/geo/query/acc.cgi?acc=GSE19023","GSE19023")</f>
        <v>GSE19023</v>
      </c>
    </row>
    <row r="1493" spans="1:6" x14ac:dyDescent="0.25">
      <c r="A1493" t="s">
        <v>2840</v>
      </c>
      <c r="B1493" s="2" t="s">
        <v>2826</v>
      </c>
      <c r="C1493" t="s">
        <v>178</v>
      </c>
      <c r="D1493" t="s">
        <v>630</v>
      </c>
      <c r="E1493" t="str">
        <f>HYPERLINK("https://www.ncbi.nlm.nih.gov/geo/query/acc.cgi?acc=GSM749368","GSM749368")</f>
        <v>GSM749368</v>
      </c>
      <c r="F1493" t="str">
        <f>HYPERLINK("https://www.ncbi.nlm.nih.gov/geo/query/acc.cgi?acc=GSE30245","GSE30245")</f>
        <v>GSE30245</v>
      </c>
    </row>
    <row r="1494" spans="1:6" x14ac:dyDescent="0.25">
      <c r="A1494" t="s">
        <v>2841</v>
      </c>
      <c r="B1494" s="2" t="s">
        <v>2842</v>
      </c>
      <c r="C1494" t="s">
        <v>76</v>
      </c>
      <c r="D1494" t="s">
        <v>1121</v>
      </c>
      <c r="E1494" t="str">
        <f>HYPERLINK("https://www.ncbi.nlm.nih.gov/geo/query/acc.cgi?acc=GSM470591","GSM470591")</f>
        <v>GSM470591</v>
      </c>
      <c r="F1494" t="str">
        <f>HYPERLINK("https://www.ncbi.nlm.nih.gov/geo/query/acc.cgi?acc=GSE19023","GSE19023")</f>
        <v>GSE19023</v>
      </c>
    </row>
    <row r="1495" spans="1:6" x14ac:dyDescent="0.25">
      <c r="A1495" t="s">
        <v>2843</v>
      </c>
      <c r="B1495" s="2" t="s">
        <v>2842</v>
      </c>
      <c r="C1495" t="s">
        <v>76</v>
      </c>
      <c r="D1495" t="s">
        <v>1121</v>
      </c>
      <c r="E1495" t="str">
        <f>HYPERLINK("https://www.ncbi.nlm.nih.gov/geo/query/acc.cgi?acc=GSM470590","GSM470590")</f>
        <v>GSM470590</v>
      </c>
      <c r="F1495" t="str">
        <f>HYPERLINK("https://www.ncbi.nlm.nih.gov/geo/query/acc.cgi?acc=GSE19023","GSE19023")</f>
        <v>GSE19023</v>
      </c>
    </row>
    <row r="1496" spans="1:6" x14ac:dyDescent="0.25">
      <c r="A1496" t="s">
        <v>2844</v>
      </c>
      <c r="B1496" s="2" t="s">
        <v>2845</v>
      </c>
      <c r="C1496" t="s">
        <v>178</v>
      </c>
      <c r="D1496" t="s">
        <v>630</v>
      </c>
      <c r="E1496" t="str">
        <f>HYPERLINK("https://www.ncbi.nlm.nih.gov/geo/query/acc.cgi?acc=GSM749369","GSM749369")</f>
        <v>GSM749369</v>
      </c>
      <c r="F1496" t="str">
        <f>HYPERLINK("https://www.ncbi.nlm.nih.gov/geo/query/acc.cgi?acc=GSE30245","GSE30245")</f>
        <v>GSE30245</v>
      </c>
    </row>
    <row r="1497" spans="1:6" x14ac:dyDescent="0.25">
      <c r="A1497" t="s">
        <v>2846</v>
      </c>
      <c r="B1497" s="2" t="s">
        <v>2847</v>
      </c>
      <c r="C1497" t="s">
        <v>225</v>
      </c>
      <c r="D1497" t="s">
        <v>579</v>
      </c>
      <c r="E1497" t="str">
        <f>HYPERLINK("https://www.ncbi.nlm.nih.gov/geo/query/acc.cgi?acc=GSM898501","GSM898501")</f>
        <v>GSM898501</v>
      </c>
      <c r="F1497" t="str">
        <f>HYPERLINK("https://www.ncbi.nlm.nih.gov/geo/query/acc.cgi?acc=GSE36679","GSE36679")</f>
        <v>GSE36679</v>
      </c>
    </row>
    <row r="1498" spans="1:6" x14ac:dyDescent="0.25">
      <c r="A1498" t="s">
        <v>2848</v>
      </c>
      <c r="B1498" s="2" t="s">
        <v>2849</v>
      </c>
      <c r="C1498" t="s">
        <v>225</v>
      </c>
      <c r="D1498" t="s">
        <v>579</v>
      </c>
      <c r="E1498" t="str">
        <f>HYPERLINK("https://www.ncbi.nlm.nih.gov/geo/query/acc.cgi?acc=GSM898506","GSM898506")</f>
        <v>GSM898506</v>
      </c>
      <c r="F1498" t="str">
        <f>HYPERLINK("https://www.ncbi.nlm.nih.gov/geo/query/acc.cgi?acc=GSE36679","GSE36679")</f>
        <v>GSE36679</v>
      </c>
    </row>
    <row r="1499" spans="1:6" x14ac:dyDescent="0.25">
      <c r="A1499" t="s">
        <v>2850</v>
      </c>
      <c r="B1499" s="2" t="s">
        <v>2851</v>
      </c>
      <c r="C1499" t="s">
        <v>225</v>
      </c>
      <c r="D1499" t="s">
        <v>579</v>
      </c>
      <c r="E1499" t="str">
        <f>HYPERLINK("https://www.ncbi.nlm.nih.gov/geo/query/acc.cgi?acc=GSM898507","GSM898507")</f>
        <v>GSM898507</v>
      </c>
      <c r="F1499" t="str">
        <f>HYPERLINK("https://www.ncbi.nlm.nih.gov/geo/query/acc.cgi?acc=GSE36679","GSE36679")</f>
        <v>GSE36679</v>
      </c>
    </row>
    <row r="1500" spans="1:6" x14ac:dyDescent="0.25">
      <c r="A1500" t="s">
        <v>2852</v>
      </c>
      <c r="B1500" s="2" t="s">
        <v>2853</v>
      </c>
      <c r="C1500" t="s">
        <v>395</v>
      </c>
      <c r="D1500" t="s">
        <v>559</v>
      </c>
      <c r="E1500" t="str">
        <f>HYPERLINK("https://www.ncbi.nlm.nih.gov/geo/query/acc.cgi?acc=GSM132672","GSM132672")</f>
        <v>GSM132672</v>
      </c>
      <c r="F1500" t="str">
        <f>HYPERLINK("https://www.ncbi.nlm.nih.gov/geo/query/acc.cgi?acc=GSE5671","GSE5671")</f>
        <v>GSE5671</v>
      </c>
    </row>
    <row r="1501" spans="1:6" x14ac:dyDescent="0.25">
      <c r="A1501" t="s">
        <v>2854</v>
      </c>
      <c r="B1501" s="2" t="s">
        <v>2855</v>
      </c>
      <c r="C1501" t="s">
        <v>395</v>
      </c>
      <c r="D1501" t="s">
        <v>559</v>
      </c>
      <c r="E1501" t="str">
        <f>HYPERLINK("https://www.ncbi.nlm.nih.gov/geo/query/acc.cgi?acc=GSM132671","GSM132671")</f>
        <v>GSM132671</v>
      </c>
      <c r="F1501" t="str">
        <f>HYPERLINK("https://www.ncbi.nlm.nih.gov/geo/query/acc.cgi?acc=GSE5671","GSE5671")</f>
        <v>GSE5671</v>
      </c>
    </row>
    <row r="1502" spans="1:6" x14ac:dyDescent="0.25">
      <c r="A1502" t="s">
        <v>2856</v>
      </c>
      <c r="B1502" s="2" t="s">
        <v>2857</v>
      </c>
      <c r="C1502" t="s">
        <v>395</v>
      </c>
      <c r="D1502" t="s">
        <v>559</v>
      </c>
      <c r="E1502" t="str">
        <f>HYPERLINK("https://www.ncbi.nlm.nih.gov/geo/query/acc.cgi?acc=GSM132677","GSM132677")</f>
        <v>GSM132677</v>
      </c>
      <c r="F1502" t="str">
        <f>HYPERLINK("https://www.ncbi.nlm.nih.gov/geo/query/acc.cgi?acc=GSE5671","GSE5671")</f>
        <v>GSE5671</v>
      </c>
    </row>
    <row r="1503" spans="1:6" x14ac:dyDescent="0.25">
      <c r="A1503" t="s">
        <v>2858</v>
      </c>
      <c r="B1503" s="2" t="s">
        <v>1171</v>
      </c>
      <c r="C1503" t="s">
        <v>225</v>
      </c>
      <c r="D1503" t="s">
        <v>579</v>
      </c>
      <c r="E1503" t="str">
        <f>HYPERLINK("https://www.ncbi.nlm.nih.gov/geo/query/acc.cgi?acc=GSM898504","GSM898504")</f>
        <v>GSM898504</v>
      </c>
      <c r="F1503" t="str">
        <f>HYPERLINK("https://www.ncbi.nlm.nih.gov/geo/query/acc.cgi?acc=GSE36679","GSE36679")</f>
        <v>GSE36679</v>
      </c>
    </row>
    <row r="1504" spans="1:6" x14ac:dyDescent="0.25">
      <c r="A1504" t="s">
        <v>2859</v>
      </c>
      <c r="B1504" s="2" t="s">
        <v>2860</v>
      </c>
      <c r="C1504" t="s">
        <v>377</v>
      </c>
      <c r="D1504" t="s">
        <v>618</v>
      </c>
      <c r="E1504" t="str">
        <f>HYPERLINK("https://www.ncbi.nlm.nih.gov/geo/query/acc.cgi?acc=GSM1304513","GSM1304513")</f>
        <v>GSM1304513</v>
      </c>
      <c r="F1504" t="str">
        <f>HYPERLINK("https://www.ncbi.nlm.nih.gov/geo/query/acc.cgi?acc=GSE53969","GSE53969")</f>
        <v>GSE53969</v>
      </c>
    </row>
    <row r="1505" spans="1:6" x14ac:dyDescent="0.25">
      <c r="A1505" t="s">
        <v>2861</v>
      </c>
      <c r="B1505" s="2" t="s">
        <v>2862</v>
      </c>
      <c r="C1505" t="s">
        <v>269</v>
      </c>
      <c r="D1505" t="s">
        <v>579</v>
      </c>
      <c r="E1505" t="str">
        <f>HYPERLINK("https://www.ncbi.nlm.nih.gov/geo/query/acc.cgi?acc=GSM991428","GSM991428")</f>
        <v>GSM991428</v>
      </c>
      <c r="F1505" t="str">
        <f>HYPERLINK("https://www.ncbi.nlm.nih.gov/geo/query/acc.cgi?acc=GSE40335","GSE40335")</f>
        <v>GSE40335</v>
      </c>
    </row>
    <row r="1506" spans="1:6" x14ac:dyDescent="0.25">
      <c r="A1506" t="s">
        <v>2863</v>
      </c>
      <c r="B1506" s="2" t="s">
        <v>2864</v>
      </c>
      <c r="C1506" t="s">
        <v>395</v>
      </c>
      <c r="D1506" t="s">
        <v>559</v>
      </c>
      <c r="E1506" t="str">
        <f>HYPERLINK("https://www.ncbi.nlm.nih.gov/geo/query/acc.cgi?acc=GSM132679","GSM132679")</f>
        <v>GSM132679</v>
      </c>
      <c r="F1506" t="str">
        <f>HYPERLINK("https://www.ncbi.nlm.nih.gov/geo/query/acc.cgi?acc=GSE5671","GSE5671")</f>
        <v>GSE5671</v>
      </c>
    </row>
    <row r="1507" spans="1:6" x14ac:dyDescent="0.25">
      <c r="A1507" t="s">
        <v>2865</v>
      </c>
      <c r="B1507" s="2" t="s">
        <v>2849</v>
      </c>
      <c r="C1507" t="s">
        <v>225</v>
      </c>
      <c r="D1507" t="s">
        <v>579</v>
      </c>
      <c r="E1507" t="str">
        <f>HYPERLINK("https://www.ncbi.nlm.nih.gov/geo/query/acc.cgi?acc=GSM898505","GSM898505")</f>
        <v>GSM898505</v>
      </c>
      <c r="F1507" t="str">
        <f>HYPERLINK("https://www.ncbi.nlm.nih.gov/geo/query/acc.cgi?acc=GSE36679","GSE36679")</f>
        <v>GSE36679</v>
      </c>
    </row>
    <row r="1508" spans="1:6" x14ac:dyDescent="0.25">
      <c r="A1508" t="s">
        <v>2866</v>
      </c>
      <c r="B1508" s="2" t="s">
        <v>2867</v>
      </c>
      <c r="C1508" t="s">
        <v>186</v>
      </c>
      <c r="D1508" t="s">
        <v>728</v>
      </c>
      <c r="E1508" t="str">
        <f>HYPERLINK("https://www.ncbi.nlm.nih.gov/geo/query/acc.cgi?acc=GSM778044","GSM778044")</f>
        <v>GSM778044</v>
      </c>
      <c r="F1508" t="str">
        <f t="shared" ref="F1508:F1518" si="94">HYPERLINK("https://www.ncbi.nlm.nih.gov/geo/query/acc.cgi?acc=GSE31374","GSE31374")</f>
        <v>GSE31374</v>
      </c>
    </row>
    <row r="1509" spans="1:6" x14ac:dyDescent="0.25">
      <c r="A1509" t="s">
        <v>2868</v>
      </c>
      <c r="B1509" s="2" t="s">
        <v>2867</v>
      </c>
      <c r="C1509" t="s">
        <v>186</v>
      </c>
      <c r="D1509" t="s">
        <v>728</v>
      </c>
      <c r="E1509" t="str">
        <f>HYPERLINK("https://www.ncbi.nlm.nih.gov/geo/query/acc.cgi?acc=GSM778045","GSM778045")</f>
        <v>GSM778045</v>
      </c>
      <c r="F1509" t="str">
        <f t="shared" si="94"/>
        <v>GSE31374</v>
      </c>
    </row>
    <row r="1510" spans="1:6" x14ac:dyDescent="0.25">
      <c r="A1510" t="s">
        <v>2869</v>
      </c>
      <c r="B1510" s="2" t="s">
        <v>2870</v>
      </c>
      <c r="C1510" t="s">
        <v>186</v>
      </c>
      <c r="D1510" t="s">
        <v>728</v>
      </c>
      <c r="E1510" t="str">
        <f>HYPERLINK("https://www.ncbi.nlm.nih.gov/geo/query/acc.cgi?acc=GSM778046","GSM778046")</f>
        <v>GSM778046</v>
      </c>
      <c r="F1510" t="str">
        <f t="shared" si="94"/>
        <v>GSE31374</v>
      </c>
    </row>
    <row r="1511" spans="1:6" x14ac:dyDescent="0.25">
      <c r="A1511" t="s">
        <v>2871</v>
      </c>
      <c r="B1511" s="2" t="s">
        <v>2870</v>
      </c>
      <c r="C1511" t="s">
        <v>186</v>
      </c>
      <c r="D1511" t="s">
        <v>728</v>
      </c>
      <c r="E1511" t="str">
        <f>HYPERLINK("https://www.ncbi.nlm.nih.gov/geo/query/acc.cgi?acc=GSM778047","GSM778047")</f>
        <v>GSM778047</v>
      </c>
      <c r="F1511" t="str">
        <f t="shared" si="94"/>
        <v>GSE31374</v>
      </c>
    </row>
    <row r="1512" spans="1:6" x14ac:dyDescent="0.25">
      <c r="A1512" t="s">
        <v>2872</v>
      </c>
      <c r="B1512" s="2" t="s">
        <v>2873</v>
      </c>
      <c r="C1512" t="s">
        <v>186</v>
      </c>
      <c r="D1512" t="s">
        <v>728</v>
      </c>
      <c r="E1512" t="str">
        <f>HYPERLINK("https://www.ncbi.nlm.nih.gov/geo/query/acc.cgi?acc=GSM778040","GSM778040")</f>
        <v>GSM778040</v>
      </c>
      <c r="F1512" t="str">
        <f t="shared" si="94"/>
        <v>GSE31374</v>
      </c>
    </row>
    <row r="1513" spans="1:6" x14ac:dyDescent="0.25">
      <c r="A1513" t="s">
        <v>2874</v>
      </c>
      <c r="B1513" s="2" t="s">
        <v>2873</v>
      </c>
      <c r="C1513" t="s">
        <v>186</v>
      </c>
      <c r="D1513" t="s">
        <v>728</v>
      </c>
      <c r="E1513" t="str">
        <f>HYPERLINK("https://www.ncbi.nlm.nih.gov/geo/query/acc.cgi?acc=GSM778041","GSM778041")</f>
        <v>GSM778041</v>
      </c>
      <c r="F1513" t="str">
        <f t="shared" si="94"/>
        <v>GSE31374</v>
      </c>
    </row>
    <row r="1514" spans="1:6" x14ac:dyDescent="0.25">
      <c r="A1514" t="s">
        <v>2875</v>
      </c>
      <c r="B1514" s="2" t="s">
        <v>2876</v>
      </c>
      <c r="C1514" t="s">
        <v>186</v>
      </c>
      <c r="D1514" t="s">
        <v>728</v>
      </c>
      <c r="E1514" t="str">
        <f>HYPERLINK("https://www.ncbi.nlm.nih.gov/geo/query/acc.cgi?acc=GSM778042","GSM778042")</f>
        <v>GSM778042</v>
      </c>
      <c r="F1514" t="str">
        <f t="shared" si="94"/>
        <v>GSE31374</v>
      </c>
    </row>
    <row r="1515" spans="1:6" x14ac:dyDescent="0.25">
      <c r="A1515" t="s">
        <v>2877</v>
      </c>
      <c r="B1515" s="2" t="s">
        <v>2876</v>
      </c>
      <c r="C1515" t="s">
        <v>186</v>
      </c>
      <c r="D1515" t="s">
        <v>728</v>
      </c>
      <c r="E1515" t="str">
        <f>HYPERLINK("https://www.ncbi.nlm.nih.gov/geo/query/acc.cgi?acc=GSM778043","GSM778043")</f>
        <v>GSM778043</v>
      </c>
      <c r="F1515" t="str">
        <f t="shared" si="94"/>
        <v>GSE31374</v>
      </c>
    </row>
    <row r="1516" spans="1:6" x14ac:dyDescent="0.25">
      <c r="A1516" t="s">
        <v>2878</v>
      </c>
      <c r="B1516" s="2" t="s">
        <v>2879</v>
      </c>
      <c r="C1516" t="s">
        <v>186</v>
      </c>
      <c r="D1516" t="s">
        <v>728</v>
      </c>
      <c r="E1516" t="str">
        <f>HYPERLINK("https://www.ncbi.nlm.nih.gov/geo/query/acc.cgi?acc=GSM778048","GSM778048")</f>
        <v>GSM778048</v>
      </c>
      <c r="F1516" t="str">
        <f t="shared" si="94"/>
        <v>GSE31374</v>
      </c>
    </row>
    <row r="1517" spans="1:6" x14ac:dyDescent="0.25">
      <c r="A1517" t="s">
        <v>2880</v>
      </c>
      <c r="B1517" s="2" t="s">
        <v>2879</v>
      </c>
      <c r="C1517" t="s">
        <v>186</v>
      </c>
      <c r="D1517" t="s">
        <v>728</v>
      </c>
      <c r="E1517" t="str">
        <f>HYPERLINK("https://www.ncbi.nlm.nih.gov/geo/query/acc.cgi?acc=GSM778049","GSM778049")</f>
        <v>GSM778049</v>
      </c>
      <c r="F1517" t="str">
        <f t="shared" si="94"/>
        <v>GSE31374</v>
      </c>
    </row>
    <row r="1518" spans="1:6" x14ac:dyDescent="0.25">
      <c r="A1518" t="s">
        <v>2881</v>
      </c>
      <c r="B1518" s="2" t="s">
        <v>2882</v>
      </c>
      <c r="C1518" t="s">
        <v>186</v>
      </c>
      <c r="D1518" t="s">
        <v>728</v>
      </c>
      <c r="E1518" t="str">
        <f>HYPERLINK("https://www.ncbi.nlm.nih.gov/geo/query/acc.cgi?acc=GSM777962","GSM777962")</f>
        <v>GSM777962</v>
      </c>
      <c r="F1518" t="str">
        <f t="shared" si="94"/>
        <v>GSE31374</v>
      </c>
    </row>
    <row r="1519" spans="1:6" x14ac:dyDescent="0.25">
      <c r="A1519" t="s">
        <v>2883</v>
      </c>
      <c r="B1519" s="2" t="s">
        <v>2884</v>
      </c>
      <c r="C1519" t="s">
        <v>401</v>
      </c>
      <c r="D1519" t="s">
        <v>824</v>
      </c>
      <c r="E1519" t="str">
        <f>HYPERLINK("https://www.ncbi.nlm.nih.gov/geo/query/acc.cgi?acc=GSM1370212","GSM1370212")</f>
        <v>GSM1370212</v>
      </c>
      <c r="F1519" t="str">
        <f>HYPERLINK("https://www.ncbi.nlm.nih.gov/geo/query/acc.cgi?acc=GSE56853","GSE56853")</f>
        <v>GSE56853</v>
      </c>
    </row>
    <row r="1520" spans="1:6" x14ac:dyDescent="0.25">
      <c r="A1520" t="s">
        <v>2885</v>
      </c>
      <c r="B1520" s="2" t="s">
        <v>2882</v>
      </c>
      <c r="C1520" t="s">
        <v>186</v>
      </c>
      <c r="D1520" t="s">
        <v>728</v>
      </c>
      <c r="E1520" t="str">
        <f>HYPERLINK("https://www.ncbi.nlm.nih.gov/geo/query/acc.cgi?acc=GSM777963","GSM777963")</f>
        <v>GSM777963</v>
      </c>
      <c r="F1520" t="str">
        <f>HYPERLINK("https://www.ncbi.nlm.nih.gov/geo/query/acc.cgi?acc=GSE31374","GSE31374")</f>
        <v>GSE31374</v>
      </c>
    </row>
    <row r="1521" spans="1:6" x14ac:dyDescent="0.25">
      <c r="A1521" t="s">
        <v>2886</v>
      </c>
      <c r="B1521" s="2" t="s">
        <v>2887</v>
      </c>
      <c r="C1521" t="s">
        <v>186</v>
      </c>
      <c r="D1521" t="s">
        <v>728</v>
      </c>
      <c r="E1521" t="str">
        <f>HYPERLINK("https://www.ncbi.nlm.nih.gov/geo/query/acc.cgi?acc=GSM777960","GSM777960")</f>
        <v>GSM777960</v>
      </c>
      <c r="F1521" t="str">
        <f>HYPERLINK("https://www.ncbi.nlm.nih.gov/geo/query/acc.cgi?acc=GSE31374","GSE31374")</f>
        <v>GSE31374</v>
      </c>
    </row>
    <row r="1522" spans="1:6" x14ac:dyDescent="0.25">
      <c r="A1522" t="s">
        <v>2888</v>
      </c>
      <c r="B1522" s="2" t="s">
        <v>1648</v>
      </c>
      <c r="C1522" t="s">
        <v>434</v>
      </c>
      <c r="D1522" t="s">
        <v>572</v>
      </c>
      <c r="E1522" t="str">
        <f>HYPERLINK("https://www.ncbi.nlm.nih.gov/geo/query/acc.cgi?acc=GSM1600159","GSM1600159")</f>
        <v>GSM1600159</v>
      </c>
      <c r="F1522" t="str">
        <f>HYPERLINK("https://www.ncbi.nlm.nih.gov/geo/query/acc.cgi?acc=GSE65597","GSE65597")</f>
        <v>GSE65597</v>
      </c>
    </row>
    <row r="1523" spans="1:6" x14ac:dyDescent="0.25">
      <c r="A1523" t="s">
        <v>2889</v>
      </c>
      <c r="B1523" s="2" t="s">
        <v>2887</v>
      </c>
      <c r="C1523" t="s">
        <v>186</v>
      </c>
      <c r="D1523" t="s">
        <v>728</v>
      </c>
      <c r="E1523" t="str">
        <f>HYPERLINK("https://www.ncbi.nlm.nih.gov/geo/query/acc.cgi?acc=GSM777961","GSM777961")</f>
        <v>GSM777961</v>
      </c>
      <c r="F1523" t="str">
        <f>HYPERLINK("https://www.ncbi.nlm.nih.gov/geo/query/acc.cgi?acc=GSE31374","GSE31374")</f>
        <v>GSE31374</v>
      </c>
    </row>
    <row r="1524" spans="1:6" x14ac:dyDescent="0.25">
      <c r="A1524" t="s">
        <v>2890</v>
      </c>
      <c r="B1524" s="2" t="s">
        <v>2891</v>
      </c>
      <c r="C1524" t="s">
        <v>186</v>
      </c>
      <c r="D1524" t="s">
        <v>728</v>
      </c>
      <c r="E1524" t="str">
        <f>HYPERLINK("https://www.ncbi.nlm.nih.gov/geo/query/acc.cgi?acc=GSM777966","GSM777966")</f>
        <v>GSM777966</v>
      </c>
      <c r="F1524" t="str">
        <f>HYPERLINK("https://www.ncbi.nlm.nih.gov/geo/query/acc.cgi?acc=GSE31374","GSE31374")</f>
        <v>GSE31374</v>
      </c>
    </row>
    <row r="1525" spans="1:6" x14ac:dyDescent="0.25">
      <c r="A1525" t="s">
        <v>2892</v>
      </c>
      <c r="B1525" s="2" t="s">
        <v>2891</v>
      </c>
      <c r="C1525" t="s">
        <v>186</v>
      </c>
      <c r="D1525" t="s">
        <v>728</v>
      </c>
      <c r="E1525" t="str">
        <f>HYPERLINK("https://www.ncbi.nlm.nih.gov/geo/query/acc.cgi?acc=GSM777967","GSM777967")</f>
        <v>GSM777967</v>
      </c>
      <c r="F1525" t="str">
        <f>HYPERLINK("https://www.ncbi.nlm.nih.gov/geo/query/acc.cgi?acc=GSE31374","GSE31374")</f>
        <v>GSE31374</v>
      </c>
    </row>
    <row r="1526" spans="1:6" x14ac:dyDescent="0.25">
      <c r="A1526" t="s">
        <v>2893</v>
      </c>
      <c r="B1526" s="2" t="s">
        <v>2894</v>
      </c>
      <c r="C1526" t="s">
        <v>178</v>
      </c>
      <c r="D1526" t="s">
        <v>630</v>
      </c>
      <c r="E1526" t="str">
        <f>HYPERLINK("https://www.ncbi.nlm.nih.gov/geo/query/acc.cgi?acc=GSM748968","GSM748968")</f>
        <v>GSM748968</v>
      </c>
      <c r="F1526" t="str">
        <f t="shared" ref="F1526:F1535" si="95">HYPERLINK("https://www.ncbi.nlm.nih.gov/geo/query/acc.cgi?acc=GSE30245","GSE30245")</f>
        <v>GSE30245</v>
      </c>
    </row>
    <row r="1527" spans="1:6" x14ac:dyDescent="0.25">
      <c r="A1527" t="s">
        <v>2895</v>
      </c>
      <c r="B1527" s="2" t="s">
        <v>2522</v>
      </c>
      <c r="C1527" t="s">
        <v>178</v>
      </c>
      <c r="D1527" t="s">
        <v>630</v>
      </c>
      <c r="E1527" t="str">
        <f>HYPERLINK("https://www.ncbi.nlm.nih.gov/geo/query/acc.cgi?acc=GSM748969","GSM748969")</f>
        <v>GSM748969</v>
      </c>
      <c r="F1527" t="str">
        <f t="shared" si="95"/>
        <v>GSE30245</v>
      </c>
    </row>
    <row r="1528" spans="1:6" x14ac:dyDescent="0.25">
      <c r="A1528" t="s">
        <v>2896</v>
      </c>
      <c r="B1528" s="2" t="s">
        <v>2897</v>
      </c>
      <c r="C1528" t="s">
        <v>178</v>
      </c>
      <c r="D1528" t="s">
        <v>630</v>
      </c>
      <c r="E1528" t="str">
        <f>HYPERLINK("https://www.ncbi.nlm.nih.gov/geo/query/acc.cgi?acc=GSM748964","GSM748964")</f>
        <v>GSM748964</v>
      </c>
      <c r="F1528" t="str">
        <f t="shared" si="95"/>
        <v>GSE30245</v>
      </c>
    </row>
    <row r="1529" spans="1:6" x14ac:dyDescent="0.25">
      <c r="A1529" t="s">
        <v>2898</v>
      </c>
      <c r="B1529" s="2" t="s">
        <v>2899</v>
      </c>
      <c r="C1529" t="s">
        <v>178</v>
      </c>
      <c r="D1529" t="s">
        <v>630</v>
      </c>
      <c r="E1529" t="str">
        <f>HYPERLINK("https://www.ncbi.nlm.nih.gov/geo/query/acc.cgi?acc=GSM748965","GSM748965")</f>
        <v>GSM748965</v>
      </c>
      <c r="F1529" t="str">
        <f t="shared" si="95"/>
        <v>GSE30245</v>
      </c>
    </row>
    <row r="1530" spans="1:6" x14ac:dyDescent="0.25">
      <c r="A1530" t="s">
        <v>2900</v>
      </c>
      <c r="B1530" s="2" t="s">
        <v>2899</v>
      </c>
      <c r="C1530" t="s">
        <v>178</v>
      </c>
      <c r="D1530" t="s">
        <v>630</v>
      </c>
      <c r="E1530" t="str">
        <f>HYPERLINK("https://www.ncbi.nlm.nih.gov/geo/query/acc.cgi?acc=GSM748966","GSM748966")</f>
        <v>GSM748966</v>
      </c>
      <c r="F1530" t="str">
        <f t="shared" si="95"/>
        <v>GSE30245</v>
      </c>
    </row>
    <row r="1531" spans="1:6" x14ac:dyDescent="0.25">
      <c r="A1531" t="s">
        <v>2901</v>
      </c>
      <c r="B1531" s="2" t="s">
        <v>2894</v>
      </c>
      <c r="C1531" t="s">
        <v>178</v>
      </c>
      <c r="D1531" t="s">
        <v>630</v>
      </c>
      <c r="E1531" t="str">
        <f>HYPERLINK("https://www.ncbi.nlm.nih.gov/geo/query/acc.cgi?acc=GSM748967","GSM748967")</f>
        <v>GSM748967</v>
      </c>
      <c r="F1531" t="str">
        <f t="shared" si="95"/>
        <v>GSE30245</v>
      </c>
    </row>
    <row r="1532" spans="1:6" x14ac:dyDescent="0.25">
      <c r="A1532" t="s">
        <v>2902</v>
      </c>
      <c r="B1532" s="2" t="s">
        <v>2903</v>
      </c>
      <c r="C1532" t="s">
        <v>178</v>
      </c>
      <c r="D1532" t="s">
        <v>630</v>
      </c>
      <c r="E1532" t="str">
        <f>HYPERLINK("https://www.ncbi.nlm.nih.gov/geo/query/acc.cgi?acc=GSM748960","GSM748960")</f>
        <v>GSM748960</v>
      </c>
      <c r="F1532" t="str">
        <f t="shared" si="95"/>
        <v>GSE30245</v>
      </c>
    </row>
    <row r="1533" spans="1:6" x14ac:dyDescent="0.25">
      <c r="A1533" t="s">
        <v>2904</v>
      </c>
      <c r="B1533" s="2" t="s">
        <v>2905</v>
      </c>
      <c r="C1533" t="s">
        <v>178</v>
      </c>
      <c r="D1533" t="s">
        <v>630</v>
      </c>
      <c r="E1533" t="str">
        <f>HYPERLINK("https://www.ncbi.nlm.nih.gov/geo/query/acc.cgi?acc=GSM748961","GSM748961")</f>
        <v>GSM748961</v>
      </c>
      <c r="F1533" t="str">
        <f t="shared" si="95"/>
        <v>GSE30245</v>
      </c>
    </row>
    <row r="1534" spans="1:6" x14ac:dyDescent="0.25">
      <c r="A1534" t="s">
        <v>2906</v>
      </c>
      <c r="B1534" s="2" t="s">
        <v>2905</v>
      </c>
      <c r="C1534" t="s">
        <v>178</v>
      </c>
      <c r="D1534" t="s">
        <v>630</v>
      </c>
      <c r="E1534" t="str">
        <f>HYPERLINK("https://www.ncbi.nlm.nih.gov/geo/query/acc.cgi?acc=GSM748962","GSM748962")</f>
        <v>GSM748962</v>
      </c>
      <c r="F1534" t="str">
        <f t="shared" si="95"/>
        <v>GSE30245</v>
      </c>
    </row>
    <row r="1535" spans="1:6" x14ac:dyDescent="0.25">
      <c r="A1535" t="s">
        <v>2907</v>
      </c>
      <c r="B1535" s="2" t="s">
        <v>2897</v>
      </c>
      <c r="C1535" t="s">
        <v>178</v>
      </c>
      <c r="D1535" t="s">
        <v>630</v>
      </c>
      <c r="E1535" t="str">
        <f>HYPERLINK("https://www.ncbi.nlm.nih.gov/geo/query/acc.cgi?acc=GSM748963","GSM748963")</f>
        <v>GSM748963</v>
      </c>
      <c r="F1535" t="str">
        <f t="shared" si="95"/>
        <v>GSE30245</v>
      </c>
    </row>
    <row r="1536" spans="1:6" x14ac:dyDescent="0.25">
      <c r="A1536" t="s">
        <v>2908</v>
      </c>
      <c r="B1536" s="2" t="s">
        <v>866</v>
      </c>
      <c r="C1536" t="s">
        <v>551</v>
      </c>
      <c r="D1536" t="s">
        <v>559</v>
      </c>
      <c r="E1536" t="str">
        <f>HYPERLINK("https://www.ncbi.nlm.nih.gov/geo/query/acc.cgi?acc=GSM251875","GSM251875")</f>
        <v>GSM251875</v>
      </c>
      <c r="F1536" t="str">
        <f>HYPERLINK("https://www.ncbi.nlm.nih.gov/geo/query/acc.cgi?acc=GSE9978","GSE9978")</f>
        <v>GSE9978</v>
      </c>
    </row>
    <row r="1537" spans="1:6" x14ac:dyDescent="0.25">
      <c r="A1537" t="s">
        <v>2909</v>
      </c>
      <c r="B1537" s="2" t="s">
        <v>2635</v>
      </c>
      <c r="C1537" t="s">
        <v>478</v>
      </c>
      <c r="D1537" t="s">
        <v>559</v>
      </c>
      <c r="E1537" t="str">
        <f>HYPERLINK("https://www.ncbi.nlm.nih.gov/geo/query/acc.cgi?acc=GSM182259","GSM182259")</f>
        <v>GSM182259</v>
      </c>
      <c r="F1537" t="str">
        <f>HYPERLINK("https://www.ncbi.nlm.nih.gov/geo/query/acc.cgi?acc=GSE7528","GSE7528")</f>
        <v>GSE7528</v>
      </c>
    </row>
    <row r="1538" spans="1:6" x14ac:dyDescent="0.25">
      <c r="A1538" t="s">
        <v>2910</v>
      </c>
      <c r="B1538" s="2" t="s">
        <v>2911</v>
      </c>
      <c r="C1538" t="s">
        <v>531</v>
      </c>
      <c r="D1538" t="s">
        <v>856</v>
      </c>
      <c r="E1538" t="str">
        <f>HYPERLINK("https://www.ncbi.nlm.nih.gov/geo/query/acc.cgi?acc=GSM2357057","GSM2357057")</f>
        <v>GSM2357057</v>
      </c>
      <c r="F1538" t="str">
        <f>HYPERLINK("https://www.ncbi.nlm.nih.gov/geo/query/acc.cgi?acc=GSE89007","GSE89007")</f>
        <v>GSE89007</v>
      </c>
    </row>
    <row r="1539" spans="1:6" x14ac:dyDescent="0.25">
      <c r="A1539" t="s">
        <v>2912</v>
      </c>
      <c r="B1539" s="2" t="s">
        <v>2913</v>
      </c>
      <c r="C1539" t="s">
        <v>531</v>
      </c>
      <c r="D1539" t="s">
        <v>856</v>
      </c>
      <c r="E1539" t="str">
        <f>HYPERLINK("https://www.ncbi.nlm.nih.gov/geo/query/acc.cgi?acc=GSM2357056","GSM2357056")</f>
        <v>GSM2357056</v>
      </c>
      <c r="F1539" t="str">
        <f>HYPERLINK("https://www.ncbi.nlm.nih.gov/geo/query/acc.cgi?acc=GSE89007","GSE89007")</f>
        <v>GSE89007</v>
      </c>
    </row>
    <row r="1540" spans="1:6" x14ac:dyDescent="0.25">
      <c r="A1540" t="s">
        <v>2914</v>
      </c>
      <c r="B1540" s="2" t="s">
        <v>2915</v>
      </c>
      <c r="C1540" t="s">
        <v>401</v>
      </c>
      <c r="D1540" t="s">
        <v>824</v>
      </c>
      <c r="E1540" t="str">
        <f>HYPERLINK("https://www.ncbi.nlm.nih.gov/geo/query/acc.cgi?acc=GSM1370214","GSM1370214")</f>
        <v>GSM1370214</v>
      </c>
      <c r="F1540" t="str">
        <f>HYPERLINK("https://www.ncbi.nlm.nih.gov/geo/query/acc.cgi?acc=GSE56853","GSE56853")</f>
        <v>GSE56853</v>
      </c>
    </row>
    <row r="1541" spans="1:6" x14ac:dyDescent="0.25">
      <c r="A1541" t="s">
        <v>2916</v>
      </c>
      <c r="B1541" s="2" t="s">
        <v>2913</v>
      </c>
      <c r="C1541" t="s">
        <v>531</v>
      </c>
      <c r="D1541" t="s">
        <v>856</v>
      </c>
      <c r="E1541" t="str">
        <f>HYPERLINK("https://www.ncbi.nlm.nih.gov/geo/query/acc.cgi?acc=GSM2357054","GSM2357054")</f>
        <v>GSM2357054</v>
      </c>
      <c r="F1541" t="str">
        <f>HYPERLINK("https://www.ncbi.nlm.nih.gov/geo/query/acc.cgi?acc=GSE89007","GSE89007")</f>
        <v>GSE89007</v>
      </c>
    </row>
    <row r="1542" spans="1:6" x14ac:dyDescent="0.25">
      <c r="A1542" t="s">
        <v>2917</v>
      </c>
      <c r="B1542" s="2" t="s">
        <v>2918</v>
      </c>
      <c r="C1542" t="s">
        <v>536</v>
      </c>
      <c r="D1542" t="s">
        <v>572</v>
      </c>
      <c r="E1542" t="str">
        <f>HYPERLINK("https://www.ncbi.nlm.nih.gov/geo/query/acc.cgi?acc=GSM2418738","GSM2418738")</f>
        <v>GSM2418738</v>
      </c>
      <c r="F1542" t="str">
        <f>HYPERLINK("https://www.ncbi.nlm.nih.gov/geo/query/acc.cgi?acc=GSE91022","GSE91022")</f>
        <v>GSE91022</v>
      </c>
    </row>
    <row r="1543" spans="1:6" x14ac:dyDescent="0.25">
      <c r="A1543" t="s">
        <v>2919</v>
      </c>
      <c r="B1543" s="2" t="s">
        <v>2918</v>
      </c>
      <c r="C1543" t="s">
        <v>536</v>
      </c>
      <c r="D1543" t="s">
        <v>572</v>
      </c>
      <c r="E1543" t="str">
        <f>HYPERLINK("https://www.ncbi.nlm.nih.gov/geo/query/acc.cgi?acc=GSM2418739","GSM2418739")</f>
        <v>GSM2418739</v>
      </c>
      <c r="F1543" t="str">
        <f>HYPERLINK("https://www.ncbi.nlm.nih.gov/geo/query/acc.cgi?acc=GSE91022","GSE91022")</f>
        <v>GSE91022</v>
      </c>
    </row>
    <row r="1544" spans="1:6" x14ac:dyDescent="0.25">
      <c r="A1544" t="s">
        <v>2920</v>
      </c>
      <c r="B1544" s="2" t="s">
        <v>659</v>
      </c>
      <c r="C1544" t="s">
        <v>383</v>
      </c>
      <c r="D1544" t="s">
        <v>579</v>
      </c>
      <c r="E1544" t="str">
        <f>HYPERLINK("https://www.ncbi.nlm.nih.gov/geo/query/acc.cgi?acc=GSM1313642","GSM1313642")</f>
        <v>GSM1313642</v>
      </c>
      <c r="F1544" t="str">
        <f>HYPERLINK("https://www.ncbi.nlm.nih.gov/geo/query/acc.cgi?acc=GSE54355","GSE54355")</f>
        <v>GSE54355</v>
      </c>
    </row>
    <row r="1545" spans="1:6" x14ac:dyDescent="0.25">
      <c r="A1545" t="s">
        <v>2921</v>
      </c>
      <c r="B1545" s="2" t="s">
        <v>816</v>
      </c>
      <c r="C1545" t="s">
        <v>395</v>
      </c>
      <c r="D1545" t="s">
        <v>559</v>
      </c>
      <c r="E1545" t="str">
        <f>HYPERLINK("https://www.ncbi.nlm.nih.gov/geo/query/acc.cgi?acc=GSM132664","GSM132664")</f>
        <v>GSM132664</v>
      </c>
      <c r="F1545" t="str">
        <f>HYPERLINK("https://www.ncbi.nlm.nih.gov/geo/query/acc.cgi?acc=GSE5671","GSE5671")</f>
        <v>GSE5671</v>
      </c>
    </row>
    <row r="1546" spans="1:6" x14ac:dyDescent="0.25">
      <c r="A1546" t="s">
        <v>2922</v>
      </c>
      <c r="B1546" s="2" t="s">
        <v>2911</v>
      </c>
      <c r="C1546" t="s">
        <v>531</v>
      </c>
      <c r="D1546" t="s">
        <v>856</v>
      </c>
      <c r="E1546" t="str">
        <f>HYPERLINK("https://www.ncbi.nlm.nih.gov/geo/query/acc.cgi?acc=GSM2357059","GSM2357059")</f>
        <v>GSM2357059</v>
      </c>
      <c r="F1546" t="str">
        <f>HYPERLINK("https://www.ncbi.nlm.nih.gov/geo/query/acc.cgi?acc=GSE89007","GSE89007")</f>
        <v>GSE89007</v>
      </c>
    </row>
    <row r="1547" spans="1:6" x14ac:dyDescent="0.25">
      <c r="A1547" t="s">
        <v>2923</v>
      </c>
      <c r="B1547" s="2" t="s">
        <v>2911</v>
      </c>
      <c r="C1547" t="s">
        <v>531</v>
      </c>
      <c r="D1547" t="s">
        <v>856</v>
      </c>
      <c r="E1547" t="str">
        <f>HYPERLINK("https://www.ncbi.nlm.nih.gov/geo/query/acc.cgi?acc=GSM2357058","GSM2357058")</f>
        <v>GSM2357058</v>
      </c>
      <c r="F1547" t="str">
        <f>HYPERLINK("https://www.ncbi.nlm.nih.gov/geo/query/acc.cgi?acc=GSE89007","GSE89007")</f>
        <v>GSE89007</v>
      </c>
    </row>
    <row r="1548" spans="1:6" x14ac:dyDescent="0.25">
      <c r="A1548" t="s">
        <v>2924</v>
      </c>
      <c r="B1548" s="2" t="s">
        <v>2057</v>
      </c>
      <c r="C1548" t="s">
        <v>431</v>
      </c>
      <c r="D1548" t="s">
        <v>572</v>
      </c>
      <c r="E1548" t="str">
        <f>HYPERLINK("https://www.ncbi.nlm.nih.gov/geo/query/acc.cgi?acc=GSM1580539","GSM1580539")</f>
        <v>GSM1580539</v>
      </c>
      <c r="F1548" t="str">
        <f>HYPERLINK("https://www.ncbi.nlm.nih.gov/geo/query/acc.cgi?acc=GSE64819","GSE64819")</f>
        <v>GSE64819</v>
      </c>
    </row>
    <row r="1549" spans="1:6" x14ac:dyDescent="0.25">
      <c r="A1549" t="s">
        <v>2925</v>
      </c>
      <c r="B1549" s="2" t="s">
        <v>2057</v>
      </c>
      <c r="C1549" t="s">
        <v>431</v>
      </c>
      <c r="D1549" t="s">
        <v>572</v>
      </c>
      <c r="E1549" t="str">
        <f>HYPERLINK("https://www.ncbi.nlm.nih.gov/geo/query/acc.cgi?acc=GSM1580538","GSM1580538")</f>
        <v>GSM1580538</v>
      </c>
      <c r="F1549" t="str">
        <f>HYPERLINK("https://www.ncbi.nlm.nih.gov/geo/query/acc.cgi?acc=GSE64819","GSE64819")</f>
        <v>GSE64819</v>
      </c>
    </row>
    <row r="1550" spans="1:6" x14ac:dyDescent="0.25">
      <c r="A1550" t="s">
        <v>2926</v>
      </c>
      <c r="B1550" s="2" t="s">
        <v>2857</v>
      </c>
      <c r="C1550" t="s">
        <v>395</v>
      </c>
      <c r="D1550" t="s">
        <v>559</v>
      </c>
      <c r="E1550" t="str">
        <f>HYPERLINK("https://www.ncbi.nlm.nih.gov/geo/query/acc.cgi?acc=GSM132665","GSM132665")</f>
        <v>GSM132665</v>
      </c>
      <c r="F1550" t="str">
        <f>HYPERLINK("https://www.ncbi.nlm.nih.gov/geo/query/acc.cgi?acc=GSE5671","GSE5671")</f>
        <v>GSE5671</v>
      </c>
    </row>
    <row r="1551" spans="1:6" x14ac:dyDescent="0.25">
      <c r="A1551" t="s">
        <v>2927</v>
      </c>
      <c r="B1551" s="2" t="s">
        <v>1487</v>
      </c>
      <c r="C1551" t="s">
        <v>199</v>
      </c>
      <c r="D1551" t="s">
        <v>625</v>
      </c>
      <c r="E1551" t="str">
        <f>HYPERLINK("https://www.ncbi.nlm.nih.gov/geo/query/acc.cgi?acc=GSM72823","GSM72823")</f>
        <v>GSM72823</v>
      </c>
      <c r="F1551" t="str">
        <f>HYPERLINK("https://www.ncbi.nlm.nih.gov/geo/query/acc.cgi?acc=GSE3231","GSE3231")</f>
        <v>GSE3231</v>
      </c>
    </row>
    <row r="1552" spans="1:6" x14ac:dyDescent="0.25">
      <c r="A1552" t="s">
        <v>2928</v>
      </c>
      <c r="B1552" s="2" t="s">
        <v>2929</v>
      </c>
      <c r="C1552" t="s">
        <v>406</v>
      </c>
      <c r="D1552" t="s">
        <v>789</v>
      </c>
      <c r="E1552" t="str">
        <f>HYPERLINK("https://www.ncbi.nlm.nih.gov/geo/query/acc.cgi?acc=GSM1388382","GSM1388382")</f>
        <v>GSM1388382</v>
      </c>
      <c r="F1552" t="str">
        <f>HYPERLINK("https://www.ncbi.nlm.nih.gov/geo/query/acc.cgi?acc=GSE57774","GSE57774")</f>
        <v>GSE57774</v>
      </c>
    </row>
    <row r="1553" spans="1:6" x14ac:dyDescent="0.25">
      <c r="A1553" t="s">
        <v>2930</v>
      </c>
      <c r="B1553" s="2" t="s">
        <v>2931</v>
      </c>
      <c r="C1553" t="s">
        <v>412</v>
      </c>
      <c r="D1553" t="s">
        <v>583</v>
      </c>
      <c r="E1553" t="str">
        <f>HYPERLINK("https://www.ncbi.nlm.nih.gov/geo/query/acc.cgi?acc=GSM1416509","GSM1416509")</f>
        <v>GSM1416509</v>
      </c>
      <c r="F1553" t="str">
        <f>HYPERLINK("https://www.ncbi.nlm.nih.gov/geo/query/acc.cgi?acc=GSE58656","GSE58656")</f>
        <v>GSE58656</v>
      </c>
    </row>
    <row r="1554" spans="1:6" x14ac:dyDescent="0.25">
      <c r="A1554" t="s">
        <v>2932</v>
      </c>
      <c r="B1554" s="2" t="s">
        <v>1863</v>
      </c>
      <c r="C1554" t="s">
        <v>327</v>
      </c>
      <c r="D1554" t="s">
        <v>789</v>
      </c>
      <c r="E1554" t="str">
        <f>HYPERLINK("https://www.ncbi.nlm.nih.gov/geo/query/acc.cgi?acc=GSM1244660","GSM1244660")</f>
        <v>GSM1244660</v>
      </c>
      <c r="F1554" t="str">
        <f>HYPERLINK("https://www.ncbi.nlm.nih.gov/geo/query/acc.cgi?acc=GSE46879","GSE46879")</f>
        <v>GSE46879</v>
      </c>
    </row>
    <row r="1555" spans="1:6" x14ac:dyDescent="0.25">
      <c r="A1555" t="s">
        <v>2933</v>
      </c>
      <c r="B1555" s="2" t="s">
        <v>2723</v>
      </c>
      <c r="C1555" t="s">
        <v>160</v>
      </c>
      <c r="D1555" t="s">
        <v>1475</v>
      </c>
      <c r="E1555" t="str">
        <f>HYPERLINK("https://www.ncbi.nlm.nih.gov/geo/query/acc.cgi?acc=GSM703171","GSM703171")</f>
        <v>GSM703171</v>
      </c>
      <c r="F1555" t="str">
        <f>HYPERLINK("https://www.ncbi.nlm.nih.gov/geo/query/acc.cgi?acc=GSE28452","GSE28452")</f>
        <v>GSE28452</v>
      </c>
    </row>
    <row r="1556" spans="1:6" x14ac:dyDescent="0.25">
      <c r="A1556" t="s">
        <v>2934</v>
      </c>
      <c r="B1556" s="2" t="s">
        <v>2106</v>
      </c>
      <c r="C1556" t="s">
        <v>463</v>
      </c>
      <c r="D1556" t="s">
        <v>559</v>
      </c>
      <c r="E1556" t="str">
        <f>HYPERLINK("https://www.ncbi.nlm.nih.gov/geo/query/acc.cgi?acc=GSM172071","GSM172071")</f>
        <v>GSM172071</v>
      </c>
      <c r="F1556" t="str">
        <f>HYPERLINK("https://www.ncbi.nlm.nih.gov/geo/query/acc.cgi?acc=GSE7141","GSE7141")</f>
        <v>GSE7141</v>
      </c>
    </row>
    <row r="1557" spans="1:6" x14ac:dyDescent="0.25">
      <c r="A1557" t="s">
        <v>2935</v>
      </c>
      <c r="B1557" s="2" t="s">
        <v>2936</v>
      </c>
      <c r="C1557" t="s">
        <v>23</v>
      </c>
      <c r="D1557" t="s">
        <v>1121</v>
      </c>
      <c r="E1557" t="str">
        <f>HYPERLINK("https://www.ncbi.nlm.nih.gov/geo/query/acc.cgi?acc=GSM333636","GSM333636")</f>
        <v>GSM333636</v>
      </c>
      <c r="F1557" t="str">
        <f>HYPERLINK("https://www.ncbi.nlm.nih.gov/geo/query/acc.cgi?acc=GSE13211","GSE13211")</f>
        <v>GSE13211</v>
      </c>
    </row>
    <row r="1558" spans="1:6" x14ac:dyDescent="0.25">
      <c r="A1558" t="s">
        <v>2937</v>
      </c>
      <c r="B1558" s="2" t="s">
        <v>2936</v>
      </c>
      <c r="C1558" t="s">
        <v>23</v>
      </c>
      <c r="D1558" t="s">
        <v>1121</v>
      </c>
      <c r="E1558" t="str">
        <f>HYPERLINK("https://www.ncbi.nlm.nih.gov/geo/query/acc.cgi?acc=GSM333637","GSM333637")</f>
        <v>GSM333637</v>
      </c>
      <c r="F1558" t="str">
        <f>HYPERLINK("https://www.ncbi.nlm.nih.gov/geo/query/acc.cgi?acc=GSE13211","GSE13211")</f>
        <v>GSE13211</v>
      </c>
    </row>
    <row r="1559" spans="1:6" x14ac:dyDescent="0.25">
      <c r="A1559" t="s">
        <v>2938</v>
      </c>
      <c r="B1559" s="2" t="s">
        <v>2939</v>
      </c>
      <c r="C1559" t="s">
        <v>46</v>
      </c>
      <c r="D1559" t="s">
        <v>2940</v>
      </c>
      <c r="E1559" t="str">
        <f>HYPERLINK("https://www.ncbi.nlm.nih.gov/geo/query/acc.cgi?acc=GSM388199","GSM388199")</f>
        <v>GSM388199</v>
      </c>
      <c r="F1559" t="str">
        <f>HYPERLINK("https://www.ncbi.nlm.nih.gov/geo/query/acc.cgi?acc=GSE15487","GSE15487")</f>
        <v>GSE15487</v>
      </c>
    </row>
    <row r="1560" spans="1:6" x14ac:dyDescent="0.25">
      <c r="A1560" t="s">
        <v>2941</v>
      </c>
      <c r="B1560" s="2" t="s">
        <v>2942</v>
      </c>
      <c r="C1560" t="s">
        <v>67</v>
      </c>
      <c r="D1560" t="s">
        <v>572</v>
      </c>
      <c r="E1560" t="str">
        <f>HYPERLINK("https://www.ncbi.nlm.nih.gov/geo/query/acc.cgi?acc=GSM461151","GSM461151")</f>
        <v>GSM461151</v>
      </c>
      <c r="F1560" t="str">
        <f>HYPERLINK("https://www.ncbi.nlm.nih.gov/geo/query/acc.cgi?acc=GSE18503","GSE18503")</f>
        <v>GSE18503</v>
      </c>
    </row>
    <row r="1561" spans="1:6" x14ac:dyDescent="0.25">
      <c r="A1561" t="s">
        <v>2943</v>
      </c>
      <c r="B1561" s="2" t="s">
        <v>2944</v>
      </c>
      <c r="C1561" t="s">
        <v>67</v>
      </c>
      <c r="D1561" t="s">
        <v>572</v>
      </c>
      <c r="E1561" t="str">
        <f>HYPERLINK("https://www.ncbi.nlm.nih.gov/geo/query/acc.cgi?acc=GSM461150","GSM461150")</f>
        <v>GSM461150</v>
      </c>
      <c r="F1561" t="str">
        <f>HYPERLINK("https://www.ncbi.nlm.nih.gov/geo/query/acc.cgi?acc=GSE18503","GSE18503")</f>
        <v>GSE18503</v>
      </c>
    </row>
    <row r="1562" spans="1:6" x14ac:dyDescent="0.25">
      <c r="A1562" t="s">
        <v>2945</v>
      </c>
      <c r="B1562" s="2" t="s">
        <v>2939</v>
      </c>
      <c r="C1562" t="s">
        <v>46</v>
      </c>
      <c r="D1562" t="s">
        <v>2940</v>
      </c>
      <c r="E1562" t="str">
        <f>HYPERLINK("https://www.ncbi.nlm.nih.gov/geo/query/acc.cgi?acc=GSM388201","GSM388201")</f>
        <v>GSM388201</v>
      </c>
      <c r="F1562" t="str">
        <f>HYPERLINK("https://www.ncbi.nlm.nih.gov/geo/query/acc.cgi?acc=GSE15487","GSE15487")</f>
        <v>GSE15487</v>
      </c>
    </row>
    <row r="1563" spans="1:6" x14ac:dyDescent="0.25">
      <c r="A1563" t="s">
        <v>2946</v>
      </c>
      <c r="B1563" s="2" t="s">
        <v>2939</v>
      </c>
      <c r="C1563" t="s">
        <v>46</v>
      </c>
      <c r="D1563" t="s">
        <v>2940</v>
      </c>
      <c r="E1563" t="str">
        <f>HYPERLINK("https://www.ncbi.nlm.nih.gov/geo/query/acc.cgi?acc=GSM388200","GSM388200")</f>
        <v>GSM388200</v>
      </c>
      <c r="F1563" t="str">
        <f>HYPERLINK("https://www.ncbi.nlm.nih.gov/geo/query/acc.cgi?acc=GSE15487","GSE15487")</f>
        <v>GSE15487</v>
      </c>
    </row>
    <row r="1564" spans="1:6" x14ac:dyDescent="0.25">
      <c r="A1564" t="s">
        <v>2947</v>
      </c>
      <c r="B1564" s="2" t="s">
        <v>1863</v>
      </c>
      <c r="C1564" t="s">
        <v>327</v>
      </c>
      <c r="D1564" t="s">
        <v>789</v>
      </c>
      <c r="E1564" t="str">
        <f>HYPERLINK("https://www.ncbi.nlm.nih.gov/geo/query/acc.cgi?acc=GSM1244661","GSM1244661")</f>
        <v>GSM1244661</v>
      </c>
      <c r="F1564" t="str">
        <f>HYPERLINK("https://www.ncbi.nlm.nih.gov/geo/query/acc.cgi?acc=GSE46879","GSE46879")</f>
        <v>GSE46879</v>
      </c>
    </row>
    <row r="1565" spans="1:6" x14ac:dyDescent="0.25">
      <c r="A1565" t="s">
        <v>2948</v>
      </c>
      <c r="B1565" s="2" t="s">
        <v>2608</v>
      </c>
      <c r="C1565" t="s">
        <v>28</v>
      </c>
      <c r="D1565" t="s">
        <v>559</v>
      </c>
      <c r="E1565" t="str">
        <f>HYPERLINK("https://www.ncbi.nlm.nih.gov/geo/query/acc.cgi?acc=GSM338372","GSM338372")</f>
        <v>GSM338372</v>
      </c>
      <c r="F1565" t="str">
        <f t="shared" ref="F1565:F1572" si="96">HYPERLINK("https://www.ncbi.nlm.nih.gov/geo/query/acc.cgi?acc=GSE13408","GSE13408")</f>
        <v>GSE13408</v>
      </c>
    </row>
    <row r="1566" spans="1:6" x14ac:dyDescent="0.25">
      <c r="A1566" t="s">
        <v>2949</v>
      </c>
      <c r="B1566" s="2" t="s">
        <v>985</v>
      </c>
      <c r="C1566" t="s">
        <v>28</v>
      </c>
      <c r="D1566" t="s">
        <v>559</v>
      </c>
      <c r="E1566" t="str">
        <f>HYPERLINK("https://www.ncbi.nlm.nih.gov/geo/query/acc.cgi?acc=GSM338373","GSM338373")</f>
        <v>GSM338373</v>
      </c>
      <c r="F1566" t="str">
        <f t="shared" si="96"/>
        <v>GSE13408</v>
      </c>
    </row>
    <row r="1567" spans="1:6" x14ac:dyDescent="0.25">
      <c r="A1567" t="s">
        <v>2950</v>
      </c>
      <c r="B1567" s="2" t="s">
        <v>2608</v>
      </c>
      <c r="C1567" t="s">
        <v>28</v>
      </c>
      <c r="D1567" t="s">
        <v>559</v>
      </c>
      <c r="E1567" t="str">
        <f>HYPERLINK("https://www.ncbi.nlm.nih.gov/geo/query/acc.cgi?acc=GSM338370","GSM338370")</f>
        <v>GSM338370</v>
      </c>
      <c r="F1567" t="str">
        <f t="shared" si="96"/>
        <v>GSE13408</v>
      </c>
    </row>
    <row r="1568" spans="1:6" x14ac:dyDescent="0.25">
      <c r="A1568" t="s">
        <v>2951</v>
      </c>
      <c r="B1568" s="2" t="s">
        <v>985</v>
      </c>
      <c r="C1568" t="s">
        <v>28</v>
      </c>
      <c r="D1568" t="s">
        <v>559</v>
      </c>
      <c r="E1568" t="str">
        <f>HYPERLINK("https://www.ncbi.nlm.nih.gov/geo/query/acc.cgi?acc=GSM338371","GSM338371")</f>
        <v>GSM338371</v>
      </c>
      <c r="F1568" t="str">
        <f t="shared" si="96"/>
        <v>GSE13408</v>
      </c>
    </row>
    <row r="1569" spans="1:6" x14ac:dyDescent="0.25">
      <c r="A1569" t="s">
        <v>2952</v>
      </c>
      <c r="B1569" s="2" t="s">
        <v>2604</v>
      </c>
      <c r="C1569" t="s">
        <v>28</v>
      </c>
      <c r="D1569" t="s">
        <v>559</v>
      </c>
      <c r="E1569" t="str">
        <f>HYPERLINK("https://www.ncbi.nlm.nih.gov/geo/query/acc.cgi?acc=GSM338376","GSM338376")</f>
        <v>GSM338376</v>
      </c>
      <c r="F1569" t="str">
        <f t="shared" si="96"/>
        <v>GSE13408</v>
      </c>
    </row>
    <row r="1570" spans="1:6" x14ac:dyDescent="0.25">
      <c r="A1570" t="s">
        <v>2953</v>
      </c>
      <c r="B1570" s="2" t="s">
        <v>2954</v>
      </c>
      <c r="C1570" t="s">
        <v>28</v>
      </c>
      <c r="D1570" t="s">
        <v>559</v>
      </c>
      <c r="E1570" t="str">
        <f>HYPERLINK("https://www.ncbi.nlm.nih.gov/geo/query/acc.cgi?acc=GSM338377","GSM338377")</f>
        <v>GSM338377</v>
      </c>
      <c r="F1570" t="str">
        <f t="shared" si="96"/>
        <v>GSE13408</v>
      </c>
    </row>
    <row r="1571" spans="1:6" x14ac:dyDescent="0.25">
      <c r="A1571" t="s">
        <v>2955</v>
      </c>
      <c r="B1571" s="2" t="s">
        <v>2604</v>
      </c>
      <c r="C1571" t="s">
        <v>28</v>
      </c>
      <c r="D1571" t="s">
        <v>559</v>
      </c>
      <c r="E1571" t="str">
        <f>HYPERLINK("https://www.ncbi.nlm.nih.gov/geo/query/acc.cgi?acc=GSM338374","GSM338374")</f>
        <v>GSM338374</v>
      </c>
      <c r="F1571" t="str">
        <f t="shared" si="96"/>
        <v>GSE13408</v>
      </c>
    </row>
    <row r="1572" spans="1:6" x14ac:dyDescent="0.25">
      <c r="A1572" t="s">
        <v>2956</v>
      </c>
      <c r="B1572" s="2" t="s">
        <v>2954</v>
      </c>
      <c r="C1572" t="s">
        <v>28</v>
      </c>
      <c r="D1572" t="s">
        <v>559</v>
      </c>
      <c r="E1572" t="str">
        <f>HYPERLINK("https://www.ncbi.nlm.nih.gov/geo/query/acc.cgi?acc=GSM338375","GSM338375")</f>
        <v>GSM338375</v>
      </c>
      <c r="F1572" t="str">
        <f t="shared" si="96"/>
        <v>GSE13408</v>
      </c>
    </row>
    <row r="1573" spans="1:6" x14ac:dyDescent="0.25">
      <c r="A1573" t="s">
        <v>2957</v>
      </c>
      <c r="B1573" s="2" t="s">
        <v>620</v>
      </c>
      <c r="C1573" t="s">
        <v>498</v>
      </c>
      <c r="D1573" t="s">
        <v>943</v>
      </c>
      <c r="E1573" t="str">
        <f>HYPERLINK("https://www.ncbi.nlm.nih.gov/geo/query/acc.cgi?acc=GSM1153100","GSM1153100")</f>
        <v>GSM1153100</v>
      </c>
      <c r="F1573" t="str">
        <f>HYPERLINK("https://www.ncbi.nlm.nih.gov/geo/query/acc.cgi?acc=GSE78116","GSE78116")</f>
        <v>GSE78116</v>
      </c>
    </row>
    <row r="1574" spans="1:6" x14ac:dyDescent="0.25">
      <c r="A1574" t="s">
        <v>2958</v>
      </c>
      <c r="B1574" s="2" t="s">
        <v>2604</v>
      </c>
      <c r="C1574" t="s">
        <v>28</v>
      </c>
      <c r="D1574" t="s">
        <v>559</v>
      </c>
      <c r="E1574" t="str">
        <f>HYPERLINK("https://www.ncbi.nlm.nih.gov/geo/query/acc.cgi?acc=GSM338378","GSM338378")</f>
        <v>GSM338378</v>
      </c>
      <c r="F1574" t="str">
        <f>HYPERLINK("https://www.ncbi.nlm.nih.gov/geo/query/acc.cgi?acc=GSE13408","GSE13408")</f>
        <v>GSE13408</v>
      </c>
    </row>
    <row r="1575" spans="1:6" x14ac:dyDescent="0.25">
      <c r="A1575" t="s">
        <v>2959</v>
      </c>
      <c r="B1575" s="2" t="s">
        <v>2954</v>
      </c>
      <c r="C1575" t="s">
        <v>28</v>
      </c>
      <c r="D1575" t="s">
        <v>559</v>
      </c>
      <c r="E1575" t="str">
        <f>HYPERLINK("https://www.ncbi.nlm.nih.gov/geo/query/acc.cgi?acc=GSM338379","GSM338379")</f>
        <v>GSM338379</v>
      </c>
      <c r="F1575" t="str">
        <f>HYPERLINK("https://www.ncbi.nlm.nih.gov/geo/query/acc.cgi?acc=GSE13408","GSE13408")</f>
        <v>GSE13408</v>
      </c>
    </row>
    <row r="1576" spans="1:6" x14ac:dyDescent="0.25">
      <c r="A1576" t="s">
        <v>2960</v>
      </c>
      <c r="B1576" s="2" t="s">
        <v>2961</v>
      </c>
      <c r="C1576" t="s">
        <v>324</v>
      </c>
      <c r="D1576" t="s">
        <v>623</v>
      </c>
      <c r="E1576" t="str">
        <f>HYPERLINK("https://www.ncbi.nlm.nih.gov/geo/query/acc.cgi?acc=GSM105624","GSM105624")</f>
        <v>GSM105624</v>
      </c>
      <c r="F1576" t="str">
        <f>HYPERLINK("https://www.ncbi.nlm.nih.gov/geo/query/acc.cgi?acc=GSE4679","GSE4679")</f>
        <v>GSE4679</v>
      </c>
    </row>
    <row r="1577" spans="1:6" x14ac:dyDescent="0.25">
      <c r="A1577" t="s">
        <v>2962</v>
      </c>
      <c r="B1577" s="2" t="s">
        <v>2963</v>
      </c>
      <c r="C1577" t="s">
        <v>377</v>
      </c>
      <c r="D1577" t="s">
        <v>618</v>
      </c>
      <c r="E1577" t="str">
        <f>HYPERLINK("https://www.ncbi.nlm.nih.gov/geo/query/acc.cgi?acc=GSM1304579","GSM1304579")</f>
        <v>GSM1304579</v>
      </c>
      <c r="F1577" t="str">
        <f>HYPERLINK("https://www.ncbi.nlm.nih.gov/geo/query/acc.cgi?acc=GSE53969","GSE53969")</f>
        <v>GSE53969</v>
      </c>
    </row>
    <row r="1578" spans="1:6" x14ac:dyDescent="0.25">
      <c r="A1578" t="s">
        <v>2964</v>
      </c>
      <c r="B1578" s="2" t="s">
        <v>2961</v>
      </c>
      <c r="C1578" t="s">
        <v>324</v>
      </c>
      <c r="D1578" t="s">
        <v>625</v>
      </c>
      <c r="E1578" t="str">
        <f>HYPERLINK("https://www.ncbi.nlm.nih.gov/geo/query/acc.cgi?acc=GSM105625","GSM105625")</f>
        <v>GSM105625</v>
      </c>
      <c r="F1578" t="str">
        <f>HYPERLINK("https://www.ncbi.nlm.nih.gov/geo/query/acc.cgi?acc=GSE4679","GSE4679")</f>
        <v>GSE4679</v>
      </c>
    </row>
    <row r="1579" spans="1:6" x14ac:dyDescent="0.25">
      <c r="A1579" t="s">
        <v>2965</v>
      </c>
      <c r="B1579" s="2" t="s">
        <v>2966</v>
      </c>
      <c r="C1579" t="s">
        <v>377</v>
      </c>
      <c r="D1579" t="s">
        <v>618</v>
      </c>
      <c r="E1579" t="str">
        <f>HYPERLINK("https://www.ncbi.nlm.nih.gov/geo/query/acc.cgi?acc=GSM1304573","GSM1304573")</f>
        <v>GSM1304573</v>
      </c>
      <c r="F1579" t="str">
        <f t="shared" ref="F1579:F1585" si="97">HYPERLINK("https://www.ncbi.nlm.nih.gov/geo/query/acc.cgi?acc=GSE53969","GSE53969")</f>
        <v>GSE53969</v>
      </c>
    </row>
    <row r="1580" spans="1:6" x14ac:dyDescent="0.25">
      <c r="A1580" t="s">
        <v>2967</v>
      </c>
      <c r="B1580" s="2" t="s">
        <v>2966</v>
      </c>
      <c r="C1580" t="s">
        <v>377</v>
      </c>
      <c r="D1580" t="s">
        <v>618</v>
      </c>
      <c r="E1580" t="str">
        <f>HYPERLINK("https://www.ncbi.nlm.nih.gov/geo/query/acc.cgi?acc=GSM1304572","GSM1304572")</f>
        <v>GSM1304572</v>
      </c>
      <c r="F1580" t="str">
        <f t="shared" si="97"/>
        <v>GSE53969</v>
      </c>
    </row>
    <row r="1581" spans="1:6" x14ac:dyDescent="0.25">
      <c r="A1581" t="s">
        <v>2968</v>
      </c>
      <c r="B1581" s="2" t="s">
        <v>2616</v>
      </c>
      <c r="C1581" t="s">
        <v>377</v>
      </c>
      <c r="D1581" t="s">
        <v>618</v>
      </c>
      <c r="E1581" t="str">
        <f>HYPERLINK("https://www.ncbi.nlm.nih.gov/geo/query/acc.cgi?acc=GSM1304571","GSM1304571")</f>
        <v>GSM1304571</v>
      </c>
      <c r="F1581" t="str">
        <f t="shared" si="97"/>
        <v>GSE53969</v>
      </c>
    </row>
    <row r="1582" spans="1:6" x14ac:dyDescent="0.25">
      <c r="A1582" t="s">
        <v>2969</v>
      </c>
      <c r="B1582" s="2" t="s">
        <v>2616</v>
      </c>
      <c r="C1582" t="s">
        <v>377</v>
      </c>
      <c r="D1582" t="s">
        <v>618</v>
      </c>
      <c r="E1582" t="str">
        <f>HYPERLINK("https://www.ncbi.nlm.nih.gov/geo/query/acc.cgi?acc=GSM1304570","GSM1304570")</f>
        <v>GSM1304570</v>
      </c>
      <c r="F1582" t="str">
        <f t="shared" si="97"/>
        <v>GSE53969</v>
      </c>
    </row>
    <row r="1583" spans="1:6" x14ac:dyDescent="0.25">
      <c r="A1583" t="s">
        <v>2970</v>
      </c>
      <c r="B1583" s="2" t="s">
        <v>2966</v>
      </c>
      <c r="C1583" t="s">
        <v>377</v>
      </c>
      <c r="D1583" t="s">
        <v>618</v>
      </c>
      <c r="E1583" t="str">
        <f>HYPERLINK("https://www.ncbi.nlm.nih.gov/geo/query/acc.cgi?acc=GSM1304577","GSM1304577")</f>
        <v>GSM1304577</v>
      </c>
      <c r="F1583" t="str">
        <f t="shared" si="97"/>
        <v>GSE53969</v>
      </c>
    </row>
    <row r="1584" spans="1:6" x14ac:dyDescent="0.25">
      <c r="A1584" t="s">
        <v>2971</v>
      </c>
      <c r="B1584" s="2" t="s">
        <v>2966</v>
      </c>
      <c r="C1584" t="s">
        <v>377</v>
      </c>
      <c r="D1584" t="s">
        <v>618</v>
      </c>
      <c r="E1584" t="str">
        <f>HYPERLINK("https://www.ncbi.nlm.nih.gov/geo/query/acc.cgi?acc=GSM1304576","GSM1304576")</f>
        <v>GSM1304576</v>
      </c>
      <c r="F1584" t="str">
        <f t="shared" si="97"/>
        <v>GSE53969</v>
      </c>
    </row>
    <row r="1585" spans="1:6" x14ac:dyDescent="0.25">
      <c r="A1585" t="s">
        <v>2972</v>
      </c>
      <c r="B1585" s="2" t="s">
        <v>2966</v>
      </c>
      <c r="C1585" t="s">
        <v>377</v>
      </c>
      <c r="D1585" t="s">
        <v>618</v>
      </c>
      <c r="E1585" t="str">
        <f>HYPERLINK("https://www.ncbi.nlm.nih.gov/geo/query/acc.cgi?acc=GSM1304575","GSM1304575")</f>
        <v>GSM1304575</v>
      </c>
      <c r="F1585" t="str">
        <f t="shared" si="97"/>
        <v>GSE53969</v>
      </c>
    </row>
    <row r="1586" spans="1:6" x14ac:dyDescent="0.25">
      <c r="A1586" t="s">
        <v>2973</v>
      </c>
      <c r="B1586" s="2" t="s">
        <v>2974</v>
      </c>
      <c r="C1586" t="s">
        <v>324</v>
      </c>
      <c r="D1586" t="s">
        <v>625</v>
      </c>
      <c r="E1586" t="str">
        <f>HYPERLINK("https://www.ncbi.nlm.nih.gov/geo/query/acc.cgi?acc=GSM105623","GSM105623")</f>
        <v>GSM105623</v>
      </c>
      <c r="F1586" t="str">
        <f>HYPERLINK("https://www.ncbi.nlm.nih.gov/geo/query/acc.cgi?acc=GSE4679","GSE4679")</f>
        <v>GSE4679</v>
      </c>
    </row>
    <row r="1587" spans="1:6" x14ac:dyDescent="0.25">
      <c r="A1587" t="s">
        <v>2975</v>
      </c>
      <c r="B1587" s="2" t="s">
        <v>2976</v>
      </c>
      <c r="C1587" t="s">
        <v>315</v>
      </c>
      <c r="D1587" t="s">
        <v>559</v>
      </c>
      <c r="E1587" t="str">
        <f>HYPERLINK("https://www.ncbi.nlm.nih.gov/geo/query/acc.cgi?acc=GSM1083524","GSM1083524")</f>
        <v>GSM1083524</v>
      </c>
      <c r="F1587" t="str">
        <f t="shared" ref="F1587:F1593" si="98">HYPERLINK("https://www.ncbi.nlm.nih.gov/geo/query/acc.cgi?acc=GSE44339","GSE44339")</f>
        <v>GSE44339</v>
      </c>
    </row>
    <row r="1588" spans="1:6" x14ac:dyDescent="0.25">
      <c r="A1588" t="s">
        <v>2977</v>
      </c>
      <c r="B1588" s="2" t="s">
        <v>2978</v>
      </c>
      <c r="C1588" t="s">
        <v>315</v>
      </c>
      <c r="D1588" t="s">
        <v>559</v>
      </c>
      <c r="E1588" t="str">
        <f>HYPERLINK("https://www.ncbi.nlm.nih.gov/geo/query/acc.cgi?acc=GSM1083525","GSM1083525")</f>
        <v>GSM1083525</v>
      </c>
      <c r="F1588" t="str">
        <f t="shared" si="98"/>
        <v>GSE44339</v>
      </c>
    </row>
    <row r="1589" spans="1:6" x14ac:dyDescent="0.25">
      <c r="A1589" t="s">
        <v>2979</v>
      </c>
      <c r="B1589" s="2" t="s">
        <v>2980</v>
      </c>
      <c r="C1589" t="s">
        <v>315</v>
      </c>
      <c r="D1589" t="s">
        <v>559</v>
      </c>
      <c r="E1589" t="str">
        <f>HYPERLINK("https://www.ncbi.nlm.nih.gov/geo/query/acc.cgi?acc=GSM1083526","GSM1083526")</f>
        <v>GSM1083526</v>
      </c>
      <c r="F1589" t="str">
        <f t="shared" si="98"/>
        <v>GSE44339</v>
      </c>
    </row>
    <row r="1590" spans="1:6" x14ac:dyDescent="0.25">
      <c r="A1590" t="s">
        <v>2981</v>
      </c>
      <c r="B1590" s="2" t="s">
        <v>2982</v>
      </c>
      <c r="C1590" t="s">
        <v>315</v>
      </c>
      <c r="D1590" t="s">
        <v>559</v>
      </c>
      <c r="E1590" t="str">
        <f>HYPERLINK("https://www.ncbi.nlm.nih.gov/geo/query/acc.cgi?acc=GSM1083527","GSM1083527")</f>
        <v>GSM1083527</v>
      </c>
      <c r="F1590" t="str">
        <f t="shared" si="98"/>
        <v>GSE44339</v>
      </c>
    </row>
    <row r="1591" spans="1:6" x14ac:dyDescent="0.25">
      <c r="A1591" t="s">
        <v>2983</v>
      </c>
      <c r="B1591" s="2" t="s">
        <v>2984</v>
      </c>
      <c r="C1591" t="s">
        <v>315</v>
      </c>
      <c r="D1591" t="s">
        <v>559</v>
      </c>
      <c r="E1591" t="str">
        <f>HYPERLINK("https://www.ncbi.nlm.nih.gov/geo/query/acc.cgi?acc=GSM1083520","GSM1083520")</f>
        <v>GSM1083520</v>
      </c>
      <c r="F1591" t="str">
        <f t="shared" si="98"/>
        <v>GSE44339</v>
      </c>
    </row>
    <row r="1592" spans="1:6" x14ac:dyDescent="0.25">
      <c r="A1592" t="s">
        <v>2985</v>
      </c>
      <c r="B1592" s="2" t="s">
        <v>2986</v>
      </c>
      <c r="C1592" t="s">
        <v>315</v>
      </c>
      <c r="D1592" t="s">
        <v>559</v>
      </c>
      <c r="E1592" t="str">
        <f>HYPERLINK("https://www.ncbi.nlm.nih.gov/geo/query/acc.cgi?acc=GSM1083521","GSM1083521")</f>
        <v>GSM1083521</v>
      </c>
      <c r="F1592" t="str">
        <f t="shared" si="98"/>
        <v>GSE44339</v>
      </c>
    </row>
    <row r="1593" spans="1:6" x14ac:dyDescent="0.25">
      <c r="A1593" t="s">
        <v>2987</v>
      </c>
      <c r="B1593" s="2" t="s">
        <v>2988</v>
      </c>
      <c r="C1593" t="s">
        <v>315</v>
      </c>
      <c r="D1593" t="s">
        <v>559</v>
      </c>
      <c r="E1593" t="str">
        <f>HYPERLINK("https://www.ncbi.nlm.nih.gov/geo/query/acc.cgi?acc=GSM1083522","GSM1083522")</f>
        <v>GSM1083522</v>
      </c>
      <c r="F1593" t="str">
        <f t="shared" si="98"/>
        <v>GSE44339</v>
      </c>
    </row>
    <row r="1594" spans="1:6" x14ac:dyDescent="0.25">
      <c r="A1594" t="s">
        <v>2989</v>
      </c>
      <c r="B1594" s="2" t="s">
        <v>2990</v>
      </c>
      <c r="C1594" t="s">
        <v>324</v>
      </c>
      <c r="D1594" t="s">
        <v>623</v>
      </c>
      <c r="E1594" t="str">
        <f>HYPERLINK("https://www.ncbi.nlm.nih.gov/geo/query/acc.cgi?acc=GSM105588","GSM105588")</f>
        <v>GSM105588</v>
      </c>
      <c r="F1594" t="str">
        <f>HYPERLINK("https://www.ncbi.nlm.nih.gov/geo/query/acc.cgi?acc=GSE4679","GSE4679")</f>
        <v>GSE4679</v>
      </c>
    </row>
    <row r="1595" spans="1:6" x14ac:dyDescent="0.25">
      <c r="A1595" t="s">
        <v>2991</v>
      </c>
      <c r="B1595" s="2" t="s">
        <v>2992</v>
      </c>
      <c r="C1595" t="s">
        <v>315</v>
      </c>
      <c r="D1595" t="s">
        <v>559</v>
      </c>
      <c r="E1595" t="str">
        <f>HYPERLINK("https://www.ncbi.nlm.nih.gov/geo/query/acc.cgi?acc=GSM1083528","GSM1083528")</f>
        <v>GSM1083528</v>
      </c>
      <c r="F1595" t="str">
        <f>HYPERLINK("https://www.ncbi.nlm.nih.gov/geo/query/acc.cgi?acc=GSE44339","GSE44339")</f>
        <v>GSE44339</v>
      </c>
    </row>
    <row r="1596" spans="1:6" x14ac:dyDescent="0.25">
      <c r="A1596" t="s">
        <v>2993</v>
      </c>
      <c r="B1596" s="2" t="s">
        <v>2994</v>
      </c>
      <c r="C1596" t="s">
        <v>315</v>
      </c>
      <c r="D1596" t="s">
        <v>559</v>
      </c>
      <c r="E1596" t="str">
        <f>HYPERLINK("https://www.ncbi.nlm.nih.gov/geo/query/acc.cgi?acc=GSM1083529","GSM1083529")</f>
        <v>GSM1083529</v>
      </c>
      <c r="F1596" t="str">
        <f>HYPERLINK("https://www.ncbi.nlm.nih.gov/geo/query/acc.cgi?acc=GSE44339","GSE44339")</f>
        <v>GSE44339</v>
      </c>
    </row>
    <row r="1597" spans="1:6" x14ac:dyDescent="0.25">
      <c r="A1597" t="s">
        <v>2995</v>
      </c>
      <c r="B1597" s="2" t="s">
        <v>2996</v>
      </c>
      <c r="C1597" t="s">
        <v>324</v>
      </c>
      <c r="D1597" t="s">
        <v>625</v>
      </c>
      <c r="E1597" t="str">
        <f>HYPERLINK("https://www.ncbi.nlm.nih.gov/geo/query/acc.cgi?acc=GSM105587","GSM105587")</f>
        <v>GSM105587</v>
      </c>
      <c r="F1597" t="str">
        <f>HYPERLINK("https://www.ncbi.nlm.nih.gov/geo/query/acc.cgi?acc=GSE4679","GSE4679")</f>
        <v>GSE4679</v>
      </c>
    </row>
    <row r="1598" spans="1:6" x14ac:dyDescent="0.25">
      <c r="A1598" t="s">
        <v>2997</v>
      </c>
      <c r="B1598" s="2" t="s">
        <v>2998</v>
      </c>
      <c r="C1598" t="s">
        <v>472</v>
      </c>
      <c r="D1598" t="s">
        <v>1657</v>
      </c>
      <c r="E1598" t="str">
        <f>HYPERLINK("https://www.ncbi.nlm.nih.gov/geo/query/acc.cgi?acc=GSM181952","GSM181952")</f>
        <v>GSM181952</v>
      </c>
      <c r="F1598" t="str">
        <f>HYPERLINK("https://www.ncbi.nlm.nih.gov/geo/query/acc.cgi?acc=GSE7506","GSE7506")</f>
        <v>GSE7506</v>
      </c>
    </row>
    <row r="1599" spans="1:6" x14ac:dyDescent="0.25">
      <c r="A1599" t="s">
        <v>2999</v>
      </c>
      <c r="B1599" s="2" t="s">
        <v>2996</v>
      </c>
      <c r="C1599" t="s">
        <v>324</v>
      </c>
      <c r="D1599" t="s">
        <v>623</v>
      </c>
      <c r="E1599" t="str">
        <f>HYPERLINK("https://www.ncbi.nlm.nih.gov/geo/query/acc.cgi?acc=GSM105586","GSM105586")</f>
        <v>GSM105586</v>
      </c>
      <c r="F1599" t="str">
        <f>HYPERLINK("https://www.ncbi.nlm.nih.gov/geo/query/acc.cgi?acc=GSE4679","GSE4679")</f>
        <v>GSE4679</v>
      </c>
    </row>
    <row r="1600" spans="1:6" x14ac:dyDescent="0.25">
      <c r="A1600" t="s">
        <v>3000</v>
      </c>
      <c r="B1600" s="2" t="s">
        <v>2661</v>
      </c>
      <c r="C1600" t="s">
        <v>330</v>
      </c>
      <c r="D1600" t="s">
        <v>947</v>
      </c>
      <c r="E1600" t="str">
        <f>HYPERLINK("https://www.ncbi.nlm.nih.gov/geo/query/acc.cgi?acc=GSM1147678","GSM1147678")</f>
        <v>GSM1147678</v>
      </c>
      <c r="F1600" t="str">
        <f>HYPERLINK("https://www.ncbi.nlm.nih.gov/geo/query/acc.cgi?acc=GSE47345","GSE47345")</f>
        <v>GSE47345</v>
      </c>
    </row>
    <row r="1601" spans="1:6" x14ac:dyDescent="0.25">
      <c r="A1601" t="s">
        <v>3001</v>
      </c>
      <c r="B1601" s="2" t="s">
        <v>3002</v>
      </c>
      <c r="C1601" t="s">
        <v>472</v>
      </c>
      <c r="D1601" t="s">
        <v>764</v>
      </c>
      <c r="E1601" t="str">
        <f>HYPERLINK("https://www.ncbi.nlm.nih.gov/geo/query/acc.cgi?acc=GSM181953","GSM181953")</f>
        <v>GSM181953</v>
      </c>
      <c r="F1601" t="str">
        <f>HYPERLINK("https://www.ncbi.nlm.nih.gov/geo/query/acc.cgi?acc=GSE7506","GSE7506")</f>
        <v>GSE7506</v>
      </c>
    </row>
    <row r="1602" spans="1:6" x14ac:dyDescent="0.25">
      <c r="A1602" t="s">
        <v>3003</v>
      </c>
      <c r="B1602" s="2" t="s">
        <v>3004</v>
      </c>
      <c r="C1602" t="s">
        <v>189</v>
      </c>
      <c r="D1602" t="s">
        <v>579</v>
      </c>
      <c r="E1602" t="str">
        <f>HYPERLINK("https://www.ncbi.nlm.nih.gov/geo/query/acc.cgi?acc=GSM788492","GSM788492")</f>
        <v>GSM788492</v>
      </c>
      <c r="F1602" t="str">
        <f>HYPERLINK("https://www.ncbi.nlm.nih.gov/geo/query/acc.cgi?acc=GSE31784","GSE31784")</f>
        <v>GSE31784</v>
      </c>
    </row>
    <row r="1603" spans="1:6" x14ac:dyDescent="0.25">
      <c r="A1603" t="s">
        <v>3005</v>
      </c>
      <c r="B1603" s="2" t="s">
        <v>3006</v>
      </c>
      <c r="C1603" t="s">
        <v>324</v>
      </c>
      <c r="D1603" t="s">
        <v>623</v>
      </c>
      <c r="E1603" t="str">
        <f>HYPERLINK("https://www.ncbi.nlm.nih.gov/geo/query/acc.cgi?acc=GSM105580","GSM105580")</f>
        <v>GSM105580</v>
      </c>
      <c r="F1603" t="str">
        <f>HYPERLINK("https://www.ncbi.nlm.nih.gov/geo/query/acc.cgi?acc=GSE4679","GSE4679")</f>
        <v>GSE4679</v>
      </c>
    </row>
    <row r="1604" spans="1:6" x14ac:dyDescent="0.25">
      <c r="A1604" t="s">
        <v>3007</v>
      </c>
      <c r="B1604" s="2" t="s">
        <v>958</v>
      </c>
      <c r="C1604" t="s">
        <v>330</v>
      </c>
      <c r="D1604" t="s">
        <v>947</v>
      </c>
      <c r="E1604" t="str">
        <f>HYPERLINK("https://www.ncbi.nlm.nih.gov/geo/query/acc.cgi?acc=GSM1147651","GSM1147651")</f>
        <v>GSM1147651</v>
      </c>
      <c r="F1604" t="str">
        <f t="shared" ref="F1604:F1613" si="99">HYPERLINK("https://www.ncbi.nlm.nih.gov/geo/query/acc.cgi?acc=GSE47345","GSE47345")</f>
        <v>GSE47345</v>
      </c>
    </row>
    <row r="1605" spans="1:6" x14ac:dyDescent="0.25">
      <c r="A1605" t="s">
        <v>3008</v>
      </c>
      <c r="B1605" s="2" t="s">
        <v>958</v>
      </c>
      <c r="C1605" t="s">
        <v>330</v>
      </c>
      <c r="D1605" t="s">
        <v>947</v>
      </c>
      <c r="E1605" t="str">
        <f>HYPERLINK("https://www.ncbi.nlm.nih.gov/geo/query/acc.cgi?acc=GSM1147650","GSM1147650")</f>
        <v>GSM1147650</v>
      </c>
      <c r="F1605" t="str">
        <f t="shared" si="99"/>
        <v>GSE47345</v>
      </c>
    </row>
    <row r="1606" spans="1:6" x14ac:dyDescent="0.25">
      <c r="A1606" t="s">
        <v>3009</v>
      </c>
      <c r="B1606" s="2" t="s">
        <v>955</v>
      </c>
      <c r="C1606" t="s">
        <v>330</v>
      </c>
      <c r="D1606" t="s">
        <v>947</v>
      </c>
      <c r="E1606" t="str">
        <f>HYPERLINK("https://www.ncbi.nlm.nih.gov/geo/query/acc.cgi?acc=GSM1147653","GSM1147653")</f>
        <v>GSM1147653</v>
      </c>
      <c r="F1606" t="str">
        <f t="shared" si="99"/>
        <v>GSE47345</v>
      </c>
    </row>
    <row r="1607" spans="1:6" x14ac:dyDescent="0.25">
      <c r="A1607" t="s">
        <v>3010</v>
      </c>
      <c r="B1607" s="2" t="s">
        <v>955</v>
      </c>
      <c r="C1607" t="s">
        <v>330</v>
      </c>
      <c r="D1607" t="s">
        <v>947</v>
      </c>
      <c r="E1607" t="str">
        <f>HYPERLINK("https://www.ncbi.nlm.nih.gov/geo/query/acc.cgi?acc=GSM1147652","GSM1147652")</f>
        <v>GSM1147652</v>
      </c>
      <c r="F1607" t="str">
        <f t="shared" si="99"/>
        <v>GSE47345</v>
      </c>
    </row>
    <row r="1608" spans="1:6" x14ac:dyDescent="0.25">
      <c r="A1608" t="s">
        <v>3011</v>
      </c>
      <c r="B1608" s="2" t="s">
        <v>953</v>
      </c>
      <c r="C1608" t="s">
        <v>330</v>
      </c>
      <c r="D1608" t="s">
        <v>947</v>
      </c>
      <c r="E1608" t="str">
        <f>HYPERLINK("https://www.ncbi.nlm.nih.gov/geo/query/acc.cgi?acc=GSM1147655","GSM1147655")</f>
        <v>GSM1147655</v>
      </c>
      <c r="F1608" t="str">
        <f t="shared" si="99"/>
        <v>GSE47345</v>
      </c>
    </row>
    <row r="1609" spans="1:6" x14ac:dyDescent="0.25">
      <c r="A1609" t="s">
        <v>3012</v>
      </c>
      <c r="B1609" s="2" t="s">
        <v>951</v>
      </c>
      <c r="C1609" t="s">
        <v>330</v>
      </c>
      <c r="D1609" t="s">
        <v>947</v>
      </c>
      <c r="E1609" t="str">
        <f>HYPERLINK("https://www.ncbi.nlm.nih.gov/geo/query/acc.cgi?acc=GSM1147654","GSM1147654")</f>
        <v>GSM1147654</v>
      </c>
      <c r="F1609" t="str">
        <f t="shared" si="99"/>
        <v>GSE47345</v>
      </c>
    </row>
    <row r="1610" spans="1:6" x14ac:dyDescent="0.25">
      <c r="A1610" t="s">
        <v>3013</v>
      </c>
      <c r="B1610" s="2" t="s">
        <v>949</v>
      </c>
      <c r="C1610" t="s">
        <v>330</v>
      </c>
      <c r="D1610" t="s">
        <v>947</v>
      </c>
      <c r="E1610" t="str">
        <f>HYPERLINK("https://www.ncbi.nlm.nih.gov/geo/query/acc.cgi?acc=GSM1147657","GSM1147657")</f>
        <v>GSM1147657</v>
      </c>
      <c r="F1610" t="str">
        <f t="shared" si="99"/>
        <v>GSE47345</v>
      </c>
    </row>
    <row r="1611" spans="1:6" x14ac:dyDescent="0.25">
      <c r="A1611" t="s">
        <v>3014</v>
      </c>
      <c r="B1611" s="2" t="s">
        <v>946</v>
      </c>
      <c r="C1611" t="s">
        <v>330</v>
      </c>
      <c r="D1611" t="s">
        <v>947</v>
      </c>
      <c r="E1611" t="str">
        <f>HYPERLINK("https://www.ncbi.nlm.nih.gov/geo/query/acc.cgi?acc=GSM1147656","GSM1147656")</f>
        <v>GSM1147656</v>
      </c>
      <c r="F1611" t="str">
        <f t="shared" si="99"/>
        <v>GSE47345</v>
      </c>
    </row>
    <row r="1612" spans="1:6" x14ac:dyDescent="0.25">
      <c r="A1612" t="s">
        <v>3015</v>
      </c>
      <c r="B1612" s="2" t="s">
        <v>963</v>
      </c>
      <c r="C1612" t="s">
        <v>330</v>
      </c>
      <c r="D1612" t="s">
        <v>947</v>
      </c>
      <c r="E1612" t="str">
        <f>HYPERLINK("https://www.ncbi.nlm.nih.gov/geo/query/acc.cgi?acc=GSM1147659","GSM1147659")</f>
        <v>GSM1147659</v>
      </c>
      <c r="F1612" t="str">
        <f t="shared" si="99"/>
        <v>GSE47345</v>
      </c>
    </row>
    <row r="1613" spans="1:6" x14ac:dyDescent="0.25">
      <c r="A1613" t="s">
        <v>3016</v>
      </c>
      <c r="B1613" s="2" t="s">
        <v>961</v>
      </c>
      <c r="C1613" t="s">
        <v>330</v>
      </c>
      <c r="D1613" t="s">
        <v>947</v>
      </c>
      <c r="E1613" t="str">
        <f>HYPERLINK("https://www.ncbi.nlm.nih.gov/geo/query/acc.cgi?acc=GSM1147658","GSM1147658")</f>
        <v>GSM1147658</v>
      </c>
      <c r="F1613" t="str">
        <f t="shared" si="99"/>
        <v>GSE47345</v>
      </c>
    </row>
    <row r="1614" spans="1:6" x14ac:dyDescent="0.25">
      <c r="A1614" t="s">
        <v>3017</v>
      </c>
      <c r="B1614" s="2" t="s">
        <v>2853</v>
      </c>
      <c r="C1614" t="s">
        <v>395</v>
      </c>
      <c r="D1614" t="s">
        <v>559</v>
      </c>
      <c r="E1614" t="str">
        <f>HYPERLINK("https://www.ncbi.nlm.nih.gov/geo/query/acc.cgi?acc=GSM132663","GSM132663")</f>
        <v>GSM132663</v>
      </c>
      <c r="F1614" t="str">
        <f>HYPERLINK("https://www.ncbi.nlm.nih.gov/geo/query/acc.cgi?acc=GSE5671","GSE5671")</f>
        <v>GSE5671</v>
      </c>
    </row>
    <row r="1615" spans="1:6" x14ac:dyDescent="0.25">
      <c r="A1615" t="s">
        <v>3018</v>
      </c>
      <c r="B1615" s="2" t="s">
        <v>3019</v>
      </c>
      <c r="C1615" t="s">
        <v>151</v>
      </c>
      <c r="D1615" t="s">
        <v>559</v>
      </c>
      <c r="E1615" t="str">
        <f>HYPERLINK("https://www.ncbi.nlm.nih.gov/geo/query/acc.cgi?acc=GSM734279","GSM734279")</f>
        <v>GSM734279</v>
      </c>
      <c r="F1615" t="str">
        <f>HYPERLINK("https://www.ncbi.nlm.nih.gov/geo/query/acc.cgi?acc=GSE27708","GSE27708")</f>
        <v>GSE27708</v>
      </c>
    </row>
    <row r="1616" spans="1:6" x14ac:dyDescent="0.25">
      <c r="A1616" t="s">
        <v>3020</v>
      </c>
      <c r="B1616" s="2" t="s">
        <v>3019</v>
      </c>
      <c r="C1616" t="s">
        <v>151</v>
      </c>
      <c r="D1616" t="s">
        <v>559</v>
      </c>
      <c r="E1616" t="str">
        <f>HYPERLINK("https://www.ncbi.nlm.nih.gov/geo/query/acc.cgi?acc=GSM734278","GSM734278")</f>
        <v>GSM734278</v>
      </c>
      <c r="F1616" t="str">
        <f>HYPERLINK("https://www.ncbi.nlm.nih.gov/geo/query/acc.cgi?acc=GSE27708","GSE27708")</f>
        <v>GSE27708</v>
      </c>
    </row>
    <row r="1617" spans="1:6" x14ac:dyDescent="0.25">
      <c r="A1617" t="s">
        <v>3021</v>
      </c>
      <c r="B1617" s="2" t="s">
        <v>3022</v>
      </c>
      <c r="C1617" t="s">
        <v>472</v>
      </c>
      <c r="D1617" t="s">
        <v>1657</v>
      </c>
      <c r="E1617" t="str">
        <f>HYPERLINK("https://www.ncbi.nlm.nih.gov/geo/query/acc.cgi?acc=GSM181958","GSM181958")</f>
        <v>GSM181958</v>
      </c>
      <c r="F1617" t="str">
        <f>HYPERLINK("https://www.ncbi.nlm.nih.gov/geo/query/acc.cgi?acc=GSE7506","GSE7506")</f>
        <v>GSE7506</v>
      </c>
    </row>
    <row r="1618" spans="1:6" x14ac:dyDescent="0.25">
      <c r="A1618" t="s">
        <v>3023</v>
      </c>
      <c r="B1618" s="2" t="s">
        <v>1815</v>
      </c>
      <c r="C1618" t="s">
        <v>472</v>
      </c>
      <c r="D1618" t="s">
        <v>764</v>
      </c>
      <c r="E1618" t="str">
        <f>HYPERLINK("https://www.ncbi.nlm.nih.gov/geo/query/acc.cgi?acc=GSM181959","GSM181959")</f>
        <v>GSM181959</v>
      </c>
      <c r="F1618" t="str">
        <f>HYPERLINK("https://www.ncbi.nlm.nih.gov/geo/query/acc.cgi?acc=GSE7506","GSE7506")</f>
        <v>GSE7506</v>
      </c>
    </row>
    <row r="1619" spans="1:6" x14ac:dyDescent="0.25">
      <c r="A1619" t="s">
        <v>3024</v>
      </c>
      <c r="B1619" s="2" t="s">
        <v>1262</v>
      </c>
      <c r="C1619" t="s">
        <v>298</v>
      </c>
      <c r="D1619" t="s">
        <v>583</v>
      </c>
      <c r="E1619" t="str">
        <f>HYPERLINK("https://www.ncbi.nlm.nih.gov/geo/query/acc.cgi?acc=GSM1058925","GSM1058925")</f>
        <v>GSM1058925</v>
      </c>
      <c r="F1619" t="str">
        <f>HYPERLINK("https://www.ncbi.nlm.nih.gov/geo/query/acc.cgi?acc=GSE43221","GSE43221")</f>
        <v>GSE43221</v>
      </c>
    </row>
    <row r="1620" spans="1:6" x14ac:dyDescent="0.25">
      <c r="A1620" t="s">
        <v>3025</v>
      </c>
      <c r="B1620" s="2" t="s">
        <v>3026</v>
      </c>
      <c r="C1620" t="s">
        <v>472</v>
      </c>
      <c r="D1620" t="s">
        <v>764</v>
      </c>
      <c r="E1620" t="str">
        <f>HYPERLINK("https://www.ncbi.nlm.nih.gov/geo/query/acc.cgi?acc=GSM181955","GSM181955")</f>
        <v>GSM181955</v>
      </c>
      <c r="F1620" t="str">
        <f>HYPERLINK("https://www.ncbi.nlm.nih.gov/geo/query/acc.cgi?acc=GSE7506","GSE7506")</f>
        <v>GSE7506</v>
      </c>
    </row>
    <row r="1621" spans="1:6" x14ac:dyDescent="0.25">
      <c r="A1621" t="s">
        <v>3027</v>
      </c>
      <c r="B1621" s="2" t="s">
        <v>3026</v>
      </c>
      <c r="C1621" t="s">
        <v>472</v>
      </c>
      <c r="D1621" t="s">
        <v>1657</v>
      </c>
      <c r="E1621" t="str">
        <f>HYPERLINK("https://www.ncbi.nlm.nih.gov/geo/query/acc.cgi?acc=GSM181956","GSM181956")</f>
        <v>GSM181956</v>
      </c>
      <c r="F1621" t="str">
        <f>HYPERLINK("https://www.ncbi.nlm.nih.gov/geo/query/acc.cgi?acc=GSE7506","GSE7506")</f>
        <v>GSE7506</v>
      </c>
    </row>
    <row r="1622" spans="1:6" x14ac:dyDescent="0.25">
      <c r="A1622" t="s">
        <v>3028</v>
      </c>
      <c r="B1622" s="2" t="s">
        <v>3022</v>
      </c>
      <c r="C1622" t="s">
        <v>472</v>
      </c>
      <c r="D1622" t="s">
        <v>764</v>
      </c>
      <c r="E1622" t="str">
        <f>HYPERLINK("https://www.ncbi.nlm.nih.gov/geo/query/acc.cgi?acc=GSM181957","GSM181957")</f>
        <v>GSM181957</v>
      </c>
      <c r="F1622" t="str">
        <f>HYPERLINK("https://www.ncbi.nlm.nih.gov/geo/query/acc.cgi?acc=GSE7506","GSE7506")</f>
        <v>GSE7506</v>
      </c>
    </row>
    <row r="1623" spans="1:6" x14ac:dyDescent="0.25">
      <c r="A1623" t="s">
        <v>3029</v>
      </c>
      <c r="B1623" s="2" t="s">
        <v>3019</v>
      </c>
      <c r="C1623" t="s">
        <v>151</v>
      </c>
      <c r="D1623" t="s">
        <v>559</v>
      </c>
      <c r="E1623" t="str">
        <f>HYPERLINK("https://www.ncbi.nlm.nih.gov/geo/query/acc.cgi?acc=GSM734277","GSM734277")</f>
        <v>GSM734277</v>
      </c>
      <c r="F1623" t="str">
        <f>HYPERLINK("https://www.ncbi.nlm.nih.gov/geo/query/acc.cgi?acc=GSE27708","GSE27708")</f>
        <v>GSE27708</v>
      </c>
    </row>
    <row r="1624" spans="1:6" x14ac:dyDescent="0.25">
      <c r="A1624" t="s">
        <v>3030</v>
      </c>
      <c r="B1624" s="2" t="s">
        <v>3031</v>
      </c>
      <c r="C1624" t="s">
        <v>151</v>
      </c>
      <c r="D1624" t="s">
        <v>559</v>
      </c>
      <c r="E1624" t="str">
        <f>HYPERLINK("https://www.ncbi.nlm.nih.gov/geo/query/acc.cgi?acc=GSM734276","GSM734276")</f>
        <v>GSM734276</v>
      </c>
      <c r="F1624" t="str">
        <f>HYPERLINK("https://www.ncbi.nlm.nih.gov/geo/query/acc.cgi?acc=GSE27708","GSE27708")</f>
        <v>GSE27708</v>
      </c>
    </row>
    <row r="1625" spans="1:6" x14ac:dyDescent="0.25">
      <c r="A1625" t="s">
        <v>3032</v>
      </c>
      <c r="B1625" s="2" t="s">
        <v>3031</v>
      </c>
      <c r="C1625" t="s">
        <v>151</v>
      </c>
      <c r="D1625" t="s">
        <v>559</v>
      </c>
      <c r="E1625" t="str">
        <f>HYPERLINK("https://www.ncbi.nlm.nih.gov/geo/query/acc.cgi?acc=GSM734275","GSM734275")</f>
        <v>GSM734275</v>
      </c>
      <c r="F1625" t="str">
        <f>HYPERLINK("https://www.ncbi.nlm.nih.gov/geo/query/acc.cgi?acc=GSE27708","GSE27708")</f>
        <v>GSE27708</v>
      </c>
    </row>
    <row r="1626" spans="1:6" x14ac:dyDescent="0.25">
      <c r="A1626" t="s">
        <v>3033</v>
      </c>
      <c r="B1626" s="2" t="s">
        <v>3031</v>
      </c>
      <c r="C1626" t="s">
        <v>151</v>
      </c>
      <c r="D1626" t="s">
        <v>559</v>
      </c>
      <c r="E1626" t="str">
        <f>HYPERLINK("https://www.ncbi.nlm.nih.gov/geo/query/acc.cgi?acc=GSM734274","GSM734274")</f>
        <v>GSM734274</v>
      </c>
      <c r="F1626" t="str">
        <f>HYPERLINK("https://www.ncbi.nlm.nih.gov/geo/query/acc.cgi?acc=GSE27708","GSE27708")</f>
        <v>GSE27708</v>
      </c>
    </row>
    <row r="1627" spans="1:6" x14ac:dyDescent="0.25">
      <c r="A1627" t="s">
        <v>3034</v>
      </c>
      <c r="B1627" s="2" t="s">
        <v>1258</v>
      </c>
      <c r="C1627" t="s">
        <v>448</v>
      </c>
      <c r="D1627" t="s">
        <v>559</v>
      </c>
      <c r="E1627" t="str">
        <f>HYPERLINK("https://www.ncbi.nlm.nih.gov/geo/query/acc.cgi?acc=GSM1697642","GSM1697642")</f>
        <v>GSM1697642</v>
      </c>
      <c r="F1627" t="str">
        <f>HYPERLINK("https://www.ncbi.nlm.nih.gov/geo/query/acc.cgi?acc=GSE69317","GSE69317")</f>
        <v>GSE69317</v>
      </c>
    </row>
    <row r="1628" spans="1:6" x14ac:dyDescent="0.25">
      <c r="A1628" t="s">
        <v>3035</v>
      </c>
      <c r="B1628" s="2" t="s">
        <v>1258</v>
      </c>
      <c r="C1628" t="s">
        <v>448</v>
      </c>
      <c r="D1628" t="s">
        <v>559</v>
      </c>
      <c r="E1628" t="str">
        <f>HYPERLINK("https://www.ncbi.nlm.nih.gov/geo/query/acc.cgi?acc=GSM1697643","GSM1697643")</f>
        <v>GSM1697643</v>
      </c>
      <c r="F1628" t="str">
        <f>HYPERLINK("https://www.ncbi.nlm.nih.gov/geo/query/acc.cgi?acc=GSE69317","GSE69317")</f>
        <v>GSE69317</v>
      </c>
    </row>
    <row r="1629" spans="1:6" x14ac:dyDescent="0.25">
      <c r="A1629" t="s">
        <v>3036</v>
      </c>
      <c r="B1629" s="2" t="s">
        <v>1258</v>
      </c>
      <c r="C1629" t="s">
        <v>448</v>
      </c>
      <c r="D1629" t="s">
        <v>559</v>
      </c>
      <c r="E1629" t="str">
        <f>HYPERLINK("https://www.ncbi.nlm.nih.gov/geo/query/acc.cgi?acc=GSM1697640","GSM1697640")</f>
        <v>GSM1697640</v>
      </c>
      <c r="F1629" t="str">
        <f>HYPERLINK("https://www.ncbi.nlm.nih.gov/geo/query/acc.cgi?acc=GSE69317","GSE69317")</f>
        <v>GSE69317</v>
      </c>
    </row>
    <row r="1630" spans="1:6" x14ac:dyDescent="0.25">
      <c r="A1630" t="s">
        <v>3037</v>
      </c>
      <c r="B1630" s="2" t="s">
        <v>1258</v>
      </c>
      <c r="C1630" t="s">
        <v>448</v>
      </c>
      <c r="D1630" t="s">
        <v>559</v>
      </c>
      <c r="E1630" t="str">
        <f>HYPERLINK("https://www.ncbi.nlm.nih.gov/geo/query/acc.cgi?acc=GSM1697641","GSM1697641")</f>
        <v>GSM1697641</v>
      </c>
      <c r="F1630" t="str">
        <f>HYPERLINK("https://www.ncbi.nlm.nih.gov/geo/query/acc.cgi?acc=GSE69317","GSE69317")</f>
        <v>GSE69317</v>
      </c>
    </row>
    <row r="1631" spans="1:6" x14ac:dyDescent="0.25">
      <c r="A1631" t="s">
        <v>3038</v>
      </c>
      <c r="B1631" s="2" t="s">
        <v>3039</v>
      </c>
      <c r="C1631" t="s">
        <v>404</v>
      </c>
      <c r="D1631" t="s">
        <v>579</v>
      </c>
      <c r="E1631" t="str">
        <f>HYPERLINK("https://www.ncbi.nlm.nih.gov/geo/query/acc.cgi?acc=GSM1385858","GSM1385858")</f>
        <v>GSM1385858</v>
      </c>
      <c r="F1631" t="str">
        <f>HYPERLINK("https://www.ncbi.nlm.nih.gov/geo/query/acc.cgi?acc=GSE57639","GSE57639")</f>
        <v>GSE57639</v>
      </c>
    </row>
    <row r="1632" spans="1:6" x14ac:dyDescent="0.25">
      <c r="A1632" t="s">
        <v>3040</v>
      </c>
      <c r="B1632" s="2" t="s">
        <v>3041</v>
      </c>
      <c r="C1632" t="s">
        <v>95</v>
      </c>
      <c r="D1632" t="s">
        <v>559</v>
      </c>
      <c r="E1632" t="str">
        <f>HYPERLINK("https://www.ncbi.nlm.nih.gov/geo/query/acc.cgi?acc=GSM495516","GSM495516")</f>
        <v>GSM495516</v>
      </c>
      <c r="F1632" t="str">
        <f t="shared" ref="F1632:F1641" si="100">HYPERLINK("https://www.ncbi.nlm.nih.gov/geo/query/acc.cgi?acc=GSE19836","GSE19836")</f>
        <v>GSE19836</v>
      </c>
    </row>
    <row r="1633" spans="1:6" x14ac:dyDescent="0.25">
      <c r="A1633" t="s">
        <v>3042</v>
      </c>
      <c r="B1633" s="2" t="s">
        <v>3041</v>
      </c>
      <c r="C1633" t="s">
        <v>95</v>
      </c>
      <c r="D1633" t="s">
        <v>559</v>
      </c>
      <c r="E1633" t="str">
        <f>HYPERLINK("https://www.ncbi.nlm.nih.gov/geo/query/acc.cgi?acc=GSM495517","GSM495517")</f>
        <v>GSM495517</v>
      </c>
      <c r="F1633" t="str">
        <f t="shared" si="100"/>
        <v>GSE19836</v>
      </c>
    </row>
    <row r="1634" spans="1:6" x14ac:dyDescent="0.25">
      <c r="A1634" t="s">
        <v>3043</v>
      </c>
      <c r="B1634" s="2" t="s">
        <v>3044</v>
      </c>
      <c r="C1634" t="s">
        <v>95</v>
      </c>
      <c r="D1634" t="s">
        <v>559</v>
      </c>
      <c r="E1634" t="str">
        <f>HYPERLINK("https://www.ncbi.nlm.nih.gov/geo/query/acc.cgi?acc=GSM495514","GSM495514")</f>
        <v>GSM495514</v>
      </c>
      <c r="F1634" t="str">
        <f t="shared" si="100"/>
        <v>GSE19836</v>
      </c>
    </row>
    <row r="1635" spans="1:6" x14ac:dyDescent="0.25">
      <c r="A1635" t="s">
        <v>3045</v>
      </c>
      <c r="B1635" s="2" t="s">
        <v>3044</v>
      </c>
      <c r="C1635" t="s">
        <v>95</v>
      </c>
      <c r="D1635" t="s">
        <v>559</v>
      </c>
      <c r="E1635" t="str">
        <f>HYPERLINK("https://www.ncbi.nlm.nih.gov/geo/query/acc.cgi?acc=GSM495515","GSM495515")</f>
        <v>GSM495515</v>
      </c>
      <c r="F1635" t="str">
        <f t="shared" si="100"/>
        <v>GSE19836</v>
      </c>
    </row>
    <row r="1636" spans="1:6" x14ac:dyDescent="0.25">
      <c r="A1636" t="s">
        <v>3046</v>
      </c>
      <c r="B1636" s="2" t="s">
        <v>3047</v>
      </c>
      <c r="C1636" t="s">
        <v>95</v>
      </c>
      <c r="D1636" t="s">
        <v>559</v>
      </c>
      <c r="E1636" t="str">
        <f>HYPERLINK("https://www.ncbi.nlm.nih.gov/geo/query/acc.cgi?acc=GSM495512","GSM495512")</f>
        <v>GSM495512</v>
      </c>
      <c r="F1636" t="str">
        <f t="shared" si="100"/>
        <v>GSE19836</v>
      </c>
    </row>
    <row r="1637" spans="1:6" x14ac:dyDescent="0.25">
      <c r="A1637" t="s">
        <v>3048</v>
      </c>
      <c r="B1637" s="2" t="s">
        <v>3044</v>
      </c>
      <c r="C1637" t="s">
        <v>95</v>
      </c>
      <c r="D1637" t="s">
        <v>559</v>
      </c>
      <c r="E1637" t="str">
        <f>HYPERLINK("https://www.ncbi.nlm.nih.gov/geo/query/acc.cgi?acc=GSM495513","GSM495513")</f>
        <v>GSM495513</v>
      </c>
      <c r="F1637" t="str">
        <f t="shared" si="100"/>
        <v>GSE19836</v>
      </c>
    </row>
    <row r="1638" spans="1:6" x14ac:dyDescent="0.25">
      <c r="A1638" t="s">
        <v>3049</v>
      </c>
      <c r="B1638" s="2" t="s">
        <v>3047</v>
      </c>
      <c r="C1638" t="s">
        <v>95</v>
      </c>
      <c r="D1638" t="s">
        <v>559</v>
      </c>
      <c r="E1638" t="str">
        <f>HYPERLINK("https://www.ncbi.nlm.nih.gov/geo/query/acc.cgi?acc=GSM495510","GSM495510")</f>
        <v>GSM495510</v>
      </c>
      <c r="F1638" t="str">
        <f t="shared" si="100"/>
        <v>GSE19836</v>
      </c>
    </row>
    <row r="1639" spans="1:6" x14ac:dyDescent="0.25">
      <c r="A1639" t="s">
        <v>3050</v>
      </c>
      <c r="B1639" s="2" t="s">
        <v>3047</v>
      </c>
      <c r="C1639" t="s">
        <v>95</v>
      </c>
      <c r="D1639" t="s">
        <v>559</v>
      </c>
      <c r="E1639" t="str">
        <f>HYPERLINK("https://www.ncbi.nlm.nih.gov/geo/query/acc.cgi?acc=GSM495511","GSM495511")</f>
        <v>GSM495511</v>
      </c>
      <c r="F1639" t="str">
        <f t="shared" si="100"/>
        <v>GSE19836</v>
      </c>
    </row>
    <row r="1640" spans="1:6" x14ac:dyDescent="0.25">
      <c r="A1640" t="s">
        <v>3051</v>
      </c>
      <c r="B1640" s="2" t="s">
        <v>3041</v>
      </c>
      <c r="C1640" t="s">
        <v>95</v>
      </c>
      <c r="D1640" t="s">
        <v>559</v>
      </c>
      <c r="E1640" t="str">
        <f>HYPERLINK("https://www.ncbi.nlm.nih.gov/geo/query/acc.cgi?acc=GSM495518","GSM495518")</f>
        <v>GSM495518</v>
      </c>
      <c r="F1640" t="str">
        <f t="shared" si="100"/>
        <v>GSE19836</v>
      </c>
    </row>
    <row r="1641" spans="1:6" x14ac:dyDescent="0.25">
      <c r="A1641" t="s">
        <v>3052</v>
      </c>
      <c r="B1641" s="2" t="s">
        <v>3053</v>
      </c>
      <c r="C1641" t="s">
        <v>95</v>
      </c>
      <c r="D1641" t="s">
        <v>559</v>
      </c>
      <c r="E1641" t="str">
        <f>HYPERLINK("https://www.ncbi.nlm.nih.gov/geo/query/acc.cgi?acc=GSM495519","GSM495519")</f>
        <v>GSM495519</v>
      </c>
      <c r="F1641" t="str">
        <f t="shared" si="100"/>
        <v>GSE19836</v>
      </c>
    </row>
    <row r="1642" spans="1:6" x14ac:dyDescent="0.25">
      <c r="A1642" t="s">
        <v>3054</v>
      </c>
      <c r="B1642" s="2" t="s">
        <v>1262</v>
      </c>
      <c r="C1642" t="s">
        <v>298</v>
      </c>
      <c r="D1642" t="s">
        <v>583</v>
      </c>
      <c r="E1642" t="str">
        <f>HYPERLINK("https://www.ncbi.nlm.nih.gov/geo/query/acc.cgi?acc=GSM1058927","GSM1058927")</f>
        <v>GSM1058927</v>
      </c>
      <c r="F1642" t="str">
        <f>HYPERLINK("https://www.ncbi.nlm.nih.gov/geo/query/acc.cgi?acc=GSE43221","GSE43221")</f>
        <v>GSE43221</v>
      </c>
    </row>
    <row r="1643" spans="1:6" x14ac:dyDescent="0.25">
      <c r="A1643" t="s">
        <v>3055</v>
      </c>
      <c r="B1643" s="2" t="s">
        <v>3056</v>
      </c>
      <c r="C1643" t="s">
        <v>178</v>
      </c>
      <c r="D1643" t="s">
        <v>630</v>
      </c>
      <c r="E1643" t="str">
        <f>HYPERLINK("https://www.ncbi.nlm.nih.gov/geo/query/acc.cgi?acc=GSM749028","GSM749028")</f>
        <v>GSM749028</v>
      </c>
      <c r="F1643" t="str">
        <f t="shared" ref="F1643:F1652" si="101">HYPERLINK("https://www.ncbi.nlm.nih.gov/geo/query/acc.cgi?acc=GSE30245","GSE30245")</f>
        <v>GSE30245</v>
      </c>
    </row>
    <row r="1644" spans="1:6" x14ac:dyDescent="0.25">
      <c r="A1644" t="s">
        <v>3057</v>
      </c>
      <c r="B1644" s="2" t="s">
        <v>3056</v>
      </c>
      <c r="C1644" t="s">
        <v>178</v>
      </c>
      <c r="D1644" t="s">
        <v>630</v>
      </c>
      <c r="E1644" t="str">
        <f>HYPERLINK("https://www.ncbi.nlm.nih.gov/geo/query/acc.cgi?acc=GSM749029","GSM749029")</f>
        <v>GSM749029</v>
      </c>
      <c r="F1644" t="str">
        <f t="shared" si="101"/>
        <v>GSE30245</v>
      </c>
    </row>
    <row r="1645" spans="1:6" x14ac:dyDescent="0.25">
      <c r="A1645" t="s">
        <v>3058</v>
      </c>
      <c r="B1645" s="2" t="s">
        <v>3059</v>
      </c>
      <c r="C1645" t="s">
        <v>178</v>
      </c>
      <c r="D1645" t="s">
        <v>630</v>
      </c>
      <c r="E1645" t="str">
        <f>HYPERLINK("https://www.ncbi.nlm.nih.gov/geo/query/acc.cgi?acc=GSM749026","GSM749026")</f>
        <v>GSM749026</v>
      </c>
      <c r="F1645" t="str">
        <f t="shared" si="101"/>
        <v>GSE30245</v>
      </c>
    </row>
    <row r="1646" spans="1:6" x14ac:dyDescent="0.25">
      <c r="A1646" t="s">
        <v>3060</v>
      </c>
      <c r="B1646" s="2" t="s">
        <v>3059</v>
      </c>
      <c r="C1646" t="s">
        <v>178</v>
      </c>
      <c r="D1646" t="s">
        <v>630</v>
      </c>
      <c r="E1646" t="str">
        <f>HYPERLINK("https://www.ncbi.nlm.nih.gov/geo/query/acc.cgi?acc=GSM749027","GSM749027")</f>
        <v>GSM749027</v>
      </c>
      <c r="F1646" t="str">
        <f t="shared" si="101"/>
        <v>GSE30245</v>
      </c>
    </row>
    <row r="1647" spans="1:6" x14ac:dyDescent="0.25">
      <c r="A1647" t="s">
        <v>3061</v>
      </c>
      <c r="B1647" s="2" t="s">
        <v>3062</v>
      </c>
      <c r="C1647" t="s">
        <v>178</v>
      </c>
      <c r="D1647" t="s">
        <v>630</v>
      </c>
      <c r="E1647" t="str">
        <f>HYPERLINK("https://www.ncbi.nlm.nih.gov/geo/query/acc.cgi?acc=GSM749024","GSM749024")</f>
        <v>GSM749024</v>
      </c>
      <c r="F1647" t="str">
        <f t="shared" si="101"/>
        <v>GSE30245</v>
      </c>
    </row>
    <row r="1648" spans="1:6" x14ac:dyDescent="0.25">
      <c r="A1648" t="s">
        <v>3063</v>
      </c>
      <c r="B1648" s="2" t="s">
        <v>3062</v>
      </c>
      <c r="C1648" t="s">
        <v>178</v>
      </c>
      <c r="D1648" t="s">
        <v>630</v>
      </c>
      <c r="E1648" t="str">
        <f>HYPERLINK("https://www.ncbi.nlm.nih.gov/geo/query/acc.cgi?acc=GSM749025","GSM749025")</f>
        <v>GSM749025</v>
      </c>
      <c r="F1648" t="str">
        <f t="shared" si="101"/>
        <v>GSE30245</v>
      </c>
    </row>
    <row r="1649" spans="1:6" x14ac:dyDescent="0.25">
      <c r="A1649" t="s">
        <v>3064</v>
      </c>
      <c r="B1649" s="2" t="s">
        <v>3065</v>
      </c>
      <c r="C1649" t="s">
        <v>178</v>
      </c>
      <c r="D1649" t="s">
        <v>630</v>
      </c>
      <c r="E1649" t="str">
        <f>HYPERLINK("https://www.ncbi.nlm.nih.gov/geo/query/acc.cgi?acc=GSM749022","GSM749022")</f>
        <v>GSM749022</v>
      </c>
      <c r="F1649" t="str">
        <f t="shared" si="101"/>
        <v>GSE30245</v>
      </c>
    </row>
    <row r="1650" spans="1:6" x14ac:dyDescent="0.25">
      <c r="A1650" t="s">
        <v>3066</v>
      </c>
      <c r="B1650" s="2" t="s">
        <v>3065</v>
      </c>
      <c r="C1650" t="s">
        <v>178</v>
      </c>
      <c r="D1650" t="s">
        <v>630</v>
      </c>
      <c r="E1650" t="str">
        <f>HYPERLINK("https://www.ncbi.nlm.nih.gov/geo/query/acc.cgi?acc=GSM749023","GSM749023")</f>
        <v>GSM749023</v>
      </c>
      <c r="F1650" t="str">
        <f t="shared" si="101"/>
        <v>GSE30245</v>
      </c>
    </row>
    <row r="1651" spans="1:6" x14ac:dyDescent="0.25">
      <c r="A1651" t="s">
        <v>3067</v>
      </c>
      <c r="B1651" s="2" t="s">
        <v>3068</v>
      </c>
      <c r="C1651" t="s">
        <v>178</v>
      </c>
      <c r="D1651" t="s">
        <v>630</v>
      </c>
      <c r="E1651" t="str">
        <f>HYPERLINK("https://www.ncbi.nlm.nih.gov/geo/query/acc.cgi?acc=GSM749020","GSM749020")</f>
        <v>GSM749020</v>
      </c>
      <c r="F1651" t="str">
        <f t="shared" si="101"/>
        <v>GSE30245</v>
      </c>
    </row>
    <row r="1652" spans="1:6" x14ac:dyDescent="0.25">
      <c r="A1652" t="s">
        <v>3069</v>
      </c>
      <c r="B1652" s="2" t="s">
        <v>3068</v>
      </c>
      <c r="C1652" t="s">
        <v>178</v>
      </c>
      <c r="D1652" t="s">
        <v>630</v>
      </c>
      <c r="E1652" t="str">
        <f>HYPERLINK("https://www.ncbi.nlm.nih.gov/geo/query/acc.cgi?acc=GSM749021","GSM749021")</f>
        <v>GSM749021</v>
      </c>
      <c r="F1652" t="str">
        <f t="shared" si="101"/>
        <v>GSE30245</v>
      </c>
    </row>
    <row r="1653" spans="1:6" x14ac:dyDescent="0.25">
      <c r="A1653" t="s">
        <v>3070</v>
      </c>
      <c r="B1653" s="2" t="s">
        <v>3071</v>
      </c>
      <c r="C1653" t="s">
        <v>357</v>
      </c>
      <c r="D1653" t="s">
        <v>583</v>
      </c>
      <c r="E1653" t="str">
        <f>HYPERLINK("https://www.ncbi.nlm.nih.gov/geo/query/acc.cgi?acc=GSM1249109","GSM1249109")</f>
        <v>GSM1249109</v>
      </c>
      <c r="F1653" t="str">
        <f>HYPERLINK("https://www.ncbi.nlm.nih.gov/geo/query/acc.cgi?acc=GSE51605","GSE51605")</f>
        <v>GSE51605</v>
      </c>
    </row>
    <row r="1654" spans="1:6" x14ac:dyDescent="0.25">
      <c r="A1654" t="s">
        <v>3072</v>
      </c>
      <c r="B1654" s="2" t="s">
        <v>1985</v>
      </c>
      <c r="C1654" t="s">
        <v>88</v>
      </c>
      <c r="D1654" t="s">
        <v>1039</v>
      </c>
      <c r="E1654" t="str">
        <f>HYPERLINK("https://www.ncbi.nlm.nih.gov/geo/query/acc.cgi?acc=GSM34819","GSM34819")</f>
        <v>GSM34819</v>
      </c>
      <c r="F1654" t="str">
        <f>HYPERLINK("https://www.ncbi.nlm.nih.gov/geo/query/acc.cgi?acc=GSE1948","GSE1948")</f>
        <v>GSE1948</v>
      </c>
    </row>
    <row r="1655" spans="1:6" x14ac:dyDescent="0.25">
      <c r="A1655" t="s">
        <v>3073</v>
      </c>
      <c r="B1655" s="2" t="s">
        <v>3074</v>
      </c>
      <c r="C1655" t="s">
        <v>406</v>
      </c>
      <c r="D1655" t="s">
        <v>789</v>
      </c>
      <c r="E1655" t="str">
        <f>HYPERLINK("https://www.ncbi.nlm.nih.gov/geo/query/acc.cgi?acc=GSM1388377","GSM1388377")</f>
        <v>GSM1388377</v>
      </c>
      <c r="F1655" t="str">
        <f>HYPERLINK("https://www.ncbi.nlm.nih.gov/geo/query/acc.cgi?acc=GSE57774","GSE57774")</f>
        <v>GSE57774</v>
      </c>
    </row>
    <row r="1656" spans="1:6" x14ac:dyDescent="0.25">
      <c r="A1656" t="s">
        <v>3075</v>
      </c>
      <c r="B1656" s="2" t="s">
        <v>3076</v>
      </c>
      <c r="C1656" t="s">
        <v>404</v>
      </c>
      <c r="D1656" t="s">
        <v>579</v>
      </c>
      <c r="E1656" t="str">
        <f>HYPERLINK("https://www.ncbi.nlm.nih.gov/geo/query/acc.cgi?acc=GSM1385865","GSM1385865")</f>
        <v>GSM1385865</v>
      </c>
      <c r="F1656" t="str">
        <f>HYPERLINK("https://www.ncbi.nlm.nih.gov/geo/query/acc.cgi?acc=GSE57639","GSE57639")</f>
        <v>GSE57639</v>
      </c>
    </row>
    <row r="1657" spans="1:6" x14ac:dyDescent="0.25">
      <c r="A1657" t="s">
        <v>3077</v>
      </c>
      <c r="B1657" s="2" t="s">
        <v>2648</v>
      </c>
      <c r="C1657" t="s">
        <v>330</v>
      </c>
      <c r="D1657" t="s">
        <v>947</v>
      </c>
      <c r="E1657" t="str">
        <f>HYPERLINK("https://www.ncbi.nlm.nih.gov/geo/query/acc.cgi?acc=GSM1147673","GSM1147673")</f>
        <v>GSM1147673</v>
      </c>
      <c r="F1657" t="str">
        <f>HYPERLINK("https://www.ncbi.nlm.nih.gov/geo/query/acc.cgi?acc=GSE47345","GSE47345")</f>
        <v>GSE47345</v>
      </c>
    </row>
    <row r="1658" spans="1:6" x14ac:dyDescent="0.25">
      <c r="A1658" t="s">
        <v>3078</v>
      </c>
      <c r="B1658" s="2" t="s">
        <v>2860</v>
      </c>
      <c r="C1658" t="s">
        <v>377</v>
      </c>
      <c r="D1658" t="s">
        <v>618</v>
      </c>
      <c r="E1658" t="str">
        <f>HYPERLINK("https://www.ncbi.nlm.nih.gov/geo/query/acc.cgi?acc=GSM1304507","GSM1304507")</f>
        <v>GSM1304507</v>
      </c>
      <c r="F1658" t="str">
        <f>HYPERLINK("https://www.ncbi.nlm.nih.gov/geo/query/acc.cgi?acc=GSE53969","GSE53969")</f>
        <v>GSE53969</v>
      </c>
    </row>
    <row r="1659" spans="1:6" x14ac:dyDescent="0.25">
      <c r="A1659" t="s">
        <v>3079</v>
      </c>
      <c r="B1659" s="2" t="s">
        <v>1513</v>
      </c>
      <c r="C1659" t="s">
        <v>357</v>
      </c>
      <c r="D1659" t="s">
        <v>583</v>
      </c>
      <c r="E1659" t="str">
        <f>HYPERLINK("https://www.ncbi.nlm.nih.gov/geo/query/acc.cgi?acc=GSM1249100","GSM1249100")</f>
        <v>GSM1249100</v>
      </c>
      <c r="F1659" t="str">
        <f>HYPERLINK("https://www.ncbi.nlm.nih.gov/geo/query/acc.cgi?acc=GSE51605","GSE51605")</f>
        <v>GSE51605</v>
      </c>
    </row>
    <row r="1660" spans="1:6" x14ac:dyDescent="0.25">
      <c r="A1660" t="s">
        <v>3080</v>
      </c>
      <c r="B1660" s="2" t="s">
        <v>3081</v>
      </c>
      <c r="C1660" t="s">
        <v>357</v>
      </c>
      <c r="D1660" t="s">
        <v>583</v>
      </c>
      <c r="E1660" t="str">
        <f>HYPERLINK("https://www.ncbi.nlm.nih.gov/geo/query/acc.cgi?acc=GSM1249101","GSM1249101")</f>
        <v>GSM1249101</v>
      </c>
      <c r="F1660" t="str">
        <f>HYPERLINK("https://www.ncbi.nlm.nih.gov/geo/query/acc.cgi?acc=GSE51605","GSE51605")</f>
        <v>GSE51605</v>
      </c>
    </row>
    <row r="1661" spans="1:6" x14ac:dyDescent="0.25">
      <c r="A1661" t="s">
        <v>3082</v>
      </c>
      <c r="B1661" s="2" t="s">
        <v>3083</v>
      </c>
      <c r="C1661" t="s">
        <v>377</v>
      </c>
      <c r="D1661" t="s">
        <v>618</v>
      </c>
      <c r="E1661" t="str">
        <f>HYPERLINK("https://www.ncbi.nlm.nih.gov/geo/query/acc.cgi?acc=GSM1304504","GSM1304504")</f>
        <v>GSM1304504</v>
      </c>
      <c r="F1661" t="str">
        <f>HYPERLINK("https://www.ncbi.nlm.nih.gov/geo/query/acc.cgi?acc=GSE53969","GSE53969")</f>
        <v>GSE53969</v>
      </c>
    </row>
    <row r="1662" spans="1:6" x14ac:dyDescent="0.25">
      <c r="A1662" t="s">
        <v>3084</v>
      </c>
      <c r="B1662" s="2" t="s">
        <v>1256</v>
      </c>
      <c r="C1662" t="s">
        <v>298</v>
      </c>
      <c r="D1662" t="s">
        <v>583</v>
      </c>
      <c r="E1662" t="str">
        <f>HYPERLINK("https://www.ncbi.nlm.nih.gov/geo/query/acc.cgi?acc=GSM1058922","GSM1058922")</f>
        <v>GSM1058922</v>
      </c>
      <c r="F1662" t="str">
        <f>HYPERLINK("https://www.ncbi.nlm.nih.gov/geo/query/acc.cgi?acc=GSE43221","GSE43221")</f>
        <v>GSE43221</v>
      </c>
    </row>
    <row r="1663" spans="1:6" x14ac:dyDescent="0.25">
      <c r="A1663" t="s">
        <v>3085</v>
      </c>
      <c r="B1663" s="2" t="s">
        <v>3086</v>
      </c>
      <c r="C1663" t="s">
        <v>178</v>
      </c>
      <c r="D1663" t="s">
        <v>630</v>
      </c>
      <c r="E1663" t="str">
        <f>HYPERLINK("https://www.ncbi.nlm.nih.gov/geo/query/acc.cgi?acc=GSM749152","GSM749152")</f>
        <v>GSM749152</v>
      </c>
      <c r="F1663" t="str">
        <f t="shared" ref="F1663:F1670" si="102">HYPERLINK("https://www.ncbi.nlm.nih.gov/geo/query/acc.cgi?acc=GSE30245","GSE30245")</f>
        <v>GSE30245</v>
      </c>
    </row>
    <row r="1664" spans="1:6" x14ac:dyDescent="0.25">
      <c r="A1664" t="s">
        <v>3087</v>
      </c>
      <c r="B1664" s="2" t="s">
        <v>3086</v>
      </c>
      <c r="C1664" t="s">
        <v>178</v>
      </c>
      <c r="D1664" t="s">
        <v>630</v>
      </c>
      <c r="E1664" t="str">
        <f>HYPERLINK("https://www.ncbi.nlm.nih.gov/geo/query/acc.cgi?acc=GSM749153","GSM749153")</f>
        <v>GSM749153</v>
      </c>
      <c r="F1664" t="str">
        <f t="shared" si="102"/>
        <v>GSE30245</v>
      </c>
    </row>
    <row r="1665" spans="1:6" x14ac:dyDescent="0.25">
      <c r="A1665" t="s">
        <v>3088</v>
      </c>
      <c r="B1665" s="2" t="s">
        <v>3089</v>
      </c>
      <c r="C1665" t="s">
        <v>178</v>
      </c>
      <c r="D1665" t="s">
        <v>630</v>
      </c>
      <c r="E1665" t="str">
        <f>HYPERLINK("https://www.ncbi.nlm.nih.gov/geo/query/acc.cgi?acc=GSM749150","GSM749150")</f>
        <v>GSM749150</v>
      </c>
      <c r="F1665" t="str">
        <f t="shared" si="102"/>
        <v>GSE30245</v>
      </c>
    </row>
    <row r="1666" spans="1:6" x14ac:dyDescent="0.25">
      <c r="A1666" t="s">
        <v>3090</v>
      </c>
      <c r="B1666" s="2" t="s">
        <v>3089</v>
      </c>
      <c r="C1666" t="s">
        <v>178</v>
      </c>
      <c r="D1666" t="s">
        <v>630</v>
      </c>
      <c r="E1666" t="str">
        <f>HYPERLINK("https://www.ncbi.nlm.nih.gov/geo/query/acc.cgi?acc=GSM749151","GSM749151")</f>
        <v>GSM749151</v>
      </c>
      <c r="F1666" t="str">
        <f t="shared" si="102"/>
        <v>GSE30245</v>
      </c>
    </row>
    <row r="1667" spans="1:6" x14ac:dyDescent="0.25">
      <c r="A1667" t="s">
        <v>3091</v>
      </c>
      <c r="B1667" s="2" t="s">
        <v>3092</v>
      </c>
      <c r="C1667" t="s">
        <v>178</v>
      </c>
      <c r="D1667" t="s">
        <v>630</v>
      </c>
      <c r="E1667" t="str">
        <f>HYPERLINK("https://www.ncbi.nlm.nih.gov/geo/query/acc.cgi?acc=GSM749156","GSM749156")</f>
        <v>GSM749156</v>
      </c>
      <c r="F1667" t="str">
        <f t="shared" si="102"/>
        <v>GSE30245</v>
      </c>
    </row>
    <row r="1668" spans="1:6" x14ac:dyDescent="0.25">
      <c r="A1668" t="s">
        <v>3093</v>
      </c>
      <c r="B1668" s="2" t="s">
        <v>3092</v>
      </c>
      <c r="C1668" t="s">
        <v>178</v>
      </c>
      <c r="D1668" t="s">
        <v>630</v>
      </c>
      <c r="E1668" t="str">
        <f>HYPERLINK("https://www.ncbi.nlm.nih.gov/geo/query/acc.cgi?acc=GSM749157","GSM749157")</f>
        <v>GSM749157</v>
      </c>
      <c r="F1668" t="str">
        <f t="shared" si="102"/>
        <v>GSE30245</v>
      </c>
    </row>
    <row r="1669" spans="1:6" x14ac:dyDescent="0.25">
      <c r="A1669" t="s">
        <v>3094</v>
      </c>
      <c r="B1669" s="2" t="s">
        <v>3095</v>
      </c>
      <c r="C1669" t="s">
        <v>178</v>
      </c>
      <c r="D1669" t="s">
        <v>630</v>
      </c>
      <c r="E1669" t="str">
        <f>HYPERLINK("https://www.ncbi.nlm.nih.gov/geo/query/acc.cgi?acc=GSM749154","GSM749154")</f>
        <v>GSM749154</v>
      </c>
      <c r="F1669" t="str">
        <f t="shared" si="102"/>
        <v>GSE30245</v>
      </c>
    </row>
    <row r="1670" spans="1:6" x14ac:dyDescent="0.25">
      <c r="A1670" t="s">
        <v>3096</v>
      </c>
      <c r="B1670" s="2" t="s">
        <v>3092</v>
      </c>
      <c r="C1670" t="s">
        <v>178</v>
      </c>
      <c r="D1670" t="s">
        <v>630</v>
      </c>
      <c r="E1670" t="str">
        <f>HYPERLINK("https://www.ncbi.nlm.nih.gov/geo/query/acc.cgi?acc=GSM749155","GSM749155")</f>
        <v>GSM749155</v>
      </c>
      <c r="F1670" t="str">
        <f t="shared" si="102"/>
        <v>GSE30245</v>
      </c>
    </row>
    <row r="1671" spans="1:6" x14ac:dyDescent="0.25">
      <c r="A1671" t="s">
        <v>3097</v>
      </c>
      <c r="B1671" s="2" t="s">
        <v>3098</v>
      </c>
      <c r="C1671" t="s">
        <v>542</v>
      </c>
      <c r="D1671" t="s">
        <v>559</v>
      </c>
      <c r="E1671" t="str">
        <f>HYPERLINK("https://www.ncbi.nlm.nih.gov/geo/query/acc.cgi?acc=GSM241862","GSM241862")</f>
        <v>GSM241862</v>
      </c>
      <c r="F1671" t="str">
        <f>HYPERLINK("https://www.ncbi.nlm.nih.gov/geo/query/acc.cgi?acc=GSE9563","GSE9563")</f>
        <v>GSE9563</v>
      </c>
    </row>
    <row r="1672" spans="1:6" x14ac:dyDescent="0.25">
      <c r="A1672" t="s">
        <v>3099</v>
      </c>
      <c r="B1672" s="2" t="s">
        <v>3100</v>
      </c>
      <c r="C1672" t="s">
        <v>178</v>
      </c>
      <c r="D1672" t="s">
        <v>630</v>
      </c>
      <c r="E1672" t="str">
        <f>HYPERLINK("https://www.ncbi.nlm.nih.gov/geo/query/acc.cgi?acc=GSM749158","GSM749158")</f>
        <v>GSM749158</v>
      </c>
      <c r="F1672" t="str">
        <f>HYPERLINK("https://www.ncbi.nlm.nih.gov/geo/query/acc.cgi?acc=GSE30245","GSE30245")</f>
        <v>GSE30245</v>
      </c>
    </row>
    <row r="1673" spans="1:6" x14ac:dyDescent="0.25">
      <c r="A1673" t="s">
        <v>3101</v>
      </c>
      <c r="B1673" s="2" t="s">
        <v>3100</v>
      </c>
      <c r="C1673" t="s">
        <v>178</v>
      </c>
      <c r="D1673" t="s">
        <v>630</v>
      </c>
      <c r="E1673" t="str">
        <f>HYPERLINK("https://www.ncbi.nlm.nih.gov/geo/query/acc.cgi?acc=GSM749159","GSM749159")</f>
        <v>GSM749159</v>
      </c>
      <c r="F1673" t="str">
        <f>HYPERLINK("https://www.ncbi.nlm.nih.gov/geo/query/acc.cgi?acc=GSE30245","GSE30245")</f>
        <v>GSE30245</v>
      </c>
    </row>
    <row r="1674" spans="1:6" x14ac:dyDescent="0.25">
      <c r="A1674" t="s">
        <v>3102</v>
      </c>
      <c r="B1674" s="2" t="s">
        <v>3103</v>
      </c>
      <c r="C1674" t="s">
        <v>445</v>
      </c>
      <c r="D1674" t="s">
        <v>579</v>
      </c>
      <c r="E1674" t="str">
        <f>HYPERLINK("https://www.ncbi.nlm.nih.gov/geo/query/acc.cgi?acc=GSM1647469","GSM1647469")</f>
        <v>GSM1647469</v>
      </c>
      <c r="F1674" t="str">
        <f>HYPERLINK("https://www.ncbi.nlm.nih.gov/geo/query/acc.cgi?acc=GSE67462","GSE67462")</f>
        <v>GSE67462</v>
      </c>
    </row>
    <row r="1675" spans="1:6" x14ac:dyDescent="0.25">
      <c r="A1675" t="s">
        <v>3104</v>
      </c>
      <c r="B1675" s="2" t="s">
        <v>3105</v>
      </c>
      <c r="C1675" t="s">
        <v>440</v>
      </c>
      <c r="D1675" t="s">
        <v>789</v>
      </c>
      <c r="E1675" t="str">
        <f>HYPERLINK("https://www.ncbi.nlm.nih.gov/geo/query/acc.cgi?acc=GSM1869340","GSM1869340")</f>
        <v>GSM1869340</v>
      </c>
      <c r="F1675" t="str">
        <f t="shared" ref="F1675:F1684" si="103">HYPERLINK("https://www.ncbi.nlm.nih.gov/geo/query/acc.cgi?acc=GSE66534","GSE66534")</f>
        <v>GSE66534</v>
      </c>
    </row>
    <row r="1676" spans="1:6" x14ac:dyDescent="0.25">
      <c r="A1676" t="s">
        <v>3106</v>
      </c>
      <c r="B1676" s="2" t="s">
        <v>3107</v>
      </c>
      <c r="C1676" t="s">
        <v>440</v>
      </c>
      <c r="D1676" t="s">
        <v>789</v>
      </c>
      <c r="E1676" t="str">
        <f>HYPERLINK("https://www.ncbi.nlm.nih.gov/geo/query/acc.cgi?acc=GSM1869341","GSM1869341")</f>
        <v>GSM1869341</v>
      </c>
      <c r="F1676" t="str">
        <f t="shared" si="103"/>
        <v>GSE66534</v>
      </c>
    </row>
    <row r="1677" spans="1:6" x14ac:dyDescent="0.25">
      <c r="A1677" t="s">
        <v>3108</v>
      </c>
      <c r="B1677" s="2" t="s">
        <v>1824</v>
      </c>
      <c r="C1677" t="s">
        <v>440</v>
      </c>
      <c r="D1677" t="s">
        <v>789</v>
      </c>
      <c r="E1677" t="str">
        <f>HYPERLINK("https://www.ncbi.nlm.nih.gov/geo/query/acc.cgi?acc=GSM1869342","GSM1869342")</f>
        <v>GSM1869342</v>
      </c>
      <c r="F1677" t="str">
        <f t="shared" si="103"/>
        <v>GSE66534</v>
      </c>
    </row>
    <row r="1678" spans="1:6" x14ac:dyDescent="0.25">
      <c r="A1678" t="s">
        <v>3109</v>
      </c>
      <c r="B1678" s="2" t="s">
        <v>3110</v>
      </c>
      <c r="C1678" t="s">
        <v>440</v>
      </c>
      <c r="D1678" t="s">
        <v>789</v>
      </c>
      <c r="E1678" t="str">
        <f>HYPERLINK("https://www.ncbi.nlm.nih.gov/geo/query/acc.cgi?acc=GSM1869343","GSM1869343")</f>
        <v>GSM1869343</v>
      </c>
      <c r="F1678" t="str">
        <f t="shared" si="103"/>
        <v>GSE66534</v>
      </c>
    </row>
    <row r="1679" spans="1:6" x14ac:dyDescent="0.25">
      <c r="A1679" t="s">
        <v>3111</v>
      </c>
      <c r="B1679" s="2" t="s">
        <v>3105</v>
      </c>
      <c r="C1679" t="s">
        <v>440</v>
      </c>
      <c r="D1679" t="s">
        <v>789</v>
      </c>
      <c r="E1679" t="str">
        <f>HYPERLINK("https://www.ncbi.nlm.nih.gov/geo/query/acc.cgi?acc=GSM1869344","GSM1869344")</f>
        <v>GSM1869344</v>
      </c>
      <c r="F1679" t="str">
        <f t="shared" si="103"/>
        <v>GSE66534</v>
      </c>
    </row>
    <row r="1680" spans="1:6" x14ac:dyDescent="0.25">
      <c r="A1680" t="s">
        <v>3112</v>
      </c>
      <c r="B1680" s="2" t="s">
        <v>3107</v>
      </c>
      <c r="C1680" t="s">
        <v>440</v>
      </c>
      <c r="D1680" t="s">
        <v>789</v>
      </c>
      <c r="E1680" t="str">
        <f>HYPERLINK("https://www.ncbi.nlm.nih.gov/geo/query/acc.cgi?acc=GSM1869345","GSM1869345")</f>
        <v>GSM1869345</v>
      </c>
      <c r="F1680" t="str">
        <f t="shared" si="103"/>
        <v>GSE66534</v>
      </c>
    </row>
    <row r="1681" spans="1:6" x14ac:dyDescent="0.25">
      <c r="A1681" t="s">
        <v>3113</v>
      </c>
      <c r="B1681" s="2" t="s">
        <v>1824</v>
      </c>
      <c r="C1681" t="s">
        <v>440</v>
      </c>
      <c r="D1681" t="s">
        <v>789</v>
      </c>
      <c r="E1681" t="str">
        <f>HYPERLINK("https://www.ncbi.nlm.nih.gov/geo/query/acc.cgi?acc=GSM1869346","GSM1869346")</f>
        <v>GSM1869346</v>
      </c>
      <c r="F1681" t="str">
        <f t="shared" si="103"/>
        <v>GSE66534</v>
      </c>
    </row>
    <row r="1682" spans="1:6" x14ac:dyDescent="0.25">
      <c r="A1682" t="s">
        <v>3114</v>
      </c>
      <c r="B1682" s="2" t="s">
        <v>3110</v>
      </c>
      <c r="C1682" t="s">
        <v>440</v>
      </c>
      <c r="D1682" t="s">
        <v>789</v>
      </c>
      <c r="E1682" t="str">
        <f>HYPERLINK("https://www.ncbi.nlm.nih.gov/geo/query/acc.cgi?acc=GSM1869347","GSM1869347")</f>
        <v>GSM1869347</v>
      </c>
      <c r="F1682" t="str">
        <f t="shared" si="103"/>
        <v>GSE66534</v>
      </c>
    </row>
    <row r="1683" spans="1:6" x14ac:dyDescent="0.25">
      <c r="A1683" t="s">
        <v>3115</v>
      </c>
      <c r="B1683" s="2" t="s">
        <v>3105</v>
      </c>
      <c r="C1683" t="s">
        <v>440</v>
      </c>
      <c r="D1683" t="s">
        <v>789</v>
      </c>
      <c r="E1683" t="str">
        <f>HYPERLINK("https://www.ncbi.nlm.nih.gov/geo/query/acc.cgi?acc=GSM1869348","GSM1869348")</f>
        <v>GSM1869348</v>
      </c>
      <c r="F1683" t="str">
        <f t="shared" si="103"/>
        <v>GSE66534</v>
      </c>
    </row>
    <row r="1684" spans="1:6" x14ac:dyDescent="0.25">
      <c r="A1684" t="s">
        <v>3116</v>
      </c>
      <c r="B1684" s="2" t="s">
        <v>3107</v>
      </c>
      <c r="C1684" t="s">
        <v>440</v>
      </c>
      <c r="D1684" t="s">
        <v>789</v>
      </c>
      <c r="E1684" t="str">
        <f>HYPERLINK("https://www.ncbi.nlm.nih.gov/geo/query/acc.cgi?acc=GSM1869349","GSM1869349")</f>
        <v>GSM1869349</v>
      </c>
      <c r="F1684" t="str">
        <f t="shared" si="103"/>
        <v>GSE66534</v>
      </c>
    </row>
    <row r="1685" spans="1:6" x14ac:dyDescent="0.25">
      <c r="A1685" t="s">
        <v>3117</v>
      </c>
      <c r="B1685" s="2" t="s">
        <v>3083</v>
      </c>
      <c r="C1685" t="s">
        <v>377</v>
      </c>
      <c r="D1685" t="s">
        <v>618</v>
      </c>
      <c r="E1685" t="str">
        <f>HYPERLINK("https://www.ncbi.nlm.nih.gov/geo/query/acc.cgi?acc=GSM1304505","GSM1304505")</f>
        <v>GSM1304505</v>
      </c>
      <c r="F1685" t="str">
        <f>HYPERLINK("https://www.ncbi.nlm.nih.gov/geo/query/acc.cgi?acc=GSE53969","GSE53969")</f>
        <v>GSE53969</v>
      </c>
    </row>
    <row r="1686" spans="1:6" x14ac:dyDescent="0.25">
      <c r="A1686" t="s">
        <v>3118</v>
      </c>
      <c r="B1686" s="2" t="s">
        <v>3119</v>
      </c>
      <c r="C1686" t="s">
        <v>243</v>
      </c>
      <c r="D1686" t="s">
        <v>625</v>
      </c>
      <c r="E1686" t="str">
        <f>HYPERLINK("https://www.ncbi.nlm.nih.gov/geo/query/acc.cgi?acc=GSM86127","GSM86127")</f>
        <v>GSM86127</v>
      </c>
      <c r="F1686" t="str">
        <f>HYPERLINK("https://www.ncbi.nlm.nih.gov/geo/query/acc.cgi?acc=GSE3749","GSE3749")</f>
        <v>GSE3749</v>
      </c>
    </row>
    <row r="1687" spans="1:6" x14ac:dyDescent="0.25">
      <c r="A1687" t="s">
        <v>3120</v>
      </c>
      <c r="B1687" s="2" t="s">
        <v>1495</v>
      </c>
      <c r="C1687" t="s">
        <v>178</v>
      </c>
      <c r="D1687" t="s">
        <v>630</v>
      </c>
      <c r="E1687" t="str">
        <f>HYPERLINK("https://www.ncbi.nlm.nih.gov/geo/query/acc.cgi?acc=GSM748931","GSM748931")</f>
        <v>GSM748931</v>
      </c>
      <c r="F1687" t="str">
        <f>HYPERLINK("https://www.ncbi.nlm.nih.gov/geo/query/acc.cgi?acc=GSE30245","GSE30245")</f>
        <v>GSE30245</v>
      </c>
    </row>
    <row r="1688" spans="1:6" x14ac:dyDescent="0.25">
      <c r="A1688" t="s">
        <v>3121</v>
      </c>
      <c r="B1688" s="2" t="s">
        <v>3122</v>
      </c>
      <c r="C1688" t="s">
        <v>409</v>
      </c>
      <c r="D1688" t="s">
        <v>583</v>
      </c>
      <c r="E1688" t="str">
        <f>HYPERLINK("https://www.ncbi.nlm.nih.gov/geo/query/acc.cgi?acc=GSM1406413","GSM1406413")</f>
        <v>GSM1406413</v>
      </c>
      <c r="F1688" t="str">
        <f>HYPERLINK("https://www.ncbi.nlm.nih.gov/geo/query/acc.cgi?acc=GSE58317","GSE58317")</f>
        <v>GSE58317</v>
      </c>
    </row>
    <row r="1689" spans="1:6" x14ac:dyDescent="0.25">
      <c r="A1689" t="s">
        <v>3123</v>
      </c>
      <c r="B1689" s="2" t="s">
        <v>3098</v>
      </c>
      <c r="C1689" t="s">
        <v>542</v>
      </c>
      <c r="D1689" t="s">
        <v>559</v>
      </c>
      <c r="E1689" t="str">
        <f>HYPERLINK("https://www.ncbi.nlm.nih.gov/geo/query/acc.cgi?acc=GSM241864","GSM241864")</f>
        <v>GSM241864</v>
      </c>
      <c r="F1689" t="str">
        <f>HYPERLINK("https://www.ncbi.nlm.nih.gov/geo/query/acc.cgi?acc=GSE9563","GSE9563")</f>
        <v>GSE9563</v>
      </c>
    </row>
    <row r="1690" spans="1:6" x14ac:dyDescent="0.25">
      <c r="A1690" t="s">
        <v>3124</v>
      </c>
      <c r="B1690" s="2" t="s">
        <v>3098</v>
      </c>
      <c r="C1690" t="s">
        <v>542</v>
      </c>
      <c r="D1690" t="s">
        <v>559</v>
      </c>
      <c r="E1690" t="str">
        <f>HYPERLINK("https://www.ncbi.nlm.nih.gov/geo/query/acc.cgi?acc=GSM241867","GSM241867")</f>
        <v>GSM241867</v>
      </c>
      <c r="F1690" t="str">
        <f>HYPERLINK("https://www.ncbi.nlm.nih.gov/geo/query/acc.cgi?acc=GSE9563","GSE9563")</f>
        <v>GSE9563</v>
      </c>
    </row>
    <row r="1691" spans="1:6" x14ac:dyDescent="0.25">
      <c r="A1691" t="s">
        <v>3125</v>
      </c>
      <c r="B1691" s="2" t="s">
        <v>3098</v>
      </c>
      <c r="C1691" t="s">
        <v>542</v>
      </c>
      <c r="D1691" t="s">
        <v>559</v>
      </c>
      <c r="E1691" t="str">
        <f>HYPERLINK("https://www.ncbi.nlm.nih.gov/geo/query/acc.cgi?acc=GSM241866","GSM241866")</f>
        <v>GSM241866</v>
      </c>
      <c r="F1691" t="str">
        <f>HYPERLINK("https://www.ncbi.nlm.nih.gov/geo/query/acc.cgi?acc=GSE9563","GSE9563")</f>
        <v>GSE9563</v>
      </c>
    </row>
    <row r="1692" spans="1:6" x14ac:dyDescent="0.25">
      <c r="A1692" t="s">
        <v>3126</v>
      </c>
      <c r="B1692" s="2" t="s">
        <v>3122</v>
      </c>
      <c r="C1692" t="s">
        <v>409</v>
      </c>
      <c r="D1692" t="s">
        <v>583</v>
      </c>
      <c r="E1692" t="str">
        <f>HYPERLINK("https://www.ncbi.nlm.nih.gov/geo/query/acc.cgi?acc=GSM1406417","GSM1406417")</f>
        <v>GSM1406417</v>
      </c>
      <c r="F1692" t="str">
        <f>HYPERLINK("https://www.ncbi.nlm.nih.gov/geo/query/acc.cgi?acc=GSE58317","GSE58317")</f>
        <v>GSE58317</v>
      </c>
    </row>
    <row r="1693" spans="1:6" x14ac:dyDescent="0.25">
      <c r="A1693" t="s">
        <v>3127</v>
      </c>
      <c r="B1693" s="2" t="s">
        <v>3128</v>
      </c>
      <c r="C1693" t="s">
        <v>409</v>
      </c>
      <c r="D1693" t="s">
        <v>583</v>
      </c>
      <c r="E1693" t="str">
        <f>HYPERLINK("https://www.ncbi.nlm.nih.gov/geo/query/acc.cgi?acc=GSM1406416","GSM1406416")</f>
        <v>GSM1406416</v>
      </c>
      <c r="F1693" t="str">
        <f>HYPERLINK("https://www.ncbi.nlm.nih.gov/geo/query/acc.cgi?acc=GSE58317","GSE58317")</f>
        <v>GSE58317</v>
      </c>
    </row>
    <row r="1694" spans="1:6" x14ac:dyDescent="0.25">
      <c r="A1694" t="s">
        <v>3129</v>
      </c>
      <c r="B1694" s="2" t="s">
        <v>3122</v>
      </c>
      <c r="C1694" t="s">
        <v>409</v>
      </c>
      <c r="D1694" t="s">
        <v>583</v>
      </c>
      <c r="E1694" t="str">
        <f>HYPERLINK("https://www.ncbi.nlm.nih.gov/geo/query/acc.cgi?acc=GSM1406415","GSM1406415")</f>
        <v>GSM1406415</v>
      </c>
      <c r="F1694" t="str">
        <f>HYPERLINK("https://www.ncbi.nlm.nih.gov/geo/query/acc.cgi?acc=GSE58317","GSE58317")</f>
        <v>GSE58317</v>
      </c>
    </row>
    <row r="1695" spans="1:6" x14ac:dyDescent="0.25">
      <c r="A1695" t="s">
        <v>3130</v>
      </c>
      <c r="B1695" s="2" t="s">
        <v>3128</v>
      </c>
      <c r="C1695" t="s">
        <v>409</v>
      </c>
      <c r="D1695" t="s">
        <v>583</v>
      </c>
      <c r="E1695" t="str">
        <f>HYPERLINK("https://www.ncbi.nlm.nih.gov/geo/query/acc.cgi?acc=GSM1406414","GSM1406414")</f>
        <v>GSM1406414</v>
      </c>
      <c r="F1695" t="str">
        <f>HYPERLINK("https://www.ncbi.nlm.nih.gov/geo/query/acc.cgi?acc=GSE58317","GSE58317")</f>
        <v>GSE58317</v>
      </c>
    </row>
    <row r="1696" spans="1:6" x14ac:dyDescent="0.25">
      <c r="A1696" t="s">
        <v>3131</v>
      </c>
      <c r="B1696" s="2" t="s">
        <v>3128</v>
      </c>
      <c r="C1696" t="s">
        <v>409</v>
      </c>
      <c r="D1696" t="s">
        <v>583</v>
      </c>
      <c r="E1696" t="str">
        <f>HYPERLINK("https://www.ncbi.nlm.nih.gov/geo/query/acc.cgi?acc=GSM1406418","GSM1406418")</f>
        <v>GSM1406418</v>
      </c>
      <c r="F1696" t="str">
        <f>HYPERLINK("https://www.ncbi.nlm.nih.gov/geo/query/acc.cgi?acc=GSE58317","GSE58317")</f>
        <v>GSE58317</v>
      </c>
    </row>
    <row r="1697" spans="1:6" x14ac:dyDescent="0.25">
      <c r="A1697" t="s">
        <v>3132</v>
      </c>
      <c r="B1697" s="2" t="s">
        <v>3098</v>
      </c>
      <c r="C1697" t="s">
        <v>542</v>
      </c>
      <c r="D1697" t="s">
        <v>559</v>
      </c>
      <c r="E1697" t="str">
        <f>HYPERLINK("https://www.ncbi.nlm.nih.gov/geo/query/acc.cgi?acc=GSM241869","GSM241869")</f>
        <v>GSM241869</v>
      </c>
      <c r="F1697" t="str">
        <f>HYPERLINK("https://www.ncbi.nlm.nih.gov/geo/query/acc.cgi?acc=GSE9563","GSE9563")</f>
        <v>GSE9563</v>
      </c>
    </row>
    <row r="1698" spans="1:6" x14ac:dyDescent="0.25">
      <c r="A1698" t="s">
        <v>3133</v>
      </c>
      <c r="B1698" s="2" t="s">
        <v>3098</v>
      </c>
      <c r="C1698" t="s">
        <v>542</v>
      </c>
      <c r="D1698" t="s">
        <v>559</v>
      </c>
      <c r="E1698" t="str">
        <f>HYPERLINK("https://www.ncbi.nlm.nih.gov/geo/query/acc.cgi?acc=GSM241868","GSM241868")</f>
        <v>GSM241868</v>
      </c>
      <c r="F1698" t="str">
        <f>HYPERLINK("https://www.ncbi.nlm.nih.gov/geo/query/acc.cgi?acc=GSE9563","GSE9563")</f>
        <v>GSE9563</v>
      </c>
    </row>
    <row r="1699" spans="1:6" x14ac:dyDescent="0.25">
      <c r="A1699" t="s">
        <v>3134</v>
      </c>
      <c r="B1699" s="2" t="s">
        <v>1150</v>
      </c>
      <c r="C1699" t="s">
        <v>178</v>
      </c>
      <c r="D1699" t="s">
        <v>630</v>
      </c>
      <c r="E1699" t="str">
        <f>HYPERLINK("https://www.ncbi.nlm.nih.gov/geo/query/acc.cgi?acc=GSM748930","GSM748930")</f>
        <v>GSM748930</v>
      </c>
      <c r="F1699" t="str">
        <f>HYPERLINK("https://www.ncbi.nlm.nih.gov/geo/query/acc.cgi?acc=GSE30245","GSE30245")</f>
        <v>GSE30245</v>
      </c>
    </row>
    <row r="1700" spans="1:6" x14ac:dyDescent="0.25">
      <c r="A1700" t="s">
        <v>3135</v>
      </c>
      <c r="B1700" s="2" t="s">
        <v>3136</v>
      </c>
      <c r="C1700" t="s">
        <v>76</v>
      </c>
      <c r="D1700" t="s">
        <v>1121</v>
      </c>
      <c r="E1700" t="str">
        <f>HYPERLINK("https://www.ncbi.nlm.nih.gov/geo/query/acc.cgi?acc=GSM470583","GSM470583")</f>
        <v>GSM470583</v>
      </c>
      <c r="F1700" t="str">
        <f t="shared" ref="F1700:F1706" si="104">HYPERLINK("https://www.ncbi.nlm.nih.gov/geo/query/acc.cgi?acc=GSE19023","GSE19023")</f>
        <v>GSE19023</v>
      </c>
    </row>
    <row r="1701" spans="1:6" x14ac:dyDescent="0.25">
      <c r="A1701" t="s">
        <v>3137</v>
      </c>
      <c r="B1701" s="2" t="s">
        <v>3136</v>
      </c>
      <c r="C1701" t="s">
        <v>76</v>
      </c>
      <c r="D1701" t="s">
        <v>1121</v>
      </c>
      <c r="E1701" t="str">
        <f>HYPERLINK("https://www.ncbi.nlm.nih.gov/geo/query/acc.cgi?acc=GSM470584","GSM470584")</f>
        <v>GSM470584</v>
      </c>
      <c r="F1701" t="str">
        <f t="shared" si="104"/>
        <v>GSE19023</v>
      </c>
    </row>
    <row r="1702" spans="1:6" x14ac:dyDescent="0.25">
      <c r="A1702" t="s">
        <v>3138</v>
      </c>
      <c r="B1702" s="2" t="s">
        <v>3136</v>
      </c>
      <c r="C1702" t="s">
        <v>76</v>
      </c>
      <c r="D1702" t="s">
        <v>1121</v>
      </c>
      <c r="E1702" t="str">
        <f>HYPERLINK("https://www.ncbi.nlm.nih.gov/geo/query/acc.cgi?acc=GSM470585","GSM470585")</f>
        <v>GSM470585</v>
      </c>
      <c r="F1702" t="str">
        <f t="shared" si="104"/>
        <v>GSE19023</v>
      </c>
    </row>
    <row r="1703" spans="1:6" x14ac:dyDescent="0.25">
      <c r="A1703" t="s">
        <v>3139</v>
      </c>
      <c r="B1703" s="2" t="s">
        <v>3140</v>
      </c>
      <c r="C1703" t="s">
        <v>76</v>
      </c>
      <c r="D1703" t="s">
        <v>1121</v>
      </c>
      <c r="E1703" t="str">
        <f>HYPERLINK("https://www.ncbi.nlm.nih.gov/geo/query/acc.cgi?acc=GSM470586","GSM470586")</f>
        <v>GSM470586</v>
      </c>
      <c r="F1703" t="str">
        <f t="shared" si="104"/>
        <v>GSE19023</v>
      </c>
    </row>
    <row r="1704" spans="1:6" x14ac:dyDescent="0.25">
      <c r="A1704" t="s">
        <v>3141</v>
      </c>
      <c r="B1704" s="2" t="s">
        <v>3140</v>
      </c>
      <c r="C1704" t="s">
        <v>76</v>
      </c>
      <c r="D1704" t="s">
        <v>1121</v>
      </c>
      <c r="E1704" t="str">
        <f>HYPERLINK("https://www.ncbi.nlm.nih.gov/geo/query/acc.cgi?acc=GSM470587","GSM470587")</f>
        <v>GSM470587</v>
      </c>
      <c r="F1704" t="str">
        <f t="shared" si="104"/>
        <v>GSE19023</v>
      </c>
    </row>
    <row r="1705" spans="1:6" x14ac:dyDescent="0.25">
      <c r="A1705" t="s">
        <v>3142</v>
      </c>
      <c r="B1705" s="2" t="s">
        <v>3140</v>
      </c>
      <c r="C1705" t="s">
        <v>76</v>
      </c>
      <c r="D1705" t="s">
        <v>1121</v>
      </c>
      <c r="E1705" t="str">
        <f>HYPERLINK("https://www.ncbi.nlm.nih.gov/geo/query/acc.cgi?acc=GSM470588","GSM470588")</f>
        <v>GSM470588</v>
      </c>
      <c r="F1705" t="str">
        <f t="shared" si="104"/>
        <v>GSE19023</v>
      </c>
    </row>
    <row r="1706" spans="1:6" x14ac:dyDescent="0.25">
      <c r="A1706" t="s">
        <v>3143</v>
      </c>
      <c r="B1706" s="2" t="s">
        <v>2842</v>
      </c>
      <c r="C1706" t="s">
        <v>76</v>
      </c>
      <c r="D1706" t="s">
        <v>1121</v>
      </c>
      <c r="E1706" t="str">
        <f>HYPERLINK("https://www.ncbi.nlm.nih.gov/geo/query/acc.cgi?acc=GSM470589","GSM470589")</f>
        <v>GSM470589</v>
      </c>
      <c r="F1706" t="str">
        <f t="shared" si="104"/>
        <v>GSE19023</v>
      </c>
    </row>
    <row r="1707" spans="1:6" x14ac:dyDescent="0.25">
      <c r="A1707" t="s">
        <v>3144</v>
      </c>
      <c r="B1707" s="2" t="s">
        <v>3145</v>
      </c>
      <c r="C1707" t="s">
        <v>463</v>
      </c>
      <c r="D1707" t="s">
        <v>559</v>
      </c>
      <c r="E1707" t="str">
        <f>HYPERLINK("https://www.ncbi.nlm.nih.gov/geo/query/acc.cgi?acc=GSM172068","GSM172068")</f>
        <v>GSM172068</v>
      </c>
      <c r="F1707" t="str">
        <f>HYPERLINK("https://www.ncbi.nlm.nih.gov/geo/query/acc.cgi?acc=GSE7141","GSE7141")</f>
        <v>GSE7141</v>
      </c>
    </row>
    <row r="1708" spans="1:6" x14ac:dyDescent="0.25">
      <c r="A1708" t="s">
        <v>3146</v>
      </c>
      <c r="B1708" s="2" t="s">
        <v>3145</v>
      </c>
      <c r="C1708" t="s">
        <v>463</v>
      </c>
      <c r="D1708" t="s">
        <v>559</v>
      </c>
      <c r="E1708" t="str">
        <f>HYPERLINK("https://www.ncbi.nlm.nih.gov/geo/query/acc.cgi?acc=GSM172069","GSM172069")</f>
        <v>GSM172069</v>
      </c>
      <c r="F1708" t="str">
        <f>HYPERLINK("https://www.ncbi.nlm.nih.gov/geo/query/acc.cgi?acc=GSE7141","GSE7141")</f>
        <v>GSE7141</v>
      </c>
    </row>
    <row r="1709" spans="1:6" x14ac:dyDescent="0.25">
      <c r="A1709" t="s">
        <v>3147</v>
      </c>
      <c r="B1709" s="2" t="s">
        <v>3148</v>
      </c>
      <c r="C1709" t="s">
        <v>324</v>
      </c>
      <c r="D1709" t="s">
        <v>625</v>
      </c>
      <c r="E1709" t="str">
        <f>HYPERLINK("https://www.ncbi.nlm.nih.gov/geo/query/acc.cgi?acc=GSM105539","GSM105539")</f>
        <v>GSM105539</v>
      </c>
      <c r="F1709" t="str">
        <f>HYPERLINK("https://www.ncbi.nlm.nih.gov/geo/query/acc.cgi?acc=GSE4679","GSE4679")</f>
        <v>GSE4679</v>
      </c>
    </row>
    <row r="1710" spans="1:6" x14ac:dyDescent="0.25">
      <c r="A1710" t="s">
        <v>3149</v>
      </c>
      <c r="B1710" s="2" t="s">
        <v>3150</v>
      </c>
      <c r="C1710" t="s">
        <v>321</v>
      </c>
      <c r="D1710" t="s">
        <v>559</v>
      </c>
      <c r="E1710" t="str">
        <f>HYPERLINK("https://www.ncbi.nlm.nih.gov/geo/query/acc.cgi?acc=GSM1131828","GSM1131828")</f>
        <v>GSM1131828</v>
      </c>
      <c r="F1710" t="str">
        <f>HYPERLINK("https://www.ncbi.nlm.nih.gov/geo/query/acc.cgi?acc=GSE46532","GSE46532")</f>
        <v>GSE46532</v>
      </c>
    </row>
    <row r="1711" spans="1:6" x14ac:dyDescent="0.25">
      <c r="A1711" t="s">
        <v>3151</v>
      </c>
      <c r="B1711" s="2" t="s">
        <v>3152</v>
      </c>
      <c r="C1711" t="s">
        <v>354</v>
      </c>
      <c r="D1711" t="s">
        <v>856</v>
      </c>
      <c r="E1711" t="str">
        <f>HYPERLINK("https://www.ncbi.nlm.nih.gov/geo/query/acc.cgi?acc=GSM1330512","GSM1330512")</f>
        <v>GSM1330512</v>
      </c>
      <c r="F1711" t="str">
        <f>HYPERLINK("https://www.ncbi.nlm.nih.gov/geo/query/acc.cgi?acc=GSE50206","GSE50206")</f>
        <v>GSE50206</v>
      </c>
    </row>
    <row r="1712" spans="1:6" x14ac:dyDescent="0.25">
      <c r="A1712" t="s">
        <v>3153</v>
      </c>
      <c r="B1712" s="2" t="s">
        <v>3154</v>
      </c>
      <c r="C1712" t="s">
        <v>321</v>
      </c>
      <c r="D1712" t="s">
        <v>559</v>
      </c>
      <c r="E1712" t="str">
        <f>HYPERLINK("https://www.ncbi.nlm.nih.gov/geo/query/acc.cgi?acc=GSM1131827","GSM1131827")</f>
        <v>GSM1131827</v>
      </c>
      <c r="F1712" t="str">
        <f>HYPERLINK("https://www.ncbi.nlm.nih.gov/geo/query/acc.cgi?acc=GSE46532","GSE46532")</f>
        <v>GSE46532</v>
      </c>
    </row>
    <row r="1713" spans="1:6" x14ac:dyDescent="0.25">
      <c r="A1713" t="s">
        <v>3155</v>
      </c>
      <c r="B1713" s="2" t="s">
        <v>3156</v>
      </c>
      <c r="C1713" t="s">
        <v>354</v>
      </c>
      <c r="D1713" t="s">
        <v>856</v>
      </c>
      <c r="E1713" t="str">
        <f>HYPERLINK("https://www.ncbi.nlm.nih.gov/geo/query/acc.cgi?acc=GSM1330510","GSM1330510")</f>
        <v>GSM1330510</v>
      </c>
      <c r="F1713" t="str">
        <f>HYPERLINK("https://www.ncbi.nlm.nih.gov/geo/query/acc.cgi?acc=GSE50206","GSE50206")</f>
        <v>GSE50206</v>
      </c>
    </row>
    <row r="1714" spans="1:6" x14ac:dyDescent="0.25">
      <c r="A1714" t="s">
        <v>3157</v>
      </c>
      <c r="B1714" s="2" t="s">
        <v>3158</v>
      </c>
      <c r="C1714" t="s">
        <v>354</v>
      </c>
      <c r="D1714" t="s">
        <v>856</v>
      </c>
      <c r="E1714" t="str">
        <f>HYPERLINK("https://www.ncbi.nlm.nih.gov/geo/query/acc.cgi?acc=GSM1330511","GSM1330511")</f>
        <v>GSM1330511</v>
      </c>
      <c r="F1714" t="str">
        <f>HYPERLINK("https://www.ncbi.nlm.nih.gov/geo/query/acc.cgi?acc=GSE50206","GSE50206")</f>
        <v>GSE50206</v>
      </c>
    </row>
    <row r="1715" spans="1:6" x14ac:dyDescent="0.25">
      <c r="A1715" t="s">
        <v>3159</v>
      </c>
      <c r="B1715" s="2" t="s">
        <v>3160</v>
      </c>
      <c r="C1715" t="s">
        <v>354</v>
      </c>
      <c r="D1715" t="s">
        <v>856</v>
      </c>
      <c r="E1715" t="str">
        <f>HYPERLINK("https://www.ncbi.nlm.nih.gov/geo/query/acc.cgi?acc=GSM1330516","GSM1330516")</f>
        <v>GSM1330516</v>
      </c>
      <c r="F1715" t="str">
        <f>HYPERLINK("https://www.ncbi.nlm.nih.gov/geo/query/acc.cgi?acc=GSE50206","GSE50206")</f>
        <v>GSE50206</v>
      </c>
    </row>
    <row r="1716" spans="1:6" x14ac:dyDescent="0.25">
      <c r="A1716" t="s">
        <v>3161</v>
      </c>
      <c r="B1716" s="2" t="s">
        <v>3162</v>
      </c>
      <c r="C1716" t="s">
        <v>354</v>
      </c>
      <c r="D1716" t="s">
        <v>856</v>
      </c>
      <c r="E1716" t="str">
        <f>HYPERLINK("https://www.ncbi.nlm.nih.gov/geo/query/acc.cgi?acc=GSM1330514","GSM1330514")</f>
        <v>GSM1330514</v>
      </c>
      <c r="F1716" t="str">
        <f>HYPERLINK("https://www.ncbi.nlm.nih.gov/geo/query/acc.cgi?acc=GSE50206","GSE50206")</f>
        <v>GSE50206</v>
      </c>
    </row>
    <row r="1717" spans="1:6" x14ac:dyDescent="0.25">
      <c r="A1717" t="s">
        <v>3163</v>
      </c>
      <c r="B1717" s="2" t="s">
        <v>3164</v>
      </c>
      <c r="C1717" t="s">
        <v>321</v>
      </c>
      <c r="D1717" t="s">
        <v>559</v>
      </c>
      <c r="E1717" t="str">
        <f>HYPERLINK("https://www.ncbi.nlm.nih.gov/geo/query/acc.cgi?acc=GSM1131826","GSM1131826")</f>
        <v>GSM1131826</v>
      </c>
      <c r="F1717" t="str">
        <f>HYPERLINK("https://www.ncbi.nlm.nih.gov/geo/query/acc.cgi?acc=GSE46532","GSE46532")</f>
        <v>GSE46532</v>
      </c>
    </row>
    <row r="1718" spans="1:6" x14ac:dyDescent="0.25">
      <c r="A1718" t="s">
        <v>3165</v>
      </c>
      <c r="B1718" s="2" t="s">
        <v>3166</v>
      </c>
      <c r="C1718" t="s">
        <v>395</v>
      </c>
      <c r="D1718" t="s">
        <v>559</v>
      </c>
      <c r="E1718" t="str">
        <f>HYPERLINK("https://www.ncbi.nlm.nih.gov/geo/query/acc.cgi?acc=GSM132668","GSM132668")</f>
        <v>GSM132668</v>
      </c>
      <c r="F1718" t="str">
        <f>HYPERLINK("https://www.ncbi.nlm.nih.gov/geo/query/acc.cgi?acc=GSE5671","GSE5671")</f>
        <v>GSE5671</v>
      </c>
    </row>
    <row r="1719" spans="1:6" x14ac:dyDescent="0.25">
      <c r="A1719" t="s">
        <v>3167</v>
      </c>
      <c r="B1719" s="2" t="s">
        <v>3168</v>
      </c>
      <c r="C1719" t="s">
        <v>321</v>
      </c>
      <c r="D1719" t="s">
        <v>559</v>
      </c>
      <c r="E1719" t="str">
        <f>HYPERLINK("https://www.ncbi.nlm.nih.gov/geo/query/acc.cgi?acc=GSM1131825","GSM1131825")</f>
        <v>GSM1131825</v>
      </c>
      <c r="F1719" t="str">
        <f>HYPERLINK("https://www.ncbi.nlm.nih.gov/geo/query/acc.cgi?acc=GSE46532","GSE46532")</f>
        <v>GSE46532</v>
      </c>
    </row>
    <row r="1720" spans="1:6" x14ac:dyDescent="0.25">
      <c r="A1720" t="s">
        <v>3169</v>
      </c>
      <c r="B1720" s="2" t="s">
        <v>823</v>
      </c>
      <c r="C1720" t="s">
        <v>401</v>
      </c>
      <c r="D1720" t="s">
        <v>824</v>
      </c>
      <c r="E1720" t="str">
        <f>HYPERLINK("https://www.ncbi.nlm.nih.gov/geo/query/acc.cgi?acc=GSM1370208","GSM1370208")</f>
        <v>GSM1370208</v>
      </c>
      <c r="F1720" t="str">
        <f>HYPERLINK("https://www.ncbi.nlm.nih.gov/geo/query/acc.cgi?acc=GSE56853","GSE56853")</f>
        <v>GSE56853</v>
      </c>
    </row>
    <row r="1721" spans="1:6" x14ac:dyDescent="0.25">
      <c r="A1721" t="s">
        <v>3170</v>
      </c>
      <c r="B1721" s="2" t="s">
        <v>3171</v>
      </c>
      <c r="C1721" t="s">
        <v>321</v>
      </c>
      <c r="D1721" t="s">
        <v>559</v>
      </c>
      <c r="E1721" t="str">
        <f>HYPERLINK("https://www.ncbi.nlm.nih.gov/geo/query/acc.cgi?acc=GSM1131824","GSM1131824")</f>
        <v>GSM1131824</v>
      </c>
      <c r="F1721" t="str">
        <f>HYPERLINK("https://www.ncbi.nlm.nih.gov/geo/query/acc.cgi?acc=GSE46532","GSE46532")</f>
        <v>GSE46532</v>
      </c>
    </row>
    <row r="1722" spans="1:6" x14ac:dyDescent="0.25">
      <c r="A1722" t="s">
        <v>3172</v>
      </c>
      <c r="B1722" s="2" t="s">
        <v>3173</v>
      </c>
      <c r="C1722" t="s">
        <v>321</v>
      </c>
      <c r="D1722" t="s">
        <v>559</v>
      </c>
      <c r="E1722" t="str">
        <f>HYPERLINK("https://www.ncbi.nlm.nih.gov/geo/query/acc.cgi?acc=GSM1131823","GSM1131823")</f>
        <v>GSM1131823</v>
      </c>
      <c r="F1722" t="str">
        <f>HYPERLINK("https://www.ncbi.nlm.nih.gov/geo/query/acc.cgi?acc=GSE46532","GSE46532")</f>
        <v>GSE46532</v>
      </c>
    </row>
    <row r="1723" spans="1:6" x14ac:dyDescent="0.25">
      <c r="A1723" t="s">
        <v>3174</v>
      </c>
      <c r="B1723" s="2" t="s">
        <v>3175</v>
      </c>
      <c r="C1723" t="s">
        <v>401</v>
      </c>
      <c r="D1723" t="s">
        <v>824</v>
      </c>
      <c r="E1723" t="str">
        <f>HYPERLINK("https://www.ncbi.nlm.nih.gov/geo/query/acc.cgi?acc=GSM1370206","GSM1370206")</f>
        <v>GSM1370206</v>
      </c>
      <c r="F1723" t="str">
        <f>HYPERLINK("https://www.ncbi.nlm.nih.gov/geo/query/acc.cgi?acc=GSE56853","GSE56853")</f>
        <v>GSE56853</v>
      </c>
    </row>
    <row r="1724" spans="1:6" x14ac:dyDescent="0.25">
      <c r="A1724" t="s">
        <v>3176</v>
      </c>
      <c r="B1724" s="2" t="s">
        <v>823</v>
      </c>
      <c r="C1724" t="s">
        <v>401</v>
      </c>
      <c r="D1724" t="s">
        <v>824</v>
      </c>
      <c r="E1724" t="str">
        <f>HYPERLINK("https://www.ncbi.nlm.nih.gov/geo/query/acc.cgi?acc=GSM1370207","GSM1370207")</f>
        <v>GSM1370207</v>
      </c>
      <c r="F1724" t="str">
        <f>HYPERLINK("https://www.ncbi.nlm.nih.gov/geo/query/acc.cgi?acc=GSE56853","GSE56853")</f>
        <v>GSE56853</v>
      </c>
    </row>
    <row r="1725" spans="1:6" x14ac:dyDescent="0.25">
      <c r="A1725" t="s">
        <v>3177</v>
      </c>
      <c r="B1725" s="2" t="s">
        <v>3178</v>
      </c>
      <c r="C1725" t="s">
        <v>401</v>
      </c>
      <c r="D1725" t="s">
        <v>824</v>
      </c>
      <c r="E1725" t="str">
        <f>HYPERLINK("https://www.ncbi.nlm.nih.gov/geo/query/acc.cgi?acc=GSM1370204","GSM1370204")</f>
        <v>GSM1370204</v>
      </c>
      <c r="F1725" t="str">
        <f>HYPERLINK("https://www.ncbi.nlm.nih.gov/geo/query/acc.cgi?acc=GSE56853","GSE56853")</f>
        <v>GSE56853</v>
      </c>
    </row>
    <row r="1726" spans="1:6" x14ac:dyDescent="0.25">
      <c r="A1726" t="s">
        <v>3179</v>
      </c>
      <c r="B1726" s="2" t="s">
        <v>3180</v>
      </c>
      <c r="C1726" t="s">
        <v>321</v>
      </c>
      <c r="D1726" t="s">
        <v>559</v>
      </c>
      <c r="E1726" t="str">
        <f>HYPERLINK("https://www.ncbi.nlm.nih.gov/geo/query/acc.cgi?acc=GSM1131822","GSM1131822")</f>
        <v>GSM1131822</v>
      </c>
      <c r="F1726" t="str">
        <f>HYPERLINK("https://www.ncbi.nlm.nih.gov/geo/query/acc.cgi?acc=GSE46532","GSE46532")</f>
        <v>GSE46532</v>
      </c>
    </row>
    <row r="1727" spans="1:6" x14ac:dyDescent="0.25">
      <c r="A1727" t="s">
        <v>3181</v>
      </c>
      <c r="B1727" s="2" t="s">
        <v>3182</v>
      </c>
      <c r="C1727" t="s">
        <v>40</v>
      </c>
      <c r="D1727" t="s">
        <v>559</v>
      </c>
      <c r="E1727" t="str">
        <f>HYPERLINK("https://www.ncbi.nlm.nih.gov/geo/query/acc.cgi?acc=GSM378804","GSM378804")</f>
        <v>GSM378804</v>
      </c>
      <c r="F1727" t="str">
        <f>HYPERLINK("https://www.ncbi.nlm.nih.gov/geo/query/acc.cgi?acc=GSE15173","GSE15173")</f>
        <v>GSE15173</v>
      </c>
    </row>
    <row r="1728" spans="1:6" x14ac:dyDescent="0.25">
      <c r="A1728" t="s">
        <v>3183</v>
      </c>
      <c r="B1728" s="2" t="s">
        <v>3184</v>
      </c>
      <c r="C1728" t="s">
        <v>207</v>
      </c>
      <c r="D1728" t="s">
        <v>559</v>
      </c>
      <c r="E1728" t="str">
        <f>HYPERLINK("https://www.ncbi.nlm.nih.gov/geo/query/acc.cgi?acc=GSM823718","GSM823718")</f>
        <v>GSM823718</v>
      </c>
      <c r="F1728" t="str">
        <f>HYPERLINK("https://www.ncbi.nlm.nih.gov/geo/query/acc.cgi?acc=GSE33308","GSE33308")</f>
        <v>GSE33308</v>
      </c>
    </row>
    <row r="1729" spans="1:6" x14ac:dyDescent="0.25">
      <c r="A1729" t="s">
        <v>3185</v>
      </c>
      <c r="B1729" s="2" t="s">
        <v>3182</v>
      </c>
      <c r="C1729" t="s">
        <v>40</v>
      </c>
      <c r="D1729" t="s">
        <v>559</v>
      </c>
      <c r="E1729" t="str">
        <f>HYPERLINK("https://www.ncbi.nlm.nih.gov/geo/query/acc.cgi?acc=GSM378806","GSM378806")</f>
        <v>GSM378806</v>
      </c>
      <c r="F1729" t="str">
        <f>HYPERLINK("https://www.ncbi.nlm.nih.gov/geo/query/acc.cgi?acc=GSE15173","GSE15173")</f>
        <v>GSE15173</v>
      </c>
    </row>
    <row r="1730" spans="1:6" x14ac:dyDescent="0.25">
      <c r="A1730" t="s">
        <v>3186</v>
      </c>
      <c r="B1730" s="2" t="s">
        <v>3180</v>
      </c>
      <c r="C1730" t="s">
        <v>321</v>
      </c>
      <c r="D1730" t="s">
        <v>559</v>
      </c>
      <c r="E1730" t="str">
        <f>HYPERLINK("https://www.ncbi.nlm.nih.gov/geo/query/acc.cgi?acc=GSM1131821","GSM1131821")</f>
        <v>GSM1131821</v>
      </c>
      <c r="F1730" t="str">
        <f>HYPERLINK("https://www.ncbi.nlm.nih.gov/geo/query/acc.cgi?acc=GSE46532","GSE46532")</f>
        <v>GSE46532</v>
      </c>
    </row>
    <row r="1731" spans="1:6" x14ac:dyDescent="0.25">
      <c r="A1731" t="s">
        <v>3187</v>
      </c>
      <c r="B1731" s="2" t="s">
        <v>3182</v>
      </c>
      <c r="C1731" t="s">
        <v>40</v>
      </c>
      <c r="D1731" t="s">
        <v>559</v>
      </c>
      <c r="E1731" t="str">
        <f>HYPERLINK("https://www.ncbi.nlm.nih.gov/geo/query/acc.cgi?acc=GSM378803","GSM378803")</f>
        <v>GSM378803</v>
      </c>
      <c r="F1731" t="str">
        <f>HYPERLINK("https://www.ncbi.nlm.nih.gov/geo/query/acc.cgi?acc=GSE15173","GSE15173")</f>
        <v>GSE15173</v>
      </c>
    </row>
    <row r="1732" spans="1:6" x14ac:dyDescent="0.25">
      <c r="A1732" t="s">
        <v>3188</v>
      </c>
      <c r="B1732" s="2" t="s">
        <v>3189</v>
      </c>
      <c r="C1732" t="s">
        <v>321</v>
      </c>
      <c r="D1732" t="s">
        <v>559</v>
      </c>
      <c r="E1732" t="str">
        <f>HYPERLINK("https://www.ncbi.nlm.nih.gov/geo/query/acc.cgi?acc=GSM1131820","GSM1131820")</f>
        <v>GSM1131820</v>
      </c>
      <c r="F1732" t="str">
        <f>HYPERLINK("https://www.ncbi.nlm.nih.gov/geo/query/acc.cgi?acc=GSE46532","GSE46532")</f>
        <v>GSE46532</v>
      </c>
    </row>
    <row r="1733" spans="1:6" x14ac:dyDescent="0.25">
      <c r="A1733" t="s">
        <v>3190</v>
      </c>
      <c r="B1733" s="2" t="s">
        <v>3191</v>
      </c>
      <c r="C1733" t="s">
        <v>207</v>
      </c>
      <c r="D1733" t="s">
        <v>559</v>
      </c>
      <c r="E1733" t="str">
        <f>HYPERLINK("https://www.ncbi.nlm.nih.gov/geo/query/acc.cgi?acc=GSM823717","GSM823717")</f>
        <v>GSM823717</v>
      </c>
      <c r="F1733" t="str">
        <f>HYPERLINK("https://www.ncbi.nlm.nih.gov/geo/query/acc.cgi?acc=GSE33308","GSE33308")</f>
        <v>GSE33308</v>
      </c>
    </row>
    <row r="1734" spans="1:6" x14ac:dyDescent="0.25">
      <c r="A1734" t="s">
        <v>3192</v>
      </c>
      <c r="B1734" s="2" t="s">
        <v>3193</v>
      </c>
      <c r="C1734" t="s">
        <v>406</v>
      </c>
      <c r="D1734" t="s">
        <v>789</v>
      </c>
      <c r="E1734" t="str">
        <f>HYPERLINK("https://www.ncbi.nlm.nih.gov/geo/query/acc.cgi?acc=GSM1388393","GSM1388393")</f>
        <v>GSM1388393</v>
      </c>
      <c r="F1734" t="str">
        <f>HYPERLINK("https://www.ncbi.nlm.nih.gov/geo/query/acc.cgi?acc=GSE57774","GSE57774")</f>
        <v>GSE57774</v>
      </c>
    </row>
    <row r="1735" spans="1:6" x14ac:dyDescent="0.25">
      <c r="A1735" t="s">
        <v>3194</v>
      </c>
      <c r="B1735" s="2" t="s">
        <v>2106</v>
      </c>
      <c r="C1735" t="s">
        <v>463</v>
      </c>
      <c r="D1735" t="s">
        <v>559</v>
      </c>
      <c r="E1735" t="str">
        <f>HYPERLINK("https://www.ncbi.nlm.nih.gov/geo/query/acc.cgi?acc=GSM172072","GSM172072")</f>
        <v>GSM172072</v>
      </c>
      <c r="F1735" t="str">
        <f>HYPERLINK("https://www.ncbi.nlm.nih.gov/geo/query/acc.cgi?acc=GSE7141","GSE7141")</f>
        <v>GSE7141</v>
      </c>
    </row>
    <row r="1736" spans="1:6" x14ac:dyDescent="0.25">
      <c r="A1736" t="s">
        <v>3195</v>
      </c>
      <c r="B1736" s="2" t="s">
        <v>3196</v>
      </c>
      <c r="C1736" t="s">
        <v>368</v>
      </c>
      <c r="D1736" t="s">
        <v>572</v>
      </c>
      <c r="E1736" t="str">
        <f>HYPERLINK("https://www.ncbi.nlm.nih.gov/geo/query/acc.cgi?acc=GSM1295578","GSM1295578")</f>
        <v>GSM1295578</v>
      </c>
      <c r="F1736" t="str">
        <f>HYPERLINK("https://www.ncbi.nlm.nih.gov/geo/query/acc.cgi?acc=GSE53529","GSE53529")</f>
        <v>GSE53529</v>
      </c>
    </row>
    <row r="1737" spans="1:6" x14ac:dyDescent="0.25">
      <c r="A1737" t="s">
        <v>3197</v>
      </c>
      <c r="B1737" s="2" t="s">
        <v>3198</v>
      </c>
      <c r="C1737" t="s">
        <v>406</v>
      </c>
      <c r="D1737" t="s">
        <v>789</v>
      </c>
      <c r="E1737" t="str">
        <f>HYPERLINK("https://www.ncbi.nlm.nih.gov/geo/query/acc.cgi?acc=GSM1388392","GSM1388392")</f>
        <v>GSM1388392</v>
      </c>
      <c r="F1737" t="str">
        <f>HYPERLINK("https://www.ncbi.nlm.nih.gov/geo/query/acc.cgi?acc=GSE57774","GSE57774")</f>
        <v>GSE57774</v>
      </c>
    </row>
    <row r="1738" spans="1:6" x14ac:dyDescent="0.25">
      <c r="A1738" t="s">
        <v>3199</v>
      </c>
      <c r="B1738" s="2" t="s">
        <v>3200</v>
      </c>
      <c r="C1738" t="s">
        <v>243</v>
      </c>
      <c r="D1738" t="s">
        <v>623</v>
      </c>
      <c r="E1738" t="str">
        <f>HYPERLINK("https://www.ncbi.nlm.nih.gov/geo/query/acc.cgi?acc=GSM86146","GSM86146")</f>
        <v>GSM86146</v>
      </c>
      <c r="F1738" t="str">
        <f>HYPERLINK("https://www.ncbi.nlm.nih.gov/geo/query/acc.cgi?acc=GSE3749","GSE3749")</f>
        <v>GSE3749</v>
      </c>
    </row>
    <row r="1739" spans="1:6" x14ac:dyDescent="0.25">
      <c r="A1739" t="s">
        <v>3201</v>
      </c>
      <c r="B1739" s="2" t="s">
        <v>3202</v>
      </c>
      <c r="C1739" t="s">
        <v>178</v>
      </c>
      <c r="D1739" t="s">
        <v>630</v>
      </c>
      <c r="E1739" t="str">
        <f>HYPERLINK("https://www.ncbi.nlm.nih.gov/geo/query/acc.cgi?acc=GSM748991","GSM748991")</f>
        <v>GSM748991</v>
      </c>
      <c r="F1739" t="str">
        <f t="shared" ref="F1739:F1748" si="105">HYPERLINK("https://www.ncbi.nlm.nih.gov/geo/query/acc.cgi?acc=GSE30245","GSE30245")</f>
        <v>GSE30245</v>
      </c>
    </row>
    <row r="1740" spans="1:6" x14ac:dyDescent="0.25">
      <c r="A1740" t="s">
        <v>3203</v>
      </c>
      <c r="B1740" s="2" t="s">
        <v>3202</v>
      </c>
      <c r="C1740" t="s">
        <v>178</v>
      </c>
      <c r="D1740" t="s">
        <v>630</v>
      </c>
      <c r="E1740" t="str">
        <f>HYPERLINK("https://www.ncbi.nlm.nih.gov/geo/query/acc.cgi?acc=GSM748990","GSM748990")</f>
        <v>GSM748990</v>
      </c>
      <c r="F1740" t="str">
        <f t="shared" si="105"/>
        <v>GSE30245</v>
      </c>
    </row>
    <row r="1741" spans="1:6" x14ac:dyDescent="0.25">
      <c r="A1741" t="s">
        <v>3204</v>
      </c>
      <c r="B1741" s="2" t="s">
        <v>3205</v>
      </c>
      <c r="C1741" t="s">
        <v>178</v>
      </c>
      <c r="D1741" t="s">
        <v>630</v>
      </c>
      <c r="E1741" t="str">
        <f>HYPERLINK("https://www.ncbi.nlm.nih.gov/geo/query/acc.cgi?acc=GSM748993","GSM748993")</f>
        <v>GSM748993</v>
      </c>
      <c r="F1741" t="str">
        <f t="shared" si="105"/>
        <v>GSE30245</v>
      </c>
    </row>
    <row r="1742" spans="1:6" x14ac:dyDescent="0.25">
      <c r="A1742" t="s">
        <v>3206</v>
      </c>
      <c r="B1742" s="2" t="s">
        <v>3205</v>
      </c>
      <c r="C1742" t="s">
        <v>178</v>
      </c>
      <c r="D1742" t="s">
        <v>630</v>
      </c>
      <c r="E1742" t="str">
        <f>HYPERLINK("https://www.ncbi.nlm.nih.gov/geo/query/acc.cgi?acc=GSM748992","GSM748992")</f>
        <v>GSM748992</v>
      </c>
      <c r="F1742" t="str">
        <f t="shared" si="105"/>
        <v>GSE30245</v>
      </c>
    </row>
    <row r="1743" spans="1:6" x14ac:dyDescent="0.25">
      <c r="A1743" t="s">
        <v>3207</v>
      </c>
      <c r="B1743" s="2" t="s">
        <v>3208</v>
      </c>
      <c r="C1743" t="s">
        <v>178</v>
      </c>
      <c r="D1743" t="s">
        <v>630</v>
      </c>
      <c r="E1743" t="str">
        <f>HYPERLINK("https://www.ncbi.nlm.nih.gov/geo/query/acc.cgi?acc=GSM748995","GSM748995")</f>
        <v>GSM748995</v>
      </c>
      <c r="F1743" t="str">
        <f t="shared" si="105"/>
        <v>GSE30245</v>
      </c>
    </row>
    <row r="1744" spans="1:6" x14ac:dyDescent="0.25">
      <c r="A1744" t="s">
        <v>3209</v>
      </c>
      <c r="B1744" s="2" t="s">
        <v>3208</v>
      </c>
      <c r="C1744" t="s">
        <v>178</v>
      </c>
      <c r="D1744" t="s">
        <v>630</v>
      </c>
      <c r="E1744" t="str">
        <f>HYPERLINK("https://www.ncbi.nlm.nih.gov/geo/query/acc.cgi?acc=GSM748994","GSM748994")</f>
        <v>GSM748994</v>
      </c>
      <c r="F1744" t="str">
        <f t="shared" si="105"/>
        <v>GSE30245</v>
      </c>
    </row>
    <row r="1745" spans="1:6" x14ac:dyDescent="0.25">
      <c r="A1745" t="s">
        <v>3210</v>
      </c>
      <c r="B1745" s="2" t="s">
        <v>3211</v>
      </c>
      <c r="C1745" t="s">
        <v>178</v>
      </c>
      <c r="D1745" t="s">
        <v>630</v>
      </c>
      <c r="E1745" t="str">
        <f>HYPERLINK("https://www.ncbi.nlm.nih.gov/geo/query/acc.cgi?acc=GSM748997","GSM748997")</f>
        <v>GSM748997</v>
      </c>
      <c r="F1745" t="str">
        <f t="shared" si="105"/>
        <v>GSE30245</v>
      </c>
    </row>
    <row r="1746" spans="1:6" x14ac:dyDescent="0.25">
      <c r="A1746" t="s">
        <v>3212</v>
      </c>
      <c r="B1746" s="2" t="s">
        <v>3211</v>
      </c>
      <c r="C1746" t="s">
        <v>178</v>
      </c>
      <c r="D1746" t="s">
        <v>630</v>
      </c>
      <c r="E1746" t="str">
        <f>HYPERLINK("https://www.ncbi.nlm.nih.gov/geo/query/acc.cgi?acc=GSM748996","GSM748996")</f>
        <v>GSM748996</v>
      </c>
      <c r="F1746" t="str">
        <f t="shared" si="105"/>
        <v>GSE30245</v>
      </c>
    </row>
    <row r="1747" spans="1:6" x14ac:dyDescent="0.25">
      <c r="A1747" t="s">
        <v>3213</v>
      </c>
      <c r="B1747" s="2" t="s">
        <v>3214</v>
      </c>
      <c r="C1747" t="s">
        <v>178</v>
      </c>
      <c r="D1747" t="s">
        <v>630</v>
      </c>
      <c r="E1747" t="str">
        <f>HYPERLINK("https://www.ncbi.nlm.nih.gov/geo/query/acc.cgi?acc=GSM748999","GSM748999")</f>
        <v>GSM748999</v>
      </c>
      <c r="F1747" t="str">
        <f t="shared" si="105"/>
        <v>GSE30245</v>
      </c>
    </row>
    <row r="1748" spans="1:6" x14ac:dyDescent="0.25">
      <c r="A1748" t="s">
        <v>3215</v>
      </c>
      <c r="B1748" s="2" t="s">
        <v>3216</v>
      </c>
      <c r="C1748" t="s">
        <v>178</v>
      </c>
      <c r="D1748" t="s">
        <v>630</v>
      </c>
      <c r="E1748" t="str">
        <f>HYPERLINK("https://www.ncbi.nlm.nih.gov/geo/query/acc.cgi?acc=GSM748998","GSM748998")</f>
        <v>GSM748998</v>
      </c>
      <c r="F1748" t="str">
        <f t="shared" si="105"/>
        <v>GSE30245</v>
      </c>
    </row>
    <row r="1749" spans="1:6" x14ac:dyDescent="0.25">
      <c r="A1749" t="s">
        <v>3217</v>
      </c>
      <c r="B1749" s="2" t="s">
        <v>2966</v>
      </c>
      <c r="C1749" t="s">
        <v>377</v>
      </c>
      <c r="D1749" t="s">
        <v>618</v>
      </c>
      <c r="E1749" t="str">
        <f>HYPERLINK("https://www.ncbi.nlm.nih.gov/geo/query/acc.cgi?acc=GSM1304574","GSM1304574")</f>
        <v>GSM1304574</v>
      </c>
      <c r="F1749" t="str">
        <f>HYPERLINK("https://www.ncbi.nlm.nih.gov/geo/query/acc.cgi?acc=GSE53969","GSE53969")</f>
        <v>GSE53969</v>
      </c>
    </row>
    <row r="1750" spans="1:6" x14ac:dyDescent="0.25">
      <c r="A1750" t="s">
        <v>3218</v>
      </c>
      <c r="B1750" s="2" t="s">
        <v>2268</v>
      </c>
      <c r="C1750" t="s">
        <v>368</v>
      </c>
      <c r="D1750" t="s">
        <v>572</v>
      </c>
      <c r="E1750" t="str">
        <f>HYPERLINK("https://www.ncbi.nlm.nih.gov/geo/query/acc.cgi?acc=GSM1295575","GSM1295575")</f>
        <v>GSM1295575</v>
      </c>
      <c r="F1750" t="str">
        <f>HYPERLINK("https://www.ncbi.nlm.nih.gov/geo/query/acc.cgi?acc=GSE53529","GSE53529")</f>
        <v>GSE53529</v>
      </c>
    </row>
    <row r="1751" spans="1:6" x14ac:dyDescent="0.25">
      <c r="A1751" t="s">
        <v>3219</v>
      </c>
      <c r="B1751" s="2" t="s">
        <v>3220</v>
      </c>
      <c r="C1751" t="s">
        <v>368</v>
      </c>
      <c r="D1751" t="s">
        <v>572</v>
      </c>
      <c r="E1751" t="str">
        <f>HYPERLINK("https://www.ncbi.nlm.nih.gov/geo/query/acc.cgi?acc=GSM1295572","GSM1295572")</f>
        <v>GSM1295572</v>
      </c>
      <c r="F1751" t="str">
        <f>HYPERLINK("https://www.ncbi.nlm.nih.gov/geo/query/acc.cgi?acc=GSE53529","GSE53529")</f>
        <v>GSE53529</v>
      </c>
    </row>
    <row r="1752" spans="1:6" x14ac:dyDescent="0.25">
      <c r="A1752" t="s">
        <v>3221</v>
      </c>
      <c r="B1752" s="2" t="s">
        <v>3222</v>
      </c>
      <c r="C1752" t="s">
        <v>290</v>
      </c>
      <c r="D1752" t="s">
        <v>583</v>
      </c>
      <c r="E1752" t="str">
        <f>HYPERLINK("https://www.ncbi.nlm.nih.gov/geo/query/acc.cgi?acc=GSM1054606","GSM1054606")</f>
        <v>GSM1054606</v>
      </c>
      <c r="F1752" t="str">
        <f>HYPERLINK("https://www.ncbi.nlm.nih.gov/geo/query/acc.cgi?acc=GSE42993","GSE42993")</f>
        <v>GSE42993</v>
      </c>
    </row>
    <row r="1753" spans="1:6" x14ac:dyDescent="0.25">
      <c r="A1753" t="s">
        <v>3223</v>
      </c>
      <c r="B1753" s="2" t="s">
        <v>1739</v>
      </c>
      <c r="C1753" t="s">
        <v>368</v>
      </c>
      <c r="D1753" t="s">
        <v>572</v>
      </c>
      <c r="E1753" t="str">
        <f>HYPERLINK("https://www.ncbi.nlm.nih.gov/geo/query/acc.cgi?acc=GSM1295570","GSM1295570")</f>
        <v>GSM1295570</v>
      </c>
      <c r="F1753" t="str">
        <f>HYPERLINK("https://www.ncbi.nlm.nih.gov/geo/query/acc.cgi?acc=GSE53529","GSE53529")</f>
        <v>GSE53529</v>
      </c>
    </row>
    <row r="1754" spans="1:6" x14ac:dyDescent="0.25">
      <c r="A1754" t="s">
        <v>3224</v>
      </c>
      <c r="B1754" s="2" t="s">
        <v>864</v>
      </c>
      <c r="C1754" t="s">
        <v>377</v>
      </c>
      <c r="D1754" t="s">
        <v>618</v>
      </c>
      <c r="E1754" t="str">
        <f>HYPERLINK("https://www.ncbi.nlm.nih.gov/geo/query/acc.cgi?acc=GSM1304476","GSM1304476")</f>
        <v>GSM1304476</v>
      </c>
      <c r="F1754" t="str">
        <f>HYPERLINK("https://www.ncbi.nlm.nih.gov/geo/query/acc.cgi?acc=GSE53969","GSE53969")</f>
        <v>GSE53969</v>
      </c>
    </row>
    <row r="1755" spans="1:6" x14ac:dyDescent="0.25">
      <c r="A1755" t="s">
        <v>3225</v>
      </c>
      <c r="B1755" s="2" t="s">
        <v>3226</v>
      </c>
      <c r="C1755" t="s">
        <v>222</v>
      </c>
      <c r="D1755" t="s">
        <v>559</v>
      </c>
      <c r="E1755" t="str">
        <f>HYPERLINK("https://www.ncbi.nlm.nih.gov/geo/query/acc.cgi?acc=GSM85016","GSM85016")</f>
        <v>GSM85016</v>
      </c>
      <c r="F1755" t="str">
        <f>HYPERLINK("https://www.ncbi.nlm.nih.gov/geo/query/acc.cgi?acc=GSE3653","GSE3653")</f>
        <v>GSE3653</v>
      </c>
    </row>
    <row r="1756" spans="1:6" x14ac:dyDescent="0.25">
      <c r="A1756" t="s">
        <v>3227</v>
      </c>
      <c r="B1756" s="2" t="s">
        <v>3220</v>
      </c>
      <c r="C1756" t="s">
        <v>368</v>
      </c>
      <c r="D1756" t="s">
        <v>572</v>
      </c>
      <c r="E1756" t="str">
        <f>HYPERLINK("https://www.ncbi.nlm.nih.gov/geo/query/acc.cgi?acc=GSM1295571","GSM1295571")</f>
        <v>GSM1295571</v>
      </c>
      <c r="F1756" t="str">
        <f>HYPERLINK("https://www.ncbi.nlm.nih.gov/geo/query/acc.cgi?acc=GSE53529","GSE53529")</f>
        <v>GSE53529</v>
      </c>
    </row>
    <row r="1757" spans="1:6" x14ac:dyDescent="0.25">
      <c r="A1757" t="s">
        <v>3228</v>
      </c>
      <c r="B1757" s="2" t="s">
        <v>3229</v>
      </c>
      <c r="C1757" t="s">
        <v>186</v>
      </c>
      <c r="D1757" t="s">
        <v>728</v>
      </c>
      <c r="E1757" t="str">
        <f>HYPERLINK("https://www.ncbi.nlm.nih.gov/geo/query/acc.cgi?acc=GSM777816","GSM777816")</f>
        <v>GSM777816</v>
      </c>
      <c r="F1757" t="str">
        <f t="shared" ref="F1757:F1762" si="106">HYPERLINK("https://www.ncbi.nlm.nih.gov/geo/query/acc.cgi?acc=GSE31374","GSE31374")</f>
        <v>GSE31374</v>
      </c>
    </row>
    <row r="1758" spans="1:6" x14ac:dyDescent="0.25">
      <c r="A1758" t="s">
        <v>3230</v>
      </c>
      <c r="B1758" s="2" t="s">
        <v>3229</v>
      </c>
      <c r="C1758" t="s">
        <v>186</v>
      </c>
      <c r="D1758" t="s">
        <v>728</v>
      </c>
      <c r="E1758" t="str">
        <f>HYPERLINK("https://www.ncbi.nlm.nih.gov/geo/query/acc.cgi?acc=GSM777817","GSM777817")</f>
        <v>GSM777817</v>
      </c>
      <c r="F1758" t="str">
        <f t="shared" si="106"/>
        <v>GSE31374</v>
      </c>
    </row>
    <row r="1759" spans="1:6" x14ac:dyDescent="0.25">
      <c r="A1759" t="s">
        <v>3231</v>
      </c>
      <c r="B1759" s="2" t="s">
        <v>3232</v>
      </c>
      <c r="C1759" t="s">
        <v>186</v>
      </c>
      <c r="D1759" t="s">
        <v>728</v>
      </c>
      <c r="E1759" t="str">
        <f>HYPERLINK("https://www.ncbi.nlm.nih.gov/geo/query/acc.cgi?acc=GSM777814","GSM777814")</f>
        <v>GSM777814</v>
      </c>
      <c r="F1759" t="str">
        <f t="shared" si="106"/>
        <v>GSE31374</v>
      </c>
    </row>
    <row r="1760" spans="1:6" x14ac:dyDescent="0.25">
      <c r="A1760" t="s">
        <v>3233</v>
      </c>
      <c r="B1760" s="2" t="s">
        <v>3232</v>
      </c>
      <c r="C1760" t="s">
        <v>186</v>
      </c>
      <c r="D1760" t="s">
        <v>728</v>
      </c>
      <c r="E1760" t="str">
        <f>HYPERLINK("https://www.ncbi.nlm.nih.gov/geo/query/acc.cgi?acc=GSM777815","GSM777815")</f>
        <v>GSM777815</v>
      </c>
      <c r="F1760" t="str">
        <f t="shared" si="106"/>
        <v>GSE31374</v>
      </c>
    </row>
    <row r="1761" spans="1:6" x14ac:dyDescent="0.25">
      <c r="A1761" t="s">
        <v>3234</v>
      </c>
      <c r="B1761" s="2" t="s">
        <v>3235</v>
      </c>
      <c r="C1761" t="s">
        <v>186</v>
      </c>
      <c r="D1761" t="s">
        <v>728</v>
      </c>
      <c r="E1761" t="str">
        <f>HYPERLINK("https://www.ncbi.nlm.nih.gov/geo/query/acc.cgi?acc=GSM777812","GSM777812")</f>
        <v>GSM777812</v>
      </c>
      <c r="F1761" t="str">
        <f t="shared" si="106"/>
        <v>GSE31374</v>
      </c>
    </row>
    <row r="1762" spans="1:6" x14ac:dyDescent="0.25">
      <c r="A1762" t="s">
        <v>3236</v>
      </c>
      <c r="B1762" s="2" t="s">
        <v>3235</v>
      </c>
      <c r="C1762" t="s">
        <v>186</v>
      </c>
      <c r="D1762" t="s">
        <v>728</v>
      </c>
      <c r="E1762" t="str">
        <f>HYPERLINK("https://www.ncbi.nlm.nih.gov/geo/query/acc.cgi?acc=GSM777813","GSM777813")</f>
        <v>GSM777813</v>
      </c>
      <c r="F1762" t="str">
        <f t="shared" si="106"/>
        <v>GSE31374</v>
      </c>
    </row>
    <row r="1763" spans="1:6" x14ac:dyDescent="0.25">
      <c r="A1763" t="s">
        <v>3237</v>
      </c>
      <c r="B1763" s="2" t="s">
        <v>900</v>
      </c>
      <c r="C1763" t="s">
        <v>243</v>
      </c>
      <c r="D1763" t="s">
        <v>623</v>
      </c>
      <c r="E1763" t="str">
        <f>HYPERLINK("https://www.ncbi.nlm.nih.gov/geo/query/acc.cgi?acc=GSM86140","GSM86140")</f>
        <v>GSM86140</v>
      </c>
      <c r="F1763" t="str">
        <f>HYPERLINK("https://www.ncbi.nlm.nih.gov/geo/query/acc.cgi?acc=GSE3749","GSE3749")</f>
        <v>GSE3749</v>
      </c>
    </row>
    <row r="1764" spans="1:6" x14ac:dyDescent="0.25">
      <c r="A1764" t="s">
        <v>3238</v>
      </c>
      <c r="B1764" s="2" t="s">
        <v>900</v>
      </c>
      <c r="C1764" t="s">
        <v>243</v>
      </c>
      <c r="D1764" t="s">
        <v>625</v>
      </c>
      <c r="E1764" t="str">
        <f>HYPERLINK("https://www.ncbi.nlm.nih.gov/geo/query/acc.cgi?acc=GSM86141","GSM86141")</f>
        <v>GSM86141</v>
      </c>
      <c r="F1764" t="str">
        <f>HYPERLINK("https://www.ncbi.nlm.nih.gov/geo/query/acc.cgi?acc=GSE3749","GSE3749")</f>
        <v>GSE3749</v>
      </c>
    </row>
    <row r="1765" spans="1:6" x14ac:dyDescent="0.25">
      <c r="A1765" t="s">
        <v>3239</v>
      </c>
      <c r="B1765" s="2" t="s">
        <v>864</v>
      </c>
      <c r="C1765" t="s">
        <v>377</v>
      </c>
      <c r="D1765" t="s">
        <v>618</v>
      </c>
      <c r="E1765" t="str">
        <f>HYPERLINK("https://www.ncbi.nlm.nih.gov/geo/query/acc.cgi?acc=GSM1304478","GSM1304478")</f>
        <v>GSM1304478</v>
      </c>
      <c r="F1765" t="str">
        <f>HYPERLINK("https://www.ncbi.nlm.nih.gov/geo/query/acc.cgi?acc=GSE53969","GSE53969")</f>
        <v>GSE53969</v>
      </c>
    </row>
    <row r="1766" spans="1:6" x14ac:dyDescent="0.25">
      <c r="A1766" t="s">
        <v>3240</v>
      </c>
      <c r="B1766" s="2" t="s">
        <v>3241</v>
      </c>
      <c r="C1766" t="s">
        <v>186</v>
      </c>
      <c r="D1766" t="s">
        <v>728</v>
      </c>
      <c r="E1766" t="str">
        <f>HYPERLINK("https://www.ncbi.nlm.nih.gov/geo/query/acc.cgi?acc=GSM777818","GSM777818")</f>
        <v>GSM777818</v>
      </c>
      <c r="F1766" t="str">
        <f>HYPERLINK("https://www.ncbi.nlm.nih.gov/geo/query/acc.cgi?acc=GSE31374","GSE31374")</f>
        <v>GSE31374</v>
      </c>
    </row>
    <row r="1767" spans="1:6" x14ac:dyDescent="0.25">
      <c r="A1767" t="s">
        <v>3242</v>
      </c>
      <c r="B1767" s="2" t="s">
        <v>3241</v>
      </c>
      <c r="C1767" t="s">
        <v>186</v>
      </c>
      <c r="D1767" t="s">
        <v>728</v>
      </c>
      <c r="E1767" t="str">
        <f>HYPERLINK("https://www.ncbi.nlm.nih.gov/geo/query/acc.cgi?acc=GSM777819","GSM777819")</f>
        <v>GSM777819</v>
      </c>
      <c r="F1767" t="str">
        <f>HYPERLINK("https://www.ncbi.nlm.nih.gov/geo/query/acc.cgi?acc=GSE31374","GSE31374")</f>
        <v>GSE31374</v>
      </c>
    </row>
    <row r="1768" spans="1:6" x14ac:dyDescent="0.25">
      <c r="A1768" t="s">
        <v>3243</v>
      </c>
      <c r="B1768" s="2" t="s">
        <v>3244</v>
      </c>
      <c r="C1768" t="s">
        <v>178</v>
      </c>
      <c r="D1768" t="s">
        <v>630</v>
      </c>
      <c r="E1768" t="str">
        <f>HYPERLINK("https://www.ncbi.nlm.nih.gov/geo/query/acc.cgi?acc=GSM749178","GSM749178")</f>
        <v>GSM749178</v>
      </c>
      <c r="F1768" t="str">
        <f>HYPERLINK("https://www.ncbi.nlm.nih.gov/geo/query/acc.cgi?acc=GSE30245","GSE30245")</f>
        <v>GSE30245</v>
      </c>
    </row>
    <row r="1769" spans="1:6" x14ac:dyDescent="0.25">
      <c r="A1769" t="s">
        <v>3245</v>
      </c>
      <c r="B1769" s="2" t="s">
        <v>3246</v>
      </c>
      <c r="C1769" t="s">
        <v>262</v>
      </c>
      <c r="D1769" t="s">
        <v>559</v>
      </c>
      <c r="E1769" t="str">
        <f>HYPERLINK("https://www.ncbi.nlm.nih.gov/geo/query/acc.cgi?acc=GSM1832878","GSM1832878")</f>
        <v>GSM1832878</v>
      </c>
      <c r="F1769" t="str">
        <f>HYPERLINK("https://www.ncbi.nlm.nih.gov/geo/query/acc.cgi?acc=GSE39615","GSE39615")</f>
        <v>GSE39615</v>
      </c>
    </row>
    <row r="1770" spans="1:6" x14ac:dyDescent="0.25">
      <c r="A1770" t="s">
        <v>3247</v>
      </c>
      <c r="B1770" s="2" t="s">
        <v>3246</v>
      </c>
      <c r="C1770" t="s">
        <v>262</v>
      </c>
      <c r="D1770" t="s">
        <v>559</v>
      </c>
      <c r="E1770" t="str">
        <f>HYPERLINK("https://www.ncbi.nlm.nih.gov/geo/query/acc.cgi?acc=GSM1832879","GSM1832879")</f>
        <v>GSM1832879</v>
      </c>
      <c r="F1770" t="str">
        <f>HYPERLINK("https://www.ncbi.nlm.nih.gov/geo/query/acc.cgi?acc=GSE39615","GSE39615")</f>
        <v>GSE39615</v>
      </c>
    </row>
    <row r="1771" spans="1:6" x14ac:dyDescent="0.25">
      <c r="A1771" t="s">
        <v>3248</v>
      </c>
      <c r="B1771" s="2" t="s">
        <v>3249</v>
      </c>
      <c r="C1771" t="s">
        <v>178</v>
      </c>
      <c r="D1771" t="s">
        <v>630</v>
      </c>
      <c r="E1771" t="str">
        <f>HYPERLINK("https://www.ncbi.nlm.nih.gov/geo/query/acc.cgi?acc=GSM749179","GSM749179")</f>
        <v>GSM749179</v>
      </c>
      <c r="F1771" t="str">
        <f>HYPERLINK("https://www.ncbi.nlm.nih.gov/geo/query/acc.cgi?acc=GSE30245","GSE30245")</f>
        <v>GSE30245</v>
      </c>
    </row>
    <row r="1772" spans="1:6" x14ac:dyDescent="0.25">
      <c r="A1772" t="s">
        <v>3250</v>
      </c>
      <c r="B1772" s="2" t="s">
        <v>3251</v>
      </c>
      <c r="C1772" t="s">
        <v>262</v>
      </c>
      <c r="D1772" t="s">
        <v>559</v>
      </c>
      <c r="E1772" t="str">
        <f>HYPERLINK("https://www.ncbi.nlm.nih.gov/geo/query/acc.cgi?acc=GSM1832872","GSM1832872")</f>
        <v>GSM1832872</v>
      </c>
      <c r="F1772" t="str">
        <f t="shared" ref="F1772:F1779" si="107">HYPERLINK("https://www.ncbi.nlm.nih.gov/geo/query/acc.cgi?acc=GSE39615","GSE39615")</f>
        <v>GSE39615</v>
      </c>
    </row>
    <row r="1773" spans="1:6" x14ac:dyDescent="0.25">
      <c r="A1773" t="s">
        <v>3252</v>
      </c>
      <c r="B1773" s="2" t="s">
        <v>3251</v>
      </c>
      <c r="C1773" t="s">
        <v>262</v>
      </c>
      <c r="D1773" t="s">
        <v>559</v>
      </c>
      <c r="E1773" t="str">
        <f>HYPERLINK("https://www.ncbi.nlm.nih.gov/geo/query/acc.cgi?acc=GSM1832873","GSM1832873")</f>
        <v>GSM1832873</v>
      </c>
      <c r="F1773" t="str">
        <f t="shared" si="107"/>
        <v>GSE39615</v>
      </c>
    </row>
    <row r="1774" spans="1:6" x14ac:dyDescent="0.25">
      <c r="A1774" t="s">
        <v>3253</v>
      </c>
      <c r="B1774" s="2" t="s">
        <v>3254</v>
      </c>
      <c r="C1774" t="s">
        <v>262</v>
      </c>
      <c r="D1774" t="s">
        <v>559</v>
      </c>
      <c r="E1774" t="str">
        <f>HYPERLINK("https://www.ncbi.nlm.nih.gov/geo/query/acc.cgi?acc=GSM1832870","GSM1832870")</f>
        <v>GSM1832870</v>
      </c>
      <c r="F1774" t="str">
        <f t="shared" si="107"/>
        <v>GSE39615</v>
      </c>
    </row>
    <row r="1775" spans="1:6" x14ac:dyDescent="0.25">
      <c r="A1775" t="s">
        <v>3255</v>
      </c>
      <c r="B1775" s="2" t="s">
        <v>3254</v>
      </c>
      <c r="C1775" t="s">
        <v>262</v>
      </c>
      <c r="D1775" t="s">
        <v>559</v>
      </c>
      <c r="E1775" t="str">
        <f>HYPERLINK("https://www.ncbi.nlm.nih.gov/geo/query/acc.cgi?acc=GSM1832871","GSM1832871")</f>
        <v>GSM1832871</v>
      </c>
      <c r="F1775" t="str">
        <f t="shared" si="107"/>
        <v>GSE39615</v>
      </c>
    </row>
    <row r="1776" spans="1:6" x14ac:dyDescent="0.25">
      <c r="A1776" t="s">
        <v>3256</v>
      </c>
      <c r="B1776" s="2" t="s">
        <v>3257</v>
      </c>
      <c r="C1776" t="s">
        <v>262</v>
      </c>
      <c r="D1776" t="s">
        <v>559</v>
      </c>
      <c r="E1776" t="str">
        <f>HYPERLINK("https://www.ncbi.nlm.nih.gov/geo/query/acc.cgi?acc=GSM1832876","GSM1832876")</f>
        <v>GSM1832876</v>
      </c>
      <c r="F1776" t="str">
        <f t="shared" si="107"/>
        <v>GSE39615</v>
      </c>
    </row>
    <row r="1777" spans="1:6" x14ac:dyDescent="0.25">
      <c r="A1777" t="s">
        <v>3258</v>
      </c>
      <c r="B1777" s="2" t="s">
        <v>3257</v>
      </c>
      <c r="C1777" t="s">
        <v>262</v>
      </c>
      <c r="D1777" t="s">
        <v>559</v>
      </c>
      <c r="E1777" t="str">
        <f>HYPERLINK("https://www.ncbi.nlm.nih.gov/geo/query/acc.cgi?acc=GSM1832877","GSM1832877")</f>
        <v>GSM1832877</v>
      </c>
      <c r="F1777" t="str">
        <f t="shared" si="107"/>
        <v>GSE39615</v>
      </c>
    </row>
    <row r="1778" spans="1:6" x14ac:dyDescent="0.25">
      <c r="A1778" t="s">
        <v>3259</v>
      </c>
      <c r="B1778" s="2" t="s">
        <v>3251</v>
      </c>
      <c r="C1778" t="s">
        <v>262</v>
      </c>
      <c r="D1778" t="s">
        <v>559</v>
      </c>
      <c r="E1778" t="str">
        <f>HYPERLINK("https://www.ncbi.nlm.nih.gov/geo/query/acc.cgi?acc=GSM1832874","GSM1832874")</f>
        <v>GSM1832874</v>
      </c>
      <c r="F1778" t="str">
        <f t="shared" si="107"/>
        <v>GSE39615</v>
      </c>
    </row>
    <row r="1779" spans="1:6" x14ac:dyDescent="0.25">
      <c r="A1779" t="s">
        <v>3260</v>
      </c>
      <c r="B1779" s="2" t="s">
        <v>3257</v>
      </c>
      <c r="C1779" t="s">
        <v>262</v>
      </c>
      <c r="D1779" t="s">
        <v>559</v>
      </c>
      <c r="E1779" t="str">
        <f>HYPERLINK("https://www.ncbi.nlm.nih.gov/geo/query/acc.cgi?acc=GSM1832875","GSM1832875")</f>
        <v>GSM1832875</v>
      </c>
      <c r="F1779" t="str">
        <f t="shared" si="107"/>
        <v>GSE39615</v>
      </c>
    </row>
    <row r="1780" spans="1:6" x14ac:dyDescent="0.25">
      <c r="A1780" t="s">
        <v>3261</v>
      </c>
      <c r="B1780" s="2" t="s">
        <v>3262</v>
      </c>
      <c r="C1780" t="s">
        <v>186</v>
      </c>
      <c r="D1780" t="s">
        <v>728</v>
      </c>
      <c r="E1780" t="str">
        <f>HYPERLINK("https://www.ncbi.nlm.nih.gov/geo/query/acc.cgi?acc=GSM778099","GSM778099")</f>
        <v>GSM778099</v>
      </c>
      <c r="F1780" t="str">
        <f t="shared" ref="F1780:F1789" si="108">HYPERLINK("https://www.ncbi.nlm.nih.gov/geo/query/acc.cgi?acc=GSE31374","GSE31374")</f>
        <v>GSE31374</v>
      </c>
    </row>
    <row r="1781" spans="1:6" x14ac:dyDescent="0.25">
      <c r="A1781" t="s">
        <v>3263</v>
      </c>
      <c r="B1781" s="2" t="s">
        <v>3262</v>
      </c>
      <c r="C1781" t="s">
        <v>186</v>
      </c>
      <c r="D1781" t="s">
        <v>728</v>
      </c>
      <c r="E1781" t="str">
        <f>HYPERLINK("https://www.ncbi.nlm.nih.gov/geo/query/acc.cgi?acc=GSM778098","GSM778098")</f>
        <v>GSM778098</v>
      </c>
      <c r="F1781" t="str">
        <f t="shared" si="108"/>
        <v>GSE31374</v>
      </c>
    </row>
    <row r="1782" spans="1:6" x14ac:dyDescent="0.25">
      <c r="A1782" t="s">
        <v>3264</v>
      </c>
      <c r="B1782" s="2" t="s">
        <v>3265</v>
      </c>
      <c r="C1782" t="s">
        <v>186</v>
      </c>
      <c r="D1782" t="s">
        <v>728</v>
      </c>
      <c r="E1782" t="str">
        <f>HYPERLINK("https://www.ncbi.nlm.nih.gov/geo/query/acc.cgi?acc=GSM778097","GSM778097")</f>
        <v>GSM778097</v>
      </c>
      <c r="F1782" t="str">
        <f t="shared" si="108"/>
        <v>GSE31374</v>
      </c>
    </row>
    <row r="1783" spans="1:6" x14ac:dyDescent="0.25">
      <c r="A1783" t="s">
        <v>3266</v>
      </c>
      <c r="B1783" s="2" t="s">
        <v>3265</v>
      </c>
      <c r="C1783" t="s">
        <v>186</v>
      </c>
      <c r="D1783" t="s">
        <v>728</v>
      </c>
      <c r="E1783" t="str">
        <f>HYPERLINK("https://www.ncbi.nlm.nih.gov/geo/query/acc.cgi?acc=GSM778096","GSM778096")</f>
        <v>GSM778096</v>
      </c>
      <c r="F1783" t="str">
        <f t="shared" si="108"/>
        <v>GSE31374</v>
      </c>
    </row>
    <row r="1784" spans="1:6" x14ac:dyDescent="0.25">
      <c r="A1784" t="s">
        <v>3267</v>
      </c>
      <c r="B1784" s="2" t="s">
        <v>3268</v>
      </c>
      <c r="C1784" t="s">
        <v>186</v>
      </c>
      <c r="D1784" t="s">
        <v>728</v>
      </c>
      <c r="E1784" t="str">
        <f>HYPERLINK("https://www.ncbi.nlm.nih.gov/geo/query/acc.cgi?acc=GSM778095","GSM778095")</f>
        <v>GSM778095</v>
      </c>
      <c r="F1784" t="str">
        <f t="shared" si="108"/>
        <v>GSE31374</v>
      </c>
    </row>
    <row r="1785" spans="1:6" x14ac:dyDescent="0.25">
      <c r="A1785" t="s">
        <v>3269</v>
      </c>
      <c r="B1785" s="2" t="s">
        <v>3268</v>
      </c>
      <c r="C1785" t="s">
        <v>186</v>
      </c>
      <c r="D1785" t="s">
        <v>728</v>
      </c>
      <c r="E1785" t="str">
        <f>HYPERLINK("https://www.ncbi.nlm.nih.gov/geo/query/acc.cgi?acc=GSM778094","GSM778094")</f>
        <v>GSM778094</v>
      </c>
      <c r="F1785" t="str">
        <f t="shared" si="108"/>
        <v>GSE31374</v>
      </c>
    </row>
    <row r="1786" spans="1:6" x14ac:dyDescent="0.25">
      <c r="A1786" t="s">
        <v>3270</v>
      </c>
      <c r="B1786" s="2" t="s">
        <v>3271</v>
      </c>
      <c r="C1786" t="s">
        <v>186</v>
      </c>
      <c r="D1786" t="s">
        <v>728</v>
      </c>
      <c r="E1786" t="str">
        <f>HYPERLINK("https://www.ncbi.nlm.nih.gov/geo/query/acc.cgi?acc=GSM778093","GSM778093")</f>
        <v>GSM778093</v>
      </c>
      <c r="F1786" t="str">
        <f t="shared" si="108"/>
        <v>GSE31374</v>
      </c>
    </row>
    <row r="1787" spans="1:6" x14ac:dyDescent="0.25">
      <c r="A1787" t="s">
        <v>3272</v>
      </c>
      <c r="B1787" s="2" t="s">
        <v>3271</v>
      </c>
      <c r="C1787" t="s">
        <v>186</v>
      </c>
      <c r="D1787" t="s">
        <v>728</v>
      </c>
      <c r="E1787" t="str">
        <f>HYPERLINK("https://www.ncbi.nlm.nih.gov/geo/query/acc.cgi?acc=GSM778092","GSM778092")</f>
        <v>GSM778092</v>
      </c>
      <c r="F1787" t="str">
        <f t="shared" si="108"/>
        <v>GSE31374</v>
      </c>
    </row>
    <row r="1788" spans="1:6" x14ac:dyDescent="0.25">
      <c r="A1788" t="s">
        <v>3273</v>
      </c>
      <c r="B1788" s="2" t="s">
        <v>3274</v>
      </c>
      <c r="C1788" t="s">
        <v>186</v>
      </c>
      <c r="D1788" t="s">
        <v>728</v>
      </c>
      <c r="E1788" t="str">
        <f>HYPERLINK("https://www.ncbi.nlm.nih.gov/geo/query/acc.cgi?acc=GSM777989","GSM777989")</f>
        <v>GSM777989</v>
      </c>
      <c r="F1788" t="str">
        <f t="shared" si="108"/>
        <v>GSE31374</v>
      </c>
    </row>
    <row r="1789" spans="1:6" x14ac:dyDescent="0.25">
      <c r="A1789" t="s">
        <v>3275</v>
      </c>
      <c r="B1789" s="2" t="s">
        <v>3276</v>
      </c>
      <c r="C1789" t="s">
        <v>186</v>
      </c>
      <c r="D1789" t="s">
        <v>728</v>
      </c>
      <c r="E1789" t="str">
        <f>HYPERLINK("https://www.ncbi.nlm.nih.gov/geo/query/acc.cgi?acc=GSM778090","GSM778090")</f>
        <v>GSM778090</v>
      </c>
      <c r="F1789" t="str">
        <f t="shared" si="108"/>
        <v>GSE31374</v>
      </c>
    </row>
    <row r="1790" spans="1:6" x14ac:dyDescent="0.25">
      <c r="A1790" t="s">
        <v>3277</v>
      </c>
      <c r="B1790" s="2" t="s">
        <v>3278</v>
      </c>
      <c r="C1790" t="s">
        <v>481</v>
      </c>
      <c r="D1790" t="s">
        <v>856</v>
      </c>
      <c r="E1790" t="str">
        <f>HYPERLINK("https://www.ncbi.nlm.nih.gov/geo/query/acc.cgi?acc=GSM2026309","GSM2026309")</f>
        <v>GSM2026309</v>
      </c>
      <c r="F1790" t="str">
        <f>HYPERLINK("https://www.ncbi.nlm.nih.gov/geo/query/acc.cgi?acc=GSE76481","GSE76481")</f>
        <v>GSE76481</v>
      </c>
    </row>
    <row r="1791" spans="1:6" x14ac:dyDescent="0.25">
      <c r="A1791" t="s">
        <v>3279</v>
      </c>
      <c r="B1791" s="2" t="s">
        <v>3175</v>
      </c>
      <c r="C1791" t="s">
        <v>401</v>
      </c>
      <c r="D1791" t="s">
        <v>824</v>
      </c>
      <c r="E1791" t="str">
        <f>HYPERLINK("https://www.ncbi.nlm.nih.gov/geo/query/acc.cgi?acc=GSM1370205","GSM1370205")</f>
        <v>GSM1370205</v>
      </c>
      <c r="F1791" t="str">
        <f>HYPERLINK("https://www.ncbi.nlm.nih.gov/geo/query/acc.cgi?acc=GSE56853","GSE56853")</f>
        <v>GSE56853</v>
      </c>
    </row>
    <row r="1792" spans="1:6" x14ac:dyDescent="0.25">
      <c r="A1792" t="s">
        <v>3280</v>
      </c>
      <c r="B1792" s="2" t="s">
        <v>3281</v>
      </c>
      <c r="C1792" t="s">
        <v>82</v>
      </c>
      <c r="D1792" t="s">
        <v>559</v>
      </c>
      <c r="E1792" t="str">
        <f>HYPERLINK("https://www.ncbi.nlm.nih.gov/geo/query/acc.cgi?acc=GSM475183","GSM475183")</f>
        <v>GSM475183</v>
      </c>
      <c r="F1792" t="str">
        <f t="shared" ref="F1792:F1799" si="109">HYPERLINK("https://www.ncbi.nlm.nih.gov/geo/query/acc.cgi?acc=GSE19165","GSE19165")</f>
        <v>GSE19165</v>
      </c>
    </row>
    <row r="1793" spans="1:6" x14ac:dyDescent="0.25">
      <c r="A1793" t="s">
        <v>3282</v>
      </c>
      <c r="B1793" s="2" t="s">
        <v>3283</v>
      </c>
      <c r="C1793" t="s">
        <v>82</v>
      </c>
      <c r="D1793" t="s">
        <v>559</v>
      </c>
      <c r="E1793" t="str">
        <f>HYPERLINK("https://www.ncbi.nlm.nih.gov/geo/query/acc.cgi?acc=GSM475182","GSM475182")</f>
        <v>GSM475182</v>
      </c>
      <c r="F1793" t="str">
        <f t="shared" si="109"/>
        <v>GSE19165</v>
      </c>
    </row>
    <row r="1794" spans="1:6" x14ac:dyDescent="0.25">
      <c r="A1794" t="s">
        <v>3284</v>
      </c>
      <c r="B1794" s="2" t="s">
        <v>3285</v>
      </c>
      <c r="C1794" t="s">
        <v>82</v>
      </c>
      <c r="D1794" t="s">
        <v>559</v>
      </c>
      <c r="E1794" t="str">
        <f>HYPERLINK("https://www.ncbi.nlm.nih.gov/geo/query/acc.cgi?acc=GSM475181","GSM475181")</f>
        <v>GSM475181</v>
      </c>
      <c r="F1794" t="str">
        <f t="shared" si="109"/>
        <v>GSE19165</v>
      </c>
    </row>
    <row r="1795" spans="1:6" x14ac:dyDescent="0.25">
      <c r="A1795" t="s">
        <v>3286</v>
      </c>
      <c r="B1795" s="2" t="s">
        <v>3285</v>
      </c>
      <c r="C1795" t="s">
        <v>82</v>
      </c>
      <c r="D1795" t="s">
        <v>559</v>
      </c>
      <c r="E1795" t="str">
        <f>HYPERLINK("https://www.ncbi.nlm.nih.gov/geo/query/acc.cgi?acc=GSM475180","GSM475180")</f>
        <v>GSM475180</v>
      </c>
      <c r="F1795" t="str">
        <f t="shared" si="109"/>
        <v>GSE19165</v>
      </c>
    </row>
    <row r="1796" spans="1:6" x14ac:dyDescent="0.25">
      <c r="A1796" t="s">
        <v>3287</v>
      </c>
      <c r="B1796" s="2" t="s">
        <v>3288</v>
      </c>
      <c r="C1796" t="s">
        <v>82</v>
      </c>
      <c r="D1796" t="s">
        <v>559</v>
      </c>
      <c r="E1796" t="str">
        <f>HYPERLINK("https://www.ncbi.nlm.nih.gov/geo/query/acc.cgi?acc=GSM475187","GSM475187")</f>
        <v>GSM475187</v>
      </c>
      <c r="F1796" t="str">
        <f t="shared" si="109"/>
        <v>GSE19165</v>
      </c>
    </row>
    <row r="1797" spans="1:6" x14ac:dyDescent="0.25">
      <c r="A1797" t="s">
        <v>3289</v>
      </c>
      <c r="B1797" s="2" t="s">
        <v>3290</v>
      </c>
      <c r="C1797" t="s">
        <v>82</v>
      </c>
      <c r="D1797" t="s">
        <v>559</v>
      </c>
      <c r="E1797" t="str">
        <f>HYPERLINK("https://www.ncbi.nlm.nih.gov/geo/query/acc.cgi?acc=GSM475186","GSM475186")</f>
        <v>GSM475186</v>
      </c>
      <c r="F1797" t="str">
        <f t="shared" si="109"/>
        <v>GSE19165</v>
      </c>
    </row>
    <row r="1798" spans="1:6" x14ac:dyDescent="0.25">
      <c r="A1798" t="s">
        <v>3291</v>
      </c>
      <c r="B1798" s="2" t="s">
        <v>3290</v>
      </c>
      <c r="C1798" t="s">
        <v>82</v>
      </c>
      <c r="D1798" t="s">
        <v>559</v>
      </c>
      <c r="E1798" t="str">
        <f>HYPERLINK("https://www.ncbi.nlm.nih.gov/geo/query/acc.cgi?acc=GSM475185","GSM475185")</f>
        <v>GSM475185</v>
      </c>
      <c r="F1798" t="str">
        <f t="shared" si="109"/>
        <v>GSE19165</v>
      </c>
    </row>
    <row r="1799" spans="1:6" x14ac:dyDescent="0.25">
      <c r="A1799" t="s">
        <v>3292</v>
      </c>
      <c r="B1799" s="2" t="s">
        <v>3290</v>
      </c>
      <c r="C1799" t="s">
        <v>82</v>
      </c>
      <c r="D1799" t="s">
        <v>559</v>
      </c>
      <c r="E1799" t="str">
        <f>HYPERLINK("https://www.ncbi.nlm.nih.gov/geo/query/acc.cgi?acc=GSM475184","GSM475184")</f>
        <v>GSM475184</v>
      </c>
      <c r="F1799" t="str">
        <f t="shared" si="109"/>
        <v>GSE19165</v>
      </c>
    </row>
    <row r="1800" spans="1:6" x14ac:dyDescent="0.25">
      <c r="A1800" t="s">
        <v>3293</v>
      </c>
      <c r="B1800" s="2" t="s">
        <v>3294</v>
      </c>
      <c r="C1800" t="s">
        <v>234</v>
      </c>
      <c r="D1800" t="s">
        <v>579</v>
      </c>
      <c r="E1800" t="str">
        <f>HYPERLINK("https://www.ncbi.nlm.nih.gov/geo/query/acc.cgi?acc=GSM910967","GSM910967")</f>
        <v>GSM910967</v>
      </c>
      <c r="F1800" t="str">
        <f>HYPERLINK("https://www.ncbi.nlm.nih.gov/geo/query/acc.cgi?acc=GSE37113","GSE37113")</f>
        <v>GSE37113</v>
      </c>
    </row>
    <row r="1801" spans="1:6" x14ac:dyDescent="0.25">
      <c r="A1801" t="s">
        <v>3295</v>
      </c>
      <c r="B1801" s="2" t="s">
        <v>3294</v>
      </c>
      <c r="C1801" t="s">
        <v>234</v>
      </c>
      <c r="D1801" t="s">
        <v>579</v>
      </c>
      <c r="E1801" t="str">
        <f>HYPERLINK("https://www.ncbi.nlm.nih.gov/geo/query/acc.cgi?acc=GSM910966","GSM910966")</f>
        <v>GSM910966</v>
      </c>
      <c r="F1801" t="str">
        <f>HYPERLINK("https://www.ncbi.nlm.nih.gov/geo/query/acc.cgi?acc=GSE37113","GSE37113")</f>
        <v>GSE37113</v>
      </c>
    </row>
    <row r="1802" spans="1:6" x14ac:dyDescent="0.25">
      <c r="A1802" t="s">
        <v>3296</v>
      </c>
      <c r="B1802" s="2" t="s">
        <v>3288</v>
      </c>
      <c r="C1802" t="s">
        <v>82</v>
      </c>
      <c r="D1802" t="s">
        <v>559</v>
      </c>
      <c r="E1802" t="str">
        <f>HYPERLINK("https://www.ncbi.nlm.nih.gov/geo/query/acc.cgi?acc=GSM475189","GSM475189")</f>
        <v>GSM475189</v>
      </c>
      <c r="F1802" t="str">
        <f>HYPERLINK("https://www.ncbi.nlm.nih.gov/geo/query/acc.cgi?acc=GSE19165","GSE19165")</f>
        <v>GSE19165</v>
      </c>
    </row>
    <row r="1803" spans="1:6" x14ac:dyDescent="0.25">
      <c r="A1803" t="s">
        <v>3297</v>
      </c>
      <c r="B1803" s="2" t="s">
        <v>3288</v>
      </c>
      <c r="C1803" t="s">
        <v>82</v>
      </c>
      <c r="D1803" t="s">
        <v>559</v>
      </c>
      <c r="E1803" t="str">
        <f>HYPERLINK("https://www.ncbi.nlm.nih.gov/geo/query/acc.cgi?acc=GSM475188","GSM475188")</f>
        <v>GSM475188</v>
      </c>
      <c r="F1803" t="str">
        <f>HYPERLINK("https://www.ncbi.nlm.nih.gov/geo/query/acc.cgi?acc=GSE19165","GSE19165")</f>
        <v>GSE19165</v>
      </c>
    </row>
    <row r="1804" spans="1:6" x14ac:dyDescent="0.25">
      <c r="A1804" t="s">
        <v>3298</v>
      </c>
      <c r="B1804" s="2" t="s">
        <v>3299</v>
      </c>
      <c r="C1804" t="s">
        <v>234</v>
      </c>
      <c r="D1804" t="s">
        <v>579</v>
      </c>
      <c r="E1804" t="str">
        <f>HYPERLINK("https://www.ncbi.nlm.nih.gov/geo/query/acc.cgi?acc=GSM910963","GSM910963")</f>
        <v>GSM910963</v>
      </c>
      <c r="F1804" t="str">
        <f>HYPERLINK("https://www.ncbi.nlm.nih.gov/geo/query/acc.cgi?acc=GSE37113","GSE37113")</f>
        <v>GSE37113</v>
      </c>
    </row>
    <row r="1805" spans="1:6" x14ac:dyDescent="0.25">
      <c r="A1805" t="s">
        <v>3300</v>
      </c>
      <c r="B1805" s="2" t="s">
        <v>3299</v>
      </c>
      <c r="C1805" t="s">
        <v>234</v>
      </c>
      <c r="D1805" t="s">
        <v>579</v>
      </c>
      <c r="E1805" t="str">
        <f>HYPERLINK("https://www.ncbi.nlm.nih.gov/geo/query/acc.cgi?acc=GSM910962","GSM910962")</f>
        <v>GSM910962</v>
      </c>
      <c r="F1805" t="str">
        <f>HYPERLINK("https://www.ncbi.nlm.nih.gov/geo/query/acc.cgi?acc=GSE37113","GSE37113")</f>
        <v>GSE37113</v>
      </c>
    </row>
    <row r="1806" spans="1:6" x14ac:dyDescent="0.25">
      <c r="A1806" t="s">
        <v>3301</v>
      </c>
      <c r="B1806" s="2" t="s">
        <v>3302</v>
      </c>
      <c r="C1806" t="s">
        <v>178</v>
      </c>
      <c r="D1806" t="s">
        <v>630</v>
      </c>
      <c r="E1806" t="str">
        <f>HYPERLINK("https://www.ncbi.nlm.nih.gov/geo/query/acc.cgi?acc=GSM749176","GSM749176")</f>
        <v>GSM749176</v>
      </c>
      <c r="F1806" t="str">
        <f>HYPERLINK("https://www.ncbi.nlm.nih.gov/geo/query/acc.cgi?acc=GSE30245","GSE30245")</f>
        <v>GSE30245</v>
      </c>
    </row>
    <row r="1807" spans="1:6" x14ac:dyDescent="0.25">
      <c r="A1807" t="s">
        <v>3303</v>
      </c>
      <c r="B1807" s="2" t="s">
        <v>2860</v>
      </c>
      <c r="C1807" t="s">
        <v>377</v>
      </c>
      <c r="D1807" t="s">
        <v>618</v>
      </c>
      <c r="E1807" t="str">
        <f>HYPERLINK("https://www.ncbi.nlm.nih.gov/geo/query/acc.cgi?acc=GSM1304508","GSM1304508")</f>
        <v>GSM1304508</v>
      </c>
      <c r="F1807" t="str">
        <f>HYPERLINK("https://www.ncbi.nlm.nih.gov/geo/query/acc.cgi?acc=GSE53969","GSE53969")</f>
        <v>GSE53969</v>
      </c>
    </row>
    <row r="1808" spans="1:6" x14ac:dyDescent="0.25">
      <c r="A1808" t="s">
        <v>3304</v>
      </c>
      <c r="B1808" s="2" t="s">
        <v>2860</v>
      </c>
      <c r="C1808" t="s">
        <v>377</v>
      </c>
      <c r="D1808" t="s">
        <v>618</v>
      </c>
      <c r="E1808" t="str">
        <f>HYPERLINK("https://www.ncbi.nlm.nih.gov/geo/query/acc.cgi?acc=GSM1304509","GSM1304509")</f>
        <v>GSM1304509</v>
      </c>
      <c r="F1808" t="str">
        <f>HYPERLINK("https://www.ncbi.nlm.nih.gov/geo/query/acc.cgi?acc=GSE53969","GSE53969")</f>
        <v>GSE53969</v>
      </c>
    </row>
    <row r="1809" spans="1:6" x14ac:dyDescent="0.25">
      <c r="A1809" t="s">
        <v>3305</v>
      </c>
      <c r="B1809" s="2" t="s">
        <v>2860</v>
      </c>
      <c r="C1809" t="s">
        <v>377</v>
      </c>
      <c r="D1809" t="s">
        <v>618</v>
      </c>
      <c r="E1809" t="str">
        <f>HYPERLINK("https://www.ncbi.nlm.nih.gov/geo/query/acc.cgi?acc=GSM1304506","GSM1304506")</f>
        <v>GSM1304506</v>
      </c>
      <c r="F1809" t="str">
        <f>HYPERLINK("https://www.ncbi.nlm.nih.gov/geo/query/acc.cgi?acc=GSE53969","GSE53969")</f>
        <v>GSE53969</v>
      </c>
    </row>
    <row r="1810" spans="1:6" x14ac:dyDescent="0.25">
      <c r="A1810" t="s">
        <v>3306</v>
      </c>
      <c r="B1810" s="2" t="s">
        <v>3307</v>
      </c>
      <c r="C1810" t="s">
        <v>315</v>
      </c>
      <c r="D1810" t="s">
        <v>559</v>
      </c>
      <c r="E1810" t="str">
        <f>HYPERLINK("https://www.ncbi.nlm.nih.gov/geo/query/acc.cgi?acc=GSM1083532","GSM1083532")</f>
        <v>GSM1083532</v>
      </c>
      <c r="F1810" t="str">
        <f>HYPERLINK("https://www.ncbi.nlm.nih.gov/geo/query/acc.cgi?acc=GSE44339","GSE44339")</f>
        <v>GSE44339</v>
      </c>
    </row>
    <row r="1811" spans="1:6" x14ac:dyDescent="0.25">
      <c r="A1811" t="s">
        <v>3308</v>
      </c>
      <c r="B1811" s="2" t="s">
        <v>3309</v>
      </c>
      <c r="C1811" t="s">
        <v>315</v>
      </c>
      <c r="D1811" t="s">
        <v>559</v>
      </c>
      <c r="E1811" t="str">
        <f>HYPERLINK("https://www.ncbi.nlm.nih.gov/geo/query/acc.cgi?acc=GSM1083531","GSM1083531")</f>
        <v>GSM1083531</v>
      </c>
      <c r="F1811" t="str">
        <f>HYPERLINK("https://www.ncbi.nlm.nih.gov/geo/query/acc.cgi?acc=GSE44339","GSE44339")</f>
        <v>GSE44339</v>
      </c>
    </row>
    <row r="1812" spans="1:6" x14ac:dyDescent="0.25">
      <c r="A1812" t="s">
        <v>3310</v>
      </c>
      <c r="B1812" s="2" t="s">
        <v>3244</v>
      </c>
      <c r="C1812" t="s">
        <v>178</v>
      </c>
      <c r="D1812" t="s">
        <v>630</v>
      </c>
      <c r="E1812" t="str">
        <f>HYPERLINK("https://www.ncbi.nlm.nih.gov/geo/query/acc.cgi?acc=GSM749177","GSM749177")</f>
        <v>GSM749177</v>
      </c>
      <c r="F1812" t="str">
        <f>HYPERLINK("https://www.ncbi.nlm.nih.gov/geo/query/acc.cgi?acc=GSE30245","GSE30245")</f>
        <v>GSE30245</v>
      </c>
    </row>
    <row r="1813" spans="1:6" x14ac:dyDescent="0.25">
      <c r="A1813" t="s">
        <v>3311</v>
      </c>
      <c r="B1813" s="2" t="s">
        <v>3083</v>
      </c>
      <c r="C1813" t="s">
        <v>377</v>
      </c>
      <c r="D1813" t="s">
        <v>618</v>
      </c>
      <c r="E1813" t="str">
        <f>HYPERLINK("https://www.ncbi.nlm.nih.gov/geo/query/acc.cgi?acc=GSM1304502","GSM1304502")</f>
        <v>GSM1304502</v>
      </c>
      <c r="F1813" t="str">
        <f>HYPERLINK("https://www.ncbi.nlm.nih.gov/geo/query/acc.cgi?acc=GSE53969","GSE53969")</f>
        <v>GSE53969</v>
      </c>
    </row>
    <row r="1814" spans="1:6" x14ac:dyDescent="0.25">
      <c r="A1814" t="s">
        <v>3312</v>
      </c>
      <c r="B1814" s="2" t="s">
        <v>3083</v>
      </c>
      <c r="C1814" t="s">
        <v>377</v>
      </c>
      <c r="D1814" t="s">
        <v>618</v>
      </c>
      <c r="E1814" t="str">
        <f>HYPERLINK("https://www.ncbi.nlm.nih.gov/geo/query/acc.cgi?acc=GSM1304503","GSM1304503")</f>
        <v>GSM1304503</v>
      </c>
      <c r="F1814" t="str">
        <f>HYPERLINK("https://www.ncbi.nlm.nih.gov/geo/query/acc.cgi?acc=GSE53969","GSE53969")</f>
        <v>GSE53969</v>
      </c>
    </row>
    <row r="1815" spans="1:6" x14ac:dyDescent="0.25">
      <c r="A1815" t="s">
        <v>3313</v>
      </c>
      <c r="B1815" s="2" t="s">
        <v>3083</v>
      </c>
      <c r="C1815" t="s">
        <v>377</v>
      </c>
      <c r="D1815" t="s">
        <v>618</v>
      </c>
      <c r="E1815" t="str">
        <f>HYPERLINK("https://www.ncbi.nlm.nih.gov/geo/query/acc.cgi?acc=GSM1304500","GSM1304500")</f>
        <v>GSM1304500</v>
      </c>
      <c r="F1815" t="str">
        <f>HYPERLINK("https://www.ncbi.nlm.nih.gov/geo/query/acc.cgi?acc=GSE53969","GSE53969")</f>
        <v>GSE53969</v>
      </c>
    </row>
    <row r="1816" spans="1:6" x14ac:dyDescent="0.25">
      <c r="A1816" t="s">
        <v>3314</v>
      </c>
      <c r="B1816" s="2" t="s">
        <v>3083</v>
      </c>
      <c r="C1816" t="s">
        <v>377</v>
      </c>
      <c r="D1816" t="s">
        <v>618</v>
      </c>
      <c r="E1816" t="str">
        <f>HYPERLINK("https://www.ncbi.nlm.nih.gov/geo/query/acc.cgi?acc=GSM1304501","GSM1304501")</f>
        <v>GSM1304501</v>
      </c>
      <c r="F1816" t="str">
        <f>HYPERLINK("https://www.ncbi.nlm.nih.gov/geo/query/acc.cgi?acc=GSE53969","GSE53969")</f>
        <v>GSE53969</v>
      </c>
    </row>
    <row r="1817" spans="1:6" x14ac:dyDescent="0.25">
      <c r="A1817" t="s">
        <v>3315</v>
      </c>
      <c r="B1817" s="2" t="s">
        <v>3316</v>
      </c>
      <c r="C1817" t="s">
        <v>172</v>
      </c>
      <c r="D1817" t="s">
        <v>623</v>
      </c>
      <c r="E1817" t="str">
        <f>HYPERLINK("https://www.ncbi.nlm.nih.gov/geo/query/acc.cgi?acc=GSM64986","GSM64986")</f>
        <v>GSM64986</v>
      </c>
      <c r="F1817" t="str">
        <f>HYPERLINK("https://www.ncbi.nlm.nih.gov/geo/query/acc.cgi?acc=GSE2972","GSE2972")</f>
        <v>GSE2972</v>
      </c>
    </row>
    <row r="1818" spans="1:6" x14ac:dyDescent="0.25">
      <c r="A1818" t="s">
        <v>3317</v>
      </c>
      <c r="B1818" s="2" t="s">
        <v>3318</v>
      </c>
      <c r="C1818" t="s">
        <v>43</v>
      </c>
      <c r="D1818" t="s">
        <v>559</v>
      </c>
      <c r="E1818" t="str">
        <f>HYPERLINK("https://www.ncbi.nlm.nih.gov/geo/query/acc.cgi?acc=GSM381310","GSM381310")</f>
        <v>GSM381310</v>
      </c>
      <c r="F1818" t="str">
        <f>HYPERLINK("https://www.ncbi.nlm.nih.gov/geo/query/acc.cgi?acc=GSE15268","GSE15268")</f>
        <v>GSE15268</v>
      </c>
    </row>
    <row r="1819" spans="1:6" x14ac:dyDescent="0.25">
      <c r="A1819" t="s">
        <v>3319</v>
      </c>
      <c r="B1819" s="2" t="s">
        <v>3316</v>
      </c>
      <c r="C1819" t="s">
        <v>172</v>
      </c>
      <c r="D1819" t="s">
        <v>623</v>
      </c>
      <c r="E1819" t="str">
        <f>HYPERLINK("https://www.ncbi.nlm.nih.gov/geo/query/acc.cgi?acc=GSM64984","GSM64984")</f>
        <v>GSM64984</v>
      </c>
      <c r="F1819" t="str">
        <f t="shared" ref="F1819:F1824" si="110">HYPERLINK("https://www.ncbi.nlm.nih.gov/geo/query/acc.cgi?acc=GSE2972","GSE2972")</f>
        <v>GSE2972</v>
      </c>
    </row>
    <row r="1820" spans="1:6" x14ac:dyDescent="0.25">
      <c r="A1820" t="s">
        <v>3320</v>
      </c>
      <c r="B1820" s="2" t="s">
        <v>3316</v>
      </c>
      <c r="C1820" t="s">
        <v>172</v>
      </c>
      <c r="D1820" t="s">
        <v>625</v>
      </c>
      <c r="E1820" t="str">
        <f>HYPERLINK("https://www.ncbi.nlm.nih.gov/geo/query/acc.cgi?acc=GSM64985","GSM64985")</f>
        <v>GSM64985</v>
      </c>
      <c r="F1820" t="str">
        <f t="shared" si="110"/>
        <v>GSE2972</v>
      </c>
    </row>
    <row r="1821" spans="1:6" x14ac:dyDescent="0.25">
      <c r="A1821" t="s">
        <v>3321</v>
      </c>
      <c r="B1821" s="2" t="s">
        <v>3316</v>
      </c>
      <c r="C1821" t="s">
        <v>172</v>
      </c>
      <c r="D1821" t="s">
        <v>623</v>
      </c>
      <c r="E1821" t="str">
        <f>HYPERLINK("https://www.ncbi.nlm.nih.gov/geo/query/acc.cgi?acc=GSM64982","GSM64982")</f>
        <v>GSM64982</v>
      </c>
      <c r="F1821" t="str">
        <f t="shared" si="110"/>
        <v>GSE2972</v>
      </c>
    </row>
    <row r="1822" spans="1:6" x14ac:dyDescent="0.25">
      <c r="A1822" t="s">
        <v>3322</v>
      </c>
      <c r="B1822" s="2" t="s">
        <v>3316</v>
      </c>
      <c r="C1822" t="s">
        <v>172</v>
      </c>
      <c r="D1822" t="s">
        <v>625</v>
      </c>
      <c r="E1822" t="str">
        <f>HYPERLINK("https://www.ncbi.nlm.nih.gov/geo/query/acc.cgi?acc=GSM64983","GSM64983")</f>
        <v>GSM64983</v>
      </c>
      <c r="F1822" t="str">
        <f t="shared" si="110"/>
        <v>GSE2972</v>
      </c>
    </row>
    <row r="1823" spans="1:6" x14ac:dyDescent="0.25">
      <c r="A1823" t="s">
        <v>3323</v>
      </c>
      <c r="B1823" s="2" t="s">
        <v>1370</v>
      </c>
      <c r="C1823" t="s">
        <v>172</v>
      </c>
      <c r="D1823" t="s">
        <v>623</v>
      </c>
      <c r="E1823" t="str">
        <f>HYPERLINK("https://www.ncbi.nlm.nih.gov/geo/query/acc.cgi?acc=GSM64980","GSM64980")</f>
        <v>GSM64980</v>
      </c>
      <c r="F1823" t="str">
        <f t="shared" si="110"/>
        <v>GSE2972</v>
      </c>
    </row>
    <row r="1824" spans="1:6" x14ac:dyDescent="0.25">
      <c r="A1824" t="s">
        <v>3324</v>
      </c>
      <c r="B1824" s="2" t="s">
        <v>1370</v>
      </c>
      <c r="C1824" t="s">
        <v>172</v>
      </c>
      <c r="D1824" t="s">
        <v>625</v>
      </c>
      <c r="E1824" t="str">
        <f>HYPERLINK("https://www.ncbi.nlm.nih.gov/geo/query/acc.cgi?acc=GSM64981","GSM64981")</f>
        <v>GSM64981</v>
      </c>
      <c r="F1824" t="str">
        <f t="shared" si="110"/>
        <v>GSE2972</v>
      </c>
    </row>
    <row r="1825" spans="1:6" x14ac:dyDescent="0.25">
      <c r="A1825" t="s">
        <v>3325</v>
      </c>
      <c r="B1825" s="2" t="s">
        <v>3326</v>
      </c>
      <c r="C1825" t="s">
        <v>178</v>
      </c>
      <c r="D1825" t="s">
        <v>630</v>
      </c>
      <c r="E1825" t="str">
        <f>HYPERLINK("https://www.ncbi.nlm.nih.gov/geo/query/acc.cgi?acc=GSM749073","GSM749073")</f>
        <v>GSM749073</v>
      </c>
      <c r="F1825" t="str">
        <f>HYPERLINK("https://www.ncbi.nlm.nih.gov/geo/query/acc.cgi?acc=GSE30245","GSE30245")</f>
        <v>GSE30245</v>
      </c>
    </row>
    <row r="1826" spans="1:6" x14ac:dyDescent="0.25">
      <c r="A1826" t="s">
        <v>3327</v>
      </c>
      <c r="B1826" s="2" t="s">
        <v>904</v>
      </c>
      <c r="C1826" t="s">
        <v>428</v>
      </c>
      <c r="D1826" t="s">
        <v>821</v>
      </c>
      <c r="E1826" t="str">
        <f>HYPERLINK("https://www.ncbi.nlm.nih.gov/geo/query/acc.cgi?acc=GSM1567071","GSM1567071")</f>
        <v>GSM1567071</v>
      </c>
      <c r="F1826" t="str">
        <f>HYPERLINK("https://www.ncbi.nlm.nih.gov/geo/query/acc.cgi?acc=GSE64251","GSE64251")</f>
        <v>GSE64251</v>
      </c>
    </row>
    <row r="1827" spans="1:6" x14ac:dyDescent="0.25">
      <c r="A1827" t="s">
        <v>3328</v>
      </c>
      <c r="B1827" s="2" t="s">
        <v>3329</v>
      </c>
      <c r="C1827" t="s">
        <v>43</v>
      </c>
      <c r="D1827" t="s">
        <v>559</v>
      </c>
      <c r="E1827" t="str">
        <f>HYPERLINK("https://www.ncbi.nlm.nih.gov/geo/query/acc.cgi?acc=GSM381313","GSM381313")</f>
        <v>GSM381313</v>
      </c>
      <c r="F1827" t="str">
        <f>HYPERLINK("https://www.ncbi.nlm.nih.gov/geo/query/acc.cgi?acc=GSE15268","GSE15268")</f>
        <v>GSE15268</v>
      </c>
    </row>
    <row r="1828" spans="1:6" x14ac:dyDescent="0.25">
      <c r="A1828" t="s">
        <v>3330</v>
      </c>
      <c r="B1828" s="2" t="s">
        <v>3331</v>
      </c>
      <c r="C1828" t="s">
        <v>365</v>
      </c>
      <c r="D1828" t="s">
        <v>821</v>
      </c>
      <c r="E1828" t="str">
        <f>HYPERLINK("https://www.ncbi.nlm.nih.gov/geo/query/acc.cgi?acc=GSM1359919","GSM1359919")</f>
        <v>GSM1359919</v>
      </c>
      <c r="F1828" t="str">
        <f>HYPERLINK("https://www.ncbi.nlm.nih.gov/geo/query/acc.cgi?acc=GSE52397","GSE52397")</f>
        <v>GSE52397</v>
      </c>
    </row>
    <row r="1829" spans="1:6" x14ac:dyDescent="0.25">
      <c r="A1829" t="s">
        <v>3332</v>
      </c>
      <c r="B1829" s="2" t="s">
        <v>3331</v>
      </c>
      <c r="C1829" t="s">
        <v>365</v>
      </c>
      <c r="D1829" t="s">
        <v>821</v>
      </c>
      <c r="E1829" t="str">
        <f>HYPERLINK("https://www.ncbi.nlm.nih.gov/geo/query/acc.cgi?acc=GSM1359918","GSM1359918")</f>
        <v>GSM1359918</v>
      </c>
      <c r="F1829" t="str">
        <f>HYPERLINK("https://www.ncbi.nlm.nih.gov/geo/query/acc.cgi?acc=GSE52397","GSE52397")</f>
        <v>GSE52397</v>
      </c>
    </row>
    <row r="1830" spans="1:6" x14ac:dyDescent="0.25">
      <c r="A1830" t="s">
        <v>3333</v>
      </c>
      <c r="B1830" s="2" t="s">
        <v>3334</v>
      </c>
      <c r="C1830" t="s">
        <v>365</v>
      </c>
      <c r="D1830" t="s">
        <v>821</v>
      </c>
      <c r="E1830" t="str">
        <f>HYPERLINK("https://www.ncbi.nlm.nih.gov/geo/query/acc.cgi?acc=GSM1359917","GSM1359917")</f>
        <v>GSM1359917</v>
      </c>
      <c r="F1830" t="str">
        <f>HYPERLINK("https://www.ncbi.nlm.nih.gov/geo/query/acc.cgi?acc=GSE52397","GSE52397")</f>
        <v>GSE52397</v>
      </c>
    </row>
    <row r="1831" spans="1:6" x14ac:dyDescent="0.25">
      <c r="A1831" t="s">
        <v>3335</v>
      </c>
      <c r="B1831" s="2" t="s">
        <v>1027</v>
      </c>
      <c r="C1831" t="s">
        <v>178</v>
      </c>
      <c r="D1831" t="s">
        <v>630</v>
      </c>
      <c r="E1831" t="str">
        <f>HYPERLINK("https://www.ncbi.nlm.nih.gov/geo/query/acc.cgi?acc=GSM749075","GSM749075")</f>
        <v>GSM749075</v>
      </c>
      <c r="F1831" t="str">
        <f>HYPERLINK("https://www.ncbi.nlm.nih.gov/geo/query/acc.cgi?acc=GSE30245","GSE30245")</f>
        <v>GSE30245</v>
      </c>
    </row>
    <row r="1832" spans="1:6" x14ac:dyDescent="0.25">
      <c r="A1832" t="s">
        <v>3336</v>
      </c>
      <c r="B1832" s="2" t="s">
        <v>3337</v>
      </c>
      <c r="C1832" t="s">
        <v>365</v>
      </c>
      <c r="D1832" t="s">
        <v>821</v>
      </c>
      <c r="E1832" t="str">
        <f>HYPERLINK("https://www.ncbi.nlm.nih.gov/geo/query/acc.cgi?acc=GSM1359915","GSM1359915")</f>
        <v>GSM1359915</v>
      </c>
      <c r="F1832" t="str">
        <f>HYPERLINK("https://www.ncbi.nlm.nih.gov/geo/query/acc.cgi?acc=GSE52397","GSE52397")</f>
        <v>GSE52397</v>
      </c>
    </row>
    <row r="1833" spans="1:6" x14ac:dyDescent="0.25">
      <c r="A1833" t="s">
        <v>3338</v>
      </c>
      <c r="B1833" s="2" t="s">
        <v>3337</v>
      </c>
      <c r="C1833" t="s">
        <v>365</v>
      </c>
      <c r="D1833" t="s">
        <v>821</v>
      </c>
      <c r="E1833" t="str">
        <f>HYPERLINK("https://www.ncbi.nlm.nih.gov/geo/query/acc.cgi?acc=GSM1359914","GSM1359914")</f>
        <v>GSM1359914</v>
      </c>
      <c r="F1833" t="str">
        <f>HYPERLINK("https://www.ncbi.nlm.nih.gov/geo/query/acc.cgi?acc=GSE52397","GSE52397")</f>
        <v>GSE52397</v>
      </c>
    </row>
    <row r="1834" spans="1:6" x14ac:dyDescent="0.25">
      <c r="A1834" t="s">
        <v>3339</v>
      </c>
      <c r="B1834" s="2" t="s">
        <v>3340</v>
      </c>
      <c r="C1834" t="s">
        <v>365</v>
      </c>
      <c r="D1834" t="s">
        <v>821</v>
      </c>
      <c r="E1834" t="str">
        <f>HYPERLINK("https://www.ncbi.nlm.nih.gov/geo/query/acc.cgi?acc=GSM1359913","GSM1359913")</f>
        <v>GSM1359913</v>
      </c>
      <c r="F1834" t="str">
        <f>HYPERLINK("https://www.ncbi.nlm.nih.gov/geo/query/acc.cgi?acc=GSE52397","GSE52397")</f>
        <v>GSE52397</v>
      </c>
    </row>
    <row r="1835" spans="1:6" x14ac:dyDescent="0.25">
      <c r="A1835" t="s">
        <v>3341</v>
      </c>
      <c r="B1835" s="2" t="s">
        <v>3340</v>
      </c>
      <c r="C1835" t="s">
        <v>365</v>
      </c>
      <c r="D1835" t="s">
        <v>821</v>
      </c>
      <c r="E1835" t="str">
        <f>HYPERLINK("https://www.ncbi.nlm.nih.gov/geo/query/acc.cgi?acc=GSM1359912","GSM1359912")</f>
        <v>GSM1359912</v>
      </c>
      <c r="F1835" t="str">
        <f>HYPERLINK("https://www.ncbi.nlm.nih.gov/geo/query/acc.cgi?acc=GSE52397","GSE52397")</f>
        <v>GSE52397</v>
      </c>
    </row>
    <row r="1836" spans="1:6" x14ac:dyDescent="0.25">
      <c r="A1836" t="s">
        <v>3342</v>
      </c>
      <c r="B1836" s="2" t="s">
        <v>3343</v>
      </c>
      <c r="C1836" t="s">
        <v>365</v>
      </c>
      <c r="D1836" t="s">
        <v>821</v>
      </c>
      <c r="E1836" t="str">
        <f>HYPERLINK("https://www.ncbi.nlm.nih.gov/geo/query/acc.cgi?acc=GSM1359911","GSM1359911")</f>
        <v>GSM1359911</v>
      </c>
      <c r="F1836" t="str">
        <f>HYPERLINK("https://www.ncbi.nlm.nih.gov/geo/query/acc.cgi?acc=GSE52397","GSE52397")</f>
        <v>GSE52397</v>
      </c>
    </row>
    <row r="1837" spans="1:6" x14ac:dyDescent="0.25">
      <c r="A1837" t="s">
        <v>3344</v>
      </c>
      <c r="B1837" s="2" t="s">
        <v>3326</v>
      </c>
      <c r="C1837" t="s">
        <v>178</v>
      </c>
      <c r="D1837" t="s">
        <v>630</v>
      </c>
      <c r="E1837" t="str">
        <f>HYPERLINK("https://www.ncbi.nlm.nih.gov/geo/query/acc.cgi?acc=GSM749074","GSM749074")</f>
        <v>GSM749074</v>
      </c>
      <c r="F1837" t="str">
        <f>HYPERLINK("https://www.ncbi.nlm.nih.gov/geo/query/acc.cgi?acc=GSE30245","GSE30245")</f>
        <v>GSE30245</v>
      </c>
    </row>
    <row r="1838" spans="1:6" x14ac:dyDescent="0.25">
      <c r="A1838" t="s">
        <v>3345</v>
      </c>
      <c r="B1838" s="2" t="s">
        <v>937</v>
      </c>
      <c r="C1838" t="s">
        <v>199</v>
      </c>
      <c r="D1838" t="s">
        <v>625</v>
      </c>
      <c r="E1838" t="str">
        <f>HYPERLINK("https://www.ncbi.nlm.nih.gov/geo/query/acc.cgi?acc=GSM72811","GSM72811")</f>
        <v>GSM72811</v>
      </c>
      <c r="F1838" t="str">
        <f>HYPERLINK("https://www.ncbi.nlm.nih.gov/geo/query/acc.cgi?acc=GSE3231","GSE3231")</f>
        <v>GSE3231</v>
      </c>
    </row>
    <row r="1839" spans="1:6" x14ac:dyDescent="0.25">
      <c r="A1839" t="s">
        <v>3346</v>
      </c>
      <c r="B1839" s="2" t="s">
        <v>2913</v>
      </c>
      <c r="C1839" t="s">
        <v>531</v>
      </c>
      <c r="D1839" t="s">
        <v>856</v>
      </c>
      <c r="E1839" t="str">
        <f>HYPERLINK("https://www.ncbi.nlm.nih.gov/geo/query/acc.cgi?acc=GSM2357055","GSM2357055")</f>
        <v>GSM2357055</v>
      </c>
      <c r="F1839" t="str">
        <f>HYPERLINK("https://www.ncbi.nlm.nih.gov/geo/query/acc.cgi?acc=GSE89007","GSE89007")</f>
        <v>GSE89007</v>
      </c>
    </row>
    <row r="1840" spans="1:6" x14ac:dyDescent="0.25">
      <c r="A1840" t="s">
        <v>3347</v>
      </c>
      <c r="B1840" s="2" t="s">
        <v>2495</v>
      </c>
      <c r="C1840" t="s">
        <v>264</v>
      </c>
      <c r="D1840" t="s">
        <v>559</v>
      </c>
      <c r="E1840" t="str">
        <f>HYPERLINK("https://www.ncbi.nlm.nih.gov/geo/query/acc.cgi?acc=GSM978929","GSM978929")</f>
        <v>GSM978929</v>
      </c>
      <c r="F1840" t="str">
        <f>HYPERLINK("https://www.ncbi.nlm.nih.gov/geo/query/acc.cgi?acc=GSE39770","GSE39770")</f>
        <v>GSE39770</v>
      </c>
    </row>
    <row r="1841" spans="1:6" x14ac:dyDescent="0.25">
      <c r="A1841" t="s">
        <v>3348</v>
      </c>
      <c r="B1841" s="2" t="s">
        <v>937</v>
      </c>
      <c r="C1841" t="s">
        <v>199</v>
      </c>
      <c r="D1841" t="s">
        <v>623</v>
      </c>
      <c r="E1841" t="str">
        <f>HYPERLINK("https://www.ncbi.nlm.nih.gov/geo/query/acc.cgi?acc=GSM72810","GSM72810")</f>
        <v>GSM72810</v>
      </c>
      <c r="F1841" t="str">
        <f>HYPERLINK("https://www.ncbi.nlm.nih.gov/geo/query/acc.cgi?acc=GSE3231","GSE3231")</f>
        <v>GSE3231</v>
      </c>
    </row>
    <row r="1842" spans="1:6" x14ac:dyDescent="0.25">
      <c r="A1842" t="s">
        <v>3349</v>
      </c>
      <c r="B1842" s="2" t="s">
        <v>3350</v>
      </c>
      <c r="C1842" t="s">
        <v>264</v>
      </c>
      <c r="D1842" t="s">
        <v>559</v>
      </c>
      <c r="E1842" t="str">
        <f>HYPERLINK("https://www.ncbi.nlm.nih.gov/geo/query/acc.cgi?acc=GSM978928","GSM978928")</f>
        <v>GSM978928</v>
      </c>
      <c r="F1842" t="str">
        <f>HYPERLINK("https://www.ncbi.nlm.nih.gov/geo/query/acc.cgi?acc=GSE39770","GSE39770")</f>
        <v>GSE39770</v>
      </c>
    </row>
    <row r="1843" spans="1:6" x14ac:dyDescent="0.25">
      <c r="A1843" t="s">
        <v>3351</v>
      </c>
      <c r="B1843" s="2" t="s">
        <v>3352</v>
      </c>
      <c r="C1843" t="s">
        <v>330</v>
      </c>
      <c r="D1843" t="s">
        <v>947</v>
      </c>
      <c r="E1843" t="str">
        <f>HYPERLINK("https://www.ncbi.nlm.nih.gov/geo/query/acc.cgi?acc=GSM1147664","GSM1147664")</f>
        <v>GSM1147664</v>
      </c>
      <c r="F1843" t="str">
        <f t="shared" ref="F1843:F1850" si="111">HYPERLINK("https://www.ncbi.nlm.nih.gov/geo/query/acc.cgi?acc=GSE47345","GSE47345")</f>
        <v>GSE47345</v>
      </c>
    </row>
    <row r="1844" spans="1:6" x14ac:dyDescent="0.25">
      <c r="A1844" t="s">
        <v>3353</v>
      </c>
      <c r="B1844" s="2" t="s">
        <v>1415</v>
      </c>
      <c r="C1844" t="s">
        <v>330</v>
      </c>
      <c r="D1844" t="s">
        <v>947</v>
      </c>
      <c r="E1844" t="str">
        <f>HYPERLINK("https://www.ncbi.nlm.nih.gov/geo/query/acc.cgi?acc=GSM1147665","GSM1147665")</f>
        <v>GSM1147665</v>
      </c>
      <c r="F1844" t="str">
        <f t="shared" si="111"/>
        <v>GSE47345</v>
      </c>
    </row>
    <row r="1845" spans="1:6" x14ac:dyDescent="0.25">
      <c r="A1845" t="s">
        <v>3354</v>
      </c>
      <c r="B1845" s="2" t="s">
        <v>3355</v>
      </c>
      <c r="C1845" t="s">
        <v>330</v>
      </c>
      <c r="D1845" t="s">
        <v>947</v>
      </c>
      <c r="E1845" t="str">
        <f>HYPERLINK("https://www.ncbi.nlm.nih.gov/geo/query/acc.cgi?acc=GSM1147666","GSM1147666")</f>
        <v>GSM1147666</v>
      </c>
      <c r="F1845" t="str">
        <f t="shared" si="111"/>
        <v>GSE47345</v>
      </c>
    </row>
    <row r="1846" spans="1:6" x14ac:dyDescent="0.25">
      <c r="A1846" t="s">
        <v>3356</v>
      </c>
      <c r="B1846" s="2" t="s">
        <v>1421</v>
      </c>
      <c r="C1846" t="s">
        <v>330</v>
      </c>
      <c r="D1846" t="s">
        <v>947</v>
      </c>
      <c r="E1846" t="str">
        <f>HYPERLINK("https://www.ncbi.nlm.nih.gov/geo/query/acc.cgi?acc=GSM1147667","GSM1147667")</f>
        <v>GSM1147667</v>
      </c>
      <c r="F1846" t="str">
        <f t="shared" si="111"/>
        <v>GSE47345</v>
      </c>
    </row>
    <row r="1847" spans="1:6" x14ac:dyDescent="0.25">
      <c r="A1847" t="s">
        <v>3357</v>
      </c>
      <c r="B1847" s="2" t="s">
        <v>1425</v>
      </c>
      <c r="C1847" t="s">
        <v>330</v>
      </c>
      <c r="D1847" t="s">
        <v>947</v>
      </c>
      <c r="E1847" t="str">
        <f>HYPERLINK("https://www.ncbi.nlm.nih.gov/geo/query/acc.cgi?acc=GSM1147660","GSM1147660")</f>
        <v>GSM1147660</v>
      </c>
      <c r="F1847" t="str">
        <f t="shared" si="111"/>
        <v>GSE47345</v>
      </c>
    </row>
    <row r="1848" spans="1:6" x14ac:dyDescent="0.25">
      <c r="A1848" t="s">
        <v>3358</v>
      </c>
      <c r="B1848" s="2" t="s">
        <v>1423</v>
      </c>
      <c r="C1848" t="s">
        <v>330</v>
      </c>
      <c r="D1848" t="s">
        <v>947</v>
      </c>
      <c r="E1848" t="str">
        <f>HYPERLINK("https://www.ncbi.nlm.nih.gov/geo/query/acc.cgi?acc=GSM1147661","GSM1147661")</f>
        <v>GSM1147661</v>
      </c>
      <c r="F1848" t="str">
        <f t="shared" si="111"/>
        <v>GSE47345</v>
      </c>
    </row>
    <row r="1849" spans="1:6" x14ac:dyDescent="0.25">
      <c r="A1849" t="s">
        <v>3359</v>
      </c>
      <c r="B1849" s="2" t="s">
        <v>3360</v>
      </c>
      <c r="C1849" t="s">
        <v>330</v>
      </c>
      <c r="D1849" t="s">
        <v>947</v>
      </c>
      <c r="E1849" t="str">
        <f>HYPERLINK("https://www.ncbi.nlm.nih.gov/geo/query/acc.cgi?acc=GSM1147662","GSM1147662")</f>
        <v>GSM1147662</v>
      </c>
      <c r="F1849" t="str">
        <f t="shared" si="111"/>
        <v>GSE47345</v>
      </c>
    </row>
    <row r="1850" spans="1:6" x14ac:dyDescent="0.25">
      <c r="A1850" t="s">
        <v>3361</v>
      </c>
      <c r="B1850" s="2" t="s">
        <v>1427</v>
      </c>
      <c r="C1850" t="s">
        <v>330</v>
      </c>
      <c r="D1850" t="s">
        <v>947</v>
      </c>
      <c r="E1850" t="str">
        <f>HYPERLINK("https://www.ncbi.nlm.nih.gov/geo/query/acc.cgi?acc=GSM1147663","GSM1147663")</f>
        <v>GSM1147663</v>
      </c>
      <c r="F1850" t="str">
        <f t="shared" si="111"/>
        <v>GSE47345</v>
      </c>
    </row>
    <row r="1851" spans="1:6" x14ac:dyDescent="0.25">
      <c r="A1851" t="s">
        <v>3362</v>
      </c>
      <c r="B1851" s="2" t="s">
        <v>2966</v>
      </c>
      <c r="C1851" t="s">
        <v>377</v>
      </c>
      <c r="D1851" t="s">
        <v>618</v>
      </c>
      <c r="E1851" t="str">
        <f>HYPERLINK("https://www.ncbi.nlm.nih.gov/geo/query/acc.cgi?acc=GSM1304578","GSM1304578")</f>
        <v>GSM1304578</v>
      </c>
      <c r="F1851" t="str">
        <f>HYPERLINK("https://www.ncbi.nlm.nih.gov/geo/query/acc.cgi?acc=GSE53969","GSE53969")</f>
        <v>GSE53969</v>
      </c>
    </row>
    <row r="1852" spans="1:6" x14ac:dyDescent="0.25">
      <c r="A1852" t="s">
        <v>3363</v>
      </c>
      <c r="B1852" s="2" t="s">
        <v>1419</v>
      </c>
      <c r="C1852" t="s">
        <v>330</v>
      </c>
      <c r="D1852" t="s">
        <v>947</v>
      </c>
      <c r="E1852" t="str">
        <f>HYPERLINK("https://www.ncbi.nlm.nih.gov/geo/query/acc.cgi?acc=GSM1147668","GSM1147668")</f>
        <v>GSM1147668</v>
      </c>
      <c r="F1852" t="str">
        <f>HYPERLINK("https://www.ncbi.nlm.nih.gov/geo/query/acc.cgi?acc=GSE47345","GSE47345")</f>
        <v>GSE47345</v>
      </c>
    </row>
    <row r="1853" spans="1:6" x14ac:dyDescent="0.25">
      <c r="A1853" t="s">
        <v>3364</v>
      </c>
      <c r="B1853" s="2" t="s">
        <v>3365</v>
      </c>
      <c r="C1853" t="s">
        <v>330</v>
      </c>
      <c r="D1853" t="s">
        <v>947</v>
      </c>
      <c r="E1853" t="str">
        <f>HYPERLINK("https://www.ncbi.nlm.nih.gov/geo/query/acc.cgi?acc=GSM1147669","GSM1147669")</f>
        <v>GSM1147669</v>
      </c>
      <c r="F1853" t="str">
        <f>HYPERLINK("https://www.ncbi.nlm.nih.gov/geo/query/acc.cgi?acc=GSE47345","GSE47345")</f>
        <v>GSE47345</v>
      </c>
    </row>
    <row r="1854" spans="1:6" x14ac:dyDescent="0.25">
      <c r="A1854" t="s">
        <v>3366</v>
      </c>
      <c r="B1854" s="2" t="s">
        <v>3367</v>
      </c>
      <c r="C1854" t="s">
        <v>545</v>
      </c>
      <c r="D1854" t="s">
        <v>3368</v>
      </c>
      <c r="E1854" t="str">
        <f>HYPERLINK("https://www.ncbi.nlm.nih.gov/geo/query/acc.cgi?acc=GSM246434","GSM246434")</f>
        <v>GSM246434</v>
      </c>
      <c r="F1854" t="str">
        <f>HYPERLINK("https://www.ncbi.nlm.nih.gov/geo/query/acc.cgi?acc=GSE9775","GSE9775")</f>
        <v>GSE9775</v>
      </c>
    </row>
    <row r="1855" spans="1:6" x14ac:dyDescent="0.25">
      <c r="A1855" t="s">
        <v>3369</v>
      </c>
      <c r="B1855" s="2" t="s">
        <v>3370</v>
      </c>
      <c r="C1855" t="s">
        <v>545</v>
      </c>
      <c r="D1855" t="s">
        <v>3368</v>
      </c>
      <c r="E1855" t="str">
        <f>HYPERLINK("https://www.ncbi.nlm.nih.gov/geo/query/acc.cgi?acc=GSM246433","GSM246433")</f>
        <v>GSM246433</v>
      </c>
      <c r="F1855" t="str">
        <f>HYPERLINK("https://www.ncbi.nlm.nih.gov/geo/query/acc.cgi?acc=GSE9775","GSE9775")</f>
        <v>GSE9775</v>
      </c>
    </row>
    <row r="1856" spans="1:6" x14ac:dyDescent="0.25">
      <c r="A1856" t="s">
        <v>3371</v>
      </c>
      <c r="B1856" s="2" t="s">
        <v>3372</v>
      </c>
      <c r="C1856" t="s">
        <v>85</v>
      </c>
      <c r="D1856" t="s">
        <v>579</v>
      </c>
      <c r="E1856" t="str">
        <f>HYPERLINK("https://www.ncbi.nlm.nih.gov/geo/query/acc.cgi?acc=GSM480942","GSM480942")</f>
        <v>GSM480942</v>
      </c>
      <c r="F1856" t="str">
        <f>HYPERLINK("https://www.ncbi.nlm.nih.gov/geo/query/acc.cgi?acc=GSE19378","GSE19378")</f>
        <v>GSE19378</v>
      </c>
    </row>
    <row r="1857" spans="1:6" x14ac:dyDescent="0.25">
      <c r="A1857" t="s">
        <v>3373</v>
      </c>
      <c r="B1857" s="2" t="s">
        <v>3374</v>
      </c>
      <c r="C1857" t="s">
        <v>85</v>
      </c>
      <c r="D1857" t="s">
        <v>579</v>
      </c>
      <c r="E1857" t="str">
        <f>HYPERLINK("https://www.ncbi.nlm.nih.gov/geo/query/acc.cgi?acc=GSM480941","GSM480941")</f>
        <v>GSM480941</v>
      </c>
      <c r="F1857" t="str">
        <f>HYPERLINK("https://www.ncbi.nlm.nih.gov/geo/query/acc.cgi?acc=GSE19378","GSE19378")</f>
        <v>GSE19378</v>
      </c>
    </row>
    <row r="1858" spans="1:6" x14ac:dyDescent="0.25">
      <c r="A1858" t="s">
        <v>3375</v>
      </c>
      <c r="B1858" s="2" t="s">
        <v>3376</v>
      </c>
      <c r="C1858" t="s">
        <v>85</v>
      </c>
      <c r="D1858" t="s">
        <v>579</v>
      </c>
      <c r="E1858" t="str">
        <f>HYPERLINK("https://www.ncbi.nlm.nih.gov/geo/query/acc.cgi?acc=GSM480940","GSM480940")</f>
        <v>GSM480940</v>
      </c>
      <c r="F1858" t="str">
        <f>HYPERLINK("https://www.ncbi.nlm.nih.gov/geo/query/acc.cgi?acc=GSE19378","GSE19378")</f>
        <v>GSE19378</v>
      </c>
    </row>
    <row r="1859" spans="1:6" x14ac:dyDescent="0.25">
      <c r="A1859" t="s">
        <v>3377</v>
      </c>
      <c r="B1859" s="2" t="s">
        <v>3378</v>
      </c>
      <c r="C1859" t="s">
        <v>545</v>
      </c>
      <c r="D1859" t="s">
        <v>3368</v>
      </c>
      <c r="E1859" t="str">
        <f>HYPERLINK("https://www.ncbi.nlm.nih.gov/geo/query/acc.cgi?acc=GSM246431","GSM246431")</f>
        <v>GSM246431</v>
      </c>
      <c r="F1859" t="str">
        <f>HYPERLINK("https://www.ncbi.nlm.nih.gov/geo/query/acc.cgi?acc=GSE9775","GSE9775")</f>
        <v>GSE9775</v>
      </c>
    </row>
    <row r="1860" spans="1:6" x14ac:dyDescent="0.25">
      <c r="A1860" t="s">
        <v>3379</v>
      </c>
      <c r="B1860" s="2" t="s">
        <v>3380</v>
      </c>
      <c r="C1860" t="s">
        <v>545</v>
      </c>
      <c r="D1860" t="s">
        <v>3368</v>
      </c>
      <c r="E1860" t="str">
        <f>HYPERLINK("https://www.ncbi.nlm.nih.gov/geo/query/acc.cgi?acc=GSM246430","GSM246430")</f>
        <v>GSM246430</v>
      </c>
      <c r="F1860" t="str">
        <f>HYPERLINK("https://www.ncbi.nlm.nih.gov/geo/query/acc.cgi?acc=GSE9775","GSE9775")</f>
        <v>GSE9775</v>
      </c>
    </row>
    <row r="1861" spans="1:6" x14ac:dyDescent="0.25">
      <c r="A1861" t="s">
        <v>3381</v>
      </c>
      <c r="B1861" s="2" t="s">
        <v>3382</v>
      </c>
      <c r="C1861" t="s">
        <v>95</v>
      </c>
      <c r="D1861" t="s">
        <v>559</v>
      </c>
      <c r="E1861" t="str">
        <f>HYPERLINK("https://www.ncbi.nlm.nih.gov/geo/query/acc.cgi?acc=GSM495529","GSM495529")</f>
        <v>GSM495529</v>
      </c>
      <c r="F1861" t="str">
        <f>HYPERLINK("https://www.ncbi.nlm.nih.gov/geo/query/acc.cgi?acc=GSE19836","GSE19836")</f>
        <v>GSE19836</v>
      </c>
    </row>
    <row r="1862" spans="1:6" x14ac:dyDescent="0.25">
      <c r="A1862" t="s">
        <v>3383</v>
      </c>
      <c r="B1862" s="2" t="s">
        <v>3382</v>
      </c>
      <c r="C1862" t="s">
        <v>95</v>
      </c>
      <c r="D1862" t="s">
        <v>559</v>
      </c>
      <c r="E1862" t="str">
        <f>HYPERLINK("https://www.ncbi.nlm.nih.gov/geo/query/acc.cgi?acc=GSM495528","GSM495528")</f>
        <v>GSM495528</v>
      </c>
      <c r="F1862" t="str">
        <f>HYPERLINK("https://www.ncbi.nlm.nih.gov/geo/query/acc.cgi?acc=GSE19836","GSE19836")</f>
        <v>GSE19836</v>
      </c>
    </row>
    <row r="1863" spans="1:6" x14ac:dyDescent="0.25">
      <c r="A1863" t="s">
        <v>3384</v>
      </c>
      <c r="B1863" s="2" t="s">
        <v>3385</v>
      </c>
      <c r="C1863" t="s">
        <v>284</v>
      </c>
      <c r="D1863" t="s">
        <v>559</v>
      </c>
      <c r="E1863" t="str">
        <f>HYPERLINK("https://www.ncbi.nlm.nih.gov/geo/query/acc.cgi?acc=GSM1045425","GSM1045425")</f>
        <v>GSM1045425</v>
      </c>
      <c r="F1863" t="str">
        <f>HYPERLINK("https://www.ncbi.nlm.nih.gov/geo/query/acc.cgi?acc=GSE42580","GSE42580")</f>
        <v>GSE42580</v>
      </c>
    </row>
    <row r="1864" spans="1:6" x14ac:dyDescent="0.25">
      <c r="A1864" t="s">
        <v>3386</v>
      </c>
      <c r="B1864" s="2" t="s">
        <v>3387</v>
      </c>
      <c r="C1864" t="s">
        <v>95</v>
      </c>
      <c r="D1864" t="s">
        <v>559</v>
      </c>
      <c r="E1864" t="str">
        <f>HYPERLINK("https://www.ncbi.nlm.nih.gov/geo/query/acc.cgi?acc=GSM495523","GSM495523")</f>
        <v>GSM495523</v>
      </c>
      <c r="F1864" t="str">
        <f t="shared" ref="F1864:F1871" si="112">HYPERLINK("https://www.ncbi.nlm.nih.gov/geo/query/acc.cgi?acc=GSE19836","GSE19836")</f>
        <v>GSE19836</v>
      </c>
    </row>
    <row r="1865" spans="1:6" x14ac:dyDescent="0.25">
      <c r="A1865" t="s">
        <v>3388</v>
      </c>
      <c r="B1865" s="2" t="s">
        <v>3387</v>
      </c>
      <c r="C1865" t="s">
        <v>95</v>
      </c>
      <c r="D1865" t="s">
        <v>559</v>
      </c>
      <c r="E1865" t="str">
        <f>HYPERLINK("https://www.ncbi.nlm.nih.gov/geo/query/acc.cgi?acc=GSM495522","GSM495522")</f>
        <v>GSM495522</v>
      </c>
      <c r="F1865" t="str">
        <f t="shared" si="112"/>
        <v>GSE19836</v>
      </c>
    </row>
    <row r="1866" spans="1:6" x14ac:dyDescent="0.25">
      <c r="A1866" t="s">
        <v>3389</v>
      </c>
      <c r="B1866" s="2" t="s">
        <v>3053</v>
      </c>
      <c r="C1866" t="s">
        <v>95</v>
      </c>
      <c r="D1866" t="s">
        <v>559</v>
      </c>
      <c r="E1866" t="str">
        <f>HYPERLINK("https://www.ncbi.nlm.nih.gov/geo/query/acc.cgi?acc=GSM495521","GSM495521")</f>
        <v>GSM495521</v>
      </c>
      <c r="F1866" t="str">
        <f t="shared" si="112"/>
        <v>GSE19836</v>
      </c>
    </row>
    <row r="1867" spans="1:6" x14ac:dyDescent="0.25">
      <c r="A1867" t="s">
        <v>3390</v>
      </c>
      <c r="B1867" s="2" t="s">
        <v>3053</v>
      </c>
      <c r="C1867" t="s">
        <v>95</v>
      </c>
      <c r="D1867" t="s">
        <v>559</v>
      </c>
      <c r="E1867" t="str">
        <f>HYPERLINK("https://www.ncbi.nlm.nih.gov/geo/query/acc.cgi?acc=GSM495520","GSM495520")</f>
        <v>GSM495520</v>
      </c>
      <c r="F1867" t="str">
        <f t="shared" si="112"/>
        <v>GSE19836</v>
      </c>
    </row>
    <row r="1868" spans="1:6" x14ac:dyDescent="0.25">
      <c r="A1868" t="s">
        <v>3391</v>
      </c>
      <c r="B1868" s="2" t="s">
        <v>3392</v>
      </c>
      <c r="C1868" t="s">
        <v>95</v>
      </c>
      <c r="D1868" t="s">
        <v>559</v>
      </c>
      <c r="E1868" t="str">
        <f>HYPERLINK("https://www.ncbi.nlm.nih.gov/geo/query/acc.cgi?acc=GSM495527","GSM495527")</f>
        <v>GSM495527</v>
      </c>
      <c r="F1868" t="str">
        <f t="shared" si="112"/>
        <v>GSE19836</v>
      </c>
    </row>
    <row r="1869" spans="1:6" x14ac:dyDescent="0.25">
      <c r="A1869" t="s">
        <v>3393</v>
      </c>
      <c r="B1869" s="2" t="s">
        <v>3392</v>
      </c>
      <c r="C1869" t="s">
        <v>95</v>
      </c>
      <c r="D1869" t="s">
        <v>559</v>
      </c>
      <c r="E1869" t="str">
        <f>HYPERLINK("https://www.ncbi.nlm.nih.gov/geo/query/acc.cgi?acc=GSM495526","GSM495526")</f>
        <v>GSM495526</v>
      </c>
      <c r="F1869" t="str">
        <f t="shared" si="112"/>
        <v>GSE19836</v>
      </c>
    </row>
    <row r="1870" spans="1:6" x14ac:dyDescent="0.25">
      <c r="A1870" t="s">
        <v>3394</v>
      </c>
      <c r="B1870" s="2" t="s">
        <v>3392</v>
      </c>
      <c r="C1870" t="s">
        <v>95</v>
      </c>
      <c r="D1870" t="s">
        <v>559</v>
      </c>
      <c r="E1870" t="str">
        <f>HYPERLINK("https://www.ncbi.nlm.nih.gov/geo/query/acc.cgi?acc=GSM495525","GSM495525")</f>
        <v>GSM495525</v>
      </c>
      <c r="F1870" t="str">
        <f t="shared" si="112"/>
        <v>GSE19836</v>
      </c>
    </row>
    <row r="1871" spans="1:6" x14ac:dyDescent="0.25">
      <c r="A1871" t="s">
        <v>3395</v>
      </c>
      <c r="B1871" s="2" t="s">
        <v>3387</v>
      </c>
      <c r="C1871" t="s">
        <v>95</v>
      </c>
      <c r="D1871" t="s">
        <v>559</v>
      </c>
      <c r="E1871" t="str">
        <f>HYPERLINK("https://www.ncbi.nlm.nih.gov/geo/query/acc.cgi?acc=GSM495524","GSM495524")</f>
        <v>GSM495524</v>
      </c>
      <c r="F1871" t="str">
        <f t="shared" si="112"/>
        <v>GSE19836</v>
      </c>
    </row>
    <row r="1872" spans="1:6" x14ac:dyDescent="0.25">
      <c r="A1872" t="s">
        <v>3396</v>
      </c>
      <c r="B1872" s="2" t="s">
        <v>3397</v>
      </c>
      <c r="C1872" t="s">
        <v>318</v>
      </c>
      <c r="D1872" t="s">
        <v>579</v>
      </c>
      <c r="E1872" t="str">
        <f>HYPERLINK("https://www.ncbi.nlm.nih.gov/geo/query/acc.cgi?acc=GSM1094883","GSM1094883")</f>
        <v>GSM1094883</v>
      </c>
      <c r="F1872" t="str">
        <f>HYPERLINK("https://www.ncbi.nlm.nih.gov/geo/query/acc.cgi?acc=GSE44972","GSE44972")</f>
        <v>GSE44972</v>
      </c>
    </row>
    <row r="1873" spans="1:6" x14ac:dyDescent="0.25">
      <c r="A1873" t="s">
        <v>3398</v>
      </c>
      <c r="B1873" s="2" t="s">
        <v>3399</v>
      </c>
      <c r="C1873" t="s">
        <v>389</v>
      </c>
      <c r="D1873" t="s">
        <v>559</v>
      </c>
      <c r="E1873" t="str">
        <f>HYPERLINK("https://www.ncbi.nlm.nih.gov/geo/query/acc.cgi?acc=GSM1340508","GSM1340508")</f>
        <v>GSM1340508</v>
      </c>
      <c r="F1873" t="str">
        <f>HYPERLINK("https://www.ncbi.nlm.nih.gov/geo/query/acc.cgi?acc=GSE55622","GSE55622")</f>
        <v>GSE55622</v>
      </c>
    </row>
    <row r="1874" spans="1:6" x14ac:dyDescent="0.25">
      <c r="A1874" t="s">
        <v>3400</v>
      </c>
      <c r="B1874" s="2" t="s">
        <v>3401</v>
      </c>
      <c r="C1874" t="s">
        <v>437</v>
      </c>
      <c r="D1874" t="s">
        <v>789</v>
      </c>
      <c r="E1874" t="str">
        <f>HYPERLINK("https://www.ncbi.nlm.nih.gov/geo/query/acc.cgi?acc=GSM1611652","GSM1611652")</f>
        <v>GSM1611652</v>
      </c>
      <c r="F1874" t="str">
        <f>HYPERLINK("https://www.ncbi.nlm.nih.gov/geo/query/acc.cgi?acc=GSE65951","GSE65951")</f>
        <v>GSE65951</v>
      </c>
    </row>
    <row r="1875" spans="1:6" x14ac:dyDescent="0.25">
      <c r="A1875" t="s">
        <v>3402</v>
      </c>
      <c r="B1875" s="2" t="s">
        <v>1031</v>
      </c>
      <c r="C1875" t="s">
        <v>199</v>
      </c>
      <c r="D1875" t="s">
        <v>625</v>
      </c>
      <c r="E1875" t="str">
        <f>HYPERLINK("https://www.ncbi.nlm.nih.gov/geo/query/acc.cgi?acc=GSM72817","GSM72817")</f>
        <v>GSM72817</v>
      </c>
      <c r="F1875" t="str">
        <f>HYPERLINK("https://www.ncbi.nlm.nih.gov/geo/query/acc.cgi?acc=GSE3231","GSE3231")</f>
        <v>GSE3231</v>
      </c>
    </row>
    <row r="1876" spans="1:6" x14ac:dyDescent="0.25">
      <c r="A1876" t="s">
        <v>3403</v>
      </c>
      <c r="B1876" s="2" t="s">
        <v>3399</v>
      </c>
      <c r="C1876" t="s">
        <v>389</v>
      </c>
      <c r="D1876" t="s">
        <v>559</v>
      </c>
      <c r="E1876" t="str">
        <f>HYPERLINK("https://www.ncbi.nlm.nih.gov/geo/query/acc.cgi?acc=GSM1340509","GSM1340509")</f>
        <v>GSM1340509</v>
      </c>
      <c r="F1876" t="str">
        <f>HYPERLINK("https://www.ncbi.nlm.nih.gov/geo/query/acc.cgi?acc=GSE55622","GSE55622")</f>
        <v>GSE55622</v>
      </c>
    </row>
    <row r="1877" spans="1:6" x14ac:dyDescent="0.25">
      <c r="A1877" t="s">
        <v>3404</v>
      </c>
      <c r="B1877" s="2" t="s">
        <v>3405</v>
      </c>
      <c r="C1877" t="s">
        <v>437</v>
      </c>
      <c r="D1877" t="s">
        <v>789</v>
      </c>
      <c r="E1877" t="str">
        <f>HYPERLINK("https://www.ncbi.nlm.nih.gov/geo/query/acc.cgi?acc=GSM1611651","GSM1611651")</f>
        <v>GSM1611651</v>
      </c>
      <c r="F1877" t="str">
        <f>HYPERLINK("https://www.ncbi.nlm.nih.gov/geo/query/acc.cgi?acc=GSE65951","GSE65951")</f>
        <v>GSE65951</v>
      </c>
    </row>
    <row r="1878" spans="1:6" x14ac:dyDescent="0.25">
      <c r="A1878" t="s">
        <v>3406</v>
      </c>
      <c r="B1878" s="2" t="s">
        <v>3407</v>
      </c>
      <c r="C1878" t="s">
        <v>178</v>
      </c>
      <c r="D1878" t="s">
        <v>630</v>
      </c>
      <c r="E1878" t="str">
        <f>HYPERLINK("https://www.ncbi.nlm.nih.gov/geo/query/acc.cgi?acc=GSM749013","GSM749013")</f>
        <v>GSM749013</v>
      </c>
      <c r="F1878" t="str">
        <f t="shared" ref="F1878:F1887" si="113">HYPERLINK("https://www.ncbi.nlm.nih.gov/geo/query/acc.cgi?acc=GSE30245","GSE30245")</f>
        <v>GSE30245</v>
      </c>
    </row>
    <row r="1879" spans="1:6" x14ac:dyDescent="0.25">
      <c r="A1879" t="s">
        <v>3408</v>
      </c>
      <c r="B1879" s="2" t="s">
        <v>3407</v>
      </c>
      <c r="C1879" t="s">
        <v>178</v>
      </c>
      <c r="D1879" t="s">
        <v>630</v>
      </c>
      <c r="E1879" t="str">
        <f>HYPERLINK("https://www.ncbi.nlm.nih.gov/geo/query/acc.cgi?acc=GSM749012","GSM749012")</f>
        <v>GSM749012</v>
      </c>
      <c r="F1879" t="str">
        <f t="shared" si="113"/>
        <v>GSE30245</v>
      </c>
    </row>
    <row r="1880" spans="1:6" x14ac:dyDescent="0.25">
      <c r="A1880" t="s">
        <v>3409</v>
      </c>
      <c r="B1880" s="2" t="s">
        <v>3410</v>
      </c>
      <c r="C1880" t="s">
        <v>178</v>
      </c>
      <c r="D1880" t="s">
        <v>630</v>
      </c>
      <c r="E1880" t="str">
        <f>HYPERLINK("https://www.ncbi.nlm.nih.gov/geo/query/acc.cgi?acc=GSM749011","GSM749011")</f>
        <v>GSM749011</v>
      </c>
      <c r="F1880" t="str">
        <f t="shared" si="113"/>
        <v>GSE30245</v>
      </c>
    </row>
    <row r="1881" spans="1:6" x14ac:dyDescent="0.25">
      <c r="A1881" t="s">
        <v>3411</v>
      </c>
      <c r="B1881" s="2" t="s">
        <v>3410</v>
      </c>
      <c r="C1881" t="s">
        <v>178</v>
      </c>
      <c r="D1881" t="s">
        <v>630</v>
      </c>
      <c r="E1881" t="str">
        <f>HYPERLINK("https://www.ncbi.nlm.nih.gov/geo/query/acc.cgi?acc=GSM749010","GSM749010")</f>
        <v>GSM749010</v>
      </c>
      <c r="F1881" t="str">
        <f t="shared" si="113"/>
        <v>GSE30245</v>
      </c>
    </row>
    <row r="1882" spans="1:6" x14ac:dyDescent="0.25">
      <c r="A1882" t="s">
        <v>3412</v>
      </c>
      <c r="B1882" s="2" t="s">
        <v>3413</v>
      </c>
      <c r="C1882" t="s">
        <v>178</v>
      </c>
      <c r="D1882" t="s">
        <v>630</v>
      </c>
      <c r="E1882" t="str">
        <f>HYPERLINK("https://www.ncbi.nlm.nih.gov/geo/query/acc.cgi?acc=GSM749017","GSM749017")</f>
        <v>GSM749017</v>
      </c>
      <c r="F1882" t="str">
        <f t="shared" si="113"/>
        <v>GSE30245</v>
      </c>
    </row>
    <row r="1883" spans="1:6" x14ac:dyDescent="0.25">
      <c r="A1883" t="s">
        <v>3414</v>
      </c>
      <c r="B1883" s="2" t="s">
        <v>3413</v>
      </c>
      <c r="C1883" t="s">
        <v>178</v>
      </c>
      <c r="D1883" t="s">
        <v>630</v>
      </c>
      <c r="E1883" t="str">
        <f>HYPERLINK("https://www.ncbi.nlm.nih.gov/geo/query/acc.cgi?acc=GSM749016","GSM749016")</f>
        <v>GSM749016</v>
      </c>
      <c r="F1883" t="str">
        <f t="shared" si="113"/>
        <v>GSE30245</v>
      </c>
    </row>
    <row r="1884" spans="1:6" x14ac:dyDescent="0.25">
      <c r="A1884" t="s">
        <v>3415</v>
      </c>
      <c r="B1884" s="2" t="s">
        <v>3416</v>
      </c>
      <c r="C1884" t="s">
        <v>178</v>
      </c>
      <c r="D1884" t="s">
        <v>630</v>
      </c>
      <c r="E1884" t="str">
        <f>HYPERLINK("https://www.ncbi.nlm.nih.gov/geo/query/acc.cgi?acc=GSM749015","GSM749015")</f>
        <v>GSM749015</v>
      </c>
      <c r="F1884" t="str">
        <f t="shared" si="113"/>
        <v>GSE30245</v>
      </c>
    </row>
    <row r="1885" spans="1:6" x14ac:dyDescent="0.25">
      <c r="A1885" t="s">
        <v>3417</v>
      </c>
      <c r="B1885" s="2" t="s">
        <v>3416</v>
      </c>
      <c r="C1885" t="s">
        <v>178</v>
      </c>
      <c r="D1885" t="s">
        <v>630</v>
      </c>
      <c r="E1885" t="str">
        <f>HYPERLINK("https://www.ncbi.nlm.nih.gov/geo/query/acc.cgi?acc=GSM749014","GSM749014")</f>
        <v>GSM749014</v>
      </c>
      <c r="F1885" t="str">
        <f t="shared" si="113"/>
        <v>GSE30245</v>
      </c>
    </row>
    <row r="1886" spans="1:6" x14ac:dyDescent="0.25">
      <c r="A1886" t="s">
        <v>3418</v>
      </c>
      <c r="B1886" s="2" t="s">
        <v>3419</v>
      </c>
      <c r="C1886" t="s">
        <v>178</v>
      </c>
      <c r="D1886" t="s">
        <v>630</v>
      </c>
      <c r="E1886" t="str">
        <f>HYPERLINK("https://www.ncbi.nlm.nih.gov/geo/query/acc.cgi?acc=GSM749019","GSM749019")</f>
        <v>GSM749019</v>
      </c>
      <c r="F1886" t="str">
        <f t="shared" si="113"/>
        <v>GSE30245</v>
      </c>
    </row>
    <row r="1887" spans="1:6" x14ac:dyDescent="0.25">
      <c r="A1887" t="s">
        <v>3420</v>
      </c>
      <c r="B1887" s="2" t="s">
        <v>3419</v>
      </c>
      <c r="C1887" t="s">
        <v>178</v>
      </c>
      <c r="D1887" t="s">
        <v>630</v>
      </c>
      <c r="E1887" t="str">
        <f>HYPERLINK("https://www.ncbi.nlm.nih.gov/geo/query/acc.cgi?acc=GSM749018","GSM749018")</f>
        <v>GSM749018</v>
      </c>
      <c r="F1887" t="str">
        <f t="shared" si="113"/>
        <v>GSE30245</v>
      </c>
    </row>
    <row r="1888" spans="1:6" x14ac:dyDescent="0.25">
      <c r="A1888" t="s">
        <v>3421</v>
      </c>
      <c r="B1888" s="2" t="s">
        <v>2241</v>
      </c>
      <c r="C1888" t="s">
        <v>222</v>
      </c>
      <c r="D1888" t="s">
        <v>559</v>
      </c>
      <c r="E1888" t="str">
        <f>HYPERLINK("https://www.ncbi.nlm.nih.gov/geo/query/acc.cgi?acc=GSM85012","GSM85012")</f>
        <v>GSM85012</v>
      </c>
      <c r="F1888" t="str">
        <f>HYPERLINK("https://www.ncbi.nlm.nih.gov/geo/query/acc.cgi?acc=GSE3653","GSE3653")</f>
        <v>GSE3653</v>
      </c>
    </row>
    <row r="1889" spans="1:6" x14ac:dyDescent="0.25">
      <c r="A1889" t="s">
        <v>3422</v>
      </c>
      <c r="B1889" s="2" t="s">
        <v>1031</v>
      </c>
      <c r="C1889" t="s">
        <v>199</v>
      </c>
      <c r="D1889" t="s">
        <v>623</v>
      </c>
      <c r="E1889" t="str">
        <f>HYPERLINK("https://www.ncbi.nlm.nih.gov/geo/query/acc.cgi?acc=GSM72816","GSM72816")</f>
        <v>GSM72816</v>
      </c>
      <c r="F1889" t="str">
        <f>HYPERLINK("https://www.ncbi.nlm.nih.gov/geo/query/acc.cgi?acc=GSE3231","GSE3231")</f>
        <v>GSE3231</v>
      </c>
    </row>
    <row r="1890" spans="1:6" x14ac:dyDescent="0.25">
      <c r="A1890" t="s">
        <v>3423</v>
      </c>
      <c r="B1890" s="2" t="s">
        <v>3424</v>
      </c>
      <c r="C1890" t="s">
        <v>486</v>
      </c>
      <c r="D1890" t="s">
        <v>856</v>
      </c>
      <c r="E1890" t="str">
        <f>HYPERLINK("https://www.ncbi.nlm.nih.gov/geo/query/acc.cgi?acc=GSM2028216","GSM2028216")</f>
        <v>GSM2028216</v>
      </c>
      <c r="F1890" t="str">
        <f t="shared" ref="F1890:F1899" si="114">HYPERLINK("https://www.ncbi.nlm.nih.gov/geo/query/acc.cgi?acc=GSE76582","GSE76582")</f>
        <v>GSE76582</v>
      </c>
    </row>
    <row r="1891" spans="1:6" x14ac:dyDescent="0.25">
      <c r="A1891" t="s">
        <v>3425</v>
      </c>
      <c r="B1891" s="2" t="s">
        <v>3424</v>
      </c>
      <c r="C1891" t="s">
        <v>486</v>
      </c>
      <c r="D1891" t="s">
        <v>856</v>
      </c>
      <c r="E1891" t="str">
        <f>HYPERLINK("https://www.ncbi.nlm.nih.gov/geo/query/acc.cgi?acc=GSM2028217","GSM2028217")</f>
        <v>GSM2028217</v>
      </c>
      <c r="F1891" t="str">
        <f t="shared" si="114"/>
        <v>GSE76582</v>
      </c>
    </row>
    <row r="1892" spans="1:6" x14ac:dyDescent="0.25">
      <c r="A1892" t="s">
        <v>3426</v>
      </c>
      <c r="B1892" s="2" t="s">
        <v>3427</v>
      </c>
      <c r="C1892" t="s">
        <v>486</v>
      </c>
      <c r="D1892" t="s">
        <v>856</v>
      </c>
      <c r="E1892" t="str">
        <f>HYPERLINK("https://www.ncbi.nlm.nih.gov/geo/query/acc.cgi?acc=GSM2028214","GSM2028214")</f>
        <v>GSM2028214</v>
      </c>
      <c r="F1892" t="str">
        <f t="shared" si="114"/>
        <v>GSE76582</v>
      </c>
    </row>
    <row r="1893" spans="1:6" x14ac:dyDescent="0.25">
      <c r="A1893" t="s">
        <v>3428</v>
      </c>
      <c r="B1893" s="2" t="s">
        <v>3424</v>
      </c>
      <c r="C1893" t="s">
        <v>486</v>
      </c>
      <c r="D1893" t="s">
        <v>856</v>
      </c>
      <c r="E1893" t="str">
        <f>HYPERLINK("https://www.ncbi.nlm.nih.gov/geo/query/acc.cgi?acc=GSM2028215","GSM2028215")</f>
        <v>GSM2028215</v>
      </c>
      <c r="F1893" t="str">
        <f t="shared" si="114"/>
        <v>GSE76582</v>
      </c>
    </row>
    <row r="1894" spans="1:6" x14ac:dyDescent="0.25">
      <c r="A1894" t="s">
        <v>3429</v>
      </c>
      <c r="B1894" s="2" t="s">
        <v>3427</v>
      </c>
      <c r="C1894" t="s">
        <v>486</v>
      </c>
      <c r="D1894" t="s">
        <v>856</v>
      </c>
      <c r="E1894" t="str">
        <f>HYPERLINK("https://www.ncbi.nlm.nih.gov/geo/query/acc.cgi?acc=GSM2028212","GSM2028212")</f>
        <v>GSM2028212</v>
      </c>
      <c r="F1894" t="str">
        <f t="shared" si="114"/>
        <v>GSE76582</v>
      </c>
    </row>
    <row r="1895" spans="1:6" x14ac:dyDescent="0.25">
      <c r="A1895" t="s">
        <v>3430</v>
      </c>
      <c r="B1895" s="2" t="s">
        <v>3427</v>
      </c>
      <c r="C1895" t="s">
        <v>486</v>
      </c>
      <c r="D1895" t="s">
        <v>856</v>
      </c>
      <c r="E1895" t="str">
        <f>HYPERLINK("https://www.ncbi.nlm.nih.gov/geo/query/acc.cgi?acc=GSM2028213","GSM2028213")</f>
        <v>GSM2028213</v>
      </c>
      <c r="F1895" t="str">
        <f t="shared" si="114"/>
        <v>GSE76582</v>
      </c>
    </row>
    <row r="1896" spans="1:6" x14ac:dyDescent="0.25">
      <c r="A1896" t="s">
        <v>3431</v>
      </c>
      <c r="B1896" s="2" t="s">
        <v>3432</v>
      </c>
      <c r="C1896" t="s">
        <v>486</v>
      </c>
      <c r="D1896" t="s">
        <v>856</v>
      </c>
      <c r="E1896" t="str">
        <f>HYPERLINK("https://www.ncbi.nlm.nih.gov/geo/query/acc.cgi?acc=GSM2028210","GSM2028210")</f>
        <v>GSM2028210</v>
      </c>
      <c r="F1896" t="str">
        <f t="shared" si="114"/>
        <v>GSE76582</v>
      </c>
    </row>
    <row r="1897" spans="1:6" x14ac:dyDescent="0.25">
      <c r="A1897" t="s">
        <v>3433</v>
      </c>
      <c r="B1897" s="2" t="s">
        <v>3432</v>
      </c>
      <c r="C1897" t="s">
        <v>486</v>
      </c>
      <c r="D1897" t="s">
        <v>856</v>
      </c>
      <c r="E1897" t="str">
        <f>HYPERLINK("https://www.ncbi.nlm.nih.gov/geo/query/acc.cgi?acc=GSM2028211","GSM2028211")</f>
        <v>GSM2028211</v>
      </c>
      <c r="F1897" t="str">
        <f t="shared" si="114"/>
        <v>GSE76582</v>
      </c>
    </row>
    <row r="1898" spans="1:6" x14ac:dyDescent="0.25">
      <c r="A1898" t="s">
        <v>3434</v>
      </c>
      <c r="B1898" s="2" t="s">
        <v>2359</v>
      </c>
      <c r="C1898" t="s">
        <v>486</v>
      </c>
      <c r="D1898" t="s">
        <v>856</v>
      </c>
      <c r="E1898" t="str">
        <f>HYPERLINK("https://www.ncbi.nlm.nih.gov/geo/query/acc.cgi?acc=GSM2028218","GSM2028218")</f>
        <v>GSM2028218</v>
      </c>
      <c r="F1898" t="str">
        <f t="shared" si="114"/>
        <v>GSE76582</v>
      </c>
    </row>
    <row r="1899" spans="1:6" x14ac:dyDescent="0.25">
      <c r="A1899" t="s">
        <v>3435</v>
      </c>
      <c r="B1899" s="2" t="s">
        <v>2359</v>
      </c>
      <c r="C1899" t="s">
        <v>486</v>
      </c>
      <c r="D1899" t="s">
        <v>856</v>
      </c>
      <c r="E1899" t="str">
        <f>HYPERLINK("https://www.ncbi.nlm.nih.gov/geo/query/acc.cgi?acc=GSM2028219","GSM2028219")</f>
        <v>GSM2028219</v>
      </c>
      <c r="F1899" t="str">
        <f t="shared" si="114"/>
        <v>GSE76582</v>
      </c>
    </row>
    <row r="1900" spans="1:6" x14ac:dyDescent="0.25">
      <c r="A1900" t="s">
        <v>3436</v>
      </c>
      <c r="B1900" s="2" t="s">
        <v>3437</v>
      </c>
      <c r="C1900" t="s">
        <v>92</v>
      </c>
      <c r="D1900" t="s">
        <v>579</v>
      </c>
      <c r="E1900" t="str">
        <f>HYPERLINK("https://www.ncbi.nlm.nih.gov/geo/query/acc.cgi?acc=GSM487407","GSM487407")</f>
        <v>GSM487407</v>
      </c>
      <c r="F1900" t="str">
        <f>HYPERLINK("https://www.ncbi.nlm.nih.gov/geo/query/acc.cgi?acc=GSE19542","GSE19542")</f>
        <v>GSE19542</v>
      </c>
    </row>
    <row r="1901" spans="1:6" x14ac:dyDescent="0.25">
      <c r="A1901" t="s">
        <v>3438</v>
      </c>
      <c r="B1901" s="2" t="s">
        <v>3437</v>
      </c>
      <c r="C1901" t="s">
        <v>92</v>
      </c>
      <c r="D1901" t="s">
        <v>579</v>
      </c>
      <c r="E1901" t="str">
        <f>HYPERLINK("https://www.ncbi.nlm.nih.gov/geo/query/acc.cgi?acc=GSM487406","GSM487406")</f>
        <v>GSM487406</v>
      </c>
      <c r="F1901" t="str">
        <f>HYPERLINK("https://www.ncbi.nlm.nih.gov/geo/query/acc.cgi?acc=GSE19542","GSE19542")</f>
        <v>GSE19542</v>
      </c>
    </row>
    <row r="1902" spans="1:6" x14ac:dyDescent="0.25">
      <c r="A1902" t="s">
        <v>3439</v>
      </c>
      <c r="B1902" s="2" t="s">
        <v>3437</v>
      </c>
      <c r="C1902" t="s">
        <v>92</v>
      </c>
      <c r="D1902" t="s">
        <v>579</v>
      </c>
      <c r="E1902" t="str">
        <f>HYPERLINK("https://www.ncbi.nlm.nih.gov/geo/query/acc.cgi?acc=GSM487405","GSM487405")</f>
        <v>GSM487405</v>
      </c>
      <c r="F1902" t="str">
        <f>HYPERLINK("https://www.ncbi.nlm.nih.gov/geo/query/acc.cgi?acc=GSE19542","GSE19542")</f>
        <v>GSE19542</v>
      </c>
    </row>
    <row r="1903" spans="1:6" x14ac:dyDescent="0.25">
      <c r="A1903" t="s">
        <v>3440</v>
      </c>
      <c r="B1903" s="2" t="s">
        <v>561</v>
      </c>
      <c r="C1903" t="s">
        <v>17</v>
      </c>
      <c r="D1903" t="s">
        <v>559</v>
      </c>
      <c r="E1903" t="str">
        <f>HYPERLINK("https://www.ncbi.nlm.nih.gov/geo/query/acc.cgi?acc=GSM325401","GSM325401")</f>
        <v>GSM325401</v>
      </c>
      <c r="F1903" t="str">
        <f>HYPERLINK("https://www.ncbi.nlm.nih.gov/geo/query/acc.cgi?acc=GSE12982","GSE12982")</f>
        <v>GSE12982</v>
      </c>
    </row>
    <row r="1904" spans="1:6" x14ac:dyDescent="0.25">
      <c r="A1904" t="s">
        <v>3441</v>
      </c>
      <c r="B1904" s="2" t="s">
        <v>3442</v>
      </c>
      <c r="C1904" t="s">
        <v>406</v>
      </c>
      <c r="D1904" t="s">
        <v>789</v>
      </c>
      <c r="E1904" t="str">
        <f>HYPERLINK("https://www.ncbi.nlm.nih.gov/geo/query/acc.cgi?acc=GSM1388388","GSM1388388")</f>
        <v>GSM1388388</v>
      </c>
      <c r="F1904" t="str">
        <f>HYPERLINK("https://www.ncbi.nlm.nih.gov/geo/query/acc.cgi?acc=GSE57774","GSE57774")</f>
        <v>GSE57774</v>
      </c>
    </row>
    <row r="1905" spans="1:6" x14ac:dyDescent="0.25">
      <c r="A1905" t="s">
        <v>3443</v>
      </c>
      <c r="B1905" s="2" t="s">
        <v>3444</v>
      </c>
      <c r="C1905" t="s">
        <v>406</v>
      </c>
      <c r="D1905" t="s">
        <v>789</v>
      </c>
      <c r="E1905" t="str">
        <f>HYPERLINK("https://www.ncbi.nlm.nih.gov/geo/query/acc.cgi?acc=GSM1388389","GSM1388389")</f>
        <v>GSM1388389</v>
      </c>
      <c r="F1905" t="str">
        <f>HYPERLINK("https://www.ncbi.nlm.nih.gov/geo/query/acc.cgi?acc=GSE57774","GSE57774")</f>
        <v>GSE57774</v>
      </c>
    </row>
    <row r="1906" spans="1:6" x14ac:dyDescent="0.25">
      <c r="A1906" t="s">
        <v>3445</v>
      </c>
      <c r="B1906" s="2" t="s">
        <v>1031</v>
      </c>
      <c r="C1906" t="s">
        <v>199</v>
      </c>
      <c r="D1906" t="s">
        <v>625</v>
      </c>
      <c r="E1906" t="str">
        <f>HYPERLINK("https://www.ncbi.nlm.nih.gov/geo/query/acc.cgi?acc=GSM72815","GSM72815")</f>
        <v>GSM72815</v>
      </c>
      <c r="F1906" t="str">
        <f>HYPERLINK("https://www.ncbi.nlm.nih.gov/geo/query/acc.cgi?acc=GSE3231","GSE3231")</f>
        <v>GSE3231</v>
      </c>
    </row>
    <row r="1907" spans="1:6" x14ac:dyDescent="0.25">
      <c r="A1907" t="s">
        <v>3446</v>
      </c>
      <c r="B1907" s="2" t="s">
        <v>3447</v>
      </c>
      <c r="C1907" t="s">
        <v>406</v>
      </c>
      <c r="D1907" t="s">
        <v>789</v>
      </c>
      <c r="E1907" t="str">
        <f>HYPERLINK("https://www.ncbi.nlm.nih.gov/geo/query/acc.cgi?acc=GSM1388384","GSM1388384")</f>
        <v>GSM1388384</v>
      </c>
      <c r="F1907" t="str">
        <f>HYPERLINK("https://www.ncbi.nlm.nih.gov/geo/query/acc.cgi?acc=GSE57774","GSE57774")</f>
        <v>GSE57774</v>
      </c>
    </row>
    <row r="1908" spans="1:6" x14ac:dyDescent="0.25">
      <c r="A1908" t="s">
        <v>3448</v>
      </c>
      <c r="B1908" s="2" t="s">
        <v>891</v>
      </c>
      <c r="C1908" t="s">
        <v>17</v>
      </c>
      <c r="D1908" t="s">
        <v>559</v>
      </c>
      <c r="E1908" t="str">
        <f>HYPERLINK("https://www.ncbi.nlm.nih.gov/geo/query/acc.cgi?acc=GSM325406","GSM325406")</f>
        <v>GSM325406</v>
      </c>
      <c r="F1908" t="str">
        <f>HYPERLINK("https://www.ncbi.nlm.nih.gov/geo/query/acc.cgi?acc=GSE12982","GSE12982")</f>
        <v>GSE12982</v>
      </c>
    </row>
    <row r="1909" spans="1:6" x14ac:dyDescent="0.25">
      <c r="A1909" t="s">
        <v>3449</v>
      </c>
      <c r="B1909" s="2" t="s">
        <v>3450</v>
      </c>
      <c r="C1909" t="s">
        <v>406</v>
      </c>
      <c r="D1909" t="s">
        <v>789</v>
      </c>
      <c r="E1909" t="str">
        <f>HYPERLINK("https://www.ncbi.nlm.nih.gov/geo/query/acc.cgi?acc=GSM1388386","GSM1388386")</f>
        <v>GSM1388386</v>
      </c>
      <c r="F1909" t="str">
        <f>HYPERLINK("https://www.ncbi.nlm.nih.gov/geo/query/acc.cgi?acc=GSE57774","GSE57774")</f>
        <v>GSE57774</v>
      </c>
    </row>
    <row r="1910" spans="1:6" x14ac:dyDescent="0.25">
      <c r="A1910" t="s">
        <v>3451</v>
      </c>
      <c r="B1910" s="2" t="s">
        <v>3452</v>
      </c>
      <c r="C1910" t="s">
        <v>406</v>
      </c>
      <c r="D1910" t="s">
        <v>789</v>
      </c>
      <c r="E1910" t="str">
        <f>HYPERLINK("https://www.ncbi.nlm.nih.gov/geo/query/acc.cgi?acc=GSM1388387","GSM1388387")</f>
        <v>GSM1388387</v>
      </c>
      <c r="F1910" t="str">
        <f>HYPERLINK("https://www.ncbi.nlm.nih.gov/geo/query/acc.cgi?acc=GSE57774","GSE57774")</f>
        <v>GSE57774</v>
      </c>
    </row>
    <row r="1911" spans="1:6" x14ac:dyDescent="0.25">
      <c r="A1911" t="s">
        <v>3453</v>
      </c>
      <c r="B1911" s="2" t="s">
        <v>3454</v>
      </c>
      <c r="C1911" t="s">
        <v>92</v>
      </c>
      <c r="D1911" t="s">
        <v>579</v>
      </c>
      <c r="E1911" t="str">
        <f>HYPERLINK("https://www.ncbi.nlm.nih.gov/geo/query/acc.cgi?acc=GSM487409","GSM487409")</f>
        <v>GSM487409</v>
      </c>
      <c r="F1911" t="str">
        <f>HYPERLINK("https://www.ncbi.nlm.nih.gov/geo/query/acc.cgi?acc=GSE19542","GSE19542")</f>
        <v>GSE19542</v>
      </c>
    </row>
    <row r="1912" spans="1:6" x14ac:dyDescent="0.25">
      <c r="A1912" t="s">
        <v>3455</v>
      </c>
      <c r="B1912" s="2" t="s">
        <v>3454</v>
      </c>
      <c r="C1912" t="s">
        <v>92</v>
      </c>
      <c r="D1912" t="s">
        <v>579</v>
      </c>
      <c r="E1912" t="str">
        <f>HYPERLINK("https://www.ncbi.nlm.nih.gov/geo/query/acc.cgi?acc=GSM487408","GSM487408")</f>
        <v>GSM487408</v>
      </c>
      <c r="F1912" t="str">
        <f>HYPERLINK("https://www.ncbi.nlm.nih.gov/geo/query/acc.cgi?acc=GSE19542","GSE19542")</f>
        <v>GSE19542</v>
      </c>
    </row>
    <row r="1913" spans="1:6" x14ac:dyDescent="0.25">
      <c r="A1913" t="s">
        <v>3456</v>
      </c>
      <c r="B1913" s="2" t="s">
        <v>891</v>
      </c>
      <c r="C1913" t="s">
        <v>17</v>
      </c>
      <c r="D1913" t="s">
        <v>559</v>
      </c>
      <c r="E1913" t="str">
        <f>HYPERLINK("https://www.ncbi.nlm.nih.gov/geo/query/acc.cgi?acc=GSM325404","GSM325404")</f>
        <v>GSM325404</v>
      </c>
      <c r="F1913" t="str">
        <f>HYPERLINK("https://www.ncbi.nlm.nih.gov/geo/query/acc.cgi?acc=GSE12982","GSE12982")</f>
        <v>GSE12982</v>
      </c>
    </row>
    <row r="1914" spans="1:6" x14ac:dyDescent="0.25">
      <c r="A1914" t="s">
        <v>3457</v>
      </c>
      <c r="B1914" s="2" t="s">
        <v>3226</v>
      </c>
      <c r="C1914" t="s">
        <v>222</v>
      </c>
      <c r="D1914" t="s">
        <v>559</v>
      </c>
      <c r="E1914" t="str">
        <f>HYPERLINK("https://www.ncbi.nlm.nih.gov/geo/query/acc.cgi?acc=GSM85014","GSM85014")</f>
        <v>GSM85014</v>
      </c>
      <c r="F1914" t="str">
        <f>HYPERLINK("https://www.ncbi.nlm.nih.gov/geo/query/acc.cgi?acc=GSE3653","GSE3653")</f>
        <v>GSE3653</v>
      </c>
    </row>
    <row r="1915" spans="1:6" x14ac:dyDescent="0.25">
      <c r="A1915" t="s">
        <v>3458</v>
      </c>
      <c r="B1915" s="2" t="s">
        <v>3459</v>
      </c>
      <c r="C1915" t="s">
        <v>178</v>
      </c>
      <c r="D1915" t="s">
        <v>630</v>
      </c>
      <c r="E1915" t="str">
        <f>HYPERLINK("https://www.ncbi.nlm.nih.gov/geo/query/acc.cgi?acc=GSM749167","GSM749167")</f>
        <v>GSM749167</v>
      </c>
      <c r="F1915" t="str">
        <f t="shared" ref="F1915:F1922" si="115">HYPERLINK("https://www.ncbi.nlm.nih.gov/geo/query/acc.cgi?acc=GSE30245","GSE30245")</f>
        <v>GSE30245</v>
      </c>
    </row>
    <row r="1916" spans="1:6" x14ac:dyDescent="0.25">
      <c r="A1916" t="s">
        <v>3460</v>
      </c>
      <c r="B1916" s="2" t="s">
        <v>3461</v>
      </c>
      <c r="C1916" t="s">
        <v>178</v>
      </c>
      <c r="D1916" t="s">
        <v>630</v>
      </c>
      <c r="E1916" t="str">
        <f>HYPERLINK("https://www.ncbi.nlm.nih.gov/geo/query/acc.cgi?acc=GSM749166","GSM749166")</f>
        <v>GSM749166</v>
      </c>
      <c r="F1916" t="str">
        <f t="shared" si="115"/>
        <v>GSE30245</v>
      </c>
    </row>
    <row r="1917" spans="1:6" x14ac:dyDescent="0.25">
      <c r="A1917" t="s">
        <v>3462</v>
      </c>
      <c r="B1917" s="2" t="s">
        <v>3461</v>
      </c>
      <c r="C1917" t="s">
        <v>178</v>
      </c>
      <c r="D1917" t="s">
        <v>630</v>
      </c>
      <c r="E1917" t="str">
        <f>HYPERLINK("https://www.ncbi.nlm.nih.gov/geo/query/acc.cgi?acc=GSM749165","GSM749165")</f>
        <v>GSM749165</v>
      </c>
      <c r="F1917" t="str">
        <f t="shared" si="115"/>
        <v>GSE30245</v>
      </c>
    </row>
    <row r="1918" spans="1:6" x14ac:dyDescent="0.25">
      <c r="A1918" t="s">
        <v>3463</v>
      </c>
      <c r="B1918" s="2" t="s">
        <v>3464</v>
      </c>
      <c r="C1918" t="s">
        <v>178</v>
      </c>
      <c r="D1918" t="s">
        <v>630</v>
      </c>
      <c r="E1918" t="str">
        <f>HYPERLINK("https://www.ncbi.nlm.nih.gov/geo/query/acc.cgi?acc=GSM749164","GSM749164")</f>
        <v>GSM749164</v>
      </c>
      <c r="F1918" t="str">
        <f t="shared" si="115"/>
        <v>GSE30245</v>
      </c>
    </row>
    <row r="1919" spans="1:6" x14ac:dyDescent="0.25">
      <c r="A1919" t="s">
        <v>3465</v>
      </c>
      <c r="B1919" s="2" t="s">
        <v>3466</v>
      </c>
      <c r="C1919" t="s">
        <v>178</v>
      </c>
      <c r="D1919" t="s">
        <v>630</v>
      </c>
      <c r="E1919" t="str">
        <f>HYPERLINK("https://www.ncbi.nlm.nih.gov/geo/query/acc.cgi?acc=GSM749163","GSM749163")</f>
        <v>GSM749163</v>
      </c>
      <c r="F1919" t="str">
        <f t="shared" si="115"/>
        <v>GSE30245</v>
      </c>
    </row>
    <row r="1920" spans="1:6" x14ac:dyDescent="0.25">
      <c r="A1920" t="s">
        <v>3467</v>
      </c>
      <c r="B1920" s="2" t="s">
        <v>3466</v>
      </c>
      <c r="C1920" t="s">
        <v>178</v>
      </c>
      <c r="D1920" t="s">
        <v>630</v>
      </c>
      <c r="E1920" t="str">
        <f>HYPERLINK("https://www.ncbi.nlm.nih.gov/geo/query/acc.cgi?acc=GSM749162","GSM749162")</f>
        <v>GSM749162</v>
      </c>
      <c r="F1920" t="str">
        <f t="shared" si="115"/>
        <v>GSE30245</v>
      </c>
    </row>
    <row r="1921" spans="1:6" x14ac:dyDescent="0.25">
      <c r="A1921" t="s">
        <v>3468</v>
      </c>
      <c r="B1921" s="2" t="s">
        <v>3469</v>
      </c>
      <c r="C1921" t="s">
        <v>178</v>
      </c>
      <c r="D1921" t="s">
        <v>630</v>
      </c>
      <c r="E1921" t="str">
        <f>HYPERLINK("https://www.ncbi.nlm.nih.gov/geo/query/acc.cgi?acc=GSM749161","GSM749161")</f>
        <v>GSM749161</v>
      </c>
      <c r="F1921" t="str">
        <f t="shared" si="115"/>
        <v>GSE30245</v>
      </c>
    </row>
    <row r="1922" spans="1:6" x14ac:dyDescent="0.25">
      <c r="A1922" t="s">
        <v>3470</v>
      </c>
      <c r="B1922" s="2" t="s">
        <v>3469</v>
      </c>
      <c r="C1922" t="s">
        <v>178</v>
      </c>
      <c r="D1922" t="s">
        <v>630</v>
      </c>
      <c r="E1922" t="str">
        <f>HYPERLINK("https://www.ncbi.nlm.nih.gov/geo/query/acc.cgi?acc=GSM749160","GSM749160")</f>
        <v>GSM749160</v>
      </c>
      <c r="F1922" t="str">
        <f t="shared" si="115"/>
        <v>GSE30245</v>
      </c>
    </row>
    <row r="1923" spans="1:6" x14ac:dyDescent="0.25">
      <c r="A1923" t="s">
        <v>3471</v>
      </c>
      <c r="B1923" s="2" t="s">
        <v>1933</v>
      </c>
      <c r="C1923" t="s">
        <v>243</v>
      </c>
      <c r="D1923" t="s">
        <v>623</v>
      </c>
      <c r="E1923" t="str">
        <f>HYPERLINK("https://www.ncbi.nlm.nih.gov/geo/query/acc.cgi?acc=GSM86150","GSM86150")</f>
        <v>GSM86150</v>
      </c>
      <c r="F1923" t="str">
        <f>HYPERLINK("https://www.ncbi.nlm.nih.gov/geo/query/acc.cgi?acc=GSE3749","GSE3749")</f>
        <v>GSE3749</v>
      </c>
    </row>
    <row r="1924" spans="1:6" x14ac:dyDescent="0.25">
      <c r="A1924" t="s">
        <v>3472</v>
      </c>
      <c r="B1924" s="2" t="s">
        <v>3473</v>
      </c>
      <c r="C1924" t="s">
        <v>178</v>
      </c>
      <c r="D1924" t="s">
        <v>630</v>
      </c>
      <c r="E1924" t="str">
        <f>HYPERLINK("https://www.ncbi.nlm.nih.gov/geo/query/acc.cgi?acc=GSM749169","GSM749169")</f>
        <v>GSM749169</v>
      </c>
      <c r="F1924" t="str">
        <f>HYPERLINK("https://www.ncbi.nlm.nih.gov/geo/query/acc.cgi?acc=GSE30245","GSE30245")</f>
        <v>GSE30245</v>
      </c>
    </row>
    <row r="1925" spans="1:6" x14ac:dyDescent="0.25">
      <c r="A1925" t="s">
        <v>3474</v>
      </c>
      <c r="B1925" s="2" t="s">
        <v>3459</v>
      </c>
      <c r="C1925" t="s">
        <v>178</v>
      </c>
      <c r="D1925" t="s">
        <v>630</v>
      </c>
      <c r="E1925" t="str">
        <f>HYPERLINK("https://www.ncbi.nlm.nih.gov/geo/query/acc.cgi?acc=GSM749168","GSM749168")</f>
        <v>GSM749168</v>
      </c>
      <c r="F1925" t="str">
        <f>HYPERLINK("https://www.ncbi.nlm.nih.gov/geo/query/acc.cgi?acc=GSE30245","GSE30245")</f>
        <v>GSE30245</v>
      </c>
    </row>
    <row r="1926" spans="1:6" x14ac:dyDescent="0.25">
      <c r="A1926" t="s">
        <v>3475</v>
      </c>
      <c r="B1926" s="2" t="s">
        <v>1349</v>
      </c>
      <c r="C1926" t="s">
        <v>318</v>
      </c>
      <c r="D1926" t="s">
        <v>579</v>
      </c>
      <c r="E1926" t="str">
        <f>HYPERLINK("https://www.ncbi.nlm.nih.gov/geo/query/acc.cgi?acc=GSM1094872","GSM1094872")</f>
        <v>GSM1094872</v>
      </c>
      <c r="F1926" t="str">
        <f>HYPERLINK("https://www.ncbi.nlm.nih.gov/geo/query/acc.cgi?acc=GSE44972","GSE44972")</f>
        <v>GSE44972</v>
      </c>
    </row>
    <row r="1927" spans="1:6" x14ac:dyDescent="0.25">
      <c r="A1927" t="s">
        <v>3476</v>
      </c>
      <c r="B1927" s="2" t="s">
        <v>3385</v>
      </c>
      <c r="C1927" t="s">
        <v>284</v>
      </c>
      <c r="D1927" t="s">
        <v>559</v>
      </c>
      <c r="E1927" t="str">
        <f>HYPERLINK("https://www.ncbi.nlm.nih.gov/geo/query/acc.cgi?acc=GSM1045424","GSM1045424")</f>
        <v>GSM1045424</v>
      </c>
      <c r="F1927" t="str">
        <f>HYPERLINK("https://www.ncbi.nlm.nih.gov/geo/query/acc.cgi?acc=GSE42580","GSE42580")</f>
        <v>GSE42580</v>
      </c>
    </row>
    <row r="1928" spans="1:6" x14ac:dyDescent="0.25">
      <c r="A1928" t="s">
        <v>3477</v>
      </c>
      <c r="B1928" s="2" t="s">
        <v>3478</v>
      </c>
      <c r="C1928" t="s">
        <v>17</v>
      </c>
      <c r="D1928" t="s">
        <v>559</v>
      </c>
      <c r="E1928" t="str">
        <f>HYPERLINK("https://www.ncbi.nlm.nih.gov/geo/query/acc.cgi?acc=GSM325411","GSM325411")</f>
        <v>GSM325411</v>
      </c>
      <c r="F1928" t="str">
        <f t="shared" ref="F1928:F1937" si="116">HYPERLINK("https://www.ncbi.nlm.nih.gov/geo/query/acc.cgi?acc=GSE12982","GSE12982")</f>
        <v>GSE12982</v>
      </c>
    </row>
    <row r="1929" spans="1:6" x14ac:dyDescent="0.25">
      <c r="A1929" t="s">
        <v>3479</v>
      </c>
      <c r="B1929" s="2" t="s">
        <v>3478</v>
      </c>
      <c r="C1929" t="s">
        <v>17</v>
      </c>
      <c r="D1929" t="s">
        <v>559</v>
      </c>
      <c r="E1929" t="str">
        <f>HYPERLINK("https://www.ncbi.nlm.nih.gov/geo/query/acc.cgi?acc=GSM325410","GSM325410")</f>
        <v>GSM325410</v>
      </c>
      <c r="F1929" t="str">
        <f t="shared" si="116"/>
        <v>GSE12982</v>
      </c>
    </row>
    <row r="1930" spans="1:6" x14ac:dyDescent="0.25">
      <c r="A1930" t="s">
        <v>3480</v>
      </c>
      <c r="B1930" s="2" t="s">
        <v>3481</v>
      </c>
      <c r="C1930" t="s">
        <v>17</v>
      </c>
      <c r="D1930" t="s">
        <v>559</v>
      </c>
      <c r="E1930" t="str">
        <f>HYPERLINK("https://www.ncbi.nlm.nih.gov/geo/query/acc.cgi?acc=GSM325413","GSM325413")</f>
        <v>GSM325413</v>
      </c>
      <c r="F1930" t="str">
        <f t="shared" si="116"/>
        <v>GSE12982</v>
      </c>
    </row>
    <row r="1931" spans="1:6" x14ac:dyDescent="0.25">
      <c r="A1931" t="s">
        <v>3482</v>
      </c>
      <c r="B1931" s="2" t="s">
        <v>3481</v>
      </c>
      <c r="C1931" t="s">
        <v>17</v>
      </c>
      <c r="D1931" t="s">
        <v>559</v>
      </c>
      <c r="E1931" t="str">
        <f>HYPERLINK("https://www.ncbi.nlm.nih.gov/geo/query/acc.cgi?acc=GSM325412","GSM325412")</f>
        <v>GSM325412</v>
      </c>
      <c r="F1931" t="str">
        <f t="shared" si="116"/>
        <v>GSE12982</v>
      </c>
    </row>
    <row r="1932" spans="1:6" x14ac:dyDescent="0.25">
      <c r="A1932" t="s">
        <v>3483</v>
      </c>
      <c r="B1932" s="2" t="s">
        <v>3484</v>
      </c>
      <c r="C1932" t="s">
        <v>17</v>
      </c>
      <c r="D1932" t="s">
        <v>559</v>
      </c>
      <c r="E1932" t="str">
        <f>HYPERLINK("https://www.ncbi.nlm.nih.gov/geo/query/acc.cgi?acc=GSM325415","GSM325415")</f>
        <v>GSM325415</v>
      </c>
      <c r="F1932" t="str">
        <f t="shared" si="116"/>
        <v>GSE12982</v>
      </c>
    </row>
    <row r="1933" spans="1:6" x14ac:dyDescent="0.25">
      <c r="A1933" t="s">
        <v>3485</v>
      </c>
      <c r="B1933" s="2" t="s">
        <v>3481</v>
      </c>
      <c r="C1933" t="s">
        <v>17</v>
      </c>
      <c r="D1933" t="s">
        <v>559</v>
      </c>
      <c r="E1933" t="str">
        <f>HYPERLINK("https://www.ncbi.nlm.nih.gov/geo/query/acc.cgi?acc=GSM325414","GSM325414")</f>
        <v>GSM325414</v>
      </c>
      <c r="F1933" t="str">
        <f t="shared" si="116"/>
        <v>GSE12982</v>
      </c>
    </row>
    <row r="1934" spans="1:6" x14ac:dyDescent="0.25">
      <c r="A1934" t="s">
        <v>3486</v>
      </c>
      <c r="B1934" s="2" t="s">
        <v>3487</v>
      </c>
      <c r="C1934" t="s">
        <v>17</v>
      </c>
      <c r="D1934" t="s">
        <v>559</v>
      </c>
      <c r="E1934" t="str">
        <f>HYPERLINK("https://www.ncbi.nlm.nih.gov/geo/query/acc.cgi?acc=GSM325417","GSM325417")</f>
        <v>GSM325417</v>
      </c>
      <c r="F1934" t="str">
        <f t="shared" si="116"/>
        <v>GSE12982</v>
      </c>
    </row>
    <row r="1935" spans="1:6" x14ac:dyDescent="0.25">
      <c r="A1935" t="s">
        <v>3488</v>
      </c>
      <c r="B1935" s="2" t="s">
        <v>3484</v>
      </c>
      <c r="C1935" t="s">
        <v>17</v>
      </c>
      <c r="D1935" t="s">
        <v>559</v>
      </c>
      <c r="E1935" t="str">
        <f>HYPERLINK("https://www.ncbi.nlm.nih.gov/geo/query/acc.cgi?acc=GSM325416","GSM325416")</f>
        <v>GSM325416</v>
      </c>
      <c r="F1935" t="str">
        <f t="shared" si="116"/>
        <v>GSE12982</v>
      </c>
    </row>
    <row r="1936" spans="1:6" x14ac:dyDescent="0.25">
      <c r="A1936" t="s">
        <v>3489</v>
      </c>
      <c r="B1936" s="2" t="s">
        <v>3490</v>
      </c>
      <c r="C1936" t="s">
        <v>17</v>
      </c>
      <c r="D1936" t="s">
        <v>559</v>
      </c>
      <c r="E1936" t="str">
        <f>HYPERLINK("https://www.ncbi.nlm.nih.gov/geo/query/acc.cgi?acc=GSM325419","GSM325419")</f>
        <v>GSM325419</v>
      </c>
      <c r="F1936" t="str">
        <f t="shared" si="116"/>
        <v>GSE12982</v>
      </c>
    </row>
    <row r="1937" spans="1:6" x14ac:dyDescent="0.25">
      <c r="A1937" t="s">
        <v>3491</v>
      </c>
      <c r="B1937" s="2" t="s">
        <v>3487</v>
      </c>
      <c r="C1937" t="s">
        <v>17</v>
      </c>
      <c r="D1937" t="s">
        <v>559</v>
      </c>
      <c r="E1937" t="str">
        <f>HYPERLINK("https://www.ncbi.nlm.nih.gov/geo/query/acc.cgi?acc=GSM325418","GSM325418")</f>
        <v>GSM325418</v>
      </c>
      <c r="F1937" t="str">
        <f t="shared" si="116"/>
        <v>GSE12982</v>
      </c>
    </row>
    <row r="1938" spans="1:6" x14ac:dyDescent="0.25">
      <c r="A1938" t="s">
        <v>3492</v>
      </c>
      <c r="B1938" s="2" t="s">
        <v>3493</v>
      </c>
      <c r="C1938" t="s">
        <v>516</v>
      </c>
      <c r="D1938" t="s">
        <v>559</v>
      </c>
      <c r="E1938" t="str">
        <f>HYPERLINK("https://www.ncbi.nlm.nih.gov/geo/query/acc.cgi?acc=GSM2139754","GSM2139754")</f>
        <v>GSM2139754</v>
      </c>
      <c r="F1938" t="str">
        <f>HYPERLINK("https://www.ncbi.nlm.nih.gov/geo/query/acc.cgi?acc=GSE80983","GSE80983")</f>
        <v>GSE80983</v>
      </c>
    </row>
    <row r="1939" spans="1:6" x14ac:dyDescent="0.25">
      <c r="A1939" t="s">
        <v>3494</v>
      </c>
      <c r="B1939" s="2" t="s">
        <v>1933</v>
      </c>
      <c r="C1939" t="s">
        <v>243</v>
      </c>
      <c r="D1939" t="s">
        <v>625</v>
      </c>
      <c r="E1939" t="str">
        <f>HYPERLINK("https://www.ncbi.nlm.nih.gov/geo/query/acc.cgi?acc=GSM86153","GSM86153")</f>
        <v>GSM86153</v>
      </c>
      <c r="F1939" t="str">
        <f>HYPERLINK("https://www.ncbi.nlm.nih.gov/geo/query/acc.cgi?acc=GSE3749","GSE3749")</f>
        <v>GSE3749</v>
      </c>
    </row>
    <row r="1940" spans="1:6" x14ac:dyDescent="0.25">
      <c r="A1940" t="s">
        <v>3495</v>
      </c>
      <c r="B1940" s="2" t="s">
        <v>1118</v>
      </c>
      <c r="C1940" t="s">
        <v>301</v>
      </c>
      <c r="D1940" t="s">
        <v>579</v>
      </c>
      <c r="E1940" t="str">
        <f>HYPERLINK("https://www.ncbi.nlm.nih.gov/geo/query/acc.cgi?acc=GSM1061999","GSM1061999")</f>
        <v>GSM1061999</v>
      </c>
      <c r="F1940" t="str">
        <f>HYPERLINK("https://www.ncbi.nlm.nih.gov/geo/query/acc.cgi?acc=GSE43398","GSE43398")</f>
        <v>GSE43398</v>
      </c>
    </row>
    <row r="1941" spans="1:6" x14ac:dyDescent="0.25">
      <c r="A1941" t="s">
        <v>3496</v>
      </c>
      <c r="B1941" s="2" t="s">
        <v>3497</v>
      </c>
      <c r="C1941" t="s">
        <v>186</v>
      </c>
      <c r="D1941" t="s">
        <v>728</v>
      </c>
      <c r="E1941" t="str">
        <f>HYPERLINK("https://www.ncbi.nlm.nih.gov/geo/query/acc.cgi?acc=GSM777937","GSM777937")</f>
        <v>GSM777937</v>
      </c>
      <c r="F1941" t="str">
        <f>HYPERLINK("https://www.ncbi.nlm.nih.gov/geo/query/acc.cgi?acc=GSE31374","GSE31374")</f>
        <v>GSE31374</v>
      </c>
    </row>
    <row r="1942" spans="1:6" x14ac:dyDescent="0.25">
      <c r="A1942" t="s">
        <v>3498</v>
      </c>
      <c r="B1942" s="2" t="s">
        <v>3499</v>
      </c>
      <c r="C1942" t="s">
        <v>516</v>
      </c>
      <c r="D1942" t="s">
        <v>559</v>
      </c>
      <c r="E1942" t="str">
        <f>HYPERLINK("https://www.ncbi.nlm.nih.gov/geo/query/acc.cgi?acc=GSM2139751","GSM2139751")</f>
        <v>GSM2139751</v>
      </c>
      <c r="F1942" t="str">
        <f>HYPERLINK("https://www.ncbi.nlm.nih.gov/geo/query/acc.cgi?acc=GSE80983","GSE80983")</f>
        <v>GSE80983</v>
      </c>
    </row>
    <row r="1943" spans="1:6" x14ac:dyDescent="0.25">
      <c r="A1943" t="s">
        <v>3500</v>
      </c>
      <c r="B1943" s="2" t="s">
        <v>1152</v>
      </c>
      <c r="C1943" t="s">
        <v>542</v>
      </c>
      <c r="D1943" t="s">
        <v>559</v>
      </c>
      <c r="E1943" t="str">
        <f>HYPERLINK("https://www.ncbi.nlm.nih.gov/geo/query/acc.cgi?acc=GSM241876","GSM241876")</f>
        <v>GSM241876</v>
      </c>
      <c r="F1943" t="str">
        <f>HYPERLINK("https://www.ncbi.nlm.nih.gov/geo/query/acc.cgi?acc=GSE9563","GSE9563")</f>
        <v>GSE9563</v>
      </c>
    </row>
    <row r="1944" spans="1:6" x14ac:dyDescent="0.25">
      <c r="A1944" t="s">
        <v>3501</v>
      </c>
      <c r="B1944" s="2" t="s">
        <v>3502</v>
      </c>
      <c r="C1944" t="s">
        <v>178</v>
      </c>
      <c r="D1944" t="s">
        <v>630</v>
      </c>
      <c r="E1944" t="str">
        <f>HYPERLINK("https://www.ncbi.nlm.nih.gov/geo/query/acc.cgi?acc=GSM749349","GSM749349")</f>
        <v>GSM749349</v>
      </c>
      <c r="F1944" t="str">
        <f>HYPERLINK("https://www.ncbi.nlm.nih.gov/geo/query/acc.cgi?acc=GSE30245","GSE30245")</f>
        <v>GSE30245</v>
      </c>
    </row>
    <row r="1945" spans="1:6" x14ac:dyDescent="0.25">
      <c r="A1945" t="s">
        <v>3503</v>
      </c>
      <c r="B1945" s="2" t="s">
        <v>3504</v>
      </c>
      <c r="C1945" t="s">
        <v>178</v>
      </c>
      <c r="D1945" t="s">
        <v>630</v>
      </c>
      <c r="E1945" t="str">
        <f>HYPERLINK("https://www.ncbi.nlm.nih.gov/geo/query/acc.cgi?acc=GSM749348","GSM749348")</f>
        <v>GSM749348</v>
      </c>
      <c r="F1945" t="str">
        <f>HYPERLINK("https://www.ncbi.nlm.nih.gov/geo/query/acc.cgi?acc=GSE30245","GSE30245")</f>
        <v>GSE30245</v>
      </c>
    </row>
    <row r="1946" spans="1:6" x14ac:dyDescent="0.25">
      <c r="A1946" t="s">
        <v>3505</v>
      </c>
      <c r="B1946" s="2" t="s">
        <v>3506</v>
      </c>
      <c r="C1946" t="s">
        <v>542</v>
      </c>
      <c r="D1946" t="s">
        <v>559</v>
      </c>
      <c r="E1946" t="str">
        <f>HYPERLINK("https://www.ncbi.nlm.nih.gov/geo/query/acc.cgi?acc=GSM241872","GSM241872")</f>
        <v>GSM241872</v>
      </c>
      <c r="F1946" t="str">
        <f>HYPERLINK("https://www.ncbi.nlm.nih.gov/geo/query/acc.cgi?acc=GSE9563","GSE9563")</f>
        <v>GSE9563</v>
      </c>
    </row>
    <row r="1947" spans="1:6" x14ac:dyDescent="0.25">
      <c r="A1947" t="s">
        <v>3507</v>
      </c>
      <c r="B1947" s="2" t="s">
        <v>3506</v>
      </c>
      <c r="C1947" t="s">
        <v>542</v>
      </c>
      <c r="D1947" t="s">
        <v>559</v>
      </c>
      <c r="E1947" t="str">
        <f>HYPERLINK("https://www.ncbi.nlm.nih.gov/geo/query/acc.cgi?acc=GSM241873","GSM241873")</f>
        <v>GSM241873</v>
      </c>
      <c r="F1947" t="str">
        <f>HYPERLINK("https://www.ncbi.nlm.nih.gov/geo/query/acc.cgi?acc=GSE9563","GSE9563")</f>
        <v>GSE9563</v>
      </c>
    </row>
    <row r="1948" spans="1:6" x14ac:dyDescent="0.25">
      <c r="A1948" t="s">
        <v>3508</v>
      </c>
      <c r="B1948" s="2" t="s">
        <v>3098</v>
      </c>
      <c r="C1948" t="s">
        <v>542</v>
      </c>
      <c r="D1948" t="s">
        <v>559</v>
      </c>
      <c r="E1948" t="str">
        <f>HYPERLINK("https://www.ncbi.nlm.nih.gov/geo/query/acc.cgi?acc=GSM241870","GSM241870")</f>
        <v>GSM241870</v>
      </c>
      <c r="F1948" t="str">
        <f>HYPERLINK("https://www.ncbi.nlm.nih.gov/geo/query/acc.cgi?acc=GSE9563","GSE9563")</f>
        <v>GSE9563</v>
      </c>
    </row>
    <row r="1949" spans="1:6" x14ac:dyDescent="0.25">
      <c r="A1949" t="s">
        <v>3509</v>
      </c>
      <c r="B1949" s="2" t="s">
        <v>3506</v>
      </c>
      <c r="C1949" t="s">
        <v>542</v>
      </c>
      <c r="D1949" t="s">
        <v>559</v>
      </c>
      <c r="E1949" t="str">
        <f>HYPERLINK("https://www.ncbi.nlm.nih.gov/geo/query/acc.cgi?acc=GSM241871","GSM241871")</f>
        <v>GSM241871</v>
      </c>
      <c r="F1949" t="str">
        <f>HYPERLINK("https://www.ncbi.nlm.nih.gov/geo/query/acc.cgi?acc=GSE9563","GSE9563")</f>
        <v>GSE9563</v>
      </c>
    </row>
    <row r="1950" spans="1:6" x14ac:dyDescent="0.25">
      <c r="A1950" t="s">
        <v>3510</v>
      </c>
      <c r="B1950" s="2" t="s">
        <v>3511</v>
      </c>
      <c r="C1950" t="s">
        <v>178</v>
      </c>
      <c r="D1950" t="s">
        <v>630</v>
      </c>
      <c r="E1950" t="str">
        <f>HYPERLINK("https://www.ncbi.nlm.nih.gov/geo/query/acc.cgi?acc=GSM749343","GSM749343")</f>
        <v>GSM749343</v>
      </c>
      <c r="F1950" t="str">
        <f t="shared" ref="F1950:F1957" si="117">HYPERLINK("https://www.ncbi.nlm.nih.gov/geo/query/acc.cgi?acc=GSE30245","GSE30245")</f>
        <v>GSE30245</v>
      </c>
    </row>
    <row r="1951" spans="1:6" x14ac:dyDescent="0.25">
      <c r="A1951" t="s">
        <v>3512</v>
      </c>
      <c r="B1951" s="2" t="s">
        <v>1627</v>
      </c>
      <c r="C1951" t="s">
        <v>178</v>
      </c>
      <c r="D1951" t="s">
        <v>630</v>
      </c>
      <c r="E1951" t="str">
        <f>HYPERLINK("https://www.ncbi.nlm.nih.gov/geo/query/acc.cgi?acc=GSM749342","GSM749342")</f>
        <v>GSM749342</v>
      </c>
      <c r="F1951" t="str">
        <f t="shared" si="117"/>
        <v>GSE30245</v>
      </c>
    </row>
    <row r="1952" spans="1:6" x14ac:dyDescent="0.25">
      <c r="A1952" t="s">
        <v>3513</v>
      </c>
      <c r="B1952" s="2" t="s">
        <v>1627</v>
      </c>
      <c r="C1952" t="s">
        <v>178</v>
      </c>
      <c r="D1952" t="s">
        <v>630</v>
      </c>
      <c r="E1952" t="str">
        <f>HYPERLINK("https://www.ncbi.nlm.nih.gov/geo/query/acc.cgi?acc=GSM749341","GSM749341")</f>
        <v>GSM749341</v>
      </c>
      <c r="F1952" t="str">
        <f t="shared" si="117"/>
        <v>GSE30245</v>
      </c>
    </row>
    <row r="1953" spans="1:6" x14ac:dyDescent="0.25">
      <c r="A1953" t="s">
        <v>3514</v>
      </c>
      <c r="B1953" s="2" t="s">
        <v>1627</v>
      </c>
      <c r="C1953" t="s">
        <v>178</v>
      </c>
      <c r="D1953" t="s">
        <v>630</v>
      </c>
      <c r="E1953" t="str">
        <f>HYPERLINK("https://www.ncbi.nlm.nih.gov/geo/query/acc.cgi?acc=GSM749340","GSM749340")</f>
        <v>GSM749340</v>
      </c>
      <c r="F1953" t="str">
        <f t="shared" si="117"/>
        <v>GSE30245</v>
      </c>
    </row>
    <row r="1954" spans="1:6" x14ac:dyDescent="0.25">
      <c r="A1954" t="s">
        <v>3515</v>
      </c>
      <c r="B1954" s="2" t="s">
        <v>3504</v>
      </c>
      <c r="C1954" t="s">
        <v>178</v>
      </c>
      <c r="D1954" t="s">
        <v>630</v>
      </c>
      <c r="E1954" t="str">
        <f>HYPERLINK("https://www.ncbi.nlm.nih.gov/geo/query/acc.cgi?acc=GSM749347","GSM749347")</f>
        <v>GSM749347</v>
      </c>
      <c r="F1954" t="str">
        <f t="shared" si="117"/>
        <v>GSE30245</v>
      </c>
    </row>
    <row r="1955" spans="1:6" x14ac:dyDescent="0.25">
      <c r="A1955" t="s">
        <v>3516</v>
      </c>
      <c r="B1955" s="2" t="s">
        <v>3504</v>
      </c>
      <c r="C1955" t="s">
        <v>178</v>
      </c>
      <c r="D1955" t="s">
        <v>630</v>
      </c>
      <c r="E1955" t="str">
        <f>HYPERLINK("https://www.ncbi.nlm.nih.gov/geo/query/acc.cgi?acc=GSM749346","GSM749346")</f>
        <v>GSM749346</v>
      </c>
      <c r="F1955" t="str">
        <f t="shared" si="117"/>
        <v>GSE30245</v>
      </c>
    </row>
    <row r="1956" spans="1:6" x14ac:dyDescent="0.25">
      <c r="A1956" t="s">
        <v>3517</v>
      </c>
      <c r="B1956" s="2" t="s">
        <v>3511</v>
      </c>
      <c r="C1956" t="s">
        <v>178</v>
      </c>
      <c r="D1956" t="s">
        <v>630</v>
      </c>
      <c r="E1956" t="str">
        <f>HYPERLINK("https://www.ncbi.nlm.nih.gov/geo/query/acc.cgi?acc=GSM749345","GSM749345")</f>
        <v>GSM749345</v>
      </c>
      <c r="F1956" t="str">
        <f t="shared" si="117"/>
        <v>GSE30245</v>
      </c>
    </row>
    <row r="1957" spans="1:6" x14ac:dyDescent="0.25">
      <c r="A1957" t="s">
        <v>3518</v>
      </c>
      <c r="B1957" s="2" t="s">
        <v>3511</v>
      </c>
      <c r="C1957" t="s">
        <v>178</v>
      </c>
      <c r="D1957" t="s">
        <v>630</v>
      </c>
      <c r="E1957" t="str">
        <f>HYPERLINK("https://www.ncbi.nlm.nih.gov/geo/query/acc.cgi?acc=GSM749344","GSM749344")</f>
        <v>GSM749344</v>
      </c>
      <c r="F1957" t="str">
        <f t="shared" si="117"/>
        <v>GSE30245</v>
      </c>
    </row>
    <row r="1958" spans="1:6" x14ac:dyDescent="0.25">
      <c r="A1958" t="s">
        <v>3519</v>
      </c>
      <c r="B1958" s="2" t="s">
        <v>937</v>
      </c>
      <c r="C1958" t="s">
        <v>199</v>
      </c>
      <c r="D1958" t="s">
        <v>623</v>
      </c>
      <c r="E1958" t="str">
        <f>HYPERLINK("https://www.ncbi.nlm.nih.gov/geo/query/acc.cgi?acc=GSM72812","GSM72812")</f>
        <v>GSM72812</v>
      </c>
      <c r="F1958" t="str">
        <f>HYPERLINK("https://www.ncbi.nlm.nih.gov/geo/query/acc.cgi?acc=GSE3231","GSE3231")</f>
        <v>GSE3231</v>
      </c>
    </row>
    <row r="1959" spans="1:6" x14ac:dyDescent="0.25">
      <c r="A1959" t="s">
        <v>3520</v>
      </c>
      <c r="B1959" s="2" t="s">
        <v>1065</v>
      </c>
      <c r="C1959" t="s">
        <v>324</v>
      </c>
      <c r="D1959" t="s">
        <v>623</v>
      </c>
      <c r="E1959" t="str">
        <f>HYPERLINK("https://www.ncbi.nlm.nih.gov/geo/query/acc.cgi?acc=GSM105496","GSM105496")</f>
        <v>GSM105496</v>
      </c>
      <c r="F1959" t="str">
        <f>HYPERLINK("https://www.ncbi.nlm.nih.gov/geo/query/acc.cgi?acc=GSE4679","GSE4679")</f>
        <v>GSE4679</v>
      </c>
    </row>
    <row r="1960" spans="1:6" x14ac:dyDescent="0.25">
      <c r="A1960" t="s">
        <v>3521</v>
      </c>
      <c r="B1960" s="2" t="s">
        <v>3522</v>
      </c>
      <c r="C1960" t="s">
        <v>298</v>
      </c>
      <c r="D1960" t="s">
        <v>583</v>
      </c>
      <c r="E1960" t="str">
        <f>HYPERLINK("https://www.ncbi.nlm.nih.gov/geo/query/acc.cgi?acc=GSM1058928","GSM1058928")</f>
        <v>GSM1058928</v>
      </c>
      <c r="F1960" t="str">
        <f>HYPERLINK("https://www.ncbi.nlm.nih.gov/geo/query/acc.cgi?acc=GSE43221","GSE43221")</f>
        <v>GSE43221</v>
      </c>
    </row>
    <row r="1961" spans="1:6" x14ac:dyDescent="0.25">
      <c r="A1961" t="s">
        <v>3523</v>
      </c>
      <c r="B1961" s="2" t="s">
        <v>3522</v>
      </c>
      <c r="C1961" t="s">
        <v>298</v>
      </c>
      <c r="D1961" t="s">
        <v>583</v>
      </c>
      <c r="E1961" t="str">
        <f>HYPERLINK("https://www.ncbi.nlm.nih.gov/geo/query/acc.cgi?acc=GSM1058929","GSM1058929")</f>
        <v>GSM1058929</v>
      </c>
      <c r="F1961" t="str">
        <f>HYPERLINK("https://www.ncbi.nlm.nih.gov/geo/query/acc.cgi?acc=GSE43221","GSE43221")</f>
        <v>GSE43221</v>
      </c>
    </row>
    <row r="1962" spans="1:6" x14ac:dyDescent="0.25">
      <c r="A1962" t="s">
        <v>3524</v>
      </c>
      <c r="B1962" s="2" t="s">
        <v>1268</v>
      </c>
      <c r="C1962" t="s">
        <v>290</v>
      </c>
      <c r="D1962" t="s">
        <v>583</v>
      </c>
      <c r="E1962" t="str">
        <f>HYPERLINK("https://www.ncbi.nlm.nih.gov/geo/query/acc.cgi?acc=GSM1054612","GSM1054612")</f>
        <v>GSM1054612</v>
      </c>
      <c r="F1962" t="str">
        <f>HYPERLINK("https://www.ncbi.nlm.nih.gov/geo/query/acc.cgi?acc=GSE42993","GSE42993")</f>
        <v>GSE42993</v>
      </c>
    </row>
    <row r="1963" spans="1:6" x14ac:dyDescent="0.25">
      <c r="A1963" t="s">
        <v>3525</v>
      </c>
      <c r="B1963" s="2" t="s">
        <v>3526</v>
      </c>
      <c r="C1963" t="s">
        <v>290</v>
      </c>
      <c r="D1963" t="s">
        <v>583</v>
      </c>
      <c r="E1963" t="str">
        <f>HYPERLINK("https://www.ncbi.nlm.nih.gov/geo/query/acc.cgi?acc=GSM1054613","GSM1054613")</f>
        <v>GSM1054613</v>
      </c>
      <c r="F1963" t="str">
        <f>HYPERLINK("https://www.ncbi.nlm.nih.gov/geo/query/acc.cgi?acc=GSE42993","GSE42993")</f>
        <v>GSE42993</v>
      </c>
    </row>
    <row r="1964" spans="1:6" x14ac:dyDescent="0.25">
      <c r="A1964" t="s">
        <v>3527</v>
      </c>
      <c r="B1964" s="2" t="s">
        <v>3528</v>
      </c>
      <c r="C1964" t="s">
        <v>290</v>
      </c>
      <c r="D1964" t="s">
        <v>583</v>
      </c>
      <c r="E1964" t="str">
        <f>HYPERLINK("https://www.ncbi.nlm.nih.gov/geo/query/acc.cgi?acc=GSM1054610","GSM1054610")</f>
        <v>GSM1054610</v>
      </c>
      <c r="F1964" t="str">
        <f>HYPERLINK("https://www.ncbi.nlm.nih.gov/geo/query/acc.cgi?acc=GSE42993","GSE42993")</f>
        <v>GSE42993</v>
      </c>
    </row>
    <row r="1965" spans="1:6" x14ac:dyDescent="0.25">
      <c r="A1965" t="s">
        <v>3529</v>
      </c>
      <c r="B1965" s="2" t="s">
        <v>3497</v>
      </c>
      <c r="C1965" t="s">
        <v>186</v>
      </c>
      <c r="D1965" t="s">
        <v>728</v>
      </c>
      <c r="E1965" t="str">
        <f>HYPERLINK("https://www.ncbi.nlm.nih.gov/geo/query/acc.cgi?acc=GSM777936","GSM777936")</f>
        <v>GSM777936</v>
      </c>
      <c r="F1965" t="str">
        <f>HYPERLINK("https://www.ncbi.nlm.nih.gov/geo/query/acc.cgi?acc=GSE31374","GSE31374")</f>
        <v>GSE31374</v>
      </c>
    </row>
    <row r="1966" spans="1:6" x14ac:dyDescent="0.25">
      <c r="A1966" t="s">
        <v>3530</v>
      </c>
      <c r="B1966" s="2" t="s">
        <v>3526</v>
      </c>
      <c r="C1966" t="s">
        <v>290</v>
      </c>
      <c r="D1966" t="s">
        <v>583</v>
      </c>
      <c r="E1966" t="str">
        <f>HYPERLINK("https://www.ncbi.nlm.nih.gov/geo/query/acc.cgi?acc=GSM1054614","GSM1054614")</f>
        <v>GSM1054614</v>
      </c>
      <c r="F1966" t="str">
        <f>HYPERLINK("https://www.ncbi.nlm.nih.gov/geo/query/acc.cgi?acc=GSE42993","GSE42993")</f>
        <v>GSE42993</v>
      </c>
    </row>
    <row r="1967" spans="1:6" x14ac:dyDescent="0.25">
      <c r="A1967" t="s">
        <v>3531</v>
      </c>
      <c r="B1967" s="2" t="s">
        <v>1256</v>
      </c>
      <c r="C1967" t="s">
        <v>298</v>
      </c>
      <c r="D1967" t="s">
        <v>583</v>
      </c>
      <c r="E1967" t="str">
        <f>HYPERLINK("https://www.ncbi.nlm.nih.gov/geo/query/acc.cgi?acc=GSM1058923","GSM1058923")</f>
        <v>GSM1058923</v>
      </c>
      <c r="F1967" t="str">
        <f>HYPERLINK("https://www.ncbi.nlm.nih.gov/geo/query/acc.cgi?acc=GSE43221","GSE43221")</f>
        <v>GSE43221</v>
      </c>
    </row>
    <row r="1968" spans="1:6" x14ac:dyDescent="0.25">
      <c r="A1968" t="s">
        <v>3532</v>
      </c>
      <c r="B1968" s="2" t="s">
        <v>3098</v>
      </c>
      <c r="C1968" t="s">
        <v>542</v>
      </c>
      <c r="D1968" t="s">
        <v>559</v>
      </c>
      <c r="E1968" t="str">
        <f>HYPERLINK("https://www.ncbi.nlm.nih.gov/geo/query/acc.cgi?acc=GSM241863","GSM241863")</f>
        <v>GSM241863</v>
      </c>
      <c r="F1968" t="str">
        <f>HYPERLINK("https://www.ncbi.nlm.nih.gov/geo/query/acc.cgi?acc=GSE9563","GSE9563")</f>
        <v>GSE9563</v>
      </c>
    </row>
    <row r="1969" spans="1:6" x14ac:dyDescent="0.25">
      <c r="A1969" t="s">
        <v>3533</v>
      </c>
      <c r="B1969" s="2" t="s">
        <v>3534</v>
      </c>
      <c r="C1969" t="s">
        <v>133</v>
      </c>
      <c r="D1969" t="s">
        <v>579</v>
      </c>
      <c r="E1969" t="str">
        <f>HYPERLINK("https://www.ncbi.nlm.nih.gov/geo/query/acc.cgi?acc=GSM647216","GSM647216")</f>
        <v>GSM647216</v>
      </c>
      <c r="F1969" t="str">
        <f>HYPERLINK("https://www.ncbi.nlm.nih.gov/geo/query/acc.cgi?acc=GSE26360","GSE26360")</f>
        <v>GSE26360</v>
      </c>
    </row>
    <row r="1970" spans="1:6" x14ac:dyDescent="0.25">
      <c r="A1970" t="s">
        <v>3535</v>
      </c>
      <c r="B1970" s="2" t="s">
        <v>3534</v>
      </c>
      <c r="C1970" t="s">
        <v>133</v>
      </c>
      <c r="D1970" t="s">
        <v>579</v>
      </c>
      <c r="E1970" t="str">
        <f>HYPERLINK("https://www.ncbi.nlm.nih.gov/geo/query/acc.cgi?acc=GSM647217","GSM647217")</f>
        <v>GSM647217</v>
      </c>
      <c r="F1970" t="str">
        <f>HYPERLINK("https://www.ncbi.nlm.nih.gov/geo/query/acc.cgi?acc=GSE26360","GSE26360")</f>
        <v>GSE26360</v>
      </c>
    </row>
    <row r="1971" spans="1:6" x14ac:dyDescent="0.25">
      <c r="A1971" t="s">
        <v>3536</v>
      </c>
      <c r="B1971" s="2" t="s">
        <v>3537</v>
      </c>
      <c r="C1971" t="s">
        <v>354</v>
      </c>
      <c r="D1971" t="s">
        <v>856</v>
      </c>
      <c r="E1971" t="str">
        <f>HYPERLINK("https://www.ncbi.nlm.nih.gov/geo/query/acc.cgi?acc=GSM1330507","GSM1330507")</f>
        <v>GSM1330507</v>
      </c>
      <c r="F1971" t="str">
        <f>HYPERLINK("https://www.ncbi.nlm.nih.gov/geo/query/acc.cgi?acc=GSE50206","GSE50206")</f>
        <v>GSE50206</v>
      </c>
    </row>
    <row r="1972" spans="1:6" x14ac:dyDescent="0.25">
      <c r="A1972" t="s">
        <v>3538</v>
      </c>
      <c r="B1972" s="2" t="s">
        <v>1580</v>
      </c>
      <c r="C1972" t="s">
        <v>243</v>
      </c>
      <c r="D1972" t="s">
        <v>625</v>
      </c>
      <c r="E1972" t="str">
        <f>HYPERLINK("https://www.ncbi.nlm.nih.gov/geo/query/acc.cgi?acc=GSM86155","GSM86155")</f>
        <v>GSM86155</v>
      </c>
      <c r="F1972" t="str">
        <f>HYPERLINK("https://www.ncbi.nlm.nih.gov/geo/query/acc.cgi?acc=GSE3749","GSE3749")</f>
        <v>GSE3749</v>
      </c>
    </row>
    <row r="1973" spans="1:6" x14ac:dyDescent="0.25">
      <c r="A1973" t="s">
        <v>3539</v>
      </c>
      <c r="B1973" s="2" t="s">
        <v>3540</v>
      </c>
      <c r="C1973" t="s">
        <v>354</v>
      </c>
      <c r="D1973" t="s">
        <v>856</v>
      </c>
      <c r="E1973" t="str">
        <f>HYPERLINK("https://www.ncbi.nlm.nih.gov/geo/query/acc.cgi?acc=GSM1330509","GSM1330509")</f>
        <v>GSM1330509</v>
      </c>
      <c r="F1973" t="str">
        <f>HYPERLINK("https://www.ncbi.nlm.nih.gov/geo/query/acc.cgi?acc=GSE50206","GSE50206")</f>
        <v>GSE50206</v>
      </c>
    </row>
    <row r="1974" spans="1:6" x14ac:dyDescent="0.25">
      <c r="A1974" t="s">
        <v>3541</v>
      </c>
      <c r="B1974" s="2" t="s">
        <v>3542</v>
      </c>
      <c r="C1974" t="s">
        <v>354</v>
      </c>
      <c r="D1974" t="s">
        <v>856</v>
      </c>
      <c r="E1974" t="str">
        <f>HYPERLINK("https://www.ncbi.nlm.nih.gov/geo/query/acc.cgi?acc=GSM1330508","GSM1330508")</f>
        <v>GSM1330508</v>
      </c>
      <c r="F1974" t="str">
        <f>HYPERLINK("https://www.ncbi.nlm.nih.gov/geo/query/acc.cgi?acc=GSE50206","GSE50206")</f>
        <v>GSE50206</v>
      </c>
    </row>
    <row r="1975" spans="1:6" x14ac:dyDescent="0.25">
      <c r="A1975" t="s">
        <v>3543</v>
      </c>
      <c r="B1975" s="2" t="s">
        <v>3534</v>
      </c>
      <c r="C1975" t="s">
        <v>133</v>
      </c>
      <c r="D1975" t="s">
        <v>579</v>
      </c>
      <c r="E1975" t="str">
        <f>HYPERLINK("https://www.ncbi.nlm.nih.gov/geo/query/acc.cgi?acc=GSM647218","GSM647218")</f>
        <v>GSM647218</v>
      </c>
      <c r="F1975" t="str">
        <f>HYPERLINK("https://www.ncbi.nlm.nih.gov/geo/query/acc.cgi?acc=GSE26360","GSE26360")</f>
        <v>GSE26360</v>
      </c>
    </row>
    <row r="1976" spans="1:6" x14ac:dyDescent="0.25">
      <c r="A1976" t="s">
        <v>3544</v>
      </c>
      <c r="B1976" s="2" t="s">
        <v>2467</v>
      </c>
      <c r="C1976" t="s">
        <v>133</v>
      </c>
      <c r="D1976" t="s">
        <v>579</v>
      </c>
      <c r="E1976" t="str">
        <f>HYPERLINK("https://www.ncbi.nlm.nih.gov/geo/query/acc.cgi?acc=GSM647219","GSM647219")</f>
        <v>GSM647219</v>
      </c>
      <c r="F1976" t="str">
        <f>HYPERLINK("https://www.ncbi.nlm.nih.gov/geo/query/acc.cgi?acc=GSE26360","GSE26360")</f>
        <v>GSE26360</v>
      </c>
    </row>
    <row r="1977" spans="1:6" x14ac:dyDescent="0.25">
      <c r="A1977" t="s">
        <v>3545</v>
      </c>
      <c r="B1977" s="2" t="s">
        <v>2963</v>
      </c>
      <c r="C1977" t="s">
        <v>377</v>
      </c>
      <c r="D1977" t="s">
        <v>618</v>
      </c>
      <c r="E1977" t="str">
        <f>HYPERLINK("https://www.ncbi.nlm.nih.gov/geo/query/acc.cgi?acc=GSM1304583","GSM1304583")</f>
        <v>GSM1304583</v>
      </c>
      <c r="F1977" t="str">
        <f>HYPERLINK("https://www.ncbi.nlm.nih.gov/geo/query/acc.cgi?acc=GSE53969","GSE53969")</f>
        <v>GSE53969</v>
      </c>
    </row>
    <row r="1978" spans="1:6" x14ac:dyDescent="0.25">
      <c r="A1978" t="s">
        <v>3546</v>
      </c>
      <c r="B1978" s="2" t="s">
        <v>2544</v>
      </c>
      <c r="C1978" t="s">
        <v>343</v>
      </c>
      <c r="D1978" t="s">
        <v>579</v>
      </c>
      <c r="E1978" t="str">
        <f>HYPERLINK("https://www.ncbi.nlm.nih.gov/geo/query/acc.cgi?acc=GSM1197074","GSM1197074")</f>
        <v>GSM1197074</v>
      </c>
      <c r="F1978" t="str">
        <f>HYPERLINK("https://www.ncbi.nlm.nih.gov/geo/query/acc.cgi?acc=GSE49305","GSE49305")</f>
        <v>GSE49305</v>
      </c>
    </row>
    <row r="1979" spans="1:6" x14ac:dyDescent="0.25">
      <c r="A1979" t="s">
        <v>3547</v>
      </c>
      <c r="B1979" s="2" t="s">
        <v>2963</v>
      </c>
      <c r="C1979" t="s">
        <v>377</v>
      </c>
      <c r="D1979" t="s">
        <v>618</v>
      </c>
      <c r="E1979" t="str">
        <f>HYPERLINK("https://www.ncbi.nlm.nih.gov/geo/query/acc.cgi?acc=GSM1304580","GSM1304580")</f>
        <v>GSM1304580</v>
      </c>
      <c r="F1979" t="str">
        <f>HYPERLINK("https://www.ncbi.nlm.nih.gov/geo/query/acc.cgi?acc=GSE53969","GSE53969")</f>
        <v>GSE53969</v>
      </c>
    </row>
    <row r="1980" spans="1:6" x14ac:dyDescent="0.25">
      <c r="A1980" t="s">
        <v>3548</v>
      </c>
      <c r="B1980" s="2" t="s">
        <v>2542</v>
      </c>
      <c r="C1980" t="s">
        <v>343</v>
      </c>
      <c r="D1980" t="s">
        <v>579</v>
      </c>
      <c r="E1980" t="str">
        <f>HYPERLINK("https://www.ncbi.nlm.nih.gov/geo/query/acc.cgi?acc=GSM1197075","GSM1197075")</f>
        <v>GSM1197075</v>
      </c>
      <c r="F1980" t="str">
        <f>HYPERLINK("https://www.ncbi.nlm.nih.gov/geo/query/acc.cgi?acc=GSE49305","GSE49305")</f>
        <v>GSE49305</v>
      </c>
    </row>
    <row r="1981" spans="1:6" x14ac:dyDescent="0.25">
      <c r="A1981" t="s">
        <v>3549</v>
      </c>
      <c r="B1981" s="2" t="s">
        <v>2884</v>
      </c>
      <c r="C1981" t="s">
        <v>401</v>
      </c>
      <c r="D1981" t="s">
        <v>824</v>
      </c>
      <c r="E1981" t="str">
        <f>HYPERLINK("https://www.ncbi.nlm.nih.gov/geo/query/acc.cgi?acc=GSM1370211","GSM1370211")</f>
        <v>GSM1370211</v>
      </c>
      <c r="F1981" t="str">
        <f>HYPERLINK("https://www.ncbi.nlm.nih.gov/geo/query/acc.cgi?acc=GSE56853","GSE56853")</f>
        <v>GSE56853</v>
      </c>
    </row>
    <row r="1982" spans="1:6" x14ac:dyDescent="0.25">
      <c r="A1982" t="s">
        <v>3550</v>
      </c>
      <c r="B1982" s="2" t="s">
        <v>3551</v>
      </c>
      <c r="C1982" t="s">
        <v>401</v>
      </c>
      <c r="D1982" t="s">
        <v>824</v>
      </c>
      <c r="E1982" t="str">
        <f>HYPERLINK("https://www.ncbi.nlm.nih.gov/geo/query/acc.cgi?acc=GSM1370210","GSM1370210")</f>
        <v>GSM1370210</v>
      </c>
      <c r="F1982" t="str">
        <f>HYPERLINK("https://www.ncbi.nlm.nih.gov/geo/query/acc.cgi?acc=GSE56853","GSE56853")</f>
        <v>GSE56853</v>
      </c>
    </row>
    <row r="1983" spans="1:6" x14ac:dyDescent="0.25">
      <c r="A1983" t="s">
        <v>3552</v>
      </c>
      <c r="B1983" s="2" t="s">
        <v>2915</v>
      </c>
      <c r="C1983" t="s">
        <v>401</v>
      </c>
      <c r="D1983" t="s">
        <v>824</v>
      </c>
      <c r="E1983" t="str">
        <f>HYPERLINK("https://www.ncbi.nlm.nih.gov/geo/query/acc.cgi?acc=GSM1370213","GSM1370213")</f>
        <v>GSM1370213</v>
      </c>
      <c r="F1983" t="str">
        <f>HYPERLINK("https://www.ncbi.nlm.nih.gov/geo/query/acc.cgi?acc=GSE56853","GSE56853")</f>
        <v>GSE56853</v>
      </c>
    </row>
    <row r="1984" spans="1:6" x14ac:dyDescent="0.25">
      <c r="A1984" t="s">
        <v>3553</v>
      </c>
      <c r="B1984" s="2" t="s">
        <v>2963</v>
      </c>
      <c r="C1984" t="s">
        <v>377</v>
      </c>
      <c r="D1984" t="s">
        <v>618</v>
      </c>
      <c r="E1984" t="str">
        <f>HYPERLINK("https://www.ncbi.nlm.nih.gov/geo/query/acc.cgi?acc=GSM1304581","GSM1304581")</f>
        <v>GSM1304581</v>
      </c>
      <c r="F1984" t="str">
        <f>HYPERLINK("https://www.ncbi.nlm.nih.gov/geo/query/acc.cgi?acc=GSE53969","GSE53969")</f>
        <v>GSE53969</v>
      </c>
    </row>
    <row r="1985" spans="1:6" x14ac:dyDescent="0.25">
      <c r="A1985" t="s">
        <v>3554</v>
      </c>
      <c r="B1985" s="2" t="s">
        <v>2554</v>
      </c>
      <c r="C1985" t="s">
        <v>343</v>
      </c>
      <c r="D1985" t="s">
        <v>579</v>
      </c>
      <c r="E1985" t="str">
        <f>HYPERLINK("https://www.ncbi.nlm.nih.gov/geo/query/acc.cgi?acc=GSM1197076","GSM1197076")</f>
        <v>GSM1197076</v>
      </c>
      <c r="F1985" t="str">
        <f>HYPERLINK("https://www.ncbi.nlm.nih.gov/geo/query/acc.cgi?acc=GSE49305","GSE49305")</f>
        <v>GSE49305</v>
      </c>
    </row>
    <row r="1986" spans="1:6" x14ac:dyDescent="0.25">
      <c r="A1986" t="s">
        <v>3555</v>
      </c>
      <c r="B1986" s="2" t="s">
        <v>3002</v>
      </c>
      <c r="C1986" t="s">
        <v>472</v>
      </c>
      <c r="D1986" t="s">
        <v>1657</v>
      </c>
      <c r="E1986" t="str">
        <f>HYPERLINK("https://www.ncbi.nlm.nih.gov/geo/query/acc.cgi?acc=GSM181954","GSM181954")</f>
        <v>GSM181954</v>
      </c>
      <c r="F1986" t="str">
        <f>HYPERLINK("https://www.ncbi.nlm.nih.gov/geo/query/acc.cgi?acc=GSE7506","GSE7506")</f>
        <v>GSE7506</v>
      </c>
    </row>
    <row r="1987" spans="1:6" x14ac:dyDescent="0.25">
      <c r="A1987" t="s">
        <v>3556</v>
      </c>
      <c r="B1987" s="2" t="s">
        <v>1580</v>
      </c>
      <c r="C1987" t="s">
        <v>243</v>
      </c>
      <c r="D1987" t="s">
        <v>623</v>
      </c>
      <c r="E1987" t="str">
        <f>HYPERLINK("https://www.ncbi.nlm.nih.gov/geo/query/acc.cgi?acc=GSM86154","GSM86154")</f>
        <v>GSM86154</v>
      </c>
      <c r="F1987" t="str">
        <f>HYPERLINK("https://www.ncbi.nlm.nih.gov/geo/query/acc.cgi?acc=GSE3749","GSE3749")</f>
        <v>GSE3749</v>
      </c>
    </row>
    <row r="1988" spans="1:6" x14ac:dyDescent="0.25">
      <c r="A1988" t="s">
        <v>3557</v>
      </c>
      <c r="B1988" s="2" t="s">
        <v>3558</v>
      </c>
      <c r="C1988" t="s">
        <v>536</v>
      </c>
      <c r="D1988" t="s">
        <v>572</v>
      </c>
      <c r="E1988" t="str">
        <f>HYPERLINK("https://www.ncbi.nlm.nih.gov/geo/query/acc.cgi?acc=GSM2418750","GSM2418750")</f>
        <v>GSM2418750</v>
      </c>
      <c r="F1988" t="str">
        <f>HYPERLINK("https://www.ncbi.nlm.nih.gov/geo/query/acc.cgi?acc=GSE91022","GSE91022")</f>
        <v>GSE91022</v>
      </c>
    </row>
    <row r="1989" spans="1:6" x14ac:dyDescent="0.25">
      <c r="A1989" t="s">
        <v>3559</v>
      </c>
      <c r="B1989" s="2" t="s">
        <v>3558</v>
      </c>
      <c r="C1989" t="s">
        <v>536</v>
      </c>
      <c r="D1989" t="s">
        <v>572</v>
      </c>
      <c r="E1989" t="str">
        <f>HYPERLINK("https://www.ncbi.nlm.nih.gov/geo/query/acc.cgi?acc=GSM2418751","GSM2418751")</f>
        <v>GSM2418751</v>
      </c>
      <c r="F1989" t="str">
        <f>HYPERLINK("https://www.ncbi.nlm.nih.gov/geo/query/acc.cgi?acc=GSE91022","GSE91022")</f>
        <v>GSE91022</v>
      </c>
    </row>
    <row r="1990" spans="1:6" x14ac:dyDescent="0.25">
      <c r="A1990" t="s">
        <v>3560</v>
      </c>
      <c r="B1990" s="2" t="s">
        <v>1531</v>
      </c>
      <c r="C1990" t="s">
        <v>484</v>
      </c>
      <c r="D1990" t="s">
        <v>824</v>
      </c>
      <c r="E1990" t="str">
        <f>HYPERLINK("https://www.ncbi.nlm.nih.gov/geo/query/acc.cgi?acc=GSM2027882","GSM2027882")</f>
        <v>GSM2027882</v>
      </c>
      <c r="F1990" t="str">
        <f>HYPERLINK("https://www.ncbi.nlm.nih.gov/geo/query/acc.cgi?acc=GSE76558","GSE76558")</f>
        <v>GSE76558</v>
      </c>
    </row>
    <row r="1991" spans="1:6" x14ac:dyDescent="0.25">
      <c r="A1991" t="s">
        <v>3561</v>
      </c>
      <c r="B1991" s="2" t="s">
        <v>3562</v>
      </c>
      <c r="C1991" t="s">
        <v>298</v>
      </c>
      <c r="D1991" t="s">
        <v>583</v>
      </c>
      <c r="E1991" t="str">
        <f>HYPERLINK("https://www.ncbi.nlm.nih.gov/geo/query/acc.cgi?acc=GSM1058933","GSM1058933")</f>
        <v>GSM1058933</v>
      </c>
      <c r="F1991" t="str">
        <f>HYPERLINK("https://www.ncbi.nlm.nih.gov/geo/query/acc.cgi?acc=GSE43221","GSE43221")</f>
        <v>GSE43221</v>
      </c>
    </row>
    <row r="1992" spans="1:6" x14ac:dyDescent="0.25">
      <c r="A1992" t="s">
        <v>3563</v>
      </c>
      <c r="B1992" s="2" t="s">
        <v>1092</v>
      </c>
      <c r="C1992" t="s">
        <v>484</v>
      </c>
      <c r="D1992" t="s">
        <v>824</v>
      </c>
      <c r="E1992" t="str">
        <f>HYPERLINK("https://www.ncbi.nlm.nih.gov/geo/query/acc.cgi?acc=GSM2027880","GSM2027880")</f>
        <v>GSM2027880</v>
      </c>
      <c r="F1992" t="str">
        <f>HYPERLINK("https://www.ncbi.nlm.nih.gov/geo/query/acc.cgi?acc=GSE76558","GSE76558")</f>
        <v>GSE76558</v>
      </c>
    </row>
    <row r="1993" spans="1:6" x14ac:dyDescent="0.25">
      <c r="A1993" t="s">
        <v>3564</v>
      </c>
      <c r="B1993" s="2" t="s">
        <v>1092</v>
      </c>
      <c r="C1993" t="s">
        <v>484</v>
      </c>
      <c r="D1993" t="s">
        <v>824</v>
      </c>
      <c r="E1993" t="str">
        <f>HYPERLINK("https://www.ncbi.nlm.nih.gov/geo/query/acc.cgi?acc=GSM2027881","GSM2027881")</f>
        <v>GSM2027881</v>
      </c>
      <c r="F1993" t="str">
        <f>HYPERLINK("https://www.ncbi.nlm.nih.gov/geo/query/acc.cgi?acc=GSE76558","GSE76558")</f>
        <v>GSE76558</v>
      </c>
    </row>
    <row r="1994" spans="1:6" x14ac:dyDescent="0.25">
      <c r="A1994" t="s">
        <v>3565</v>
      </c>
      <c r="B1994" s="2" t="s">
        <v>1642</v>
      </c>
      <c r="C1994" t="s">
        <v>484</v>
      </c>
      <c r="D1994" t="s">
        <v>824</v>
      </c>
      <c r="E1994" t="str">
        <f>HYPERLINK("https://www.ncbi.nlm.nih.gov/geo/query/acc.cgi?acc=GSM2027886","GSM2027886")</f>
        <v>GSM2027886</v>
      </c>
      <c r="F1994" t="str">
        <f>HYPERLINK("https://www.ncbi.nlm.nih.gov/geo/query/acc.cgi?acc=GSE76558","GSE76558")</f>
        <v>GSE76558</v>
      </c>
    </row>
    <row r="1995" spans="1:6" x14ac:dyDescent="0.25">
      <c r="A1995" t="s">
        <v>3566</v>
      </c>
      <c r="B1995" s="2" t="s">
        <v>2548</v>
      </c>
      <c r="C1995" t="s">
        <v>343</v>
      </c>
      <c r="D1995" t="s">
        <v>579</v>
      </c>
      <c r="E1995" t="str">
        <f>HYPERLINK("https://www.ncbi.nlm.nih.gov/geo/query/acc.cgi?acc=GSM1197072","GSM1197072")</f>
        <v>GSM1197072</v>
      </c>
      <c r="F1995" t="str">
        <f>HYPERLINK("https://www.ncbi.nlm.nih.gov/geo/query/acc.cgi?acc=GSE49305","GSE49305")</f>
        <v>GSE49305</v>
      </c>
    </row>
    <row r="1996" spans="1:6" x14ac:dyDescent="0.25">
      <c r="A1996" t="s">
        <v>3567</v>
      </c>
      <c r="B1996" s="2" t="s">
        <v>1644</v>
      </c>
      <c r="C1996" t="s">
        <v>484</v>
      </c>
      <c r="D1996" t="s">
        <v>824</v>
      </c>
      <c r="E1996" t="str">
        <f>HYPERLINK("https://www.ncbi.nlm.nih.gov/geo/query/acc.cgi?acc=GSM2027884","GSM2027884")</f>
        <v>GSM2027884</v>
      </c>
      <c r="F1996" t="str">
        <f>HYPERLINK("https://www.ncbi.nlm.nih.gov/geo/query/acc.cgi?acc=GSE76558","GSE76558")</f>
        <v>GSE76558</v>
      </c>
    </row>
    <row r="1997" spans="1:6" x14ac:dyDescent="0.25">
      <c r="A1997" t="s">
        <v>3568</v>
      </c>
      <c r="B1997" s="2" t="s">
        <v>3562</v>
      </c>
      <c r="C1997" t="s">
        <v>298</v>
      </c>
      <c r="D1997" t="s">
        <v>583</v>
      </c>
      <c r="E1997" t="str">
        <f>HYPERLINK("https://www.ncbi.nlm.nih.gov/geo/query/acc.cgi?acc=GSM1058932","GSM1058932")</f>
        <v>GSM1058932</v>
      </c>
      <c r="F1997" t="str">
        <f>HYPERLINK("https://www.ncbi.nlm.nih.gov/geo/query/acc.cgi?acc=GSE43221","GSE43221")</f>
        <v>GSE43221</v>
      </c>
    </row>
    <row r="1998" spans="1:6" x14ac:dyDescent="0.25">
      <c r="A1998" t="s">
        <v>3569</v>
      </c>
      <c r="B1998" s="2" t="s">
        <v>3570</v>
      </c>
      <c r="C1998" t="s">
        <v>516</v>
      </c>
      <c r="D1998" t="s">
        <v>559</v>
      </c>
      <c r="E1998" t="str">
        <f>HYPERLINK("https://www.ncbi.nlm.nih.gov/geo/query/acc.cgi?acc=GSM2139739","GSM2139739")</f>
        <v>GSM2139739</v>
      </c>
      <c r="F1998" t="str">
        <f>HYPERLINK("https://www.ncbi.nlm.nih.gov/geo/query/acc.cgi?acc=GSE80983","GSE80983")</f>
        <v>GSE80983</v>
      </c>
    </row>
    <row r="1999" spans="1:6" x14ac:dyDescent="0.25">
      <c r="A1999" t="s">
        <v>3571</v>
      </c>
      <c r="B1999" s="2" t="s">
        <v>2666</v>
      </c>
      <c r="C1999" t="s">
        <v>472</v>
      </c>
      <c r="D1999" t="s">
        <v>1657</v>
      </c>
      <c r="E1999" t="str">
        <f>HYPERLINK("https://www.ncbi.nlm.nih.gov/geo/query/acc.cgi?acc=GSM181950","GSM181950")</f>
        <v>GSM181950</v>
      </c>
      <c r="F1999" t="str">
        <f>HYPERLINK("https://www.ncbi.nlm.nih.gov/geo/query/acc.cgi?acc=GSE7506","GSE7506")</f>
        <v>GSE7506</v>
      </c>
    </row>
    <row r="2000" spans="1:6" x14ac:dyDescent="0.25">
      <c r="A2000" t="s">
        <v>3572</v>
      </c>
      <c r="B2000" s="2" t="s">
        <v>2546</v>
      </c>
      <c r="C2000" t="s">
        <v>343</v>
      </c>
      <c r="D2000" t="s">
        <v>579</v>
      </c>
      <c r="E2000" t="str">
        <f>HYPERLINK("https://www.ncbi.nlm.nih.gov/geo/query/acc.cgi?acc=GSM1197073","GSM1197073")</f>
        <v>GSM1197073</v>
      </c>
      <c r="F2000" t="str">
        <f>HYPERLINK("https://www.ncbi.nlm.nih.gov/geo/query/acc.cgi?acc=GSE49305","GSE49305")</f>
        <v>GSE49305</v>
      </c>
    </row>
    <row r="2001" spans="1:6" x14ac:dyDescent="0.25">
      <c r="A2001" t="s">
        <v>3573</v>
      </c>
      <c r="B2001" s="2" t="s">
        <v>2998</v>
      </c>
      <c r="C2001" t="s">
        <v>472</v>
      </c>
      <c r="D2001" t="s">
        <v>764</v>
      </c>
      <c r="E2001" t="str">
        <f>HYPERLINK("https://www.ncbi.nlm.nih.gov/geo/query/acc.cgi?acc=GSM181951","GSM181951")</f>
        <v>GSM181951</v>
      </c>
      <c r="F2001" t="str">
        <f>HYPERLINK("https://www.ncbi.nlm.nih.gov/geo/query/acc.cgi?acc=GSE7506","GSE7506")</f>
        <v>GSE7506</v>
      </c>
    </row>
    <row r="2002" spans="1:6" x14ac:dyDescent="0.25">
      <c r="A2002" t="s">
        <v>3574</v>
      </c>
      <c r="B2002" s="2" t="s">
        <v>3575</v>
      </c>
      <c r="C2002" t="s">
        <v>178</v>
      </c>
      <c r="D2002" t="s">
        <v>630</v>
      </c>
      <c r="E2002" t="str">
        <f>HYPERLINK("https://www.ncbi.nlm.nih.gov/geo/query/acc.cgi?acc=GSM748982","GSM748982")</f>
        <v>GSM748982</v>
      </c>
      <c r="F2002" t="str">
        <f t="shared" ref="F2002:F2009" si="118">HYPERLINK("https://www.ncbi.nlm.nih.gov/geo/query/acc.cgi?acc=GSE30245","GSE30245")</f>
        <v>GSE30245</v>
      </c>
    </row>
    <row r="2003" spans="1:6" x14ac:dyDescent="0.25">
      <c r="A2003" t="s">
        <v>3576</v>
      </c>
      <c r="B2003" s="2" t="s">
        <v>3577</v>
      </c>
      <c r="C2003" t="s">
        <v>178</v>
      </c>
      <c r="D2003" t="s">
        <v>630</v>
      </c>
      <c r="E2003" t="str">
        <f>HYPERLINK("https://www.ncbi.nlm.nih.gov/geo/query/acc.cgi?acc=GSM748983","GSM748983")</f>
        <v>GSM748983</v>
      </c>
      <c r="F2003" t="str">
        <f t="shared" si="118"/>
        <v>GSE30245</v>
      </c>
    </row>
    <row r="2004" spans="1:6" x14ac:dyDescent="0.25">
      <c r="A2004" t="s">
        <v>3578</v>
      </c>
      <c r="B2004" s="2" t="s">
        <v>2511</v>
      </c>
      <c r="C2004" t="s">
        <v>178</v>
      </c>
      <c r="D2004" t="s">
        <v>630</v>
      </c>
      <c r="E2004" t="str">
        <f>HYPERLINK("https://www.ncbi.nlm.nih.gov/geo/query/acc.cgi?acc=GSM748980","GSM748980")</f>
        <v>GSM748980</v>
      </c>
      <c r="F2004" t="str">
        <f t="shared" si="118"/>
        <v>GSE30245</v>
      </c>
    </row>
    <row r="2005" spans="1:6" x14ac:dyDescent="0.25">
      <c r="A2005" t="s">
        <v>3579</v>
      </c>
      <c r="B2005" s="2" t="s">
        <v>3575</v>
      </c>
      <c r="C2005" t="s">
        <v>178</v>
      </c>
      <c r="D2005" t="s">
        <v>630</v>
      </c>
      <c r="E2005" t="str">
        <f>HYPERLINK("https://www.ncbi.nlm.nih.gov/geo/query/acc.cgi?acc=GSM748981","GSM748981")</f>
        <v>GSM748981</v>
      </c>
      <c r="F2005" t="str">
        <f t="shared" si="118"/>
        <v>GSE30245</v>
      </c>
    </row>
    <row r="2006" spans="1:6" x14ac:dyDescent="0.25">
      <c r="A2006" t="s">
        <v>3580</v>
      </c>
      <c r="B2006" s="2" t="s">
        <v>3581</v>
      </c>
      <c r="C2006" t="s">
        <v>178</v>
      </c>
      <c r="D2006" t="s">
        <v>630</v>
      </c>
      <c r="E2006" t="str">
        <f>HYPERLINK("https://www.ncbi.nlm.nih.gov/geo/query/acc.cgi?acc=GSM748986","GSM748986")</f>
        <v>GSM748986</v>
      </c>
      <c r="F2006" t="str">
        <f t="shared" si="118"/>
        <v>GSE30245</v>
      </c>
    </row>
    <row r="2007" spans="1:6" x14ac:dyDescent="0.25">
      <c r="A2007" t="s">
        <v>3582</v>
      </c>
      <c r="B2007" s="2" t="s">
        <v>3583</v>
      </c>
      <c r="C2007" t="s">
        <v>178</v>
      </c>
      <c r="D2007" t="s">
        <v>630</v>
      </c>
      <c r="E2007" t="str">
        <f>HYPERLINK("https://www.ncbi.nlm.nih.gov/geo/query/acc.cgi?acc=GSM748987","GSM748987")</f>
        <v>GSM748987</v>
      </c>
      <c r="F2007" t="str">
        <f t="shared" si="118"/>
        <v>GSE30245</v>
      </c>
    </row>
    <row r="2008" spans="1:6" x14ac:dyDescent="0.25">
      <c r="A2008" t="s">
        <v>3584</v>
      </c>
      <c r="B2008" s="2" t="s">
        <v>3577</v>
      </c>
      <c r="C2008" t="s">
        <v>178</v>
      </c>
      <c r="D2008" t="s">
        <v>630</v>
      </c>
      <c r="E2008" t="str">
        <f>HYPERLINK("https://www.ncbi.nlm.nih.gov/geo/query/acc.cgi?acc=GSM748984","GSM748984")</f>
        <v>GSM748984</v>
      </c>
      <c r="F2008" t="str">
        <f t="shared" si="118"/>
        <v>GSE30245</v>
      </c>
    </row>
    <row r="2009" spans="1:6" x14ac:dyDescent="0.25">
      <c r="A2009" t="s">
        <v>3585</v>
      </c>
      <c r="B2009" s="2" t="s">
        <v>3581</v>
      </c>
      <c r="C2009" t="s">
        <v>178</v>
      </c>
      <c r="D2009" t="s">
        <v>630</v>
      </c>
      <c r="E2009" t="str">
        <f>HYPERLINK("https://www.ncbi.nlm.nih.gov/geo/query/acc.cgi?acc=GSM748985","GSM748985")</f>
        <v>GSM748985</v>
      </c>
      <c r="F2009" t="str">
        <f t="shared" si="118"/>
        <v>GSE30245</v>
      </c>
    </row>
    <row r="2010" spans="1:6" x14ac:dyDescent="0.25">
      <c r="A2010" t="s">
        <v>3586</v>
      </c>
      <c r="B2010" s="2" t="s">
        <v>1686</v>
      </c>
      <c r="C2010" t="s">
        <v>194</v>
      </c>
      <c r="D2010" t="s">
        <v>559</v>
      </c>
      <c r="E2010" t="str">
        <f>HYPERLINK("https://www.ncbi.nlm.nih.gov/geo/query/acc.cgi?acc=GSM799878","GSM799878")</f>
        <v>GSM799878</v>
      </c>
      <c r="F2010" t="str">
        <f>HYPERLINK("https://www.ncbi.nlm.nih.gov/geo/query/acc.cgi?acc=GSE32287","GSE32287")</f>
        <v>GSE32287</v>
      </c>
    </row>
    <row r="2011" spans="1:6" x14ac:dyDescent="0.25">
      <c r="A2011" t="s">
        <v>3587</v>
      </c>
      <c r="B2011" s="2" t="s">
        <v>1694</v>
      </c>
      <c r="C2011" t="s">
        <v>194</v>
      </c>
      <c r="D2011" t="s">
        <v>559</v>
      </c>
      <c r="E2011" t="str">
        <f>HYPERLINK("https://www.ncbi.nlm.nih.gov/geo/query/acc.cgi?acc=GSM799879","GSM799879")</f>
        <v>GSM799879</v>
      </c>
      <c r="F2011" t="str">
        <f>HYPERLINK("https://www.ncbi.nlm.nih.gov/geo/query/acc.cgi?acc=GSE32287","GSE32287")</f>
        <v>GSE32287</v>
      </c>
    </row>
    <row r="2012" spans="1:6" x14ac:dyDescent="0.25">
      <c r="A2012" t="s">
        <v>3588</v>
      </c>
      <c r="B2012" s="2" t="s">
        <v>3583</v>
      </c>
      <c r="C2012" t="s">
        <v>178</v>
      </c>
      <c r="D2012" t="s">
        <v>630</v>
      </c>
      <c r="E2012" t="str">
        <f>HYPERLINK("https://www.ncbi.nlm.nih.gov/geo/query/acc.cgi?acc=GSM748988","GSM748988")</f>
        <v>GSM748988</v>
      </c>
      <c r="F2012" t="str">
        <f>HYPERLINK("https://www.ncbi.nlm.nih.gov/geo/query/acc.cgi?acc=GSE30245","GSE30245")</f>
        <v>GSE30245</v>
      </c>
    </row>
    <row r="2013" spans="1:6" x14ac:dyDescent="0.25">
      <c r="A2013" t="s">
        <v>3589</v>
      </c>
      <c r="B2013" s="2" t="s">
        <v>3590</v>
      </c>
      <c r="C2013" t="s">
        <v>178</v>
      </c>
      <c r="D2013" t="s">
        <v>630</v>
      </c>
      <c r="E2013" t="str">
        <f>HYPERLINK("https://www.ncbi.nlm.nih.gov/geo/query/acc.cgi?acc=GSM748989","GSM748989")</f>
        <v>GSM748989</v>
      </c>
      <c r="F2013" t="str">
        <f>HYPERLINK("https://www.ncbi.nlm.nih.gov/geo/query/acc.cgi?acc=GSE30245","GSE30245")</f>
        <v>GSE30245</v>
      </c>
    </row>
    <row r="2014" spans="1:6" x14ac:dyDescent="0.25">
      <c r="A2014" t="s">
        <v>3591</v>
      </c>
      <c r="B2014" s="2" t="s">
        <v>3380</v>
      </c>
      <c r="C2014" t="s">
        <v>545</v>
      </c>
      <c r="D2014" t="s">
        <v>3368</v>
      </c>
      <c r="E2014" t="str">
        <f>HYPERLINK("https://www.ncbi.nlm.nih.gov/geo/query/acc.cgi?acc=GSM246424","GSM246424")</f>
        <v>GSM246424</v>
      </c>
      <c r="F2014" t="str">
        <f>HYPERLINK("https://www.ncbi.nlm.nih.gov/geo/query/acc.cgi?acc=GSE9775","GSE9775")</f>
        <v>GSE9775</v>
      </c>
    </row>
    <row r="2015" spans="1:6" x14ac:dyDescent="0.25">
      <c r="A2015" t="s">
        <v>3592</v>
      </c>
      <c r="B2015" s="2" t="s">
        <v>3200</v>
      </c>
      <c r="C2015" t="s">
        <v>243</v>
      </c>
      <c r="D2015" t="s">
        <v>623</v>
      </c>
      <c r="E2015" t="str">
        <f>HYPERLINK("https://www.ncbi.nlm.nih.gov/geo/query/acc.cgi?acc=GSM86142","GSM86142")</f>
        <v>GSM86142</v>
      </c>
      <c r="F2015" t="str">
        <f>HYPERLINK("https://www.ncbi.nlm.nih.gov/geo/query/acc.cgi?acc=GSE3749","GSE3749")</f>
        <v>GSE3749</v>
      </c>
    </row>
    <row r="2016" spans="1:6" x14ac:dyDescent="0.25">
      <c r="A2016" t="s">
        <v>3593</v>
      </c>
      <c r="B2016" s="2" t="s">
        <v>2340</v>
      </c>
      <c r="C2016" t="s">
        <v>534</v>
      </c>
      <c r="D2016" t="s">
        <v>856</v>
      </c>
      <c r="E2016" t="str">
        <f>HYPERLINK("https://www.ncbi.nlm.nih.gov/geo/query/acc.cgi?acc=GSM2385245","GSM2385245")</f>
        <v>GSM2385245</v>
      </c>
      <c r="F2016" t="str">
        <f>HYPERLINK("https://www.ncbi.nlm.nih.gov/geo/query/acc.cgi?acc=GSE89600","GSE89600")</f>
        <v>GSE89600</v>
      </c>
    </row>
    <row r="2017" spans="1:6" x14ac:dyDescent="0.25">
      <c r="A2017" t="s">
        <v>3594</v>
      </c>
      <c r="B2017" s="2" t="s">
        <v>3595</v>
      </c>
      <c r="C2017" t="s">
        <v>290</v>
      </c>
      <c r="D2017" t="s">
        <v>583</v>
      </c>
      <c r="E2017" t="str">
        <f>HYPERLINK("https://www.ncbi.nlm.nih.gov/geo/query/acc.cgi?acc=GSM1054601","GSM1054601")</f>
        <v>GSM1054601</v>
      </c>
      <c r="F2017" t="str">
        <f>HYPERLINK("https://www.ncbi.nlm.nih.gov/geo/query/acc.cgi?acc=GSE42993","GSE42993")</f>
        <v>GSE42993</v>
      </c>
    </row>
    <row r="2018" spans="1:6" x14ac:dyDescent="0.25">
      <c r="A2018" t="s">
        <v>3596</v>
      </c>
      <c r="B2018" s="2" t="s">
        <v>3597</v>
      </c>
      <c r="C2018" t="s">
        <v>186</v>
      </c>
      <c r="D2018" t="s">
        <v>728</v>
      </c>
      <c r="E2018" t="str">
        <f>HYPERLINK("https://www.ncbi.nlm.nih.gov/geo/query/acc.cgi?acc=GSM777932","GSM777932")</f>
        <v>GSM777932</v>
      </c>
      <c r="F2018" t="str">
        <f>HYPERLINK("https://www.ncbi.nlm.nih.gov/geo/query/acc.cgi?acc=GSE31374","GSE31374")</f>
        <v>GSE31374</v>
      </c>
    </row>
    <row r="2019" spans="1:6" x14ac:dyDescent="0.25">
      <c r="A2019" t="s">
        <v>3598</v>
      </c>
      <c r="B2019" s="2" t="s">
        <v>3599</v>
      </c>
      <c r="C2019" t="s">
        <v>290</v>
      </c>
      <c r="D2019" t="s">
        <v>583</v>
      </c>
      <c r="E2019" t="str">
        <f>HYPERLINK("https://www.ncbi.nlm.nih.gov/geo/query/acc.cgi?acc=GSM1054600","GSM1054600")</f>
        <v>GSM1054600</v>
      </c>
      <c r="F2019" t="str">
        <f>HYPERLINK("https://www.ncbi.nlm.nih.gov/geo/query/acc.cgi?acc=GSE42993","GSE42993")</f>
        <v>GSE42993</v>
      </c>
    </row>
    <row r="2020" spans="1:6" x14ac:dyDescent="0.25">
      <c r="A2020" t="s">
        <v>3600</v>
      </c>
      <c r="B2020" s="2" t="s">
        <v>725</v>
      </c>
      <c r="C2020" t="s">
        <v>324</v>
      </c>
      <c r="D2020" t="s">
        <v>623</v>
      </c>
      <c r="E2020" t="str">
        <f>HYPERLINK("https://www.ncbi.nlm.nih.gov/geo/query/acc.cgi?acc=GSM105528","GSM105528")</f>
        <v>GSM105528</v>
      </c>
      <c r="F2020" t="str">
        <f>HYPERLINK("https://www.ncbi.nlm.nih.gov/geo/query/acc.cgi?acc=GSE4679","GSE4679")</f>
        <v>GSE4679</v>
      </c>
    </row>
    <row r="2021" spans="1:6" x14ac:dyDescent="0.25">
      <c r="A2021" t="s">
        <v>3601</v>
      </c>
      <c r="B2021" s="2" t="s">
        <v>2690</v>
      </c>
      <c r="C2021" t="s">
        <v>298</v>
      </c>
      <c r="D2021" t="s">
        <v>583</v>
      </c>
      <c r="E2021" t="str">
        <f>HYPERLINK("https://www.ncbi.nlm.nih.gov/geo/query/acc.cgi?acc=GSM1058939","GSM1058939")</f>
        <v>GSM1058939</v>
      </c>
      <c r="F2021" t="str">
        <f>HYPERLINK("https://www.ncbi.nlm.nih.gov/geo/query/acc.cgi?acc=GSE43221","GSE43221")</f>
        <v>GSE43221</v>
      </c>
    </row>
    <row r="2022" spans="1:6" x14ac:dyDescent="0.25">
      <c r="A2022" t="s">
        <v>3602</v>
      </c>
      <c r="B2022" s="2" t="s">
        <v>1580</v>
      </c>
      <c r="C2022" t="s">
        <v>243</v>
      </c>
      <c r="D2022" t="s">
        <v>625</v>
      </c>
      <c r="E2022" t="str">
        <f>HYPERLINK("https://www.ncbi.nlm.nih.gov/geo/query/acc.cgi?acc=GSM86159","GSM86159")</f>
        <v>GSM86159</v>
      </c>
      <c r="F2022" t="str">
        <f>HYPERLINK("https://www.ncbi.nlm.nih.gov/geo/query/acc.cgi?acc=GSE3749","GSE3749")</f>
        <v>GSE3749</v>
      </c>
    </row>
    <row r="2023" spans="1:6" x14ac:dyDescent="0.25">
      <c r="A2023" t="s">
        <v>3603</v>
      </c>
      <c r="B2023" s="2" t="s">
        <v>1580</v>
      </c>
      <c r="C2023" t="s">
        <v>243</v>
      </c>
      <c r="D2023" t="s">
        <v>623</v>
      </c>
      <c r="E2023" t="str">
        <f>HYPERLINK("https://www.ncbi.nlm.nih.gov/geo/query/acc.cgi?acc=GSM86158","GSM86158")</f>
        <v>GSM86158</v>
      </c>
      <c r="F2023" t="str">
        <f>HYPERLINK("https://www.ncbi.nlm.nih.gov/geo/query/acc.cgi?acc=GSE3749","GSE3749")</f>
        <v>GSE3749</v>
      </c>
    </row>
    <row r="2024" spans="1:6" x14ac:dyDescent="0.25">
      <c r="A2024" t="s">
        <v>3604</v>
      </c>
      <c r="B2024" s="2" t="s">
        <v>3605</v>
      </c>
      <c r="C2024" t="s">
        <v>186</v>
      </c>
      <c r="D2024" t="s">
        <v>728</v>
      </c>
      <c r="E2024" t="str">
        <f>HYPERLINK("https://www.ncbi.nlm.nih.gov/geo/query/acc.cgi?acc=GSM777829","GSM777829")</f>
        <v>GSM777829</v>
      </c>
      <c r="F2024" t="str">
        <f>HYPERLINK("https://www.ncbi.nlm.nih.gov/geo/query/acc.cgi?acc=GSE31374","GSE31374")</f>
        <v>GSE31374</v>
      </c>
    </row>
    <row r="2025" spans="1:6" x14ac:dyDescent="0.25">
      <c r="A2025" t="s">
        <v>3606</v>
      </c>
      <c r="B2025" s="2" t="s">
        <v>3605</v>
      </c>
      <c r="C2025" t="s">
        <v>186</v>
      </c>
      <c r="D2025" t="s">
        <v>728</v>
      </c>
      <c r="E2025" t="str">
        <f>HYPERLINK("https://www.ncbi.nlm.nih.gov/geo/query/acc.cgi?acc=GSM777828","GSM777828")</f>
        <v>GSM777828</v>
      </c>
      <c r="F2025" t="str">
        <f>HYPERLINK("https://www.ncbi.nlm.nih.gov/geo/query/acc.cgi?acc=GSE31374","GSE31374")</f>
        <v>GSE31374</v>
      </c>
    </row>
    <row r="2026" spans="1:6" x14ac:dyDescent="0.25">
      <c r="A2026" t="s">
        <v>3607</v>
      </c>
      <c r="B2026" s="2" t="s">
        <v>3246</v>
      </c>
      <c r="C2026" t="s">
        <v>262</v>
      </c>
      <c r="D2026" t="s">
        <v>559</v>
      </c>
      <c r="E2026" t="str">
        <f>HYPERLINK("https://www.ncbi.nlm.nih.gov/geo/query/acc.cgi?acc=GSM1832880","GSM1832880")</f>
        <v>GSM1832880</v>
      </c>
      <c r="F2026" t="str">
        <f>HYPERLINK("https://www.ncbi.nlm.nih.gov/geo/query/acc.cgi?acc=GSE39615","GSE39615")</f>
        <v>GSE39615</v>
      </c>
    </row>
    <row r="2027" spans="1:6" x14ac:dyDescent="0.25">
      <c r="A2027" t="s">
        <v>3608</v>
      </c>
      <c r="B2027" s="2" t="s">
        <v>3609</v>
      </c>
      <c r="C2027" t="s">
        <v>186</v>
      </c>
      <c r="D2027" t="s">
        <v>728</v>
      </c>
      <c r="E2027" t="str">
        <f>HYPERLINK("https://www.ncbi.nlm.nih.gov/geo/query/acc.cgi?acc=GSM777823","GSM777823")</f>
        <v>GSM777823</v>
      </c>
      <c r="F2027" t="str">
        <f t="shared" ref="F2027:F2034" si="119">HYPERLINK("https://www.ncbi.nlm.nih.gov/geo/query/acc.cgi?acc=GSE31374","GSE31374")</f>
        <v>GSE31374</v>
      </c>
    </row>
    <row r="2028" spans="1:6" x14ac:dyDescent="0.25">
      <c r="A2028" t="s">
        <v>3610</v>
      </c>
      <c r="B2028" s="2" t="s">
        <v>3609</v>
      </c>
      <c r="C2028" t="s">
        <v>186</v>
      </c>
      <c r="D2028" t="s">
        <v>728</v>
      </c>
      <c r="E2028" t="str">
        <f>HYPERLINK("https://www.ncbi.nlm.nih.gov/geo/query/acc.cgi?acc=GSM777822","GSM777822")</f>
        <v>GSM777822</v>
      </c>
      <c r="F2028" t="str">
        <f t="shared" si="119"/>
        <v>GSE31374</v>
      </c>
    </row>
    <row r="2029" spans="1:6" x14ac:dyDescent="0.25">
      <c r="A2029" t="s">
        <v>3611</v>
      </c>
      <c r="B2029" s="2" t="s">
        <v>3612</v>
      </c>
      <c r="C2029" t="s">
        <v>186</v>
      </c>
      <c r="D2029" t="s">
        <v>728</v>
      </c>
      <c r="E2029" t="str">
        <f>HYPERLINK("https://www.ncbi.nlm.nih.gov/geo/query/acc.cgi?acc=GSM777821","GSM777821")</f>
        <v>GSM777821</v>
      </c>
      <c r="F2029" t="str">
        <f t="shared" si="119"/>
        <v>GSE31374</v>
      </c>
    </row>
    <row r="2030" spans="1:6" x14ac:dyDescent="0.25">
      <c r="A2030" t="s">
        <v>3613</v>
      </c>
      <c r="B2030" s="2" t="s">
        <v>3612</v>
      </c>
      <c r="C2030" t="s">
        <v>186</v>
      </c>
      <c r="D2030" t="s">
        <v>728</v>
      </c>
      <c r="E2030" t="str">
        <f>HYPERLINK("https://www.ncbi.nlm.nih.gov/geo/query/acc.cgi?acc=GSM777820","GSM777820")</f>
        <v>GSM777820</v>
      </c>
      <c r="F2030" t="str">
        <f t="shared" si="119"/>
        <v>GSE31374</v>
      </c>
    </row>
    <row r="2031" spans="1:6" x14ac:dyDescent="0.25">
      <c r="A2031" t="s">
        <v>3614</v>
      </c>
      <c r="B2031" s="2" t="s">
        <v>3615</v>
      </c>
      <c r="C2031" t="s">
        <v>186</v>
      </c>
      <c r="D2031" t="s">
        <v>728</v>
      </c>
      <c r="E2031" t="str">
        <f>HYPERLINK("https://www.ncbi.nlm.nih.gov/geo/query/acc.cgi?acc=GSM777827","GSM777827")</f>
        <v>GSM777827</v>
      </c>
      <c r="F2031" t="str">
        <f t="shared" si="119"/>
        <v>GSE31374</v>
      </c>
    </row>
    <row r="2032" spans="1:6" x14ac:dyDescent="0.25">
      <c r="A2032" t="s">
        <v>3616</v>
      </c>
      <c r="B2032" s="2" t="s">
        <v>3615</v>
      </c>
      <c r="C2032" t="s">
        <v>186</v>
      </c>
      <c r="D2032" t="s">
        <v>728</v>
      </c>
      <c r="E2032" t="str">
        <f>HYPERLINK("https://www.ncbi.nlm.nih.gov/geo/query/acc.cgi?acc=GSM777826","GSM777826")</f>
        <v>GSM777826</v>
      </c>
      <c r="F2032" t="str">
        <f t="shared" si="119"/>
        <v>GSE31374</v>
      </c>
    </row>
    <row r="2033" spans="1:6" x14ac:dyDescent="0.25">
      <c r="A2033" t="s">
        <v>3617</v>
      </c>
      <c r="B2033" s="2" t="s">
        <v>3618</v>
      </c>
      <c r="C2033" t="s">
        <v>186</v>
      </c>
      <c r="D2033" t="s">
        <v>728</v>
      </c>
      <c r="E2033" t="str">
        <f>HYPERLINK("https://www.ncbi.nlm.nih.gov/geo/query/acc.cgi?acc=GSM777825","GSM777825")</f>
        <v>GSM777825</v>
      </c>
      <c r="F2033" t="str">
        <f t="shared" si="119"/>
        <v>GSE31374</v>
      </c>
    </row>
    <row r="2034" spans="1:6" x14ac:dyDescent="0.25">
      <c r="A2034" t="s">
        <v>3619</v>
      </c>
      <c r="B2034" s="2" t="s">
        <v>3618</v>
      </c>
      <c r="C2034" t="s">
        <v>186</v>
      </c>
      <c r="D2034" t="s">
        <v>728</v>
      </c>
      <c r="E2034" t="str">
        <f>HYPERLINK("https://www.ncbi.nlm.nih.gov/geo/query/acc.cgi?acc=GSM777824","GSM777824")</f>
        <v>GSM777824</v>
      </c>
      <c r="F2034" t="str">
        <f t="shared" si="119"/>
        <v>GSE31374</v>
      </c>
    </row>
    <row r="2035" spans="1:6" x14ac:dyDescent="0.25">
      <c r="A2035" t="s">
        <v>3620</v>
      </c>
      <c r="B2035" s="2" t="s">
        <v>3621</v>
      </c>
      <c r="C2035" t="s">
        <v>290</v>
      </c>
      <c r="D2035" t="s">
        <v>583</v>
      </c>
      <c r="E2035" t="str">
        <f>HYPERLINK("https://www.ncbi.nlm.nih.gov/geo/query/acc.cgi?acc=GSM1054607","GSM1054607")</f>
        <v>GSM1054607</v>
      </c>
      <c r="F2035" t="str">
        <f>HYPERLINK("https://www.ncbi.nlm.nih.gov/geo/query/acc.cgi?acc=GSE42993","GSE42993")</f>
        <v>GSE42993</v>
      </c>
    </row>
    <row r="2036" spans="1:6" x14ac:dyDescent="0.25">
      <c r="A2036" t="s">
        <v>3622</v>
      </c>
      <c r="B2036" s="2" t="s">
        <v>3623</v>
      </c>
      <c r="C2036" t="s">
        <v>219</v>
      </c>
      <c r="D2036" t="s">
        <v>572</v>
      </c>
      <c r="E2036" t="str">
        <f>HYPERLINK("https://www.ncbi.nlm.nih.gov/geo/query/acc.cgi?acc=GSM878593","GSM878593")</f>
        <v>GSM878593</v>
      </c>
      <c r="F2036" t="str">
        <f>HYPERLINK("https://www.ncbi.nlm.nih.gov/geo/query/acc.cgi?acc=GSE35983","GSE35983")</f>
        <v>GSE35983</v>
      </c>
    </row>
    <row r="2037" spans="1:6" x14ac:dyDescent="0.25">
      <c r="A2037" t="s">
        <v>3624</v>
      </c>
      <c r="B2037" s="2" t="s">
        <v>2037</v>
      </c>
      <c r="C2037" t="s">
        <v>219</v>
      </c>
      <c r="D2037" t="s">
        <v>572</v>
      </c>
      <c r="E2037" t="str">
        <f>HYPERLINK("https://www.ncbi.nlm.nih.gov/geo/query/acc.cgi?acc=GSM878592","GSM878592")</f>
        <v>GSM878592</v>
      </c>
      <c r="F2037" t="str">
        <f>HYPERLINK("https://www.ncbi.nlm.nih.gov/geo/query/acc.cgi?acc=GSE35983","GSE35983")</f>
        <v>GSE35983</v>
      </c>
    </row>
    <row r="2038" spans="1:6" x14ac:dyDescent="0.25">
      <c r="A2038" t="s">
        <v>3625</v>
      </c>
      <c r="B2038" s="2" t="s">
        <v>3626</v>
      </c>
      <c r="C2038" t="s">
        <v>197</v>
      </c>
      <c r="D2038" t="s">
        <v>559</v>
      </c>
      <c r="E2038" t="str">
        <f>HYPERLINK("https://www.ncbi.nlm.nih.gov/geo/query/acc.cgi?acc=GSM799887","GSM799887")</f>
        <v>GSM799887</v>
      </c>
      <c r="F2038" t="str">
        <f>HYPERLINK("https://www.ncbi.nlm.nih.gov/geo/query/acc.cgi?acc=GSE32288","GSE32288")</f>
        <v>GSE32288</v>
      </c>
    </row>
    <row r="2039" spans="1:6" x14ac:dyDescent="0.25">
      <c r="A2039" t="s">
        <v>3627</v>
      </c>
      <c r="B2039" s="2" t="s">
        <v>2037</v>
      </c>
      <c r="C2039" t="s">
        <v>219</v>
      </c>
      <c r="D2039" t="s">
        <v>572</v>
      </c>
      <c r="E2039" t="str">
        <f>HYPERLINK("https://www.ncbi.nlm.nih.gov/geo/query/acc.cgi?acc=GSM878590","GSM878590")</f>
        <v>GSM878590</v>
      </c>
      <c r="F2039" t="str">
        <f>HYPERLINK("https://www.ncbi.nlm.nih.gov/geo/query/acc.cgi?acc=GSE35983","GSE35983")</f>
        <v>GSE35983</v>
      </c>
    </row>
    <row r="2040" spans="1:6" x14ac:dyDescent="0.25">
      <c r="A2040" t="s">
        <v>3628</v>
      </c>
      <c r="B2040" s="2" t="s">
        <v>3623</v>
      </c>
      <c r="C2040" t="s">
        <v>219</v>
      </c>
      <c r="D2040" t="s">
        <v>572</v>
      </c>
      <c r="E2040" t="str">
        <f>HYPERLINK("https://www.ncbi.nlm.nih.gov/geo/query/acc.cgi?acc=GSM878595","GSM878595")</f>
        <v>GSM878595</v>
      </c>
      <c r="F2040" t="str">
        <f>HYPERLINK("https://www.ncbi.nlm.nih.gov/geo/query/acc.cgi?acc=GSE35983","GSE35983")</f>
        <v>GSE35983</v>
      </c>
    </row>
    <row r="2041" spans="1:6" x14ac:dyDescent="0.25">
      <c r="A2041" t="s">
        <v>3629</v>
      </c>
      <c r="B2041" s="2" t="s">
        <v>3623</v>
      </c>
      <c r="C2041" t="s">
        <v>219</v>
      </c>
      <c r="D2041" t="s">
        <v>572</v>
      </c>
      <c r="E2041" t="str">
        <f>HYPERLINK("https://www.ncbi.nlm.nih.gov/geo/query/acc.cgi?acc=GSM878594","GSM878594")</f>
        <v>GSM878594</v>
      </c>
      <c r="F2041" t="str">
        <f>HYPERLINK("https://www.ncbi.nlm.nih.gov/geo/query/acc.cgi?acc=GSE35983","GSE35983")</f>
        <v>GSE35983</v>
      </c>
    </row>
    <row r="2042" spans="1:6" x14ac:dyDescent="0.25">
      <c r="A2042" t="s">
        <v>3630</v>
      </c>
      <c r="B2042" s="2" t="s">
        <v>3254</v>
      </c>
      <c r="C2042" t="s">
        <v>262</v>
      </c>
      <c r="D2042" t="s">
        <v>559</v>
      </c>
      <c r="E2042" t="str">
        <f>HYPERLINK("https://www.ncbi.nlm.nih.gov/geo/query/acc.cgi?acc=GSM1832869","GSM1832869")</f>
        <v>GSM1832869</v>
      </c>
      <c r="F2042" t="str">
        <f>HYPERLINK("https://www.ncbi.nlm.nih.gov/geo/query/acc.cgi?acc=GSE39615","GSE39615")</f>
        <v>GSE39615</v>
      </c>
    </row>
    <row r="2043" spans="1:6" x14ac:dyDescent="0.25">
      <c r="A2043" t="s">
        <v>3631</v>
      </c>
      <c r="B2043" s="2" t="s">
        <v>3632</v>
      </c>
      <c r="C2043" t="s">
        <v>262</v>
      </c>
      <c r="D2043" t="s">
        <v>559</v>
      </c>
      <c r="E2043" t="str">
        <f>HYPERLINK("https://www.ncbi.nlm.nih.gov/geo/query/acc.cgi?acc=GSM1832868","GSM1832868")</f>
        <v>GSM1832868</v>
      </c>
      <c r="F2043" t="str">
        <f>HYPERLINK("https://www.ncbi.nlm.nih.gov/geo/query/acc.cgi?acc=GSE39615","GSE39615")</f>
        <v>GSE39615</v>
      </c>
    </row>
    <row r="2044" spans="1:6" x14ac:dyDescent="0.25">
      <c r="A2044" t="s">
        <v>3633</v>
      </c>
      <c r="B2044" s="2" t="s">
        <v>3634</v>
      </c>
      <c r="C2044" t="s">
        <v>338</v>
      </c>
      <c r="D2044" t="s">
        <v>1806</v>
      </c>
      <c r="E2044" t="str">
        <f>HYPERLINK("https://www.ncbi.nlm.nih.gov/geo/query/acc.cgi?acc=GSM1195988","GSM1195988")</f>
        <v>GSM1195988</v>
      </c>
      <c r="F2044" t="str">
        <f>HYPERLINK("https://www.ncbi.nlm.nih.gov/geo/query/acc.cgi?acc=GSE49250","GSE49250")</f>
        <v>GSE49250</v>
      </c>
    </row>
    <row r="2045" spans="1:6" x14ac:dyDescent="0.25">
      <c r="A2045" t="s">
        <v>3635</v>
      </c>
      <c r="B2045" s="2" t="s">
        <v>3636</v>
      </c>
      <c r="C2045" t="s">
        <v>284</v>
      </c>
      <c r="D2045" t="s">
        <v>559</v>
      </c>
      <c r="E2045" t="str">
        <f>HYPERLINK("https://www.ncbi.nlm.nih.gov/geo/query/acc.cgi?acc=GSM1045435","GSM1045435")</f>
        <v>GSM1045435</v>
      </c>
      <c r="F2045" t="str">
        <f>HYPERLINK("https://www.ncbi.nlm.nih.gov/geo/query/acc.cgi?acc=GSE42580","GSE42580")</f>
        <v>GSE42580</v>
      </c>
    </row>
    <row r="2046" spans="1:6" x14ac:dyDescent="0.25">
      <c r="A2046" t="s">
        <v>3637</v>
      </c>
      <c r="B2046" s="2" t="s">
        <v>3638</v>
      </c>
      <c r="C2046" t="s">
        <v>338</v>
      </c>
      <c r="D2046" t="s">
        <v>1806</v>
      </c>
      <c r="E2046" t="str">
        <f>HYPERLINK("https://www.ncbi.nlm.nih.gov/geo/query/acc.cgi?acc=GSM1195986","GSM1195986")</f>
        <v>GSM1195986</v>
      </c>
      <c r="F2046" t="str">
        <f>HYPERLINK("https://www.ncbi.nlm.nih.gov/geo/query/acc.cgi?acc=GSE49250","GSE49250")</f>
        <v>GSE49250</v>
      </c>
    </row>
    <row r="2047" spans="1:6" x14ac:dyDescent="0.25">
      <c r="A2047" t="s">
        <v>3639</v>
      </c>
      <c r="B2047" s="2" t="s">
        <v>3634</v>
      </c>
      <c r="C2047" t="s">
        <v>338</v>
      </c>
      <c r="D2047" t="s">
        <v>1806</v>
      </c>
      <c r="E2047" t="str">
        <f>HYPERLINK("https://www.ncbi.nlm.nih.gov/geo/query/acc.cgi?acc=GSM1195987","GSM1195987")</f>
        <v>GSM1195987</v>
      </c>
      <c r="F2047" t="str">
        <f>HYPERLINK("https://www.ncbi.nlm.nih.gov/geo/query/acc.cgi?acc=GSE49250","GSE49250")</f>
        <v>GSE49250</v>
      </c>
    </row>
    <row r="2048" spans="1:6" x14ac:dyDescent="0.25">
      <c r="A2048" t="s">
        <v>3640</v>
      </c>
      <c r="B2048" s="2" t="s">
        <v>2422</v>
      </c>
      <c r="C2048" t="s">
        <v>338</v>
      </c>
      <c r="D2048" t="s">
        <v>1806</v>
      </c>
      <c r="E2048" t="str">
        <f>HYPERLINK("https://www.ncbi.nlm.nih.gov/geo/query/acc.cgi?acc=GSM1195984","GSM1195984")</f>
        <v>GSM1195984</v>
      </c>
      <c r="F2048" t="str">
        <f>HYPERLINK("https://www.ncbi.nlm.nih.gov/geo/query/acc.cgi?acc=GSE49250","GSE49250")</f>
        <v>GSE49250</v>
      </c>
    </row>
    <row r="2049" spans="1:6" x14ac:dyDescent="0.25">
      <c r="A2049" t="s">
        <v>3641</v>
      </c>
      <c r="B2049" s="2" t="s">
        <v>3638</v>
      </c>
      <c r="C2049" t="s">
        <v>338</v>
      </c>
      <c r="D2049" t="s">
        <v>1806</v>
      </c>
      <c r="E2049" t="str">
        <f>HYPERLINK("https://www.ncbi.nlm.nih.gov/geo/query/acc.cgi?acc=GSM1195985","GSM1195985")</f>
        <v>GSM1195985</v>
      </c>
      <c r="F2049" t="str">
        <f>HYPERLINK("https://www.ncbi.nlm.nih.gov/geo/query/acc.cgi?acc=GSE49250","GSE49250")</f>
        <v>GSE49250</v>
      </c>
    </row>
    <row r="2050" spans="1:6" x14ac:dyDescent="0.25">
      <c r="A2050" t="s">
        <v>3642</v>
      </c>
      <c r="B2050" s="2" t="s">
        <v>2127</v>
      </c>
      <c r="C2050" t="s">
        <v>338</v>
      </c>
      <c r="D2050" t="s">
        <v>1806</v>
      </c>
      <c r="E2050" t="str">
        <f>HYPERLINK("https://www.ncbi.nlm.nih.gov/geo/query/acc.cgi?acc=GSM1195982","GSM1195982")</f>
        <v>GSM1195982</v>
      </c>
      <c r="F2050" t="str">
        <f>HYPERLINK("https://www.ncbi.nlm.nih.gov/geo/query/acc.cgi?acc=GSE49250","GSE49250")</f>
        <v>GSE49250</v>
      </c>
    </row>
    <row r="2051" spans="1:6" x14ac:dyDescent="0.25">
      <c r="A2051" t="s">
        <v>3643</v>
      </c>
      <c r="B2051" s="2" t="s">
        <v>3644</v>
      </c>
      <c r="C2051" t="s">
        <v>284</v>
      </c>
      <c r="D2051" t="s">
        <v>559</v>
      </c>
      <c r="E2051" t="str">
        <f>HYPERLINK("https://www.ncbi.nlm.nih.gov/geo/query/acc.cgi?acc=GSM1045436","GSM1045436")</f>
        <v>GSM1045436</v>
      </c>
      <c r="F2051" t="str">
        <f>HYPERLINK("https://www.ncbi.nlm.nih.gov/geo/query/acc.cgi?acc=GSE42580","GSE42580")</f>
        <v>GSE42580</v>
      </c>
    </row>
    <row r="2052" spans="1:6" x14ac:dyDescent="0.25">
      <c r="A2052" t="s">
        <v>3645</v>
      </c>
      <c r="B2052" s="2" t="s">
        <v>3632</v>
      </c>
      <c r="C2052" t="s">
        <v>262</v>
      </c>
      <c r="D2052" t="s">
        <v>559</v>
      </c>
      <c r="E2052" t="str">
        <f>HYPERLINK("https://www.ncbi.nlm.nih.gov/geo/query/acc.cgi?acc=GSM1832867","GSM1832867")</f>
        <v>GSM1832867</v>
      </c>
      <c r="F2052" t="str">
        <f>HYPERLINK("https://www.ncbi.nlm.nih.gov/geo/query/acc.cgi?acc=GSE39615","GSE39615")</f>
        <v>GSE39615</v>
      </c>
    </row>
    <row r="2053" spans="1:6" x14ac:dyDescent="0.25">
      <c r="A2053" t="s">
        <v>3646</v>
      </c>
      <c r="B2053" s="2" t="s">
        <v>3632</v>
      </c>
      <c r="C2053" t="s">
        <v>262</v>
      </c>
      <c r="D2053" t="s">
        <v>559</v>
      </c>
      <c r="E2053" t="str">
        <f>HYPERLINK("https://www.ncbi.nlm.nih.gov/geo/query/acc.cgi?acc=GSM1832866","GSM1832866")</f>
        <v>GSM1832866</v>
      </c>
      <c r="F2053" t="str">
        <f>HYPERLINK("https://www.ncbi.nlm.nih.gov/geo/query/acc.cgi?acc=GSE39615","GSE39615")</f>
        <v>GSE39615</v>
      </c>
    </row>
    <row r="2054" spans="1:6" x14ac:dyDescent="0.25">
      <c r="A2054" t="s">
        <v>3647</v>
      </c>
      <c r="B2054" s="2" t="s">
        <v>1308</v>
      </c>
      <c r="C2054" t="s">
        <v>492</v>
      </c>
      <c r="D2054" t="s">
        <v>559</v>
      </c>
      <c r="E2054" t="str">
        <f>HYPERLINK("https://www.ncbi.nlm.nih.gov/geo/query/acc.cgi?acc=GSM2041525","GSM2041525")</f>
        <v>GSM2041525</v>
      </c>
      <c r="F2054" t="str">
        <f>HYPERLINK("https://www.ncbi.nlm.nih.gov/geo/query/acc.cgi?acc=GSE76964","GSE76964")</f>
        <v>GSE76964</v>
      </c>
    </row>
    <row r="2055" spans="1:6" x14ac:dyDescent="0.25">
      <c r="A2055" t="s">
        <v>3648</v>
      </c>
      <c r="B2055" s="2" t="s">
        <v>3644</v>
      </c>
      <c r="C2055" t="s">
        <v>284</v>
      </c>
      <c r="D2055" t="s">
        <v>559</v>
      </c>
      <c r="E2055" t="str">
        <f>HYPERLINK("https://www.ncbi.nlm.nih.gov/geo/query/acc.cgi?acc=GSM1045437","GSM1045437")</f>
        <v>GSM1045437</v>
      </c>
      <c r="F2055" t="str">
        <f>HYPERLINK("https://www.ncbi.nlm.nih.gov/geo/query/acc.cgi?acc=GSE42580","GSE42580")</f>
        <v>GSE42580</v>
      </c>
    </row>
    <row r="2056" spans="1:6" x14ac:dyDescent="0.25">
      <c r="A2056" t="s">
        <v>3649</v>
      </c>
      <c r="B2056" s="2" t="s">
        <v>3650</v>
      </c>
      <c r="C2056" t="s">
        <v>389</v>
      </c>
      <c r="D2056" t="s">
        <v>559</v>
      </c>
      <c r="E2056" t="str">
        <f>HYPERLINK("https://www.ncbi.nlm.nih.gov/geo/query/acc.cgi?acc=GSM1340498","GSM1340498")</f>
        <v>GSM1340498</v>
      </c>
      <c r="F2056" t="str">
        <f>HYPERLINK("https://www.ncbi.nlm.nih.gov/geo/query/acc.cgi?acc=GSE55622","GSE55622")</f>
        <v>GSE55622</v>
      </c>
    </row>
    <row r="2057" spans="1:6" x14ac:dyDescent="0.25">
      <c r="A2057" t="s">
        <v>3651</v>
      </c>
      <c r="B2057" s="2" t="s">
        <v>3652</v>
      </c>
      <c r="C2057" t="s">
        <v>324</v>
      </c>
      <c r="D2057" t="s">
        <v>625</v>
      </c>
      <c r="E2057" t="str">
        <f>HYPERLINK("https://www.ncbi.nlm.nih.gov/geo/query/acc.cgi?acc=GSM105547","GSM105547")</f>
        <v>GSM105547</v>
      </c>
      <c r="F2057" t="str">
        <f>HYPERLINK("https://www.ncbi.nlm.nih.gov/geo/query/acc.cgi?acc=GSE4679","GSE4679")</f>
        <v>GSE4679</v>
      </c>
    </row>
    <row r="2058" spans="1:6" x14ac:dyDescent="0.25">
      <c r="A2058" t="s">
        <v>3653</v>
      </c>
      <c r="B2058" s="2" t="s">
        <v>1092</v>
      </c>
      <c r="C2058" t="s">
        <v>386</v>
      </c>
      <c r="D2058" t="s">
        <v>824</v>
      </c>
      <c r="E2058" t="str">
        <f>HYPERLINK("https://www.ncbi.nlm.nih.gov/geo/query/acc.cgi?acc=GSM1335361","GSM1335361")</f>
        <v>GSM1335361</v>
      </c>
      <c r="F2058" t="str">
        <f>HYPERLINK("https://www.ncbi.nlm.nih.gov/geo/query/acc.cgi?acc=GSE55401","GSE55401")</f>
        <v>GSE55401</v>
      </c>
    </row>
    <row r="2059" spans="1:6" x14ac:dyDescent="0.25">
      <c r="A2059" t="s">
        <v>3654</v>
      </c>
      <c r="B2059" s="2" t="s">
        <v>3652</v>
      </c>
      <c r="C2059" t="s">
        <v>324</v>
      </c>
      <c r="D2059" t="s">
        <v>623</v>
      </c>
      <c r="E2059" t="str">
        <f>HYPERLINK("https://www.ncbi.nlm.nih.gov/geo/query/acc.cgi?acc=GSM105546","GSM105546")</f>
        <v>GSM105546</v>
      </c>
      <c r="F2059" t="str">
        <f>HYPERLINK("https://www.ncbi.nlm.nih.gov/geo/query/acc.cgi?acc=GSE4679","GSE4679")</f>
        <v>GSE4679</v>
      </c>
    </row>
    <row r="2060" spans="1:6" x14ac:dyDescent="0.25">
      <c r="A2060" t="s">
        <v>3655</v>
      </c>
      <c r="B2060" s="2" t="s">
        <v>3656</v>
      </c>
      <c r="C2060" t="s">
        <v>186</v>
      </c>
      <c r="D2060" t="s">
        <v>728</v>
      </c>
      <c r="E2060" t="str">
        <f>HYPERLINK("https://www.ncbi.nlm.nih.gov/geo/query/acc.cgi?acc=GSM778080","GSM778080")</f>
        <v>GSM778080</v>
      </c>
      <c r="F2060" t="str">
        <f t="shared" ref="F2060:F2069" si="120">HYPERLINK("https://www.ncbi.nlm.nih.gov/geo/query/acc.cgi?acc=GSE31374","GSE31374")</f>
        <v>GSE31374</v>
      </c>
    </row>
    <row r="2061" spans="1:6" x14ac:dyDescent="0.25">
      <c r="A2061" t="s">
        <v>3657</v>
      </c>
      <c r="B2061" s="2" t="s">
        <v>3656</v>
      </c>
      <c r="C2061" t="s">
        <v>186</v>
      </c>
      <c r="D2061" t="s">
        <v>728</v>
      </c>
      <c r="E2061" t="str">
        <f>HYPERLINK("https://www.ncbi.nlm.nih.gov/geo/query/acc.cgi?acc=GSM778081","GSM778081")</f>
        <v>GSM778081</v>
      </c>
      <c r="F2061" t="str">
        <f t="shared" si="120"/>
        <v>GSE31374</v>
      </c>
    </row>
    <row r="2062" spans="1:6" x14ac:dyDescent="0.25">
      <c r="A2062" t="s">
        <v>3658</v>
      </c>
      <c r="B2062" s="2" t="s">
        <v>3659</v>
      </c>
      <c r="C2062" t="s">
        <v>186</v>
      </c>
      <c r="D2062" t="s">
        <v>728</v>
      </c>
      <c r="E2062" t="str">
        <f>HYPERLINK("https://www.ncbi.nlm.nih.gov/geo/query/acc.cgi?acc=GSM778082","GSM778082")</f>
        <v>GSM778082</v>
      </c>
      <c r="F2062" t="str">
        <f t="shared" si="120"/>
        <v>GSE31374</v>
      </c>
    </row>
    <row r="2063" spans="1:6" x14ac:dyDescent="0.25">
      <c r="A2063" t="s">
        <v>3660</v>
      </c>
      <c r="B2063" s="2" t="s">
        <v>3659</v>
      </c>
      <c r="C2063" t="s">
        <v>186</v>
      </c>
      <c r="D2063" t="s">
        <v>728</v>
      </c>
      <c r="E2063" t="str">
        <f>HYPERLINK("https://www.ncbi.nlm.nih.gov/geo/query/acc.cgi?acc=GSM778083","GSM778083")</f>
        <v>GSM778083</v>
      </c>
      <c r="F2063" t="str">
        <f t="shared" si="120"/>
        <v>GSE31374</v>
      </c>
    </row>
    <row r="2064" spans="1:6" x14ac:dyDescent="0.25">
      <c r="A2064" t="s">
        <v>3661</v>
      </c>
      <c r="B2064" s="2" t="s">
        <v>3662</v>
      </c>
      <c r="C2064" t="s">
        <v>186</v>
      </c>
      <c r="D2064" t="s">
        <v>728</v>
      </c>
      <c r="E2064" t="str">
        <f>HYPERLINK("https://www.ncbi.nlm.nih.gov/geo/query/acc.cgi?acc=GSM778084","GSM778084")</f>
        <v>GSM778084</v>
      </c>
      <c r="F2064" t="str">
        <f t="shared" si="120"/>
        <v>GSE31374</v>
      </c>
    </row>
    <row r="2065" spans="1:6" x14ac:dyDescent="0.25">
      <c r="A2065" t="s">
        <v>3663</v>
      </c>
      <c r="B2065" s="2" t="s">
        <v>3662</v>
      </c>
      <c r="C2065" t="s">
        <v>186</v>
      </c>
      <c r="D2065" t="s">
        <v>728</v>
      </c>
      <c r="E2065" t="str">
        <f>HYPERLINK("https://www.ncbi.nlm.nih.gov/geo/query/acc.cgi?acc=GSM778085","GSM778085")</f>
        <v>GSM778085</v>
      </c>
      <c r="F2065" t="str">
        <f t="shared" si="120"/>
        <v>GSE31374</v>
      </c>
    </row>
    <row r="2066" spans="1:6" x14ac:dyDescent="0.25">
      <c r="A2066" t="s">
        <v>3664</v>
      </c>
      <c r="B2066" s="2" t="s">
        <v>3665</v>
      </c>
      <c r="C2066" t="s">
        <v>186</v>
      </c>
      <c r="D2066" t="s">
        <v>728</v>
      </c>
      <c r="E2066" t="str">
        <f>HYPERLINK("https://www.ncbi.nlm.nih.gov/geo/query/acc.cgi?acc=GSM778086","GSM778086")</f>
        <v>GSM778086</v>
      </c>
      <c r="F2066" t="str">
        <f t="shared" si="120"/>
        <v>GSE31374</v>
      </c>
    </row>
    <row r="2067" spans="1:6" x14ac:dyDescent="0.25">
      <c r="A2067" t="s">
        <v>3666</v>
      </c>
      <c r="B2067" s="2" t="s">
        <v>3665</v>
      </c>
      <c r="C2067" t="s">
        <v>186</v>
      </c>
      <c r="D2067" t="s">
        <v>728</v>
      </c>
      <c r="E2067" t="str">
        <f>HYPERLINK("https://www.ncbi.nlm.nih.gov/geo/query/acc.cgi?acc=GSM778087","GSM778087")</f>
        <v>GSM778087</v>
      </c>
      <c r="F2067" t="str">
        <f t="shared" si="120"/>
        <v>GSE31374</v>
      </c>
    </row>
    <row r="2068" spans="1:6" x14ac:dyDescent="0.25">
      <c r="A2068" t="s">
        <v>3667</v>
      </c>
      <c r="B2068" s="2" t="s">
        <v>3668</v>
      </c>
      <c r="C2068" t="s">
        <v>186</v>
      </c>
      <c r="D2068" t="s">
        <v>728</v>
      </c>
      <c r="E2068" t="str">
        <f>HYPERLINK("https://www.ncbi.nlm.nih.gov/geo/query/acc.cgi?acc=GSM778088","GSM778088")</f>
        <v>GSM778088</v>
      </c>
      <c r="F2068" t="str">
        <f t="shared" si="120"/>
        <v>GSE31374</v>
      </c>
    </row>
    <row r="2069" spans="1:6" x14ac:dyDescent="0.25">
      <c r="A2069" t="s">
        <v>3669</v>
      </c>
      <c r="B2069" s="2" t="s">
        <v>3668</v>
      </c>
      <c r="C2069" t="s">
        <v>186</v>
      </c>
      <c r="D2069" t="s">
        <v>728</v>
      </c>
      <c r="E2069" t="str">
        <f>HYPERLINK("https://www.ncbi.nlm.nih.gov/geo/query/acc.cgi?acc=GSM778089","GSM778089")</f>
        <v>GSM778089</v>
      </c>
      <c r="F2069" t="str">
        <f t="shared" si="120"/>
        <v>GSE31374</v>
      </c>
    </row>
    <row r="2070" spans="1:6" x14ac:dyDescent="0.25">
      <c r="A2070" t="s">
        <v>3670</v>
      </c>
      <c r="B2070" s="2" t="s">
        <v>3671</v>
      </c>
      <c r="C2070" t="s">
        <v>284</v>
      </c>
      <c r="D2070" t="s">
        <v>559</v>
      </c>
      <c r="E2070" t="str">
        <f>HYPERLINK("https://www.ncbi.nlm.nih.gov/geo/query/acc.cgi?acc=GSM1045433","GSM1045433")</f>
        <v>GSM1045433</v>
      </c>
      <c r="F2070" t="str">
        <f>HYPERLINK("https://www.ncbi.nlm.nih.gov/geo/query/acc.cgi?acc=GSE42580","GSE42580")</f>
        <v>GSE42580</v>
      </c>
    </row>
    <row r="2071" spans="1:6" x14ac:dyDescent="0.25">
      <c r="A2071" t="s">
        <v>3672</v>
      </c>
      <c r="B2071" s="2" t="s">
        <v>3673</v>
      </c>
      <c r="C2071" t="s">
        <v>267</v>
      </c>
      <c r="D2071" t="s">
        <v>559</v>
      </c>
      <c r="E2071" t="str">
        <f>HYPERLINK("https://www.ncbi.nlm.nih.gov/geo/query/acc.cgi?acc=GSM978939","GSM978939")</f>
        <v>GSM978939</v>
      </c>
      <c r="F2071" t="str">
        <f>HYPERLINK("https://www.ncbi.nlm.nih.gov/geo/query/acc.cgi?acc=GSE39771","GSE39771")</f>
        <v>GSE39771</v>
      </c>
    </row>
    <row r="2072" spans="1:6" x14ac:dyDescent="0.25">
      <c r="A2072" t="s">
        <v>3674</v>
      </c>
      <c r="B2072" s="2" t="s">
        <v>3675</v>
      </c>
      <c r="C2072" t="s">
        <v>82</v>
      </c>
      <c r="D2072" t="s">
        <v>559</v>
      </c>
      <c r="E2072" t="str">
        <f>HYPERLINK("https://www.ncbi.nlm.nih.gov/geo/query/acc.cgi?acc=GSM475194","GSM475194")</f>
        <v>GSM475194</v>
      </c>
      <c r="F2072" t="str">
        <f t="shared" ref="F2072:F2079" si="121">HYPERLINK("https://www.ncbi.nlm.nih.gov/geo/query/acc.cgi?acc=GSE19165","GSE19165")</f>
        <v>GSE19165</v>
      </c>
    </row>
    <row r="2073" spans="1:6" x14ac:dyDescent="0.25">
      <c r="A2073" t="s">
        <v>3676</v>
      </c>
      <c r="B2073" s="2" t="s">
        <v>3675</v>
      </c>
      <c r="C2073" t="s">
        <v>82</v>
      </c>
      <c r="D2073" t="s">
        <v>559</v>
      </c>
      <c r="E2073" t="str">
        <f>HYPERLINK("https://www.ncbi.nlm.nih.gov/geo/query/acc.cgi?acc=GSM475195","GSM475195")</f>
        <v>GSM475195</v>
      </c>
      <c r="F2073" t="str">
        <f t="shared" si="121"/>
        <v>GSE19165</v>
      </c>
    </row>
    <row r="2074" spans="1:6" x14ac:dyDescent="0.25">
      <c r="A2074" t="s">
        <v>3677</v>
      </c>
      <c r="B2074" s="2" t="s">
        <v>3675</v>
      </c>
      <c r="C2074" t="s">
        <v>82</v>
      </c>
      <c r="D2074" t="s">
        <v>559</v>
      </c>
      <c r="E2074" t="str">
        <f>HYPERLINK("https://www.ncbi.nlm.nih.gov/geo/query/acc.cgi?acc=GSM475196","GSM475196")</f>
        <v>GSM475196</v>
      </c>
      <c r="F2074" t="str">
        <f t="shared" si="121"/>
        <v>GSE19165</v>
      </c>
    </row>
    <row r="2075" spans="1:6" x14ac:dyDescent="0.25">
      <c r="A2075" t="s">
        <v>3678</v>
      </c>
      <c r="B2075" s="2" t="s">
        <v>3679</v>
      </c>
      <c r="C2075" t="s">
        <v>82</v>
      </c>
      <c r="D2075" t="s">
        <v>559</v>
      </c>
      <c r="E2075" t="str">
        <f>HYPERLINK("https://www.ncbi.nlm.nih.gov/geo/query/acc.cgi?acc=GSM475197","GSM475197")</f>
        <v>GSM475197</v>
      </c>
      <c r="F2075" t="str">
        <f t="shared" si="121"/>
        <v>GSE19165</v>
      </c>
    </row>
    <row r="2076" spans="1:6" x14ac:dyDescent="0.25">
      <c r="A2076" t="s">
        <v>3680</v>
      </c>
      <c r="B2076" s="2" t="s">
        <v>3288</v>
      </c>
      <c r="C2076" t="s">
        <v>82</v>
      </c>
      <c r="D2076" t="s">
        <v>559</v>
      </c>
      <c r="E2076" t="str">
        <f>HYPERLINK("https://www.ncbi.nlm.nih.gov/geo/query/acc.cgi?acc=GSM475190","GSM475190")</f>
        <v>GSM475190</v>
      </c>
      <c r="F2076" t="str">
        <f t="shared" si="121"/>
        <v>GSE19165</v>
      </c>
    </row>
    <row r="2077" spans="1:6" x14ac:dyDescent="0.25">
      <c r="A2077" t="s">
        <v>3681</v>
      </c>
      <c r="B2077" s="2" t="s">
        <v>3288</v>
      </c>
      <c r="C2077" t="s">
        <v>82</v>
      </c>
      <c r="D2077" t="s">
        <v>559</v>
      </c>
      <c r="E2077" t="str">
        <f>HYPERLINK("https://www.ncbi.nlm.nih.gov/geo/query/acc.cgi?acc=GSM475191","GSM475191")</f>
        <v>GSM475191</v>
      </c>
      <c r="F2077" t="str">
        <f t="shared" si="121"/>
        <v>GSE19165</v>
      </c>
    </row>
    <row r="2078" spans="1:6" x14ac:dyDescent="0.25">
      <c r="A2078" t="s">
        <v>3682</v>
      </c>
      <c r="B2078" s="2" t="s">
        <v>3675</v>
      </c>
      <c r="C2078" t="s">
        <v>82</v>
      </c>
      <c r="D2078" t="s">
        <v>559</v>
      </c>
      <c r="E2078" t="str">
        <f>HYPERLINK("https://www.ncbi.nlm.nih.gov/geo/query/acc.cgi?acc=GSM475192","GSM475192")</f>
        <v>GSM475192</v>
      </c>
      <c r="F2078" t="str">
        <f t="shared" si="121"/>
        <v>GSE19165</v>
      </c>
    </row>
    <row r="2079" spans="1:6" x14ac:dyDescent="0.25">
      <c r="A2079" t="s">
        <v>3683</v>
      </c>
      <c r="B2079" s="2" t="s">
        <v>3675</v>
      </c>
      <c r="C2079" t="s">
        <v>82</v>
      </c>
      <c r="D2079" t="s">
        <v>559</v>
      </c>
      <c r="E2079" t="str">
        <f>HYPERLINK("https://www.ncbi.nlm.nih.gov/geo/query/acc.cgi?acc=GSM475193","GSM475193")</f>
        <v>GSM475193</v>
      </c>
      <c r="F2079" t="str">
        <f t="shared" si="121"/>
        <v>GSE19165</v>
      </c>
    </row>
    <row r="2080" spans="1:6" x14ac:dyDescent="0.25">
      <c r="A2080" t="s">
        <v>3684</v>
      </c>
      <c r="B2080" s="2" t="s">
        <v>3685</v>
      </c>
      <c r="C2080" t="s">
        <v>284</v>
      </c>
      <c r="D2080" t="s">
        <v>559</v>
      </c>
      <c r="E2080" t="str">
        <f>HYPERLINK("https://www.ncbi.nlm.nih.gov/geo/query/acc.cgi?acc=GSM1045438","GSM1045438")</f>
        <v>GSM1045438</v>
      </c>
      <c r="F2080" t="str">
        <f>HYPERLINK("https://www.ncbi.nlm.nih.gov/geo/query/acc.cgi?acc=GSE42580","GSE42580")</f>
        <v>GSE42580</v>
      </c>
    </row>
    <row r="2081" spans="1:6" x14ac:dyDescent="0.25">
      <c r="A2081" t="s">
        <v>3686</v>
      </c>
      <c r="B2081" s="2" t="s">
        <v>3679</v>
      </c>
      <c r="C2081" t="s">
        <v>82</v>
      </c>
      <c r="D2081" t="s">
        <v>559</v>
      </c>
      <c r="E2081" t="str">
        <f>HYPERLINK("https://www.ncbi.nlm.nih.gov/geo/query/acc.cgi?acc=GSM475198","GSM475198")</f>
        <v>GSM475198</v>
      </c>
      <c r="F2081" t="str">
        <f>HYPERLINK("https://www.ncbi.nlm.nih.gov/geo/query/acc.cgi?acc=GSE19165","GSE19165")</f>
        <v>GSE19165</v>
      </c>
    </row>
    <row r="2082" spans="1:6" x14ac:dyDescent="0.25">
      <c r="A2082" t="s">
        <v>3687</v>
      </c>
      <c r="B2082" s="2" t="s">
        <v>3679</v>
      </c>
      <c r="C2082" t="s">
        <v>82</v>
      </c>
      <c r="D2082" t="s">
        <v>559</v>
      </c>
      <c r="E2082" t="str">
        <f>HYPERLINK("https://www.ncbi.nlm.nih.gov/geo/query/acc.cgi?acc=GSM475199","GSM475199")</f>
        <v>GSM475199</v>
      </c>
      <c r="F2082" t="str">
        <f>HYPERLINK("https://www.ncbi.nlm.nih.gov/geo/query/acc.cgi?acc=GSE19165","GSE19165")</f>
        <v>GSE19165</v>
      </c>
    </row>
    <row r="2083" spans="1:6" x14ac:dyDescent="0.25">
      <c r="A2083" t="s">
        <v>3688</v>
      </c>
      <c r="B2083" s="2" t="s">
        <v>3685</v>
      </c>
      <c r="C2083" t="s">
        <v>284</v>
      </c>
      <c r="D2083" t="s">
        <v>559</v>
      </c>
      <c r="E2083" t="str">
        <f>HYPERLINK("https://www.ncbi.nlm.nih.gov/geo/query/acc.cgi?acc=GSM1045439","GSM1045439")</f>
        <v>GSM1045439</v>
      </c>
      <c r="F2083" t="str">
        <f>HYPERLINK("https://www.ncbi.nlm.nih.gov/geo/query/acc.cgi?acc=GSE42580","GSE42580")</f>
        <v>GSE42580</v>
      </c>
    </row>
    <row r="2084" spans="1:6" x14ac:dyDescent="0.25">
      <c r="A2084" t="s">
        <v>3689</v>
      </c>
      <c r="B2084" s="2" t="s">
        <v>2663</v>
      </c>
      <c r="C2084" t="s">
        <v>330</v>
      </c>
      <c r="D2084" t="s">
        <v>947</v>
      </c>
      <c r="E2084" t="str">
        <f>HYPERLINK("https://www.ncbi.nlm.nih.gov/geo/query/acc.cgi?acc=GSM1147707","GSM1147707")</f>
        <v>GSM1147707</v>
      </c>
      <c r="F2084" t="str">
        <f t="shared" ref="F2084:F2091" si="122">HYPERLINK("https://www.ncbi.nlm.nih.gov/geo/query/acc.cgi?acc=GSE47345","GSE47345")</f>
        <v>GSE47345</v>
      </c>
    </row>
    <row r="2085" spans="1:6" x14ac:dyDescent="0.25">
      <c r="A2085" t="s">
        <v>3690</v>
      </c>
      <c r="B2085" s="2" t="s">
        <v>2655</v>
      </c>
      <c r="C2085" t="s">
        <v>330</v>
      </c>
      <c r="D2085" t="s">
        <v>947</v>
      </c>
      <c r="E2085" t="str">
        <f>HYPERLINK("https://www.ncbi.nlm.nih.gov/geo/query/acc.cgi?acc=GSM1147706","GSM1147706")</f>
        <v>GSM1147706</v>
      </c>
      <c r="F2085" t="str">
        <f t="shared" si="122"/>
        <v>GSE47345</v>
      </c>
    </row>
    <row r="2086" spans="1:6" x14ac:dyDescent="0.25">
      <c r="A2086" t="s">
        <v>3691</v>
      </c>
      <c r="B2086" s="2" t="s">
        <v>2653</v>
      </c>
      <c r="C2086" t="s">
        <v>330</v>
      </c>
      <c r="D2086" t="s">
        <v>947</v>
      </c>
      <c r="E2086" t="str">
        <f>HYPERLINK("https://www.ncbi.nlm.nih.gov/geo/query/acc.cgi?acc=GSM1147705","GSM1147705")</f>
        <v>GSM1147705</v>
      </c>
      <c r="F2086" t="str">
        <f t="shared" si="122"/>
        <v>GSE47345</v>
      </c>
    </row>
    <row r="2087" spans="1:6" x14ac:dyDescent="0.25">
      <c r="A2087" t="s">
        <v>3692</v>
      </c>
      <c r="B2087" s="2" t="s">
        <v>2659</v>
      </c>
      <c r="C2087" t="s">
        <v>330</v>
      </c>
      <c r="D2087" t="s">
        <v>947</v>
      </c>
      <c r="E2087" t="str">
        <f>HYPERLINK("https://www.ncbi.nlm.nih.gov/geo/query/acc.cgi?acc=GSM1147704","GSM1147704")</f>
        <v>GSM1147704</v>
      </c>
      <c r="F2087" t="str">
        <f t="shared" si="122"/>
        <v>GSE47345</v>
      </c>
    </row>
    <row r="2088" spans="1:6" x14ac:dyDescent="0.25">
      <c r="A2088" t="s">
        <v>3693</v>
      </c>
      <c r="B2088" s="2" t="s">
        <v>2657</v>
      </c>
      <c r="C2088" t="s">
        <v>330</v>
      </c>
      <c r="D2088" t="s">
        <v>947</v>
      </c>
      <c r="E2088" t="str">
        <f>HYPERLINK("https://www.ncbi.nlm.nih.gov/geo/query/acc.cgi?acc=GSM1147703","GSM1147703")</f>
        <v>GSM1147703</v>
      </c>
      <c r="F2088" t="str">
        <f t="shared" si="122"/>
        <v>GSE47345</v>
      </c>
    </row>
    <row r="2089" spans="1:6" x14ac:dyDescent="0.25">
      <c r="A2089" t="s">
        <v>3694</v>
      </c>
      <c r="B2089" s="2" t="s">
        <v>2648</v>
      </c>
      <c r="C2089" t="s">
        <v>330</v>
      </c>
      <c r="D2089" t="s">
        <v>947</v>
      </c>
      <c r="E2089" t="str">
        <f>HYPERLINK("https://www.ncbi.nlm.nih.gov/geo/query/acc.cgi?acc=GSM1147702","GSM1147702")</f>
        <v>GSM1147702</v>
      </c>
      <c r="F2089" t="str">
        <f t="shared" si="122"/>
        <v>GSE47345</v>
      </c>
    </row>
    <row r="2090" spans="1:6" x14ac:dyDescent="0.25">
      <c r="A2090" t="s">
        <v>3695</v>
      </c>
      <c r="B2090" s="2" t="s">
        <v>2642</v>
      </c>
      <c r="C2090" t="s">
        <v>330</v>
      </c>
      <c r="D2090" t="s">
        <v>947</v>
      </c>
      <c r="E2090" t="str">
        <f>HYPERLINK("https://www.ncbi.nlm.nih.gov/geo/query/acc.cgi?acc=GSM1147701","GSM1147701")</f>
        <v>GSM1147701</v>
      </c>
      <c r="F2090" t="str">
        <f t="shared" si="122"/>
        <v>GSE47345</v>
      </c>
    </row>
    <row r="2091" spans="1:6" x14ac:dyDescent="0.25">
      <c r="A2091" t="s">
        <v>3696</v>
      </c>
      <c r="B2091" s="2" t="s">
        <v>2651</v>
      </c>
      <c r="C2091" t="s">
        <v>330</v>
      </c>
      <c r="D2091" t="s">
        <v>947</v>
      </c>
      <c r="E2091" t="str">
        <f>HYPERLINK("https://www.ncbi.nlm.nih.gov/geo/query/acc.cgi?acc=GSM1147700","GSM1147700")</f>
        <v>GSM1147700</v>
      </c>
      <c r="F2091" t="str">
        <f t="shared" si="122"/>
        <v>GSE47345</v>
      </c>
    </row>
    <row r="2092" spans="1:6" x14ac:dyDescent="0.25">
      <c r="A2092" t="s">
        <v>3697</v>
      </c>
      <c r="B2092" s="2" t="s">
        <v>2404</v>
      </c>
      <c r="C2092" t="s">
        <v>377</v>
      </c>
      <c r="D2092" t="s">
        <v>618</v>
      </c>
      <c r="E2092" t="str">
        <f>HYPERLINK("https://www.ncbi.nlm.nih.gov/geo/query/acc.cgi?acc=GSM1304515","GSM1304515")</f>
        <v>GSM1304515</v>
      </c>
      <c r="F2092" t="str">
        <f>HYPERLINK("https://www.ncbi.nlm.nih.gov/geo/query/acc.cgi?acc=GSE53969","GSE53969")</f>
        <v>GSE53969</v>
      </c>
    </row>
    <row r="2093" spans="1:6" x14ac:dyDescent="0.25">
      <c r="A2093" t="s">
        <v>3698</v>
      </c>
      <c r="B2093" s="2" t="s">
        <v>2404</v>
      </c>
      <c r="C2093" t="s">
        <v>377</v>
      </c>
      <c r="D2093" t="s">
        <v>618</v>
      </c>
      <c r="E2093" t="str">
        <f>HYPERLINK("https://www.ncbi.nlm.nih.gov/geo/query/acc.cgi?acc=GSM1304514","GSM1304514")</f>
        <v>GSM1304514</v>
      </c>
      <c r="F2093" t="str">
        <f>HYPERLINK("https://www.ncbi.nlm.nih.gov/geo/query/acc.cgi?acc=GSE53969","GSE53969")</f>
        <v>GSE53969</v>
      </c>
    </row>
    <row r="2094" spans="1:6" x14ac:dyDescent="0.25">
      <c r="A2094" t="s">
        <v>3699</v>
      </c>
      <c r="B2094" s="2" t="s">
        <v>2404</v>
      </c>
      <c r="C2094" t="s">
        <v>377</v>
      </c>
      <c r="D2094" t="s">
        <v>618</v>
      </c>
      <c r="E2094" t="str">
        <f>HYPERLINK("https://www.ncbi.nlm.nih.gov/geo/query/acc.cgi?acc=GSM1304517","GSM1304517")</f>
        <v>GSM1304517</v>
      </c>
      <c r="F2094" t="str">
        <f>HYPERLINK("https://www.ncbi.nlm.nih.gov/geo/query/acc.cgi?acc=GSE53969","GSE53969")</f>
        <v>GSE53969</v>
      </c>
    </row>
    <row r="2095" spans="1:6" x14ac:dyDescent="0.25">
      <c r="A2095" t="s">
        <v>3700</v>
      </c>
      <c r="B2095" s="2" t="s">
        <v>3200</v>
      </c>
      <c r="C2095" t="s">
        <v>243</v>
      </c>
      <c r="D2095" t="s">
        <v>625</v>
      </c>
      <c r="E2095" t="str">
        <f>HYPERLINK("https://www.ncbi.nlm.nih.gov/geo/query/acc.cgi?acc=GSM86143","GSM86143")</f>
        <v>GSM86143</v>
      </c>
      <c r="F2095" t="str">
        <f>HYPERLINK("https://www.ncbi.nlm.nih.gov/geo/query/acc.cgi?acc=GSE3749","GSE3749")</f>
        <v>GSE3749</v>
      </c>
    </row>
    <row r="2096" spans="1:6" x14ac:dyDescent="0.25">
      <c r="A2096" t="s">
        <v>3701</v>
      </c>
      <c r="B2096" s="2" t="s">
        <v>2860</v>
      </c>
      <c r="C2096" t="s">
        <v>377</v>
      </c>
      <c r="D2096" t="s">
        <v>618</v>
      </c>
      <c r="E2096" t="str">
        <f>HYPERLINK("https://www.ncbi.nlm.nih.gov/geo/query/acc.cgi?acc=GSM1304511","GSM1304511")</f>
        <v>GSM1304511</v>
      </c>
      <c r="F2096" t="str">
        <f>HYPERLINK("https://www.ncbi.nlm.nih.gov/geo/query/acc.cgi?acc=GSE53969","GSE53969")</f>
        <v>GSE53969</v>
      </c>
    </row>
    <row r="2097" spans="1:6" x14ac:dyDescent="0.25">
      <c r="A2097" t="s">
        <v>3702</v>
      </c>
      <c r="B2097" s="2" t="s">
        <v>2860</v>
      </c>
      <c r="C2097" t="s">
        <v>377</v>
      </c>
      <c r="D2097" t="s">
        <v>618</v>
      </c>
      <c r="E2097" t="str">
        <f>HYPERLINK("https://www.ncbi.nlm.nih.gov/geo/query/acc.cgi?acc=GSM1304510","GSM1304510")</f>
        <v>GSM1304510</v>
      </c>
      <c r="F2097" t="str">
        <f>HYPERLINK("https://www.ncbi.nlm.nih.gov/geo/query/acc.cgi?acc=GSE53969","GSE53969")</f>
        <v>GSE53969</v>
      </c>
    </row>
    <row r="2098" spans="1:6" x14ac:dyDescent="0.25">
      <c r="A2098" t="s">
        <v>3703</v>
      </c>
      <c r="B2098" s="2" t="s">
        <v>617</v>
      </c>
      <c r="C2098" t="s">
        <v>377</v>
      </c>
      <c r="D2098" t="s">
        <v>618</v>
      </c>
      <c r="E2098" t="str">
        <f>HYPERLINK("https://www.ncbi.nlm.nih.gov/geo/query/acc.cgi?acc=GSM1304494","GSM1304494")</f>
        <v>GSM1304494</v>
      </c>
      <c r="F2098" t="str">
        <f>HYPERLINK("https://www.ncbi.nlm.nih.gov/geo/query/acc.cgi?acc=GSE53969","GSE53969")</f>
        <v>GSE53969</v>
      </c>
    </row>
    <row r="2099" spans="1:6" x14ac:dyDescent="0.25">
      <c r="A2099" t="s">
        <v>3704</v>
      </c>
      <c r="B2099" s="2" t="s">
        <v>2860</v>
      </c>
      <c r="C2099" t="s">
        <v>377</v>
      </c>
      <c r="D2099" t="s">
        <v>618</v>
      </c>
      <c r="E2099" t="str">
        <f>HYPERLINK("https://www.ncbi.nlm.nih.gov/geo/query/acc.cgi?acc=GSM1304512","GSM1304512")</f>
        <v>GSM1304512</v>
      </c>
      <c r="F2099" t="str">
        <f>HYPERLINK("https://www.ncbi.nlm.nih.gov/geo/query/acc.cgi?acc=GSE53969","GSE53969")</f>
        <v>GSE53969</v>
      </c>
    </row>
    <row r="2100" spans="1:6" x14ac:dyDescent="0.25">
      <c r="A2100" t="s">
        <v>3705</v>
      </c>
      <c r="B2100" s="2" t="s">
        <v>3706</v>
      </c>
      <c r="C2100" t="s">
        <v>333</v>
      </c>
      <c r="D2100" t="s">
        <v>579</v>
      </c>
      <c r="E2100" t="str">
        <f>HYPERLINK("https://www.ncbi.nlm.nih.gov/geo/query/acc.cgi?acc=GSM1168407","GSM1168407")</f>
        <v>GSM1168407</v>
      </c>
      <c r="F2100" t="str">
        <f t="shared" ref="F2100:F2110" si="123">HYPERLINK("https://www.ncbi.nlm.nih.gov/geo/query/acc.cgi?acc=GSE48092","GSE48092")</f>
        <v>GSE48092</v>
      </c>
    </row>
    <row r="2101" spans="1:6" x14ac:dyDescent="0.25">
      <c r="A2101" t="s">
        <v>3707</v>
      </c>
      <c r="B2101" s="2" t="s">
        <v>3706</v>
      </c>
      <c r="C2101" t="s">
        <v>333</v>
      </c>
      <c r="D2101" t="s">
        <v>579</v>
      </c>
      <c r="E2101" t="str">
        <f>HYPERLINK("https://www.ncbi.nlm.nih.gov/geo/query/acc.cgi?acc=GSM1168406","GSM1168406")</f>
        <v>GSM1168406</v>
      </c>
      <c r="F2101" t="str">
        <f t="shared" si="123"/>
        <v>GSE48092</v>
      </c>
    </row>
    <row r="2102" spans="1:6" x14ac:dyDescent="0.25">
      <c r="A2102" t="s">
        <v>3708</v>
      </c>
      <c r="B2102" s="2" t="s">
        <v>3706</v>
      </c>
      <c r="C2102" t="s">
        <v>333</v>
      </c>
      <c r="D2102" t="s">
        <v>579</v>
      </c>
      <c r="E2102" t="str">
        <f>HYPERLINK("https://www.ncbi.nlm.nih.gov/geo/query/acc.cgi?acc=GSM1168405","GSM1168405")</f>
        <v>GSM1168405</v>
      </c>
      <c r="F2102" t="str">
        <f t="shared" si="123"/>
        <v>GSE48092</v>
      </c>
    </row>
    <row r="2103" spans="1:6" x14ac:dyDescent="0.25">
      <c r="A2103" t="s">
        <v>3709</v>
      </c>
      <c r="B2103" s="2" t="s">
        <v>3710</v>
      </c>
      <c r="C2103" t="s">
        <v>333</v>
      </c>
      <c r="D2103" t="s">
        <v>579</v>
      </c>
      <c r="E2103" t="str">
        <f>HYPERLINK("https://www.ncbi.nlm.nih.gov/geo/query/acc.cgi?acc=GSM1168404","GSM1168404")</f>
        <v>GSM1168404</v>
      </c>
      <c r="F2103" t="str">
        <f t="shared" si="123"/>
        <v>GSE48092</v>
      </c>
    </row>
    <row r="2104" spans="1:6" x14ac:dyDescent="0.25">
      <c r="A2104" t="s">
        <v>3711</v>
      </c>
      <c r="B2104" s="2" t="s">
        <v>3710</v>
      </c>
      <c r="C2104" t="s">
        <v>333</v>
      </c>
      <c r="D2104" t="s">
        <v>579</v>
      </c>
      <c r="E2104" t="str">
        <f>HYPERLINK("https://www.ncbi.nlm.nih.gov/geo/query/acc.cgi?acc=GSM1168403","GSM1168403")</f>
        <v>GSM1168403</v>
      </c>
      <c r="F2104" t="str">
        <f t="shared" si="123"/>
        <v>GSE48092</v>
      </c>
    </row>
    <row r="2105" spans="1:6" x14ac:dyDescent="0.25">
      <c r="A2105" t="s">
        <v>3712</v>
      </c>
      <c r="B2105" s="2" t="s">
        <v>3710</v>
      </c>
      <c r="C2105" t="s">
        <v>333</v>
      </c>
      <c r="D2105" t="s">
        <v>579</v>
      </c>
      <c r="E2105" t="str">
        <f>HYPERLINK("https://www.ncbi.nlm.nih.gov/geo/query/acc.cgi?acc=GSM1168402","GSM1168402")</f>
        <v>GSM1168402</v>
      </c>
      <c r="F2105" t="str">
        <f t="shared" si="123"/>
        <v>GSE48092</v>
      </c>
    </row>
    <row r="2106" spans="1:6" x14ac:dyDescent="0.25">
      <c r="A2106" t="s">
        <v>3713</v>
      </c>
      <c r="B2106" s="2" t="s">
        <v>3714</v>
      </c>
      <c r="C2106" t="s">
        <v>333</v>
      </c>
      <c r="D2106" t="s">
        <v>579</v>
      </c>
      <c r="E2106" t="str">
        <f>HYPERLINK("https://www.ncbi.nlm.nih.gov/geo/query/acc.cgi?acc=GSM1168401","GSM1168401")</f>
        <v>GSM1168401</v>
      </c>
      <c r="F2106" t="str">
        <f t="shared" si="123"/>
        <v>GSE48092</v>
      </c>
    </row>
    <row r="2107" spans="1:6" x14ac:dyDescent="0.25">
      <c r="A2107" t="s">
        <v>3715</v>
      </c>
      <c r="B2107" s="2" t="s">
        <v>3714</v>
      </c>
      <c r="C2107" t="s">
        <v>333</v>
      </c>
      <c r="D2107" t="s">
        <v>579</v>
      </c>
      <c r="E2107" t="str">
        <f>HYPERLINK("https://www.ncbi.nlm.nih.gov/geo/query/acc.cgi?acc=GSM1168400","GSM1168400")</f>
        <v>GSM1168400</v>
      </c>
      <c r="F2107" t="str">
        <f t="shared" si="123"/>
        <v>GSE48092</v>
      </c>
    </row>
    <row r="2108" spans="1:6" x14ac:dyDescent="0.25">
      <c r="A2108" t="s">
        <v>3716</v>
      </c>
      <c r="B2108" s="2" t="s">
        <v>3717</v>
      </c>
      <c r="C2108" t="s">
        <v>333</v>
      </c>
      <c r="D2108" t="s">
        <v>579</v>
      </c>
      <c r="E2108" t="str">
        <f>HYPERLINK("https://www.ncbi.nlm.nih.gov/geo/query/acc.cgi?acc=GSM1168399","GSM1168399")</f>
        <v>GSM1168399</v>
      </c>
      <c r="F2108" t="str">
        <f t="shared" si="123"/>
        <v>GSE48092</v>
      </c>
    </row>
    <row r="2109" spans="1:6" x14ac:dyDescent="0.25">
      <c r="A2109" t="s">
        <v>3718</v>
      </c>
      <c r="B2109" s="2" t="s">
        <v>3717</v>
      </c>
      <c r="C2109" t="s">
        <v>333</v>
      </c>
      <c r="D2109" t="s">
        <v>579</v>
      </c>
      <c r="E2109" t="str">
        <f>HYPERLINK("https://www.ncbi.nlm.nih.gov/geo/query/acc.cgi?acc=GSM1168398","GSM1168398")</f>
        <v>GSM1168398</v>
      </c>
      <c r="F2109" t="str">
        <f t="shared" si="123"/>
        <v>GSE48092</v>
      </c>
    </row>
    <row r="2110" spans="1:6" x14ac:dyDescent="0.25">
      <c r="A2110" t="s">
        <v>3719</v>
      </c>
      <c r="B2110" s="2" t="s">
        <v>3717</v>
      </c>
      <c r="C2110" t="s">
        <v>333</v>
      </c>
      <c r="D2110" t="s">
        <v>579</v>
      </c>
      <c r="E2110" t="str">
        <f>HYPERLINK("https://www.ncbi.nlm.nih.gov/geo/query/acc.cgi?acc=GSM1168397","GSM1168397")</f>
        <v>GSM1168397</v>
      </c>
      <c r="F2110" t="str">
        <f t="shared" si="123"/>
        <v>GSE48092</v>
      </c>
    </row>
    <row r="2111" spans="1:6" x14ac:dyDescent="0.25">
      <c r="A2111" t="s">
        <v>3720</v>
      </c>
      <c r="B2111" s="2" t="s">
        <v>1031</v>
      </c>
      <c r="C2111" t="s">
        <v>199</v>
      </c>
      <c r="D2111" t="s">
        <v>623</v>
      </c>
      <c r="E2111" t="str">
        <f>HYPERLINK("https://www.ncbi.nlm.nih.gov/geo/query/acc.cgi?acc=GSM72814","GSM72814")</f>
        <v>GSM72814</v>
      </c>
      <c r="F2111" t="str">
        <f>HYPERLINK("https://www.ncbi.nlm.nih.gov/geo/query/acc.cgi?acc=GSE3231","GSE3231")</f>
        <v>GSE3231</v>
      </c>
    </row>
    <row r="2112" spans="1:6" x14ac:dyDescent="0.25">
      <c r="A2112" t="s">
        <v>3721</v>
      </c>
      <c r="B2112" s="2" t="s">
        <v>3722</v>
      </c>
      <c r="C2112" t="s">
        <v>295</v>
      </c>
      <c r="D2112" t="s">
        <v>559</v>
      </c>
      <c r="E2112" t="str">
        <f>HYPERLINK("https://www.ncbi.nlm.nih.gov/geo/query/acc.cgi?acc=GSM1058160","GSM1058160")</f>
        <v>GSM1058160</v>
      </c>
      <c r="F2112" t="str">
        <f>HYPERLINK("https://www.ncbi.nlm.nih.gov/geo/query/acc.cgi?acc=GSE43197","GSE43197")</f>
        <v>GSE43197</v>
      </c>
    </row>
    <row r="2113" spans="1:6" x14ac:dyDescent="0.25">
      <c r="A2113" t="s">
        <v>3723</v>
      </c>
      <c r="B2113" s="2" t="s">
        <v>1453</v>
      </c>
      <c r="C2113" t="s">
        <v>404</v>
      </c>
      <c r="D2113" t="s">
        <v>579</v>
      </c>
      <c r="E2113" t="str">
        <f>HYPERLINK("https://www.ncbi.nlm.nih.gov/geo/query/acc.cgi?acc=GSM1385857","GSM1385857")</f>
        <v>GSM1385857</v>
      </c>
      <c r="F2113" t="str">
        <f>HYPERLINK("https://www.ncbi.nlm.nih.gov/geo/query/acc.cgi?acc=GSE57639","GSE57639")</f>
        <v>GSE57639</v>
      </c>
    </row>
    <row r="2114" spans="1:6" x14ac:dyDescent="0.25">
      <c r="A2114" t="s">
        <v>3724</v>
      </c>
      <c r="B2114" s="2" t="s">
        <v>3380</v>
      </c>
      <c r="C2114" t="s">
        <v>545</v>
      </c>
      <c r="D2114" t="s">
        <v>3368</v>
      </c>
      <c r="E2114" t="str">
        <f>HYPERLINK("https://www.ncbi.nlm.nih.gov/geo/query/acc.cgi?acc=GSM246436","GSM246436")</f>
        <v>GSM246436</v>
      </c>
      <c r="F2114" t="str">
        <f>HYPERLINK("https://www.ncbi.nlm.nih.gov/geo/query/acc.cgi?acc=GSE9775","GSE9775")</f>
        <v>GSE9775</v>
      </c>
    </row>
    <row r="2115" spans="1:6" x14ac:dyDescent="0.25">
      <c r="A2115" t="s">
        <v>3725</v>
      </c>
      <c r="B2115" s="2" t="s">
        <v>3722</v>
      </c>
      <c r="C2115" t="s">
        <v>295</v>
      </c>
      <c r="D2115" t="s">
        <v>559</v>
      </c>
      <c r="E2115" t="str">
        <f>HYPERLINK("https://www.ncbi.nlm.nih.gov/geo/query/acc.cgi?acc=GSM1058161","GSM1058161")</f>
        <v>GSM1058161</v>
      </c>
      <c r="F2115" t="str">
        <f>HYPERLINK("https://www.ncbi.nlm.nih.gov/geo/query/acc.cgi?acc=GSE43197","GSE43197")</f>
        <v>GSE43197</v>
      </c>
    </row>
    <row r="2116" spans="1:6" x14ac:dyDescent="0.25">
      <c r="A2116" t="s">
        <v>3726</v>
      </c>
      <c r="B2116" s="2" t="s">
        <v>3727</v>
      </c>
      <c r="C2116" t="s">
        <v>281</v>
      </c>
      <c r="D2116" t="s">
        <v>824</v>
      </c>
      <c r="E2116" t="str">
        <f>HYPERLINK("https://www.ncbi.nlm.nih.gov/geo/query/acc.cgi?acc=GSM1049452","GSM1049452")</f>
        <v>GSM1049452</v>
      </c>
      <c r="F2116" t="str">
        <f>HYPERLINK("https://www.ncbi.nlm.nih.gov/geo/query/acc.cgi?acc=GSE42478","GSE42478")</f>
        <v>GSE42478</v>
      </c>
    </row>
    <row r="2117" spans="1:6" x14ac:dyDescent="0.25">
      <c r="A2117" t="s">
        <v>3728</v>
      </c>
      <c r="B2117" s="2" t="s">
        <v>3729</v>
      </c>
      <c r="C2117" t="s">
        <v>281</v>
      </c>
      <c r="D2117" t="s">
        <v>824</v>
      </c>
      <c r="E2117" t="str">
        <f>HYPERLINK("https://www.ncbi.nlm.nih.gov/geo/query/acc.cgi?acc=GSM1049453","GSM1049453")</f>
        <v>GSM1049453</v>
      </c>
      <c r="F2117" t="str">
        <f>HYPERLINK("https://www.ncbi.nlm.nih.gov/geo/query/acc.cgi?acc=GSE42478","GSE42478")</f>
        <v>GSE42478</v>
      </c>
    </row>
    <row r="2118" spans="1:6" x14ac:dyDescent="0.25">
      <c r="A2118" t="s">
        <v>3730</v>
      </c>
      <c r="B2118" s="2" t="s">
        <v>939</v>
      </c>
      <c r="C2118" t="s">
        <v>295</v>
      </c>
      <c r="D2118" t="s">
        <v>559</v>
      </c>
      <c r="E2118" t="str">
        <f>HYPERLINK("https://www.ncbi.nlm.nih.gov/geo/query/acc.cgi?acc=GSM1058162","GSM1058162")</f>
        <v>GSM1058162</v>
      </c>
      <c r="F2118" t="str">
        <f>HYPERLINK("https://www.ncbi.nlm.nih.gov/geo/query/acc.cgi?acc=GSE43197","GSE43197")</f>
        <v>GSE43197</v>
      </c>
    </row>
    <row r="2119" spans="1:6" x14ac:dyDescent="0.25">
      <c r="A2119" t="s">
        <v>3731</v>
      </c>
      <c r="B2119" s="2" t="s">
        <v>3732</v>
      </c>
      <c r="C2119" t="s">
        <v>281</v>
      </c>
      <c r="D2119" t="s">
        <v>824</v>
      </c>
      <c r="E2119" t="str">
        <f>HYPERLINK("https://www.ncbi.nlm.nih.gov/geo/query/acc.cgi?acc=GSM1049454","GSM1049454")</f>
        <v>GSM1049454</v>
      </c>
      <c r="F2119" t="str">
        <f>HYPERLINK("https://www.ncbi.nlm.nih.gov/geo/query/acc.cgi?acc=GSE42478","GSE42478")</f>
        <v>GSE42478</v>
      </c>
    </row>
    <row r="2120" spans="1:6" x14ac:dyDescent="0.25">
      <c r="A2120" t="s">
        <v>3733</v>
      </c>
      <c r="B2120" s="2" t="s">
        <v>3734</v>
      </c>
      <c r="C2120" t="s">
        <v>281</v>
      </c>
      <c r="D2120" t="s">
        <v>824</v>
      </c>
      <c r="E2120" t="str">
        <f>HYPERLINK("https://www.ncbi.nlm.nih.gov/geo/query/acc.cgi?acc=GSM1049455","GSM1049455")</f>
        <v>GSM1049455</v>
      </c>
      <c r="F2120" t="str">
        <f>HYPERLINK("https://www.ncbi.nlm.nih.gov/geo/query/acc.cgi?acc=GSE42478","GSE42478")</f>
        <v>GSE42478</v>
      </c>
    </row>
    <row r="2121" spans="1:6" x14ac:dyDescent="0.25">
      <c r="A2121" t="s">
        <v>3735</v>
      </c>
      <c r="B2121" s="2" t="s">
        <v>3110</v>
      </c>
      <c r="C2121" t="s">
        <v>440</v>
      </c>
      <c r="D2121" t="s">
        <v>789</v>
      </c>
      <c r="E2121" t="str">
        <f>HYPERLINK("https://www.ncbi.nlm.nih.gov/geo/query/acc.cgi?acc=GSM1869339","GSM1869339")</f>
        <v>GSM1869339</v>
      </c>
      <c r="F2121" t="str">
        <f>HYPERLINK("https://www.ncbi.nlm.nih.gov/geo/query/acc.cgi?acc=GSE66534","GSE66534")</f>
        <v>GSE66534</v>
      </c>
    </row>
    <row r="2122" spans="1:6" x14ac:dyDescent="0.25">
      <c r="A2122" t="s">
        <v>3736</v>
      </c>
      <c r="B2122" s="2" t="s">
        <v>2663</v>
      </c>
      <c r="C2122" t="s">
        <v>330</v>
      </c>
      <c r="D2122" t="s">
        <v>947</v>
      </c>
      <c r="E2122" t="str">
        <f>HYPERLINK("https://www.ncbi.nlm.nih.gov/geo/query/acc.cgi?acc=GSM1147679","GSM1147679")</f>
        <v>GSM1147679</v>
      </c>
      <c r="F2122" t="str">
        <f>HYPERLINK("https://www.ncbi.nlm.nih.gov/geo/query/acc.cgi?acc=GSE47345","GSE47345")</f>
        <v>GSE47345</v>
      </c>
    </row>
    <row r="2123" spans="1:6" x14ac:dyDescent="0.25">
      <c r="A2123" t="s">
        <v>3737</v>
      </c>
      <c r="B2123" s="2" t="s">
        <v>939</v>
      </c>
      <c r="C2123" t="s">
        <v>295</v>
      </c>
      <c r="D2123" t="s">
        <v>559</v>
      </c>
      <c r="E2123" t="str">
        <f>HYPERLINK("https://www.ncbi.nlm.nih.gov/geo/query/acc.cgi?acc=GSM1058163","GSM1058163")</f>
        <v>GSM1058163</v>
      </c>
      <c r="F2123" t="str">
        <f>HYPERLINK("https://www.ncbi.nlm.nih.gov/geo/query/acc.cgi?acc=GSE43197","GSE43197")</f>
        <v>GSE43197</v>
      </c>
    </row>
    <row r="2124" spans="1:6" x14ac:dyDescent="0.25">
      <c r="A2124" t="s">
        <v>3738</v>
      </c>
      <c r="B2124" s="2" t="s">
        <v>3739</v>
      </c>
      <c r="C2124" t="s">
        <v>79</v>
      </c>
      <c r="D2124" t="s">
        <v>559</v>
      </c>
      <c r="E2124" t="str">
        <f>HYPERLINK("https://www.ncbi.nlm.nih.gov/geo/query/acc.cgi?acc=GSM472235","GSM472235")</f>
        <v>GSM472235</v>
      </c>
      <c r="F2124" t="str">
        <f>HYPERLINK("https://www.ncbi.nlm.nih.gov/geo/query/acc.cgi?acc=GSE19076","GSE19076")</f>
        <v>GSE19076</v>
      </c>
    </row>
    <row r="2125" spans="1:6" x14ac:dyDescent="0.25">
      <c r="A2125" t="s">
        <v>3740</v>
      </c>
      <c r="B2125" s="2" t="s">
        <v>3739</v>
      </c>
      <c r="C2125" t="s">
        <v>79</v>
      </c>
      <c r="D2125" t="s">
        <v>559</v>
      </c>
      <c r="E2125" t="str">
        <f>HYPERLINK("https://www.ncbi.nlm.nih.gov/geo/query/acc.cgi?acc=GSM472236","GSM472236")</f>
        <v>GSM472236</v>
      </c>
      <c r="F2125" t="str">
        <f>HYPERLINK("https://www.ncbi.nlm.nih.gov/geo/query/acc.cgi?acc=GSE19076","GSE19076")</f>
        <v>GSE19076</v>
      </c>
    </row>
    <row r="2126" spans="1:6" x14ac:dyDescent="0.25">
      <c r="A2126" t="s">
        <v>3741</v>
      </c>
      <c r="B2126" s="2" t="s">
        <v>3739</v>
      </c>
      <c r="C2126" t="s">
        <v>79</v>
      </c>
      <c r="D2126" t="s">
        <v>559</v>
      </c>
      <c r="E2126" t="str">
        <f>HYPERLINK("https://www.ncbi.nlm.nih.gov/geo/query/acc.cgi?acc=GSM472237","GSM472237")</f>
        <v>GSM472237</v>
      </c>
      <c r="F2126" t="str">
        <f>HYPERLINK("https://www.ncbi.nlm.nih.gov/geo/query/acc.cgi?acc=GSE19076","GSE19076")</f>
        <v>GSE19076</v>
      </c>
    </row>
    <row r="2127" spans="1:6" x14ac:dyDescent="0.25">
      <c r="A2127" t="s">
        <v>3742</v>
      </c>
      <c r="B2127" s="2" t="s">
        <v>3743</v>
      </c>
      <c r="C2127" t="s">
        <v>79</v>
      </c>
      <c r="D2127" t="s">
        <v>559</v>
      </c>
      <c r="E2127" t="str">
        <f>HYPERLINK("https://www.ncbi.nlm.nih.gov/geo/query/acc.cgi?acc=GSM472238","GSM472238")</f>
        <v>GSM472238</v>
      </c>
      <c r="F2127" t="str">
        <f>HYPERLINK("https://www.ncbi.nlm.nih.gov/geo/query/acc.cgi?acc=GSE19076","GSE19076")</f>
        <v>GSE19076</v>
      </c>
    </row>
    <row r="2128" spans="1:6" x14ac:dyDescent="0.25">
      <c r="A2128" t="s">
        <v>3744</v>
      </c>
      <c r="B2128" s="2" t="s">
        <v>3743</v>
      </c>
      <c r="C2128" t="s">
        <v>79</v>
      </c>
      <c r="D2128" t="s">
        <v>559</v>
      </c>
      <c r="E2128" t="str">
        <f>HYPERLINK("https://www.ncbi.nlm.nih.gov/geo/query/acc.cgi?acc=GSM472239","GSM472239")</f>
        <v>GSM472239</v>
      </c>
      <c r="F2128" t="str">
        <f>HYPERLINK("https://www.ncbi.nlm.nih.gov/geo/query/acc.cgi?acc=GSE19076","GSE19076")</f>
        <v>GSE19076</v>
      </c>
    </row>
    <row r="2129" spans="1:6" x14ac:dyDescent="0.25">
      <c r="A2129" t="s">
        <v>3745</v>
      </c>
      <c r="B2129" s="2" t="s">
        <v>2651</v>
      </c>
      <c r="C2129" t="s">
        <v>330</v>
      </c>
      <c r="D2129" t="s">
        <v>947</v>
      </c>
      <c r="E2129" t="str">
        <f>HYPERLINK("https://www.ncbi.nlm.nih.gov/geo/query/acc.cgi?acc=GSM1147671","GSM1147671")</f>
        <v>GSM1147671</v>
      </c>
      <c r="F2129" t="str">
        <f t="shared" ref="F2129:F2134" si="124">HYPERLINK("https://www.ncbi.nlm.nih.gov/geo/query/acc.cgi?acc=GSE47345","GSE47345")</f>
        <v>GSE47345</v>
      </c>
    </row>
    <row r="2130" spans="1:6" x14ac:dyDescent="0.25">
      <c r="A2130" t="s">
        <v>3746</v>
      </c>
      <c r="B2130" s="2" t="s">
        <v>1430</v>
      </c>
      <c r="C2130" t="s">
        <v>330</v>
      </c>
      <c r="D2130" t="s">
        <v>947</v>
      </c>
      <c r="E2130" t="str">
        <f>HYPERLINK("https://www.ncbi.nlm.nih.gov/geo/query/acc.cgi?acc=GSM1147670","GSM1147670")</f>
        <v>GSM1147670</v>
      </c>
      <c r="F2130" t="str">
        <f t="shared" si="124"/>
        <v>GSE47345</v>
      </c>
    </row>
    <row r="2131" spans="1:6" x14ac:dyDescent="0.25">
      <c r="A2131" t="s">
        <v>3747</v>
      </c>
      <c r="B2131" s="2" t="s">
        <v>2655</v>
      </c>
      <c r="C2131" t="s">
        <v>330</v>
      </c>
      <c r="D2131" t="s">
        <v>947</v>
      </c>
      <c r="E2131" t="str">
        <f>HYPERLINK("https://www.ncbi.nlm.nih.gov/geo/query/acc.cgi?acc=GSM1147677","GSM1147677")</f>
        <v>GSM1147677</v>
      </c>
      <c r="F2131" t="str">
        <f t="shared" si="124"/>
        <v>GSE47345</v>
      </c>
    </row>
    <row r="2132" spans="1:6" x14ac:dyDescent="0.25">
      <c r="A2132" t="s">
        <v>3748</v>
      </c>
      <c r="B2132" s="2" t="s">
        <v>2653</v>
      </c>
      <c r="C2132" t="s">
        <v>330</v>
      </c>
      <c r="D2132" t="s">
        <v>947</v>
      </c>
      <c r="E2132" t="str">
        <f>HYPERLINK("https://www.ncbi.nlm.nih.gov/geo/query/acc.cgi?acc=GSM1147676","GSM1147676")</f>
        <v>GSM1147676</v>
      </c>
      <c r="F2132" t="str">
        <f t="shared" si="124"/>
        <v>GSE47345</v>
      </c>
    </row>
    <row r="2133" spans="1:6" x14ac:dyDescent="0.25">
      <c r="A2133" t="s">
        <v>3749</v>
      </c>
      <c r="B2133" s="2" t="s">
        <v>2659</v>
      </c>
      <c r="C2133" t="s">
        <v>330</v>
      </c>
      <c r="D2133" t="s">
        <v>947</v>
      </c>
      <c r="E2133" t="str">
        <f>HYPERLINK("https://www.ncbi.nlm.nih.gov/geo/query/acc.cgi?acc=GSM1147675","GSM1147675")</f>
        <v>GSM1147675</v>
      </c>
      <c r="F2133" t="str">
        <f t="shared" si="124"/>
        <v>GSE47345</v>
      </c>
    </row>
    <row r="2134" spans="1:6" x14ac:dyDescent="0.25">
      <c r="A2134" t="s">
        <v>3750</v>
      </c>
      <c r="B2134" s="2" t="s">
        <v>2657</v>
      </c>
      <c r="C2134" t="s">
        <v>330</v>
      </c>
      <c r="D2134" t="s">
        <v>947</v>
      </c>
      <c r="E2134" t="str">
        <f>HYPERLINK("https://www.ncbi.nlm.nih.gov/geo/query/acc.cgi?acc=GSM1147674","GSM1147674")</f>
        <v>GSM1147674</v>
      </c>
      <c r="F2134" t="str">
        <f t="shared" si="124"/>
        <v>GSE47345</v>
      </c>
    </row>
    <row r="2135" spans="1:6" x14ac:dyDescent="0.25">
      <c r="A2135" t="s">
        <v>3751</v>
      </c>
      <c r="B2135" s="2" t="s">
        <v>3752</v>
      </c>
      <c r="C2135" t="s">
        <v>183</v>
      </c>
      <c r="D2135" t="s">
        <v>3753</v>
      </c>
      <c r="E2135" t="str">
        <f>HYPERLINK("https://www.ncbi.nlm.nih.gov/geo/query/acc.cgi?acc=GSM768337","GSM768337")</f>
        <v>GSM768337</v>
      </c>
      <c r="F2135" t="str">
        <f t="shared" ref="F2135:F2142" si="125">HYPERLINK("https://www.ncbi.nlm.nih.gov/geo/query/acc.cgi?acc=GSE31008","GSE31008")</f>
        <v>GSE31008</v>
      </c>
    </row>
    <row r="2136" spans="1:6" x14ac:dyDescent="0.25">
      <c r="A2136" t="s">
        <v>3754</v>
      </c>
      <c r="B2136" s="2" t="s">
        <v>3755</v>
      </c>
      <c r="C2136" t="s">
        <v>183</v>
      </c>
      <c r="D2136" t="s">
        <v>3753</v>
      </c>
      <c r="E2136" t="str">
        <f>HYPERLINK("https://www.ncbi.nlm.nih.gov/geo/query/acc.cgi?acc=GSM768336","GSM768336")</f>
        <v>GSM768336</v>
      </c>
      <c r="F2136" t="str">
        <f t="shared" si="125"/>
        <v>GSE31008</v>
      </c>
    </row>
    <row r="2137" spans="1:6" x14ac:dyDescent="0.25">
      <c r="A2137" t="s">
        <v>3756</v>
      </c>
      <c r="B2137" s="2" t="s">
        <v>3755</v>
      </c>
      <c r="C2137" t="s">
        <v>183</v>
      </c>
      <c r="D2137" t="s">
        <v>3753</v>
      </c>
      <c r="E2137" t="str">
        <f>HYPERLINK("https://www.ncbi.nlm.nih.gov/geo/query/acc.cgi?acc=GSM768335","GSM768335")</f>
        <v>GSM768335</v>
      </c>
      <c r="F2137" t="str">
        <f t="shared" si="125"/>
        <v>GSE31008</v>
      </c>
    </row>
    <row r="2138" spans="1:6" x14ac:dyDescent="0.25">
      <c r="A2138" t="s">
        <v>3757</v>
      </c>
      <c r="B2138" s="2" t="s">
        <v>3758</v>
      </c>
      <c r="C2138" t="s">
        <v>183</v>
      </c>
      <c r="D2138" t="s">
        <v>3753</v>
      </c>
      <c r="E2138" t="str">
        <f>HYPERLINK("https://www.ncbi.nlm.nih.gov/geo/query/acc.cgi?acc=GSM768334","GSM768334")</f>
        <v>GSM768334</v>
      </c>
      <c r="F2138" t="str">
        <f t="shared" si="125"/>
        <v>GSE31008</v>
      </c>
    </row>
    <row r="2139" spans="1:6" x14ac:dyDescent="0.25">
      <c r="A2139" t="s">
        <v>3759</v>
      </c>
      <c r="B2139" s="2" t="s">
        <v>3758</v>
      </c>
      <c r="C2139" t="s">
        <v>183</v>
      </c>
      <c r="D2139" t="s">
        <v>3753</v>
      </c>
      <c r="E2139" t="str">
        <f>HYPERLINK("https://www.ncbi.nlm.nih.gov/geo/query/acc.cgi?acc=GSM768333","GSM768333")</f>
        <v>GSM768333</v>
      </c>
      <c r="F2139" t="str">
        <f t="shared" si="125"/>
        <v>GSE31008</v>
      </c>
    </row>
    <row r="2140" spans="1:6" x14ac:dyDescent="0.25">
      <c r="A2140" t="s">
        <v>3760</v>
      </c>
      <c r="B2140" s="2" t="s">
        <v>3761</v>
      </c>
      <c r="C2140" t="s">
        <v>183</v>
      </c>
      <c r="D2140" t="s">
        <v>3753</v>
      </c>
      <c r="E2140" t="str">
        <f>HYPERLINK("https://www.ncbi.nlm.nih.gov/geo/query/acc.cgi?acc=GSM768332","GSM768332")</f>
        <v>GSM768332</v>
      </c>
      <c r="F2140" t="str">
        <f t="shared" si="125"/>
        <v>GSE31008</v>
      </c>
    </row>
    <row r="2141" spans="1:6" x14ac:dyDescent="0.25">
      <c r="A2141" t="s">
        <v>3762</v>
      </c>
      <c r="B2141" s="2" t="s">
        <v>3761</v>
      </c>
      <c r="C2141" t="s">
        <v>183</v>
      </c>
      <c r="D2141" t="s">
        <v>3753</v>
      </c>
      <c r="E2141" t="str">
        <f>HYPERLINK("https://www.ncbi.nlm.nih.gov/geo/query/acc.cgi?acc=GSM768331","GSM768331")</f>
        <v>GSM768331</v>
      </c>
      <c r="F2141" t="str">
        <f t="shared" si="125"/>
        <v>GSE31008</v>
      </c>
    </row>
    <row r="2142" spans="1:6" x14ac:dyDescent="0.25">
      <c r="A2142" t="s">
        <v>3763</v>
      </c>
      <c r="B2142" s="2" t="s">
        <v>3764</v>
      </c>
      <c r="C2142" t="s">
        <v>183</v>
      </c>
      <c r="D2142" t="s">
        <v>3753</v>
      </c>
      <c r="E2142" t="str">
        <f>HYPERLINK("https://www.ncbi.nlm.nih.gov/geo/query/acc.cgi?acc=GSM768330","GSM768330")</f>
        <v>GSM768330</v>
      </c>
      <c r="F2142" t="str">
        <f t="shared" si="125"/>
        <v>GSE31008</v>
      </c>
    </row>
    <row r="2143" spans="1:6" x14ac:dyDescent="0.25">
      <c r="A2143" t="s">
        <v>3765</v>
      </c>
      <c r="B2143" s="2" t="s">
        <v>3766</v>
      </c>
      <c r="C2143" t="s">
        <v>95</v>
      </c>
      <c r="D2143" t="s">
        <v>559</v>
      </c>
      <c r="E2143" t="str">
        <f>HYPERLINK("https://www.ncbi.nlm.nih.gov/geo/query/acc.cgi?acc=GSM495458","GSM495458")</f>
        <v>GSM495458</v>
      </c>
      <c r="F2143" t="str">
        <f>HYPERLINK("https://www.ncbi.nlm.nih.gov/geo/query/acc.cgi?acc=GSE19836","GSE19836")</f>
        <v>GSE19836</v>
      </c>
    </row>
    <row r="2144" spans="1:6" x14ac:dyDescent="0.25">
      <c r="A2144" t="s">
        <v>3767</v>
      </c>
      <c r="B2144" s="2" t="s">
        <v>3768</v>
      </c>
      <c r="C2144" t="s">
        <v>262</v>
      </c>
      <c r="D2144" t="s">
        <v>559</v>
      </c>
      <c r="E2144" t="str">
        <f>HYPERLINK("https://www.ncbi.nlm.nih.gov/geo/query/acc.cgi?acc=GSM973069","GSM973069")</f>
        <v>GSM973069</v>
      </c>
      <c r="F2144" t="str">
        <f>HYPERLINK("https://www.ncbi.nlm.nih.gov/geo/query/acc.cgi?acc=GSE39615","GSE39615")</f>
        <v>GSE39615</v>
      </c>
    </row>
    <row r="2145" spans="1:6" x14ac:dyDescent="0.25">
      <c r="A2145" t="s">
        <v>3769</v>
      </c>
      <c r="B2145" s="2" t="s">
        <v>3768</v>
      </c>
      <c r="C2145" t="s">
        <v>262</v>
      </c>
      <c r="D2145" t="s">
        <v>559</v>
      </c>
      <c r="E2145" t="str">
        <f>HYPERLINK("https://www.ncbi.nlm.nih.gov/geo/query/acc.cgi?acc=GSM973068","GSM973068")</f>
        <v>GSM973068</v>
      </c>
      <c r="F2145" t="str">
        <f>HYPERLINK("https://www.ncbi.nlm.nih.gov/geo/query/acc.cgi?acc=GSE39615","GSE39615")</f>
        <v>GSE39615</v>
      </c>
    </row>
    <row r="2146" spans="1:6" x14ac:dyDescent="0.25">
      <c r="A2146" t="s">
        <v>3770</v>
      </c>
      <c r="B2146" s="2" t="s">
        <v>3771</v>
      </c>
      <c r="C2146" t="s">
        <v>183</v>
      </c>
      <c r="D2146" t="s">
        <v>3753</v>
      </c>
      <c r="E2146" t="str">
        <f>HYPERLINK("https://www.ncbi.nlm.nih.gov/geo/query/acc.cgi?acc=GSM768339","GSM768339")</f>
        <v>GSM768339</v>
      </c>
      <c r="F2146" t="str">
        <f>HYPERLINK("https://www.ncbi.nlm.nih.gov/geo/query/acc.cgi?acc=GSE31008","GSE31008")</f>
        <v>GSE31008</v>
      </c>
    </row>
    <row r="2147" spans="1:6" x14ac:dyDescent="0.25">
      <c r="A2147" t="s">
        <v>3772</v>
      </c>
      <c r="B2147" s="2" t="s">
        <v>3752</v>
      </c>
      <c r="C2147" t="s">
        <v>183</v>
      </c>
      <c r="D2147" t="s">
        <v>3753</v>
      </c>
      <c r="E2147" t="str">
        <f>HYPERLINK("https://www.ncbi.nlm.nih.gov/geo/query/acc.cgi?acc=GSM768338","GSM768338")</f>
        <v>GSM768338</v>
      </c>
      <c r="F2147" t="str">
        <f>HYPERLINK("https://www.ncbi.nlm.nih.gov/geo/query/acc.cgi?acc=GSE31008","GSE31008")</f>
        <v>GSE31008</v>
      </c>
    </row>
    <row r="2148" spans="1:6" x14ac:dyDescent="0.25">
      <c r="A2148" t="s">
        <v>3773</v>
      </c>
      <c r="B2148" s="2" t="s">
        <v>3774</v>
      </c>
      <c r="C2148" t="s">
        <v>295</v>
      </c>
      <c r="D2148" t="s">
        <v>559</v>
      </c>
      <c r="E2148" t="str">
        <f>HYPERLINK("https://www.ncbi.nlm.nih.gov/geo/query/acc.cgi?acc=GSM1058168","GSM1058168")</f>
        <v>GSM1058168</v>
      </c>
      <c r="F2148" t="str">
        <f>HYPERLINK("https://www.ncbi.nlm.nih.gov/geo/query/acc.cgi?acc=GSE43197","GSE43197")</f>
        <v>GSE43197</v>
      </c>
    </row>
    <row r="2149" spans="1:6" x14ac:dyDescent="0.25">
      <c r="A2149" t="s">
        <v>3775</v>
      </c>
      <c r="B2149" s="2" t="s">
        <v>1715</v>
      </c>
      <c r="C2149" t="s">
        <v>504</v>
      </c>
      <c r="D2149" t="s">
        <v>559</v>
      </c>
      <c r="E2149" t="str">
        <f>HYPERLINK("https://www.ncbi.nlm.nih.gov/geo/query/acc.cgi?acc=GSM195139","GSM195139")</f>
        <v>GSM195139</v>
      </c>
      <c r="F2149" t="str">
        <f>HYPERLINK("https://www.ncbi.nlm.nih.gov/geo/query/acc.cgi?acc=GSE7948","GSE7948")</f>
        <v>GSE7948</v>
      </c>
    </row>
    <row r="2150" spans="1:6" x14ac:dyDescent="0.25">
      <c r="A2150" t="s">
        <v>3776</v>
      </c>
      <c r="B2150" s="2" t="s">
        <v>3777</v>
      </c>
      <c r="C2150" t="s">
        <v>504</v>
      </c>
      <c r="D2150" t="s">
        <v>559</v>
      </c>
      <c r="E2150" t="str">
        <f>HYPERLINK("https://www.ncbi.nlm.nih.gov/geo/query/acc.cgi?acc=GSM195138","GSM195138")</f>
        <v>GSM195138</v>
      </c>
      <c r="F2150" t="str">
        <f>HYPERLINK("https://www.ncbi.nlm.nih.gov/geo/query/acc.cgi?acc=GSE7948","GSE7948")</f>
        <v>GSE7948</v>
      </c>
    </row>
    <row r="2151" spans="1:6" x14ac:dyDescent="0.25">
      <c r="A2151" t="s">
        <v>3778</v>
      </c>
      <c r="B2151" s="2" t="s">
        <v>3774</v>
      </c>
      <c r="C2151" t="s">
        <v>295</v>
      </c>
      <c r="D2151" t="s">
        <v>559</v>
      </c>
      <c r="E2151" t="str">
        <f>HYPERLINK("https://www.ncbi.nlm.nih.gov/geo/query/acc.cgi?acc=GSM1058169","GSM1058169")</f>
        <v>GSM1058169</v>
      </c>
      <c r="F2151" t="str">
        <f>HYPERLINK("https://www.ncbi.nlm.nih.gov/geo/query/acc.cgi?acc=GSE43197","GSE43197")</f>
        <v>GSE43197</v>
      </c>
    </row>
    <row r="2152" spans="1:6" x14ac:dyDescent="0.25">
      <c r="A2152" t="s">
        <v>3779</v>
      </c>
      <c r="B2152" s="2" t="s">
        <v>3780</v>
      </c>
      <c r="C2152" t="s">
        <v>504</v>
      </c>
      <c r="D2152" t="s">
        <v>559</v>
      </c>
      <c r="E2152" t="str">
        <f>HYPERLINK("https://www.ncbi.nlm.nih.gov/geo/query/acc.cgi?acc=GSM195133","GSM195133")</f>
        <v>GSM195133</v>
      </c>
      <c r="F2152" t="str">
        <f>HYPERLINK("https://www.ncbi.nlm.nih.gov/geo/query/acc.cgi?acc=GSE7948","GSE7948")</f>
        <v>GSE7948</v>
      </c>
    </row>
    <row r="2153" spans="1:6" x14ac:dyDescent="0.25">
      <c r="A2153" t="s">
        <v>3781</v>
      </c>
      <c r="B2153" s="2" t="s">
        <v>3782</v>
      </c>
      <c r="C2153" t="s">
        <v>481</v>
      </c>
      <c r="D2153" t="s">
        <v>856</v>
      </c>
      <c r="E2153" t="str">
        <f>HYPERLINK("https://www.ncbi.nlm.nih.gov/geo/query/acc.cgi?acc=GSM2026306","GSM2026306")</f>
        <v>GSM2026306</v>
      </c>
      <c r="F2153" t="str">
        <f>HYPERLINK("https://www.ncbi.nlm.nih.gov/geo/query/acc.cgi?acc=GSE76481","GSE76481")</f>
        <v>GSE76481</v>
      </c>
    </row>
    <row r="2154" spans="1:6" x14ac:dyDescent="0.25">
      <c r="A2154" t="s">
        <v>3783</v>
      </c>
      <c r="B2154" s="2" t="s">
        <v>3784</v>
      </c>
      <c r="C2154" t="s">
        <v>504</v>
      </c>
      <c r="D2154" t="s">
        <v>559</v>
      </c>
      <c r="E2154" t="str">
        <f>HYPERLINK("https://www.ncbi.nlm.nih.gov/geo/query/acc.cgi?acc=GSM195131","GSM195131")</f>
        <v>GSM195131</v>
      </c>
      <c r="F2154" t="str">
        <f>HYPERLINK("https://www.ncbi.nlm.nih.gov/geo/query/acc.cgi?acc=GSE7948","GSE7948")</f>
        <v>GSE7948</v>
      </c>
    </row>
    <row r="2155" spans="1:6" x14ac:dyDescent="0.25">
      <c r="A2155" t="s">
        <v>3785</v>
      </c>
      <c r="B2155" s="2" t="s">
        <v>3784</v>
      </c>
      <c r="C2155" t="s">
        <v>504</v>
      </c>
      <c r="D2155" t="s">
        <v>559</v>
      </c>
      <c r="E2155" t="str">
        <f>HYPERLINK("https://www.ncbi.nlm.nih.gov/geo/query/acc.cgi?acc=GSM195130","GSM195130")</f>
        <v>GSM195130</v>
      </c>
      <c r="F2155" t="str">
        <f>HYPERLINK("https://www.ncbi.nlm.nih.gov/geo/query/acc.cgi?acc=GSE7948","GSE7948")</f>
        <v>GSE7948</v>
      </c>
    </row>
    <row r="2156" spans="1:6" x14ac:dyDescent="0.25">
      <c r="A2156" t="s">
        <v>3786</v>
      </c>
      <c r="B2156" s="2" t="s">
        <v>3777</v>
      </c>
      <c r="C2156" t="s">
        <v>504</v>
      </c>
      <c r="D2156" t="s">
        <v>559</v>
      </c>
      <c r="E2156" t="str">
        <f>HYPERLINK("https://www.ncbi.nlm.nih.gov/geo/query/acc.cgi?acc=GSM195137","GSM195137")</f>
        <v>GSM195137</v>
      </c>
      <c r="F2156" t="str">
        <f>HYPERLINK("https://www.ncbi.nlm.nih.gov/geo/query/acc.cgi?acc=GSE7948","GSE7948")</f>
        <v>GSE7948</v>
      </c>
    </row>
    <row r="2157" spans="1:6" x14ac:dyDescent="0.25">
      <c r="A2157" t="s">
        <v>3787</v>
      </c>
      <c r="B2157" s="2" t="s">
        <v>1131</v>
      </c>
      <c r="C2157" t="s">
        <v>504</v>
      </c>
      <c r="D2157" t="s">
        <v>559</v>
      </c>
      <c r="E2157" t="str">
        <f>HYPERLINK("https://www.ncbi.nlm.nih.gov/geo/query/acc.cgi?acc=GSM195136","GSM195136")</f>
        <v>GSM195136</v>
      </c>
      <c r="F2157" t="str">
        <f>HYPERLINK("https://www.ncbi.nlm.nih.gov/geo/query/acc.cgi?acc=GSE7948","GSE7948")</f>
        <v>GSE7948</v>
      </c>
    </row>
    <row r="2158" spans="1:6" x14ac:dyDescent="0.25">
      <c r="A2158" t="s">
        <v>3788</v>
      </c>
      <c r="B2158" s="2" t="s">
        <v>1131</v>
      </c>
      <c r="C2158" t="s">
        <v>504</v>
      </c>
      <c r="D2158" t="s">
        <v>559</v>
      </c>
      <c r="E2158" t="str">
        <f>HYPERLINK("https://www.ncbi.nlm.nih.gov/geo/query/acc.cgi?acc=GSM195135","GSM195135")</f>
        <v>GSM195135</v>
      </c>
      <c r="F2158" t="str">
        <f>HYPERLINK("https://www.ncbi.nlm.nih.gov/geo/query/acc.cgi?acc=GSE7948","GSE7948")</f>
        <v>GSE7948</v>
      </c>
    </row>
    <row r="2159" spans="1:6" x14ac:dyDescent="0.25">
      <c r="A2159" t="s">
        <v>3789</v>
      </c>
      <c r="B2159" s="2" t="s">
        <v>1803</v>
      </c>
      <c r="C2159" t="s">
        <v>481</v>
      </c>
      <c r="D2159" t="s">
        <v>856</v>
      </c>
      <c r="E2159" t="str">
        <f>HYPERLINK("https://www.ncbi.nlm.nih.gov/geo/query/acc.cgi?acc=GSM2026307","GSM2026307")</f>
        <v>GSM2026307</v>
      </c>
      <c r="F2159" t="str">
        <f>HYPERLINK("https://www.ncbi.nlm.nih.gov/geo/query/acc.cgi?acc=GSE76481","GSE76481")</f>
        <v>GSE76481</v>
      </c>
    </row>
    <row r="2160" spans="1:6" x14ac:dyDescent="0.25">
      <c r="A2160" t="s">
        <v>3790</v>
      </c>
      <c r="B2160" s="2" t="s">
        <v>3791</v>
      </c>
      <c r="C2160" t="s">
        <v>269</v>
      </c>
      <c r="D2160" t="s">
        <v>579</v>
      </c>
      <c r="E2160" t="str">
        <f>HYPERLINK("https://www.ncbi.nlm.nih.gov/geo/query/acc.cgi?acc=GSM991421","GSM991421")</f>
        <v>GSM991421</v>
      </c>
      <c r="F2160" t="str">
        <f t="shared" ref="F2160:F2168" si="126">HYPERLINK("https://www.ncbi.nlm.nih.gov/geo/query/acc.cgi?acc=GSE40335","GSE40335")</f>
        <v>GSE40335</v>
      </c>
    </row>
    <row r="2161" spans="1:6" x14ac:dyDescent="0.25">
      <c r="A2161" t="s">
        <v>3792</v>
      </c>
      <c r="B2161" s="2" t="s">
        <v>3791</v>
      </c>
      <c r="C2161" t="s">
        <v>269</v>
      </c>
      <c r="D2161" t="s">
        <v>579</v>
      </c>
      <c r="E2161" t="str">
        <f>HYPERLINK("https://www.ncbi.nlm.nih.gov/geo/query/acc.cgi?acc=GSM991420","GSM991420")</f>
        <v>GSM991420</v>
      </c>
      <c r="F2161" t="str">
        <f t="shared" si="126"/>
        <v>GSE40335</v>
      </c>
    </row>
    <row r="2162" spans="1:6" x14ac:dyDescent="0.25">
      <c r="A2162" t="s">
        <v>3793</v>
      </c>
      <c r="B2162" s="2" t="s">
        <v>3794</v>
      </c>
      <c r="C2162" t="s">
        <v>269</v>
      </c>
      <c r="D2162" t="s">
        <v>579</v>
      </c>
      <c r="E2162" t="str">
        <f>HYPERLINK("https://www.ncbi.nlm.nih.gov/geo/query/acc.cgi?acc=GSM991423","GSM991423")</f>
        <v>GSM991423</v>
      </c>
      <c r="F2162" t="str">
        <f t="shared" si="126"/>
        <v>GSE40335</v>
      </c>
    </row>
    <row r="2163" spans="1:6" x14ac:dyDescent="0.25">
      <c r="A2163" t="s">
        <v>3795</v>
      </c>
      <c r="B2163" s="2" t="s">
        <v>3794</v>
      </c>
      <c r="C2163" t="s">
        <v>269</v>
      </c>
      <c r="D2163" t="s">
        <v>579</v>
      </c>
      <c r="E2163" t="str">
        <f>HYPERLINK("https://www.ncbi.nlm.nih.gov/geo/query/acc.cgi?acc=GSM991422","GSM991422")</f>
        <v>GSM991422</v>
      </c>
      <c r="F2163" t="str">
        <f t="shared" si="126"/>
        <v>GSE40335</v>
      </c>
    </row>
    <row r="2164" spans="1:6" x14ac:dyDescent="0.25">
      <c r="A2164" t="s">
        <v>3796</v>
      </c>
      <c r="B2164" s="2" t="s">
        <v>3797</v>
      </c>
      <c r="C2164" t="s">
        <v>269</v>
      </c>
      <c r="D2164" t="s">
        <v>579</v>
      </c>
      <c r="E2164" t="str">
        <f>HYPERLINK("https://www.ncbi.nlm.nih.gov/geo/query/acc.cgi?acc=GSM991425","GSM991425")</f>
        <v>GSM991425</v>
      </c>
      <c r="F2164" t="str">
        <f t="shared" si="126"/>
        <v>GSE40335</v>
      </c>
    </row>
    <row r="2165" spans="1:6" x14ac:dyDescent="0.25">
      <c r="A2165" t="s">
        <v>3798</v>
      </c>
      <c r="B2165" s="2" t="s">
        <v>3794</v>
      </c>
      <c r="C2165" t="s">
        <v>269</v>
      </c>
      <c r="D2165" t="s">
        <v>579</v>
      </c>
      <c r="E2165" t="str">
        <f>HYPERLINK("https://www.ncbi.nlm.nih.gov/geo/query/acc.cgi?acc=GSM991424","GSM991424")</f>
        <v>GSM991424</v>
      </c>
      <c r="F2165" t="str">
        <f t="shared" si="126"/>
        <v>GSE40335</v>
      </c>
    </row>
    <row r="2166" spans="1:6" x14ac:dyDescent="0.25">
      <c r="A2166" t="s">
        <v>3799</v>
      </c>
      <c r="B2166" s="2" t="s">
        <v>3797</v>
      </c>
      <c r="C2166" t="s">
        <v>269</v>
      </c>
      <c r="D2166" t="s">
        <v>579</v>
      </c>
      <c r="E2166" t="str">
        <f>HYPERLINK("https://www.ncbi.nlm.nih.gov/geo/query/acc.cgi?acc=GSM991427","GSM991427")</f>
        <v>GSM991427</v>
      </c>
      <c r="F2166" t="str">
        <f t="shared" si="126"/>
        <v>GSE40335</v>
      </c>
    </row>
    <row r="2167" spans="1:6" x14ac:dyDescent="0.25">
      <c r="A2167" t="s">
        <v>3800</v>
      </c>
      <c r="B2167" s="2" t="s">
        <v>3797</v>
      </c>
      <c r="C2167" t="s">
        <v>269</v>
      </c>
      <c r="D2167" t="s">
        <v>579</v>
      </c>
      <c r="E2167" t="str">
        <f>HYPERLINK("https://www.ncbi.nlm.nih.gov/geo/query/acc.cgi?acc=GSM991426","GSM991426")</f>
        <v>GSM991426</v>
      </c>
      <c r="F2167" t="str">
        <f t="shared" si="126"/>
        <v>GSE40335</v>
      </c>
    </row>
    <row r="2168" spans="1:6" x14ac:dyDescent="0.25">
      <c r="A2168" t="s">
        <v>3801</v>
      </c>
      <c r="B2168" s="2" t="s">
        <v>2862</v>
      </c>
      <c r="C2168" t="s">
        <v>269</v>
      </c>
      <c r="D2168" t="s">
        <v>579</v>
      </c>
      <c r="E2168" t="str">
        <f>HYPERLINK("https://www.ncbi.nlm.nih.gov/geo/query/acc.cgi?acc=GSM991429","GSM991429")</f>
        <v>GSM991429</v>
      </c>
      <c r="F2168" t="str">
        <f t="shared" si="126"/>
        <v>GSE40335</v>
      </c>
    </row>
    <row r="2169" spans="1:6" x14ac:dyDescent="0.25">
      <c r="A2169" t="s">
        <v>3802</v>
      </c>
      <c r="B2169" s="2" t="s">
        <v>3803</v>
      </c>
      <c r="C2169" t="s">
        <v>95</v>
      </c>
      <c r="D2169" t="s">
        <v>559</v>
      </c>
      <c r="E2169" t="str">
        <f>HYPERLINK("https://www.ncbi.nlm.nih.gov/geo/query/acc.cgi?acc=GSM495453","GSM495453")</f>
        <v>GSM495453</v>
      </c>
      <c r="F2169" t="str">
        <f>HYPERLINK("https://www.ncbi.nlm.nih.gov/geo/query/acc.cgi?acc=GSE19836","GSE19836")</f>
        <v>GSE19836</v>
      </c>
    </row>
    <row r="2170" spans="1:6" x14ac:dyDescent="0.25">
      <c r="A2170" t="s">
        <v>3804</v>
      </c>
      <c r="B2170" s="2" t="s">
        <v>3805</v>
      </c>
      <c r="C2170" t="s">
        <v>377</v>
      </c>
      <c r="D2170" t="s">
        <v>618</v>
      </c>
      <c r="E2170" t="str">
        <f>HYPERLINK("https://www.ncbi.nlm.nih.gov/geo/query/acc.cgi?acc=GSM1304588","GSM1304588")</f>
        <v>GSM1304588</v>
      </c>
      <c r="F2170" t="str">
        <f>HYPERLINK("https://www.ncbi.nlm.nih.gov/geo/query/acc.cgi?acc=GSE53969","GSE53969")</f>
        <v>GSE53969</v>
      </c>
    </row>
    <row r="2171" spans="1:6" x14ac:dyDescent="0.25">
      <c r="A2171" t="s">
        <v>3806</v>
      </c>
      <c r="B2171" s="2" t="s">
        <v>3807</v>
      </c>
      <c r="C2171" t="s">
        <v>95</v>
      </c>
      <c r="D2171" t="s">
        <v>559</v>
      </c>
      <c r="E2171" t="str">
        <f>HYPERLINK("https://www.ncbi.nlm.nih.gov/geo/query/acc.cgi?acc=GSM495538","GSM495538")</f>
        <v>GSM495538</v>
      </c>
      <c r="F2171" t="str">
        <f t="shared" ref="F2171:F2180" si="127">HYPERLINK("https://www.ncbi.nlm.nih.gov/geo/query/acc.cgi?acc=GSE19836","GSE19836")</f>
        <v>GSE19836</v>
      </c>
    </row>
    <row r="2172" spans="1:6" x14ac:dyDescent="0.25">
      <c r="A2172" t="s">
        <v>3808</v>
      </c>
      <c r="B2172" s="2" t="s">
        <v>3807</v>
      </c>
      <c r="C2172" t="s">
        <v>95</v>
      </c>
      <c r="D2172" t="s">
        <v>559</v>
      </c>
      <c r="E2172" t="str">
        <f>HYPERLINK("https://www.ncbi.nlm.nih.gov/geo/query/acc.cgi?acc=GSM495539","GSM495539")</f>
        <v>GSM495539</v>
      </c>
      <c r="F2172" t="str">
        <f t="shared" si="127"/>
        <v>GSE19836</v>
      </c>
    </row>
    <row r="2173" spans="1:6" x14ac:dyDescent="0.25">
      <c r="A2173" t="s">
        <v>3809</v>
      </c>
      <c r="B2173" s="2" t="s">
        <v>3810</v>
      </c>
      <c r="C2173" t="s">
        <v>95</v>
      </c>
      <c r="D2173" t="s">
        <v>559</v>
      </c>
      <c r="E2173" t="str">
        <f>HYPERLINK("https://www.ncbi.nlm.nih.gov/geo/query/acc.cgi?acc=GSM495534","GSM495534")</f>
        <v>GSM495534</v>
      </c>
      <c r="F2173" t="str">
        <f t="shared" si="127"/>
        <v>GSE19836</v>
      </c>
    </row>
    <row r="2174" spans="1:6" x14ac:dyDescent="0.25">
      <c r="A2174" t="s">
        <v>3811</v>
      </c>
      <c r="B2174" s="2" t="s">
        <v>3810</v>
      </c>
      <c r="C2174" t="s">
        <v>95</v>
      </c>
      <c r="D2174" t="s">
        <v>559</v>
      </c>
      <c r="E2174" t="str">
        <f>HYPERLINK("https://www.ncbi.nlm.nih.gov/geo/query/acc.cgi?acc=GSM495535","GSM495535")</f>
        <v>GSM495535</v>
      </c>
      <c r="F2174" t="str">
        <f t="shared" si="127"/>
        <v>GSE19836</v>
      </c>
    </row>
    <row r="2175" spans="1:6" x14ac:dyDescent="0.25">
      <c r="A2175" t="s">
        <v>3812</v>
      </c>
      <c r="B2175" s="2" t="s">
        <v>3810</v>
      </c>
      <c r="C2175" t="s">
        <v>95</v>
      </c>
      <c r="D2175" t="s">
        <v>559</v>
      </c>
      <c r="E2175" t="str">
        <f>HYPERLINK("https://www.ncbi.nlm.nih.gov/geo/query/acc.cgi?acc=GSM495536","GSM495536")</f>
        <v>GSM495536</v>
      </c>
      <c r="F2175" t="str">
        <f t="shared" si="127"/>
        <v>GSE19836</v>
      </c>
    </row>
    <row r="2176" spans="1:6" x14ac:dyDescent="0.25">
      <c r="A2176" t="s">
        <v>3813</v>
      </c>
      <c r="B2176" s="2" t="s">
        <v>3807</v>
      </c>
      <c r="C2176" t="s">
        <v>95</v>
      </c>
      <c r="D2176" t="s">
        <v>559</v>
      </c>
      <c r="E2176" t="str">
        <f>HYPERLINK("https://www.ncbi.nlm.nih.gov/geo/query/acc.cgi?acc=GSM495537","GSM495537")</f>
        <v>GSM495537</v>
      </c>
      <c r="F2176" t="str">
        <f t="shared" si="127"/>
        <v>GSE19836</v>
      </c>
    </row>
    <row r="2177" spans="1:6" x14ac:dyDescent="0.25">
      <c r="A2177" t="s">
        <v>3814</v>
      </c>
      <c r="B2177" s="2" t="s">
        <v>3382</v>
      </c>
      <c r="C2177" t="s">
        <v>95</v>
      </c>
      <c r="D2177" t="s">
        <v>559</v>
      </c>
      <c r="E2177" t="str">
        <f>HYPERLINK("https://www.ncbi.nlm.nih.gov/geo/query/acc.cgi?acc=GSM495530","GSM495530")</f>
        <v>GSM495530</v>
      </c>
      <c r="F2177" t="str">
        <f t="shared" si="127"/>
        <v>GSE19836</v>
      </c>
    </row>
    <row r="2178" spans="1:6" x14ac:dyDescent="0.25">
      <c r="A2178" t="s">
        <v>3815</v>
      </c>
      <c r="B2178" s="2" t="s">
        <v>3816</v>
      </c>
      <c r="C2178" t="s">
        <v>95</v>
      </c>
      <c r="D2178" t="s">
        <v>559</v>
      </c>
      <c r="E2178" t="str">
        <f>HYPERLINK("https://www.ncbi.nlm.nih.gov/geo/query/acc.cgi?acc=GSM495531","GSM495531")</f>
        <v>GSM495531</v>
      </c>
      <c r="F2178" t="str">
        <f t="shared" si="127"/>
        <v>GSE19836</v>
      </c>
    </row>
    <row r="2179" spans="1:6" x14ac:dyDescent="0.25">
      <c r="A2179" t="s">
        <v>3817</v>
      </c>
      <c r="B2179" s="2" t="s">
        <v>3816</v>
      </c>
      <c r="C2179" t="s">
        <v>95</v>
      </c>
      <c r="D2179" t="s">
        <v>559</v>
      </c>
      <c r="E2179" t="str">
        <f>HYPERLINK("https://www.ncbi.nlm.nih.gov/geo/query/acc.cgi?acc=GSM495532","GSM495532")</f>
        <v>GSM495532</v>
      </c>
      <c r="F2179" t="str">
        <f t="shared" si="127"/>
        <v>GSE19836</v>
      </c>
    </row>
    <row r="2180" spans="1:6" x14ac:dyDescent="0.25">
      <c r="A2180" t="s">
        <v>3818</v>
      </c>
      <c r="B2180" s="2" t="s">
        <v>3816</v>
      </c>
      <c r="C2180" t="s">
        <v>95</v>
      </c>
      <c r="D2180" t="s">
        <v>559</v>
      </c>
      <c r="E2180" t="str">
        <f>HYPERLINK("https://www.ncbi.nlm.nih.gov/geo/query/acc.cgi?acc=GSM495533","GSM495533")</f>
        <v>GSM495533</v>
      </c>
      <c r="F2180" t="str">
        <f t="shared" si="127"/>
        <v>GSE19836</v>
      </c>
    </row>
    <row r="2181" spans="1:6" x14ac:dyDescent="0.25">
      <c r="A2181" t="s">
        <v>3819</v>
      </c>
      <c r="B2181" s="2" t="s">
        <v>2108</v>
      </c>
      <c r="C2181" t="s">
        <v>389</v>
      </c>
      <c r="D2181" t="s">
        <v>559</v>
      </c>
      <c r="E2181" t="str">
        <f>HYPERLINK("https://www.ncbi.nlm.nih.gov/geo/query/acc.cgi?acc=GSM1340504","GSM1340504")</f>
        <v>GSM1340504</v>
      </c>
      <c r="F2181" t="str">
        <f>HYPERLINK("https://www.ncbi.nlm.nih.gov/geo/query/acc.cgi?acc=GSE55622","GSE55622")</f>
        <v>GSE55622</v>
      </c>
    </row>
    <row r="2182" spans="1:6" x14ac:dyDescent="0.25">
      <c r="A2182" t="s">
        <v>3820</v>
      </c>
      <c r="B2182" s="2" t="s">
        <v>3821</v>
      </c>
      <c r="C2182" t="s">
        <v>82</v>
      </c>
      <c r="D2182" t="s">
        <v>559</v>
      </c>
      <c r="E2182" t="str">
        <f>HYPERLINK("https://www.ncbi.nlm.nih.gov/geo/query/acc.cgi?acc=GSM475178","GSM475178")</f>
        <v>GSM475178</v>
      </c>
      <c r="F2182" t="str">
        <f>HYPERLINK("https://www.ncbi.nlm.nih.gov/geo/query/acc.cgi?acc=GSE19165","GSE19165")</f>
        <v>GSE19165</v>
      </c>
    </row>
    <row r="2183" spans="1:6" x14ac:dyDescent="0.25">
      <c r="A2183" t="s">
        <v>3822</v>
      </c>
      <c r="B2183" s="2" t="s">
        <v>3823</v>
      </c>
      <c r="C2183" t="s">
        <v>82</v>
      </c>
      <c r="D2183" t="s">
        <v>559</v>
      </c>
      <c r="E2183" t="str">
        <f>HYPERLINK("https://www.ncbi.nlm.nih.gov/geo/query/acc.cgi?acc=GSM475179","GSM475179")</f>
        <v>GSM475179</v>
      </c>
      <c r="F2183" t="str">
        <f>HYPERLINK("https://www.ncbi.nlm.nih.gov/geo/query/acc.cgi?acc=GSE19165","GSE19165")</f>
        <v>GSE19165</v>
      </c>
    </row>
    <row r="2184" spans="1:6" x14ac:dyDescent="0.25">
      <c r="A2184" t="s">
        <v>3824</v>
      </c>
      <c r="B2184" s="2" t="s">
        <v>3825</v>
      </c>
      <c r="C2184" t="s">
        <v>346</v>
      </c>
      <c r="D2184" t="s">
        <v>583</v>
      </c>
      <c r="E2184" t="str">
        <f>HYPERLINK("https://www.ncbi.nlm.nih.gov/geo/query/acc.cgi?acc=GSM1201721","GSM1201721")</f>
        <v>GSM1201721</v>
      </c>
      <c r="F2184" t="str">
        <f>HYPERLINK("https://www.ncbi.nlm.nih.gov/geo/query/acc.cgi?acc=GSE49556","GSE49556")</f>
        <v>GSE49556</v>
      </c>
    </row>
    <row r="2185" spans="1:6" x14ac:dyDescent="0.25">
      <c r="A2185" t="s">
        <v>3826</v>
      </c>
      <c r="B2185" s="2" t="s">
        <v>3827</v>
      </c>
      <c r="C2185" t="s">
        <v>82</v>
      </c>
      <c r="D2185" t="s">
        <v>559</v>
      </c>
      <c r="E2185" t="str">
        <f>HYPERLINK("https://www.ncbi.nlm.nih.gov/geo/query/acc.cgi?acc=GSM475176","GSM475176")</f>
        <v>GSM475176</v>
      </c>
      <c r="F2185" t="str">
        <f>HYPERLINK("https://www.ncbi.nlm.nih.gov/geo/query/acc.cgi?acc=GSE19165","GSE19165")</f>
        <v>GSE19165</v>
      </c>
    </row>
    <row r="2186" spans="1:6" x14ac:dyDescent="0.25">
      <c r="A2186" t="s">
        <v>3828</v>
      </c>
      <c r="B2186" s="2" t="s">
        <v>3829</v>
      </c>
      <c r="C2186" t="s">
        <v>82</v>
      </c>
      <c r="D2186" t="s">
        <v>559</v>
      </c>
      <c r="E2186" t="str">
        <f>HYPERLINK("https://www.ncbi.nlm.nih.gov/geo/query/acc.cgi?acc=GSM475177","GSM475177")</f>
        <v>GSM475177</v>
      </c>
      <c r="F2186" t="str">
        <f>HYPERLINK("https://www.ncbi.nlm.nih.gov/geo/query/acc.cgi?acc=GSE19165","GSE19165")</f>
        <v>GSE19165</v>
      </c>
    </row>
    <row r="2187" spans="1:6" x14ac:dyDescent="0.25">
      <c r="A2187" t="s">
        <v>3830</v>
      </c>
      <c r="B2187" s="2" t="s">
        <v>3831</v>
      </c>
      <c r="C2187" t="s">
        <v>82</v>
      </c>
      <c r="D2187" t="s">
        <v>559</v>
      </c>
      <c r="E2187" t="str">
        <f>HYPERLINK("https://www.ncbi.nlm.nih.gov/geo/query/acc.cgi?acc=GSM475174","GSM475174")</f>
        <v>GSM475174</v>
      </c>
      <c r="F2187" t="str">
        <f>HYPERLINK("https://www.ncbi.nlm.nih.gov/geo/query/acc.cgi?acc=GSE19165","GSE19165")</f>
        <v>GSE19165</v>
      </c>
    </row>
    <row r="2188" spans="1:6" x14ac:dyDescent="0.25">
      <c r="A2188" t="s">
        <v>3832</v>
      </c>
      <c r="B2188" s="2" t="s">
        <v>3831</v>
      </c>
      <c r="C2188" t="s">
        <v>82</v>
      </c>
      <c r="D2188" t="s">
        <v>559</v>
      </c>
      <c r="E2188" t="str">
        <f>HYPERLINK("https://www.ncbi.nlm.nih.gov/geo/query/acc.cgi?acc=GSM475175","GSM475175")</f>
        <v>GSM475175</v>
      </c>
      <c r="F2188" t="str">
        <f>HYPERLINK("https://www.ncbi.nlm.nih.gov/geo/query/acc.cgi?acc=GSE19165","GSE19165")</f>
        <v>GSE19165</v>
      </c>
    </row>
    <row r="2189" spans="1:6" x14ac:dyDescent="0.25">
      <c r="A2189" t="s">
        <v>3833</v>
      </c>
      <c r="B2189" s="2" t="s">
        <v>617</v>
      </c>
      <c r="C2189" t="s">
        <v>377</v>
      </c>
      <c r="D2189" t="s">
        <v>618</v>
      </c>
      <c r="E2189" t="str">
        <f>HYPERLINK("https://www.ncbi.nlm.nih.gov/geo/query/acc.cgi?acc=GSM1304495","GSM1304495")</f>
        <v>GSM1304495</v>
      </c>
      <c r="F2189" t="str">
        <f>HYPERLINK("https://www.ncbi.nlm.nih.gov/geo/query/acc.cgi?acc=GSE53969","GSE53969")</f>
        <v>GSE53969</v>
      </c>
    </row>
    <row r="2190" spans="1:6" x14ac:dyDescent="0.25">
      <c r="A2190" t="s">
        <v>3834</v>
      </c>
      <c r="B2190" s="2" t="s">
        <v>1254</v>
      </c>
      <c r="C2190" t="s">
        <v>527</v>
      </c>
      <c r="D2190" t="s">
        <v>559</v>
      </c>
      <c r="E2190" t="str">
        <f>HYPERLINK("https://www.ncbi.nlm.nih.gov/geo/query/acc.cgi?acc=GSM210972","GSM210972")</f>
        <v>GSM210972</v>
      </c>
      <c r="F2190" t="str">
        <f>HYPERLINK("https://www.ncbi.nlm.nih.gov/geo/query/acc.cgi?acc=GSE8503","GSE8503")</f>
        <v>GSE8503</v>
      </c>
    </row>
    <row r="2191" spans="1:6" x14ac:dyDescent="0.25">
      <c r="A2191" t="s">
        <v>3835</v>
      </c>
      <c r="B2191" s="2" t="s">
        <v>3836</v>
      </c>
      <c r="C2191" t="s">
        <v>178</v>
      </c>
      <c r="D2191" t="s">
        <v>630</v>
      </c>
      <c r="E2191" t="str">
        <f>HYPERLINK("https://www.ncbi.nlm.nih.gov/geo/query/acc.cgi?acc=GSM749004","GSM749004")</f>
        <v>GSM749004</v>
      </c>
      <c r="F2191" t="str">
        <f t="shared" ref="F2191:F2198" si="128">HYPERLINK("https://www.ncbi.nlm.nih.gov/geo/query/acc.cgi?acc=GSE30245","GSE30245")</f>
        <v>GSE30245</v>
      </c>
    </row>
    <row r="2192" spans="1:6" x14ac:dyDescent="0.25">
      <c r="A2192" t="s">
        <v>3837</v>
      </c>
      <c r="B2192" s="2" t="s">
        <v>3838</v>
      </c>
      <c r="C2192" t="s">
        <v>178</v>
      </c>
      <c r="D2192" t="s">
        <v>630</v>
      </c>
      <c r="E2192" t="str">
        <f>HYPERLINK("https://www.ncbi.nlm.nih.gov/geo/query/acc.cgi?acc=GSM749005","GSM749005")</f>
        <v>GSM749005</v>
      </c>
      <c r="F2192" t="str">
        <f t="shared" si="128"/>
        <v>GSE30245</v>
      </c>
    </row>
    <row r="2193" spans="1:6" x14ac:dyDescent="0.25">
      <c r="A2193" t="s">
        <v>3839</v>
      </c>
      <c r="B2193" s="2" t="s">
        <v>3838</v>
      </c>
      <c r="C2193" t="s">
        <v>178</v>
      </c>
      <c r="D2193" t="s">
        <v>630</v>
      </c>
      <c r="E2193" t="str">
        <f>HYPERLINK("https://www.ncbi.nlm.nih.gov/geo/query/acc.cgi?acc=GSM749006","GSM749006")</f>
        <v>GSM749006</v>
      </c>
      <c r="F2193" t="str">
        <f t="shared" si="128"/>
        <v>GSE30245</v>
      </c>
    </row>
    <row r="2194" spans="1:6" x14ac:dyDescent="0.25">
      <c r="A2194" t="s">
        <v>3840</v>
      </c>
      <c r="B2194" s="2" t="s">
        <v>3841</v>
      </c>
      <c r="C2194" t="s">
        <v>178</v>
      </c>
      <c r="D2194" t="s">
        <v>630</v>
      </c>
      <c r="E2194" t="str">
        <f>HYPERLINK("https://www.ncbi.nlm.nih.gov/geo/query/acc.cgi?acc=GSM749007","GSM749007")</f>
        <v>GSM749007</v>
      </c>
      <c r="F2194" t="str">
        <f t="shared" si="128"/>
        <v>GSE30245</v>
      </c>
    </row>
    <row r="2195" spans="1:6" x14ac:dyDescent="0.25">
      <c r="A2195" t="s">
        <v>3842</v>
      </c>
      <c r="B2195" s="2" t="s">
        <v>3214</v>
      </c>
      <c r="C2195" t="s">
        <v>178</v>
      </c>
      <c r="D2195" t="s">
        <v>630</v>
      </c>
      <c r="E2195" t="str">
        <f>HYPERLINK("https://www.ncbi.nlm.nih.gov/geo/query/acc.cgi?acc=GSM749000","GSM749000")</f>
        <v>GSM749000</v>
      </c>
      <c r="F2195" t="str">
        <f t="shared" si="128"/>
        <v>GSE30245</v>
      </c>
    </row>
    <row r="2196" spans="1:6" x14ac:dyDescent="0.25">
      <c r="A2196" t="s">
        <v>3843</v>
      </c>
      <c r="B2196" s="2" t="s">
        <v>3844</v>
      </c>
      <c r="C2196" t="s">
        <v>178</v>
      </c>
      <c r="D2196" t="s">
        <v>630</v>
      </c>
      <c r="E2196" t="str">
        <f>HYPERLINK("https://www.ncbi.nlm.nih.gov/geo/query/acc.cgi?acc=GSM749001","GSM749001")</f>
        <v>GSM749001</v>
      </c>
      <c r="F2196" t="str">
        <f t="shared" si="128"/>
        <v>GSE30245</v>
      </c>
    </row>
    <row r="2197" spans="1:6" x14ac:dyDescent="0.25">
      <c r="A2197" t="s">
        <v>3845</v>
      </c>
      <c r="B2197" s="2" t="s">
        <v>3846</v>
      </c>
      <c r="C2197" t="s">
        <v>178</v>
      </c>
      <c r="D2197" t="s">
        <v>630</v>
      </c>
      <c r="E2197" t="str">
        <f>HYPERLINK("https://www.ncbi.nlm.nih.gov/geo/query/acc.cgi?acc=GSM749002","GSM749002")</f>
        <v>GSM749002</v>
      </c>
      <c r="F2197" t="str">
        <f t="shared" si="128"/>
        <v>GSE30245</v>
      </c>
    </row>
    <row r="2198" spans="1:6" x14ac:dyDescent="0.25">
      <c r="A2198" t="s">
        <v>3847</v>
      </c>
      <c r="B2198" s="2" t="s">
        <v>3836</v>
      </c>
      <c r="C2198" t="s">
        <v>178</v>
      </c>
      <c r="D2198" t="s">
        <v>630</v>
      </c>
      <c r="E2198" t="str">
        <f>HYPERLINK("https://www.ncbi.nlm.nih.gov/geo/query/acc.cgi?acc=GSM749003","GSM749003")</f>
        <v>GSM749003</v>
      </c>
      <c r="F2198" t="str">
        <f t="shared" si="128"/>
        <v>GSE30245</v>
      </c>
    </row>
    <row r="2199" spans="1:6" x14ac:dyDescent="0.25">
      <c r="A2199" t="s">
        <v>3848</v>
      </c>
      <c r="B2199" s="2" t="s">
        <v>3849</v>
      </c>
      <c r="C2199" t="s">
        <v>348</v>
      </c>
      <c r="D2199" t="s">
        <v>579</v>
      </c>
      <c r="E2199" t="str">
        <f>HYPERLINK("https://www.ncbi.nlm.nih.gov/geo/query/acc.cgi?acc=GSM1102843","GSM1102843")</f>
        <v>GSM1102843</v>
      </c>
      <c r="F2199" t="str">
        <f>HYPERLINK("https://www.ncbi.nlm.nih.gov/geo/query/acc.cgi?acc=GSE49767","GSE49767")</f>
        <v>GSE49767</v>
      </c>
    </row>
    <row r="2200" spans="1:6" x14ac:dyDescent="0.25">
      <c r="A2200" t="s">
        <v>3850</v>
      </c>
      <c r="B2200" s="2" t="s">
        <v>3851</v>
      </c>
      <c r="C2200" t="s">
        <v>348</v>
      </c>
      <c r="D2200" t="s">
        <v>579</v>
      </c>
      <c r="E2200" t="str">
        <f>HYPERLINK("https://www.ncbi.nlm.nih.gov/geo/query/acc.cgi?acc=GSM1102842","GSM1102842")</f>
        <v>GSM1102842</v>
      </c>
      <c r="F2200" t="str">
        <f>HYPERLINK("https://www.ncbi.nlm.nih.gov/geo/query/acc.cgi?acc=GSE49767","GSE49767")</f>
        <v>GSE49767</v>
      </c>
    </row>
    <row r="2201" spans="1:6" x14ac:dyDescent="0.25">
      <c r="A2201" t="s">
        <v>3852</v>
      </c>
      <c r="B2201" s="2" t="s">
        <v>3853</v>
      </c>
      <c r="C2201" t="s">
        <v>348</v>
      </c>
      <c r="D2201" t="s">
        <v>579</v>
      </c>
      <c r="E2201" t="str">
        <f>HYPERLINK("https://www.ncbi.nlm.nih.gov/geo/query/acc.cgi?acc=GSM1102841","GSM1102841")</f>
        <v>GSM1102841</v>
      </c>
      <c r="F2201" t="str">
        <f>HYPERLINK("https://www.ncbi.nlm.nih.gov/geo/query/acc.cgi?acc=GSE49767","GSE49767")</f>
        <v>GSE49767</v>
      </c>
    </row>
    <row r="2202" spans="1:6" x14ac:dyDescent="0.25">
      <c r="A2202" t="s">
        <v>3854</v>
      </c>
      <c r="B2202" s="2" t="s">
        <v>3841</v>
      </c>
      <c r="C2202" t="s">
        <v>178</v>
      </c>
      <c r="D2202" t="s">
        <v>630</v>
      </c>
      <c r="E2202" t="str">
        <f>HYPERLINK("https://www.ncbi.nlm.nih.gov/geo/query/acc.cgi?acc=GSM749008","GSM749008")</f>
        <v>GSM749008</v>
      </c>
      <c r="F2202" t="str">
        <f>HYPERLINK("https://www.ncbi.nlm.nih.gov/geo/query/acc.cgi?acc=GSE30245","GSE30245")</f>
        <v>GSE30245</v>
      </c>
    </row>
    <row r="2203" spans="1:6" x14ac:dyDescent="0.25">
      <c r="A2203" t="s">
        <v>3855</v>
      </c>
      <c r="B2203" s="2" t="s">
        <v>3856</v>
      </c>
      <c r="C2203" t="s">
        <v>178</v>
      </c>
      <c r="D2203" t="s">
        <v>630</v>
      </c>
      <c r="E2203" t="str">
        <f>HYPERLINK("https://www.ncbi.nlm.nih.gov/geo/query/acc.cgi?acc=GSM749009","GSM749009")</f>
        <v>GSM749009</v>
      </c>
      <c r="F2203" t="str">
        <f>HYPERLINK("https://www.ncbi.nlm.nih.gov/geo/query/acc.cgi?acc=GSE30245","GSE30245")</f>
        <v>GSE30245</v>
      </c>
    </row>
    <row r="2204" spans="1:6" x14ac:dyDescent="0.25">
      <c r="A2204" t="s">
        <v>3857</v>
      </c>
      <c r="B2204" s="2" t="s">
        <v>3858</v>
      </c>
      <c r="C2204" t="s">
        <v>348</v>
      </c>
      <c r="D2204" t="s">
        <v>579</v>
      </c>
      <c r="E2204" t="str">
        <f>HYPERLINK("https://www.ncbi.nlm.nih.gov/geo/query/acc.cgi?acc=GSM1102845","GSM1102845")</f>
        <v>GSM1102845</v>
      </c>
      <c r="F2204" t="str">
        <f>HYPERLINK("https://www.ncbi.nlm.nih.gov/geo/query/acc.cgi?acc=GSE49767","GSE49767")</f>
        <v>GSE49767</v>
      </c>
    </row>
    <row r="2205" spans="1:6" x14ac:dyDescent="0.25">
      <c r="A2205" t="s">
        <v>3859</v>
      </c>
      <c r="B2205" s="2" t="s">
        <v>937</v>
      </c>
      <c r="C2205" t="s">
        <v>199</v>
      </c>
      <c r="D2205" t="s">
        <v>625</v>
      </c>
      <c r="E2205" t="str">
        <f>HYPERLINK("https://www.ncbi.nlm.nih.gov/geo/query/acc.cgi?acc=GSM72813","GSM72813")</f>
        <v>GSM72813</v>
      </c>
      <c r="F2205" t="str">
        <f>HYPERLINK("https://www.ncbi.nlm.nih.gov/geo/query/acc.cgi?acc=GSE3231","GSE3231")</f>
        <v>GSE3231</v>
      </c>
    </row>
    <row r="2206" spans="1:6" x14ac:dyDescent="0.25">
      <c r="A2206" t="s">
        <v>3860</v>
      </c>
      <c r="B2206" s="2" t="s">
        <v>3861</v>
      </c>
      <c r="C2206" t="s">
        <v>225</v>
      </c>
      <c r="D2206" t="s">
        <v>579</v>
      </c>
      <c r="E2206" t="str">
        <f>HYPERLINK("https://www.ncbi.nlm.nih.gov/geo/query/acc.cgi?acc=GSM898499","GSM898499")</f>
        <v>GSM898499</v>
      </c>
      <c r="F2206" t="str">
        <f>HYPERLINK("https://www.ncbi.nlm.nih.gov/geo/query/acc.cgi?acc=GSE36679","GSE36679")</f>
        <v>GSE36679</v>
      </c>
    </row>
    <row r="2207" spans="1:6" x14ac:dyDescent="0.25">
      <c r="A2207" t="s">
        <v>3862</v>
      </c>
      <c r="B2207" s="2" t="s">
        <v>3863</v>
      </c>
      <c r="C2207" t="s">
        <v>507</v>
      </c>
      <c r="D2207" t="s">
        <v>856</v>
      </c>
      <c r="E2207" t="str">
        <f>HYPERLINK("https://www.ncbi.nlm.nih.gov/geo/query/acc.cgi?acc=GSM2096551","GSM2096551")</f>
        <v>GSM2096551</v>
      </c>
      <c r="F2207" t="str">
        <f>HYPERLINK("https://www.ncbi.nlm.nih.gov/geo/query/acc.cgi?acc=GSE79515","GSE79515")</f>
        <v>GSE79515</v>
      </c>
    </row>
    <row r="2208" spans="1:6" x14ac:dyDescent="0.25">
      <c r="A2208" t="s">
        <v>3864</v>
      </c>
      <c r="B2208" s="2" t="s">
        <v>661</v>
      </c>
      <c r="C2208" t="s">
        <v>542</v>
      </c>
      <c r="D2208" t="s">
        <v>559</v>
      </c>
      <c r="E2208" t="str">
        <f>HYPERLINK("https://www.ncbi.nlm.nih.gov/geo/query/acc.cgi?acc=GSM241854","GSM241854")</f>
        <v>GSM241854</v>
      </c>
      <c r="F2208" t="str">
        <f>HYPERLINK("https://www.ncbi.nlm.nih.gov/geo/query/acc.cgi?acc=GSE9563","GSE9563")</f>
        <v>GSE9563</v>
      </c>
    </row>
    <row r="2209" spans="1:6" x14ac:dyDescent="0.25">
      <c r="A2209" t="s">
        <v>3865</v>
      </c>
      <c r="B2209" s="2" t="s">
        <v>3780</v>
      </c>
      <c r="C2209" t="s">
        <v>504</v>
      </c>
      <c r="D2209" t="s">
        <v>559</v>
      </c>
      <c r="E2209" t="str">
        <f>HYPERLINK("https://www.ncbi.nlm.nih.gov/geo/query/acc.cgi?acc=GSM195134","GSM195134")</f>
        <v>GSM195134</v>
      </c>
      <c r="F2209" t="str">
        <f>HYPERLINK("https://www.ncbi.nlm.nih.gov/geo/query/acc.cgi?acc=GSE7948","GSE7948")</f>
        <v>GSE7948</v>
      </c>
    </row>
    <row r="2210" spans="1:6" x14ac:dyDescent="0.25">
      <c r="A2210" t="s">
        <v>3866</v>
      </c>
      <c r="B2210" s="2" t="s">
        <v>1617</v>
      </c>
      <c r="C2210" t="s">
        <v>278</v>
      </c>
      <c r="D2210" t="s">
        <v>559</v>
      </c>
      <c r="E2210" t="str">
        <f>HYPERLINK("https://www.ncbi.nlm.nih.gov/geo/query/acc.cgi?acc=GSM94857","GSM94857")</f>
        <v>GSM94857</v>
      </c>
      <c r="F2210" t="str">
        <f>HYPERLINK("https://www.ncbi.nlm.nih.gov/geo/query/acc.cgi?acc=GSE4189","GSE4189")</f>
        <v>GSE4189</v>
      </c>
    </row>
    <row r="2211" spans="1:6" x14ac:dyDescent="0.25">
      <c r="A2211" t="s">
        <v>3867</v>
      </c>
      <c r="B2211" s="2" t="s">
        <v>3868</v>
      </c>
      <c r="C2211" t="s">
        <v>486</v>
      </c>
      <c r="D2211" t="s">
        <v>856</v>
      </c>
      <c r="E2211" t="str">
        <f>HYPERLINK("https://www.ncbi.nlm.nih.gov/geo/query/acc.cgi?acc=GSM2028207","GSM2028207")</f>
        <v>GSM2028207</v>
      </c>
      <c r="F2211" t="str">
        <f>HYPERLINK("https://www.ncbi.nlm.nih.gov/geo/query/acc.cgi?acc=GSE76582","GSE76582")</f>
        <v>GSE76582</v>
      </c>
    </row>
    <row r="2212" spans="1:6" x14ac:dyDescent="0.25">
      <c r="A2212" t="s">
        <v>3869</v>
      </c>
      <c r="B2212" s="2" t="s">
        <v>3868</v>
      </c>
      <c r="C2212" t="s">
        <v>486</v>
      </c>
      <c r="D2212" t="s">
        <v>856</v>
      </c>
      <c r="E2212" t="str">
        <f>HYPERLINK("https://www.ncbi.nlm.nih.gov/geo/query/acc.cgi?acc=GSM2028206","GSM2028206")</f>
        <v>GSM2028206</v>
      </c>
      <c r="F2212" t="str">
        <f>HYPERLINK("https://www.ncbi.nlm.nih.gov/geo/query/acc.cgi?acc=GSE76582","GSE76582")</f>
        <v>GSE76582</v>
      </c>
    </row>
    <row r="2213" spans="1:6" x14ac:dyDescent="0.25">
      <c r="A2213" t="s">
        <v>3870</v>
      </c>
      <c r="B2213" s="2" t="s">
        <v>1617</v>
      </c>
      <c r="C2213" t="s">
        <v>278</v>
      </c>
      <c r="D2213" t="s">
        <v>559</v>
      </c>
      <c r="E2213" t="str">
        <f>HYPERLINK("https://www.ncbi.nlm.nih.gov/geo/query/acc.cgi?acc=GSM94856","GSM94856")</f>
        <v>GSM94856</v>
      </c>
      <c r="F2213" t="str">
        <f>HYPERLINK("https://www.ncbi.nlm.nih.gov/geo/query/acc.cgi?acc=GSE4189","GSE4189")</f>
        <v>GSE4189</v>
      </c>
    </row>
    <row r="2214" spans="1:6" x14ac:dyDescent="0.25">
      <c r="A2214" t="s">
        <v>3871</v>
      </c>
      <c r="B2214" s="2" t="s">
        <v>3454</v>
      </c>
      <c r="C2214" t="s">
        <v>92</v>
      </c>
      <c r="D2214" t="s">
        <v>579</v>
      </c>
      <c r="E2214" t="str">
        <f>HYPERLINK("https://www.ncbi.nlm.nih.gov/geo/query/acc.cgi?acc=GSM487410","GSM487410")</f>
        <v>GSM487410</v>
      </c>
      <c r="F2214" t="str">
        <f>HYPERLINK("https://www.ncbi.nlm.nih.gov/geo/query/acc.cgi?acc=GSE19542","GSE19542")</f>
        <v>GSE19542</v>
      </c>
    </row>
    <row r="2215" spans="1:6" x14ac:dyDescent="0.25">
      <c r="A2215" t="s">
        <v>3872</v>
      </c>
      <c r="B2215" s="2" t="s">
        <v>3432</v>
      </c>
      <c r="C2215" t="s">
        <v>486</v>
      </c>
      <c r="D2215" t="s">
        <v>856</v>
      </c>
      <c r="E2215" t="str">
        <f>HYPERLINK("https://www.ncbi.nlm.nih.gov/geo/query/acc.cgi?acc=GSM2028209","GSM2028209")</f>
        <v>GSM2028209</v>
      </c>
      <c r="F2215" t="str">
        <f>HYPERLINK("https://www.ncbi.nlm.nih.gov/geo/query/acc.cgi?acc=GSE76582","GSE76582")</f>
        <v>GSE76582</v>
      </c>
    </row>
    <row r="2216" spans="1:6" x14ac:dyDescent="0.25">
      <c r="A2216" t="s">
        <v>3873</v>
      </c>
      <c r="B2216" s="2" t="s">
        <v>3868</v>
      </c>
      <c r="C2216" t="s">
        <v>486</v>
      </c>
      <c r="D2216" t="s">
        <v>856</v>
      </c>
      <c r="E2216" t="str">
        <f>HYPERLINK("https://www.ncbi.nlm.nih.gov/geo/query/acc.cgi?acc=GSM2028208","GSM2028208")</f>
        <v>GSM2028208</v>
      </c>
      <c r="F2216" t="str">
        <f>HYPERLINK("https://www.ncbi.nlm.nih.gov/geo/query/acc.cgi?acc=GSE76582","GSE76582")</f>
        <v>GSE76582</v>
      </c>
    </row>
    <row r="2217" spans="1:6" x14ac:dyDescent="0.25">
      <c r="A2217" t="s">
        <v>3874</v>
      </c>
      <c r="B2217" s="2" t="s">
        <v>3875</v>
      </c>
      <c r="C2217" t="s">
        <v>65</v>
      </c>
      <c r="D2217" t="s">
        <v>579</v>
      </c>
      <c r="E2217" t="str">
        <f>HYPERLINK("https://www.ncbi.nlm.nih.gov/geo/query/acc.cgi?acc=GSM436119","GSM436119")</f>
        <v>GSM436119</v>
      </c>
      <c r="F2217" t="str">
        <f>HYPERLINK("https://www.ncbi.nlm.nih.gov/geo/query/acc.cgi?acc=GSE17489","GSE17489")</f>
        <v>GSE17489</v>
      </c>
    </row>
    <row r="2218" spans="1:6" x14ac:dyDescent="0.25">
      <c r="A2218" t="s">
        <v>3876</v>
      </c>
      <c r="B2218" s="2" t="s">
        <v>3877</v>
      </c>
      <c r="C2218" t="s">
        <v>65</v>
      </c>
      <c r="D2218" t="s">
        <v>579</v>
      </c>
      <c r="E2218" t="str">
        <f>HYPERLINK("https://www.ncbi.nlm.nih.gov/geo/query/acc.cgi?acc=GSM436118","GSM436118")</f>
        <v>GSM436118</v>
      </c>
      <c r="F2218" t="str">
        <f>HYPERLINK("https://www.ncbi.nlm.nih.gov/geo/query/acc.cgi?acc=GSE17489","GSE17489")</f>
        <v>GSE17489</v>
      </c>
    </row>
    <row r="2219" spans="1:6" x14ac:dyDescent="0.25">
      <c r="A2219" t="s">
        <v>3878</v>
      </c>
      <c r="B2219" s="2" t="s">
        <v>3879</v>
      </c>
      <c r="C2219" t="s">
        <v>406</v>
      </c>
      <c r="D2219" t="s">
        <v>789</v>
      </c>
      <c r="E2219" t="str">
        <f>HYPERLINK("https://www.ncbi.nlm.nih.gov/geo/query/acc.cgi?acc=GSM1388391","GSM1388391")</f>
        <v>GSM1388391</v>
      </c>
      <c r="F2219" t="str">
        <f>HYPERLINK("https://www.ncbi.nlm.nih.gov/geo/query/acc.cgi?acc=GSE57774","GSE57774")</f>
        <v>GSE57774</v>
      </c>
    </row>
    <row r="2220" spans="1:6" x14ac:dyDescent="0.25">
      <c r="A2220" t="s">
        <v>3880</v>
      </c>
      <c r="B2220" s="2" t="s">
        <v>3881</v>
      </c>
      <c r="C2220" t="s">
        <v>406</v>
      </c>
      <c r="D2220" t="s">
        <v>789</v>
      </c>
      <c r="E2220" t="str">
        <f>HYPERLINK("https://www.ncbi.nlm.nih.gov/geo/query/acc.cgi?acc=GSM1388390","GSM1388390")</f>
        <v>GSM1388390</v>
      </c>
      <c r="F2220" t="str">
        <f>HYPERLINK("https://www.ncbi.nlm.nih.gov/geo/query/acc.cgi?acc=GSE57774","GSE57774")</f>
        <v>GSE57774</v>
      </c>
    </row>
    <row r="2221" spans="1:6" x14ac:dyDescent="0.25">
      <c r="A2221" t="s">
        <v>3882</v>
      </c>
      <c r="B2221" s="2" t="s">
        <v>1254</v>
      </c>
      <c r="C2221" t="s">
        <v>527</v>
      </c>
      <c r="D2221" t="s">
        <v>559</v>
      </c>
      <c r="E2221" t="str">
        <f>HYPERLINK("https://www.ncbi.nlm.nih.gov/geo/query/acc.cgi?acc=GSM210974","GSM210974")</f>
        <v>GSM210974</v>
      </c>
      <c r="F2221" t="str">
        <f>HYPERLINK("https://www.ncbi.nlm.nih.gov/geo/query/acc.cgi?acc=GSE8503","GSE8503")</f>
        <v>GSE8503</v>
      </c>
    </row>
    <row r="2222" spans="1:6" x14ac:dyDescent="0.25">
      <c r="A2222" t="s">
        <v>3883</v>
      </c>
      <c r="B2222" s="2" t="s">
        <v>3884</v>
      </c>
      <c r="C2222" t="s">
        <v>406</v>
      </c>
      <c r="D2222" t="s">
        <v>789</v>
      </c>
      <c r="E2222" t="str">
        <f>HYPERLINK("https://www.ncbi.nlm.nih.gov/geo/query/acc.cgi?acc=GSM1388394","GSM1388394")</f>
        <v>GSM1388394</v>
      </c>
      <c r="F2222" t="str">
        <f>HYPERLINK("https://www.ncbi.nlm.nih.gov/geo/query/acc.cgi?acc=GSE57774","GSE57774")</f>
        <v>GSE57774</v>
      </c>
    </row>
    <row r="2223" spans="1:6" x14ac:dyDescent="0.25">
      <c r="A2223" t="s">
        <v>3885</v>
      </c>
      <c r="B2223" s="2" t="s">
        <v>3886</v>
      </c>
      <c r="C2223" t="s">
        <v>61</v>
      </c>
      <c r="D2223" t="s">
        <v>579</v>
      </c>
      <c r="E2223" t="str">
        <f>HYPERLINK("https://www.ncbi.nlm.nih.gov/geo/query/acc.cgi?acc=GSM436111","GSM436111")</f>
        <v>GSM436111</v>
      </c>
      <c r="F2223" t="str">
        <f>HYPERLINK("https://www.ncbi.nlm.nih.gov/geo/query/acc.cgi?acc=GSE17487","GSE17487")</f>
        <v>GSE17487</v>
      </c>
    </row>
    <row r="2224" spans="1:6" x14ac:dyDescent="0.25">
      <c r="A2224" t="s">
        <v>3887</v>
      </c>
      <c r="B2224" s="2" t="s">
        <v>3886</v>
      </c>
      <c r="C2224" t="s">
        <v>61</v>
      </c>
      <c r="D2224" t="s">
        <v>579</v>
      </c>
      <c r="E2224" t="str">
        <f>HYPERLINK("https://www.ncbi.nlm.nih.gov/geo/query/acc.cgi?acc=GSM436110","GSM436110")</f>
        <v>GSM436110</v>
      </c>
      <c r="F2224" t="str">
        <f>HYPERLINK("https://www.ncbi.nlm.nih.gov/geo/query/acc.cgi?acc=GSE17487","GSE17487")</f>
        <v>GSE17487</v>
      </c>
    </row>
    <row r="2225" spans="1:6" x14ac:dyDescent="0.25">
      <c r="A2225" t="s">
        <v>3888</v>
      </c>
      <c r="B2225" s="2" t="s">
        <v>3889</v>
      </c>
      <c r="C2225" t="s">
        <v>63</v>
      </c>
      <c r="D2225" t="s">
        <v>579</v>
      </c>
      <c r="E2225" t="str">
        <f>HYPERLINK("https://www.ncbi.nlm.nih.gov/geo/query/acc.cgi?acc=GSM436113","GSM436113")</f>
        <v>GSM436113</v>
      </c>
      <c r="F2225" t="str">
        <f>HYPERLINK("https://www.ncbi.nlm.nih.gov/geo/query/acc.cgi?acc=GSE17488","GSE17488")</f>
        <v>GSE17488</v>
      </c>
    </row>
    <row r="2226" spans="1:6" x14ac:dyDescent="0.25">
      <c r="A2226" t="s">
        <v>3890</v>
      </c>
      <c r="B2226" s="2" t="s">
        <v>3889</v>
      </c>
      <c r="C2226" t="s">
        <v>63</v>
      </c>
      <c r="D2226" t="s">
        <v>579</v>
      </c>
      <c r="E2226" t="str">
        <f>HYPERLINK("https://www.ncbi.nlm.nih.gov/geo/query/acc.cgi?acc=GSM436112","GSM436112")</f>
        <v>GSM436112</v>
      </c>
      <c r="F2226" t="str">
        <f>HYPERLINK("https://www.ncbi.nlm.nih.gov/geo/query/acc.cgi?acc=GSE17488","GSE17488")</f>
        <v>GSE17488</v>
      </c>
    </row>
    <row r="2227" spans="1:6" x14ac:dyDescent="0.25">
      <c r="A2227" t="s">
        <v>3891</v>
      </c>
      <c r="B2227" s="2" t="s">
        <v>3892</v>
      </c>
      <c r="C2227" t="s">
        <v>63</v>
      </c>
      <c r="D2227" t="s">
        <v>579</v>
      </c>
      <c r="E2227" t="str">
        <f>HYPERLINK("https://www.ncbi.nlm.nih.gov/geo/query/acc.cgi?acc=GSM436115","GSM436115")</f>
        <v>GSM436115</v>
      </c>
      <c r="F2227" t="str">
        <f>HYPERLINK("https://www.ncbi.nlm.nih.gov/geo/query/acc.cgi?acc=GSE17488","GSE17488")</f>
        <v>GSE17488</v>
      </c>
    </row>
    <row r="2228" spans="1:6" x14ac:dyDescent="0.25">
      <c r="A2228" t="s">
        <v>3893</v>
      </c>
      <c r="B2228" s="2" t="s">
        <v>3892</v>
      </c>
      <c r="C2228" t="s">
        <v>63</v>
      </c>
      <c r="D2228" t="s">
        <v>579</v>
      </c>
      <c r="E2228" t="str">
        <f>HYPERLINK("https://www.ncbi.nlm.nih.gov/geo/query/acc.cgi?acc=GSM436114","GSM436114")</f>
        <v>GSM436114</v>
      </c>
      <c r="F2228" t="str">
        <f>HYPERLINK("https://www.ncbi.nlm.nih.gov/geo/query/acc.cgi?acc=GSE17488","GSE17488")</f>
        <v>GSE17488</v>
      </c>
    </row>
    <row r="2229" spans="1:6" x14ac:dyDescent="0.25">
      <c r="A2229" t="s">
        <v>3894</v>
      </c>
      <c r="B2229" s="2" t="s">
        <v>3877</v>
      </c>
      <c r="C2229" t="s">
        <v>65</v>
      </c>
      <c r="D2229" t="s">
        <v>579</v>
      </c>
      <c r="E2229" t="str">
        <f>HYPERLINK("https://www.ncbi.nlm.nih.gov/geo/query/acc.cgi?acc=GSM436117","GSM436117")</f>
        <v>GSM436117</v>
      </c>
      <c r="F2229" t="str">
        <f>HYPERLINK("https://www.ncbi.nlm.nih.gov/geo/query/acc.cgi?acc=GSE17489","GSE17489")</f>
        <v>GSE17489</v>
      </c>
    </row>
    <row r="2230" spans="1:6" x14ac:dyDescent="0.25">
      <c r="A2230" t="s">
        <v>3895</v>
      </c>
      <c r="B2230" s="2" t="s">
        <v>3892</v>
      </c>
      <c r="C2230" t="s">
        <v>63</v>
      </c>
      <c r="D2230" t="s">
        <v>579</v>
      </c>
      <c r="E2230" t="str">
        <f>HYPERLINK("https://www.ncbi.nlm.nih.gov/geo/query/acc.cgi?acc=GSM436116","GSM436116")</f>
        <v>GSM436116</v>
      </c>
      <c r="F2230" t="str">
        <f>HYPERLINK("https://www.ncbi.nlm.nih.gov/geo/query/acc.cgi?acc=GSE17488","GSE17488")</f>
        <v>GSE17488</v>
      </c>
    </row>
    <row r="2231" spans="1:6" x14ac:dyDescent="0.25">
      <c r="A2231" t="s">
        <v>3896</v>
      </c>
      <c r="B2231" s="2" t="s">
        <v>3897</v>
      </c>
      <c r="C2231" t="s">
        <v>67</v>
      </c>
      <c r="D2231" t="s">
        <v>572</v>
      </c>
      <c r="E2231" t="str">
        <f>HYPERLINK("https://www.ncbi.nlm.nih.gov/geo/query/acc.cgi?acc=GSM461137","GSM461137")</f>
        <v>GSM461137</v>
      </c>
      <c r="F2231" t="str">
        <f t="shared" ref="F2231:F2238" si="129">HYPERLINK("https://www.ncbi.nlm.nih.gov/geo/query/acc.cgi?acc=GSE18503","GSE18503")</f>
        <v>GSE18503</v>
      </c>
    </row>
    <row r="2232" spans="1:6" x14ac:dyDescent="0.25">
      <c r="A2232" t="s">
        <v>3898</v>
      </c>
      <c r="B2232" s="2" t="s">
        <v>3899</v>
      </c>
      <c r="C2232" t="s">
        <v>67</v>
      </c>
      <c r="D2232" t="s">
        <v>572</v>
      </c>
      <c r="E2232" t="str">
        <f>HYPERLINK("https://www.ncbi.nlm.nih.gov/geo/query/acc.cgi?acc=GSM461136","GSM461136")</f>
        <v>GSM461136</v>
      </c>
      <c r="F2232" t="str">
        <f t="shared" si="129"/>
        <v>GSE18503</v>
      </c>
    </row>
    <row r="2233" spans="1:6" x14ac:dyDescent="0.25">
      <c r="A2233" t="s">
        <v>3900</v>
      </c>
      <c r="B2233" s="2" t="s">
        <v>3901</v>
      </c>
      <c r="C2233" t="s">
        <v>67</v>
      </c>
      <c r="D2233" t="s">
        <v>572</v>
      </c>
      <c r="E2233" t="str">
        <f>HYPERLINK("https://www.ncbi.nlm.nih.gov/geo/query/acc.cgi?acc=GSM461135","GSM461135")</f>
        <v>GSM461135</v>
      </c>
      <c r="F2233" t="str">
        <f t="shared" si="129"/>
        <v>GSE18503</v>
      </c>
    </row>
    <row r="2234" spans="1:6" x14ac:dyDescent="0.25">
      <c r="A2234" t="s">
        <v>3902</v>
      </c>
      <c r="B2234" s="2" t="s">
        <v>3903</v>
      </c>
      <c r="C2234" t="s">
        <v>67</v>
      </c>
      <c r="D2234" t="s">
        <v>572</v>
      </c>
      <c r="E2234" t="str">
        <f>HYPERLINK("https://www.ncbi.nlm.nih.gov/geo/query/acc.cgi?acc=GSM461134","GSM461134")</f>
        <v>GSM461134</v>
      </c>
      <c r="F2234" t="str">
        <f t="shared" si="129"/>
        <v>GSE18503</v>
      </c>
    </row>
    <row r="2235" spans="1:6" x14ac:dyDescent="0.25">
      <c r="A2235" t="s">
        <v>3904</v>
      </c>
      <c r="B2235" s="2" t="s">
        <v>3905</v>
      </c>
      <c r="C2235" t="s">
        <v>67</v>
      </c>
      <c r="D2235" t="s">
        <v>572</v>
      </c>
      <c r="E2235" t="str">
        <f>HYPERLINK("https://www.ncbi.nlm.nih.gov/geo/query/acc.cgi?acc=GSM461133","GSM461133")</f>
        <v>GSM461133</v>
      </c>
      <c r="F2235" t="str">
        <f t="shared" si="129"/>
        <v>GSE18503</v>
      </c>
    </row>
    <row r="2236" spans="1:6" x14ac:dyDescent="0.25">
      <c r="A2236" t="s">
        <v>3906</v>
      </c>
      <c r="B2236" s="2" t="s">
        <v>3907</v>
      </c>
      <c r="C2236" t="s">
        <v>67</v>
      </c>
      <c r="D2236" t="s">
        <v>572</v>
      </c>
      <c r="E2236" t="str">
        <f>HYPERLINK("https://www.ncbi.nlm.nih.gov/geo/query/acc.cgi?acc=GSM461132","GSM461132")</f>
        <v>GSM461132</v>
      </c>
      <c r="F2236" t="str">
        <f t="shared" si="129"/>
        <v>GSE18503</v>
      </c>
    </row>
    <row r="2237" spans="1:6" x14ac:dyDescent="0.25">
      <c r="A2237" t="s">
        <v>3908</v>
      </c>
      <c r="B2237" s="2" t="s">
        <v>3909</v>
      </c>
      <c r="C2237" t="s">
        <v>67</v>
      </c>
      <c r="D2237" t="s">
        <v>572</v>
      </c>
      <c r="E2237" t="str">
        <f>HYPERLINK("https://www.ncbi.nlm.nih.gov/geo/query/acc.cgi?acc=GSM461131","GSM461131")</f>
        <v>GSM461131</v>
      </c>
      <c r="F2237" t="str">
        <f t="shared" si="129"/>
        <v>GSE18503</v>
      </c>
    </row>
    <row r="2238" spans="1:6" x14ac:dyDescent="0.25">
      <c r="A2238" t="s">
        <v>3910</v>
      </c>
      <c r="B2238" s="2" t="s">
        <v>3911</v>
      </c>
      <c r="C2238" t="s">
        <v>67</v>
      </c>
      <c r="D2238" t="s">
        <v>572</v>
      </c>
      <c r="E2238" t="str">
        <f>HYPERLINK("https://www.ncbi.nlm.nih.gov/geo/query/acc.cgi?acc=GSM461130","GSM461130")</f>
        <v>GSM461130</v>
      </c>
      <c r="F2238" t="str">
        <f t="shared" si="129"/>
        <v>GSE18503</v>
      </c>
    </row>
    <row r="2239" spans="1:6" x14ac:dyDescent="0.25">
      <c r="A2239" t="s">
        <v>3912</v>
      </c>
      <c r="B2239" s="2" t="s">
        <v>3473</v>
      </c>
      <c r="C2239" t="s">
        <v>178</v>
      </c>
      <c r="D2239" t="s">
        <v>630</v>
      </c>
      <c r="E2239" t="str">
        <f>HYPERLINK("https://www.ncbi.nlm.nih.gov/geo/query/acc.cgi?acc=GSM749170","GSM749170")</f>
        <v>GSM749170</v>
      </c>
      <c r="F2239" t="str">
        <f t="shared" ref="F2239:F2244" si="130">HYPERLINK("https://www.ncbi.nlm.nih.gov/geo/query/acc.cgi?acc=GSE30245","GSE30245")</f>
        <v>GSE30245</v>
      </c>
    </row>
    <row r="2240" spans="1:6" x14ac:dyDescent="0.25">
      <c r="A2240" t="s">
        <v>3913</v>
      </c>
      <c r="B2240" s="2" t="s">
        <v>3914</v>
      </c>
      <c r="C2240" t="s">
        <v>178</v>
      </c>
      <c r="D2240" t="s">
        <v>630</v>
      </c>
      <c r="E2240" t="str">
        <f>HYPERLINK("https://www.ncbi.nlm.nih.gov/geo/query/acc.cgi?acc=GSM749171","GSM749171")</f>
        <v>GSM749171</v>
      </c>
      <c r="F2240" t="str">
        <f t="shared" si="130"/>
        <v>GSE30245</v>
      </c>
    </row>
    <row r="2241" spans="1:6" x14ac:dyDescent="0.25">
      <c r="A2241" t="s">
        <v>3915</v>
      </c>
      <c r="B2241" s="2" t="s">
        <v>3914</v>
      </c>
      <c r="C2241" t="s">
        <v>178</v>
      </c>
      <c r="D2241" t="s">
        <v>630</v>
      </c>
      <c r="E2241" t="str">
        <f>HYPERLINK("https://www.ncbi.nlm.nih.gov/geo/query/acc.cgi?acc=GSM749172","GSM749172")</f>
        <v>GSM749172</v>
      </c>
      <c r="F2241" t="str">
        <f t="shared" si="130"/>
        <v>GSE30245</v>
      </c>
    </row>
    <row r="2242" spans="1:6" x14ac:dyDescent="0.25">
      <c r="A2242" t="s">
        <v>3916</v>
      </c>
      <c r="B2242" s="2" t="s">
        <v>3917</v>
      </c>
      <c r="C2242" t="s">
        <v>178</v>
      </c>
      <c r="D2242" t="s">
        <v>630</v>
      </c>
      <c r="E2242" t="str">
        <f>HYPERLINK("https://www.ncbi.nlm.nih.gov/geo/query/acc.cgi?acc=GSM749173","GSM749173")</f>
        <v>GSM749173</v>
      </c>
      <c r="F2242" t="str">
        <f t="shared" si="130"/>
        <v>GSE30245</v>
      </c>
    </row>
    <row r="2243" spans="1:6" x14ac:dyDescent="0.25">
      <c r="A2243" t="s">
        <v>3918</v>
      </c>
      <c r="B2243" s="2" t="s">
        <v>3917</v>
      </c>
      <c r="C2243" t="s">
        <v>178</v>
      </c>
      <c r="D2243" t="s">
        <v>630</v>
      </c>
      <c r="E2243" t="str">
        <f>HYPERLINK("https://www.ncbi.nlm.nih.gov/geo/query/acc.cgi?acc=GSM749174","GSM749174")</f>
        <v>GSM749174</v>
      </c>
      <c r="F2243" t="str">
        <f t="shared" si="130"/>
        <v>GSE30245</v>
      </c>
    </row>
    <row r="2244" spans="1:6" x14ac:dyDescent="0.25">
      <c r="A2244" t="s">
        <v>3919</v>
      </c>
      <c r="B2244" s="2" t="s">
        <v>3302</v>
      </c>
      <c r="C2244" t="s">
        <v>178</v>
      </c>
      <c r="D2244" t="s">
        <v>630</v>
      </c>
      <c r="E2244" t="str">
        <f>HYPERLINK("https://www.ncbi.nlm.nih.gov/geo/query/acc.cgi?acc=GSM749175","GSM749175")</f>
        <v>GSM749175</v>
      </c>
      <c r="F2244" t="str">
        <f t="shared" si="130"/>
        <v>GSE30245</v>
      </c>
    </row>
    <row r="2245" spans="1:6" x14ac:dyDescent="0.25">
      <c r="A2245" t="s">
        <v>3920</v>
      </c>
      <c r="B2245" s="2" t="s">
        <v>3921</v>
      </c>
      <c r="C2245" t="s">
        <v>67</v>
      </c>
      <c r="D2245" t="s">
        <v>572</v>
      </c>
      <c r="E2245" t="str">
        <f>HYPERLINK("https://www.ncbi.nlm.nih.gov/geo/query/acc.cgi?acc=GSM461139","GSM461139")</f>
        <v>GSM461139</v>
      </c>
      <c r="F2245" t="str">
        <f>HYPERLINK("https://www.ncbi.nlm.nih.gov/geo/query/acc.cgi?acc=GSE18503","GSE18503")</f>
        <v>GSE18503</v>
      </c>
    </row>
    <row r="2246" spans="1:6" x14ac:dyDescent="0.25">
      <c r="A2246" t="s">
        <v>3922</v>
      </c>
      <c r="B2246" s="2" t="s">
        <v>3923</v>
      </c>
      <c r="C2246" t="s">
        <v>67</v>
      </c>
      <c r="D2246" t="s">
        <v>572</v>
      </c>
      <c r="E2246" t="str">
        <f>HYPERLINK("https://www.ncbi.nlm.nih.gov/geo/query/acc.cgi?acc=GSM461138","GSM461138")</f>
        <v>GSM461138</v>
      </c>
      <c r="F2246" t="str">
        <f>HYPERLINK("https://www.ncbi.nlm.nih.gov/geo/query/acc.cgi?acc=GSE18503","GSE18503")</f>
        <v>GSE18503</v>
      </c>
    </row>
    <row r="2247" spans="1:6" x14ac:dyDescent="0.25">
      <c r="A2247" t="s">
        <v>3924</v>
      </c>
      <c r="B2247" s="2" t="s">
        <v>1994</v>
      </c>
      <c r="C2247" t="s">
        <v>292</v>
      </c>
      <c r="D2247" t="s">
        <v>559</v>
      </c>
      <c r="E2247" t="str">
        <f>HYPERLINK("https://www.ncbi.nlm.nih.gov/geo/query/acc.cgi?acc=GSM98581","GSM98581")</f>
        <v>GSM98581</v>
      </c>
      <c r="F2247" t="str">
        <f>HYPERLINK("https://www.ncbi.nlm.nih.gov/geo/query/acc.cgi?acc=GSE4308","GSE4308")</f>
        <v>GSE4308</v>
      </c>
    </row>
    <row r="2248" spans="1:6" x14ac:dyDescent="0.25">
      <c r="A2248" t="s">
        <v>3925</v>
      </c>
      <c r="B2248" s="2" t="s">
        <v>1994</v>
      </c>
      <c r="C2248" t="s">
        <v>292</v>
      </c>
      <c r="D2248" t="s">
        <v>559</v>
      </c>
      <c r="E2248" t="str">
        <f>HYPERLINK("https://www.ncbi.nlm.nih.gov/geo/query/acc.cgi?acc=GSM98580","GSM98580")</f>
        <v>GSM98580</v>
      </c>
      <c r="F2248" t="str">
        <f>HYPERLINK("https://www.ncbi.nlm.nih.gov/geo/query/acc.cgi?acc=GSE4308","GSE4308")</f>
        <v>GSE4308</v>
      </c>
    </row>
    <row r="2249" spans="1:6" x14ac:dyDescent="0.25">
      <c r="A2249" t="s">
        <v>3926</v>
      </c>
      <c r="B2249" s="2" t="s">
        <v>1994</v>
      </c>
      <c r="C2249" t="s">
        <v>292</v>
      </c>
      <c r="D2249" t="s">
        <v>559</v>
      </c>
      <c r="E2249" t="str">
        <f>HYPERLINK("https://www.ncbi.nlm.nih.gov/geo/query/acc.cgi?acc=GSM98583","GSM98583")</f>
        <v>GSM98583</v>
      </c>
      <c r="F2249" t="str">
        <f>HYPERLINK("https://www.ncbi.nlm.nih.gov/geo/query/acc.cgi?acc=GSE4308","GSE4308")</f>
        <v>GSE4308</v>
      </c>
    </row>
    <row r="2250" spans="1:6" x14ac:dyDescent="0.25">
      <c r="A2250" t="s">
        <v>3927</v>
      </c>
      <c r="B2250" s="2" t="s">
        <v>1994</v>
      </c>
      <c r="C2250" t="s">
        <v>292</v>
      </c>
      <c r="D2250" t="s">
        <v>559</v>
      </c>
      <c r="E2250" t="str">
        <f>HYPERLINK("https://www.ncbi.nlm.nih.gov/geo/query/acc.cgi?acc=GSM98582","GSM98582")</f>
        <v>GSM98582</v>
      </c>
      <c r="F2250" t="str">
        <f>HYPERLINK("https://www.ncbi.nlm.nih.gov/geo/query/acc.cgi?acc=GSE4308","GSE4308")</f>
        <v>GSE4308</v>
      </c>
    </row>
    <row r="2251" spans="1:6" x14ac:dyDescent="0.25">
      <c r="A2251" t="s">
        <v>3928</v>
      </c>
      <c r="B2251" s="2" t="s">
        <v>872</v>
      </c>
      <c r="C2251" t="s">
        <v>527</v>
      </c>
      <c r="D2251" t="s">
        <v>559</v>
      </c>
      <c r="E2251" t="str">
        <f>HYPERLINK("https://www.ncbi.nlm.nih.gov/geo/query/acc.cgi?acc=GSM210977","GSM210977")</f>
        <v>GSM210977</v>
      </c>
      <c r="F2251" t="str">
        <f>HYPERLINK("https://www.ncbi.nlm.nih.gov/geo/query/acc.cgi?acc=GSE8503","GSE8503")</f>
        <v>GSE8503</v>
      </c>
    </row>
    <row r="2252" spans="1:6" x14ac:dyDescent="0.25">
      <c r="A2252" t="s">
        <v>3929</v>
      </c>
      <c r="B2252" s="2" t="s">
        <v>2285</v>
      </c>
      <c r="C2252" t="s">
        <v>404</v>
      </c>
      <c r="D2252" t="s">
        <v>579</v>
      </c>
      <c r="E2252" t="str">
        <f>HYPERLINK("https://www.ncbi.nlm.nih.gov/geo/query/acc.cgi?acc=GSM1385850","GSM1385850")</f>
        <v>GSM1385850</v>
      </c>
      <c r="F2252" t="str">
        <f>HYPERLINK("https://www.ncbi.nlm.nih.gov/geo/query/acc.cgi?acc=GSE57639","GSE57639")</f>
        <v>GSE57639</v>
      </c>
    </row>
    <row r="2253" spans="1:6" x14ac:dyDescent="0.25">
      <c r="A2253" t="s">
        <v>3930</v>
      </c>
      <c r="B2253" s="2" t="s">
        <v>3931</v>
      </c>
      <c r="C2253" t="s">
        <v>431</v>
      </c>
      <c r="D2253" t="s">
        <v>572</v>
      </c>
      <c r="E2253" t="str">
        <f>HYPERLINK("https://www.ncbi.nlm.nih.gov/geo/query/acc.cgi?acc=GSM1580548","GSM1580548")</f>
        <v>GSM1580548</v>
      </c>
      <c r="F2253" t="str">
        <f>HYPERLINK("https://www.ncbi.nlm.nih.gov/geo/query/acc.cgi?acc=GSE64819","GSE64819")</f>
        <v>GSE64819</v>
      </c>
    </row>
    <row r="2254" spans="1:6" x14ac:dyDescent="0.25">
      <c r="A2254" t="s">
        <v>3932</v>
      </c>
      <c r="B2254" s="2" t="s">
        <v>3933</v>
      </c>
      <c r="C2254" t="s">
        <v>431</v>
      </c>
      <c r="D2254" t="s">
        <v>572</v>
      </c>
      <c r="E2254" t="str">
        <f>HYPERLINK("https://www.ncbi.nlm.nih.gov/geo/query/acc.cgi?acc=GSM1580549","GSM1580549")</f>
        <v>GSM1580549</v>
      </c>
      <c r="F2254" t="str">
        <f>HYPERLINK("https://www.ncbi.nlm.nih.gov/geo/query/acc.cgi?acc=GSE64819","GSE64819")</f>
        <v>GSE64819</v>
      </c>
    </row>
    <row r="2255" spans="1:6" x14ac:dyDescent="0.25">
      <c r="A2255" t="s">
        <v>3934</v>
      </c>
      <c r="B2255" s="2" t="s">
        <v>3805</v>
      </c>
      <c r="C2255" t="s">
        <v>377</v>
      </c>
      <c r="D2255" t="s">
        <v>618</v>
      </c>
      <c r="E2255" t="str">
        <f>HYPERLINK("https://www.ncbi.nlm.nih.gov/geo/query/acc.cgi?acc=GSM1304589","GSM1304589")</f>
        <v>GSM1304589</v>
      </c>
      <c r="F2255" t="str">
        <f>HYPERLINK("https://www.ncbi.nlm.nih.gov/geo/query/acc.cgi?acc=GSE53969","GSE53969")</f>
        <v>GSE53969</v>
      </c>
    </row>
    <row r="2256" spans="1:6" x14ac:dyDescent="0.25">
      <c r="A2256" t="s">
        <v>3935</v>
      </c>
      <c r="B2256" s="2" t="s">
        <v>3936</v>
      </c>
      <c r="C2256" t="s">
        <v>431</v>
      </c>
      <c r="D2256" t="s">
        <v>572</v>
      </c>
      <c r="E2256" t="str">
        <f>HYPERLINK("https://www.ncbi.nlm.nih.gov/geo/query/acc.cgi?acc=GSM1580540","GSM1580540")</f>
        <v>GSM1580540</v>
      </c>
      <c r="F2256" t="str">
        <f t="shared" ref="F2256:F2263" si="131">HYPERLINK("https://www.ncbi.nlm.nih.gov/geo/query/acc.cgi?acc=GSE64819","GSE64819")</f>
        <v>GSE64819</v>
      </c>
    </row>
    <row r="2257" spans="1:6" x14ac:dyDescent="0.25">
      <c r="A2257" t="s">
        <v>3937</v>
      </c>
      <c r="B2257" s="2" t="s">
        <v>3936</v>
      </c>
      <c r="C2257" t="s">
        <v>431</v>
      </c>
      <c r="D2257" t="s">
        <v>572</v>
      </c>
      <c r="E2257" t="str">
        <f>HYPERLINK("https://www.ncbi.nlm.nih.gov/geo/query/acc.cgi?acc=GSM1580541","GSM1580541")</f>
        <v>GSM1580541</v>
      </c>
      <c r="F2257" t="str">
        <f t="shared" si="131"/>
        <v>GSE64819</v>
      </c>
    </row>
    <row r="2258" spans="1:6" x14ac:dyDescent="0.25">
      <c r="A2258" t="s">
        <v>3938</v>
      </c>
      <c r="B2258" s="2" t="s">
        <v>3936</v>
      </c>
      <c r="C2258" t="s">
        <v>431</v>
      </c>
      <c r="D2258" t="s">
        <v>572</v>
      </c>
      <c r="E2258" t="str">
        <f>HYPERLINK("https://www.ncbi.nlm.nih.gov/geo/query/acc.cgi?acc=GSM1580542","GSM1580542")</f>
        <v>GSM1580542</v>
      </c>
      <c r="F2258" t="str">
        <f t="shared" si="131"/>
        <v>GSE64819</v>
      </c>
    </row>
    <row r="2259" spans="1:6" x14ac:dyDescent="0.25">
      <c r="A2259" t="s">
        <v>3939</v>
      </c>
      <c r="B2259" s="2" t="s">
        <v>3940</v>
      </c>
      <c r="C2259" t="s">
        <v>431</v>
      </c>
      <c r="D2259" t="s">
        <v>572</v>
      </c>
      <c r="E2259" t="str">
        <f>HYPERLINK("https://www.ncbi.nlm.nih.gov/geo/query/acc.cgi?acc=GSM1580543","GSM1580543")</f>
        <v>GSM1580543</v>
      </c>
      <c r="F2259" t="str">
        <f t="shared" si="131"/>
        <v>GSE64819</v>
      </c>
    </row>
    <row r="2260" spans="1:6" x14ac:dyDescent="0.25">
      <c r="A2260" t="s">
        <v>3941</v>
      </c>
      <c r="B2260" s="2" t="s">
        <v>3940</v>
      </c>
      <c r="C2260" t="s">
        <v>431</v>
      </c>
      <c r="D2260" t="s">
        <v>572</v>
      </c>
      <c r="E2260" t="str">
        <f>HYPERLINK("https://www.ncbi.nlm.nih.gov/geo/query/acc.cgi?acc=GSM1580544","GSM1580544")</f>
        <v>GSM1580544</v>
      </c>
      <c r="F2260" t="str">
        <f t="shared" si="131"/>
        <v>GSE64819</v>
      </c>
    </row>
    <row r="2261" spans="1:6" x14ac:dyDescent="0.25">
      <c r="A2261" t="s">
        <v>3942</v>
      </c>
      <c r="B2261" s="2" t="s">
        <v>3940</v>
      </c>
      <c r="C2261" t="s">
        <v>431</v>
      </c>
      <c r="D2261" t="s">
        <v>572</v>
      </c>
      <c r="E2261" t="str">
        <f>HYPERLINK("https://www.ncbi.nlm.nih.gov/geo/query/acc.cgi?acc=GSM1580545","GSM1580545")</f>
        <v>GSM1580545</v>
      </c>
      <c r="F2261" t="str">
        <f t="shared" si="131"/>
        <v>GSE64819</v>
      </c>
    </row>
    <row r="2262" spans="1:6" x14ac:dyDescent="0.25">
      <c r="A2262" t="s">
        <v>3943</v>
      </c>
      <c r="B2262" s="2" t="s">
        <v>3931</v>
      </c>
      <c r="C2262" t="s">
        <v>431</v>
      </c>
      <c r="D2262" t="s">
        <v>572</v>
      </c>
      <c r="E2262" t="str">
        <f>HYPERLINK("https://www.ncbi.nlm.nih.gov/geo/query/acc.cgi?acc=GSM1580546","GSM1580546")</f>
        <v>GSM1580546</v>
      </c>
      <c r="F2262" t="str">
        <f t="shared" si="131"/>
        <v>GSE64819</v>
      </c>
    </row>
    <row r="2263" spans="1:6" x14ac:dyDescent="0.25">
      <c r="A2263" t="s">
        <v>3944</v>
      </c>
      <c r="B2263" s="2" t="s">
        <v>3931</v>
      </c>
      <c r="C2263" t="s">
        <v>431</v>
      </c>
      <c r="D2263" t="s">
        <v>572</v>
      </c>
      <c r="E2263" t="str">
        <f>HYPERLINK("https://www.ncbi.nlm.nih.gov/geo/query/acc.cgi?acc=GSM1580547","GSM1580547")</f>
        <v>GSM1580547</v>
      </c>
      <c r="F2263" t="str">
        <f t="shared" si="131"/>
        <v>GSE64819</v>
      </c>
    </row>
    <row r="2264" spans="1:6" x14ac:dyDescent="0.25">
      <c r="A2264" t="s">
        <v>3945</v>
      </c>
      <c r="B2264" s="2" t="s">
        <v>561</v>
      </c>
      <c r="C2264" t="s">
        <v>17</v>
      </c>
      <c r="D2264" t="s">
        <v>559</v>
      </c>
      <c r="E2264" t="str">
        <f>HYPERLINK("https://www.ncbi.nlm.nih.gov/geo/query/acc.cgi?acc=GSM325402","GSM325402")</f>
        <v>GSM325402</v>
      </c>
      <c r="F2264" t="str">
        <f>HYPERLINK("https://www.ncbi.nlm.nih.gov/geo/query/acc.cgi?acc=GSE12982","GSE12982")</f>
        <v>GSE12982</v>
      </c>
    </row>
    <row r="2265" spans="1:6" x14ac:dyDescent="0.25">
      <c r="A2265" t="s">
        <v>3946</v>
      </c>
      <c r="B2265" s="2" t="s">
        <v>891</v>
      </c>
      <c r="C2265" t="s">
        <v>17</v>
      </c>
      <c r="D2265" t="s">
        <v>559</v>
      </c>
      <c r="E2265" t="str">
        <f>HYPERLINK("https://www.ncbi.nlm.nih.gov/geo/query/acc.cgi?acc=GSM325403","GSM325403")</f>
        <v>GSM325403</v>
      </c>
      <c r="F2265" t="str">
        <f>HYPERLINK("https://www.ncbi.nlm.nih.gov/geo/query/acc.cgi?acc=GSE12982","GSE12982")</f>
        <v>GSE12982</v>
      </c>
    </row>
    <row r="2266" spans="1:6" x14ac:dyDescent="0.25">
      <c r="A2266" t="s">
        <v>3947</v>
      </c>
      <c r="B2266" s="2" t="s">
        <v>561</v>
      </c>
      <c r="C2266" t="s">
        <v>17</v>
      </c>
      <c r="D2266" t="s">
        <v>559</v>
      </c>
      <c r="E2266" t="str">
        <f>HYPERLINK("https://www.ncbi.nlm.nih.gov/geo/query/acc.cgi?acc=GSM325400","GSM325400")</f>
        <v>GSM325400</v>
      </c>
      <c r="F2266" t="str">
        <f>HYPERLINK("https://www.ncbi.nlm.nih.gov/geo/query/acc.cgi?acc=GSE12982","GSE12982")</f>
        <v>GSE12982</v>
      </c>
    </row>
    <row r="2267" spans="1:6" x14ac:dyDescent="0.25">
      <c r="A2267" t="s">
        <v>3948</v>
      </c>
      <c r="B2267" s="2" t="s">
        <v>3949</v>
      </c>
      <c r="C2267" t="s">
        <v>98</v>
      </c>
      <c r="D2267" t="s">
        <v>559</v>
      </c>
      <c r="E2267" t="str">
        <f>HYPERLINK("https://www.ncbi.nlm.nih.gov/geo/query/acc.cgi?acc=GSM506224","GSM506224")</f>
        <v>GSM506224</v>
      </c>
      <c r="F2267" t="str">
        <f>HYPERLINK("https://www.ncbi.nlm.nih.gov/geo/query/acc.cgi?acc=GSE20177","GSE20177")</f>
        <v>GSE20177</v>
      </c>
    </row>
    <row r="2268" spans="1:6" x14ac:dyDescent="0.25">
      <c r="A2268" t="s">
        <v>3950</v>
      </c>
      <c r="B2268" s="2" t="s">
        <v>3949</v>
      </c>
      <c r="C2268" t="s">
        <v>98</v>
      </c>
      <c r="D2268" t="s">
        <v>559</v>
      </c>
      <c r="E2268" t="str">
        <f>HYPERLINK("https://www.ncbi.nlm.nih.gov/geo/query/acc.cgi?acc=GSM506223","GSM506223")</f>
        <v>GSM506223</v>
      </c>
      <c r="F2268" t="str">
        <f>HYPERLINK("https://www.ncbi.nlm.nih.gov/geo/query/acc.cgi?acc=GSE20177","GSE20177")</f>
        <v>GSE20177</v>
      </c>
    </row>
    <row r="2269" spans="1:6" x14ac:dyDescent="0.25">
      <c r="A2269" t="s">
        <v>3951</v>
      </c>
      <c r="B2269" s="2" t="s">
        <v>3952</v>
      </c>
      <c r="C2269" t="s">
        <v>98</v>
      </c>
      <c r="D2269" t="s">
        <v>559</v>
      </c>
      <c r="E2269" t="str">
        <f>HYPERLINK("https://www.ncbi.nlm.nih.gov/geo/query/acc.cgi?acc=GSM506222","GSM506222")</f>
        <v>GSM506222</v>
      </c>
      <c r="F2269" t="str">
        <f>HYPERLINK("https://www.ncbi.nlm.nih.gov/geo/query/acc.cgi?acc=GSE20177","GSE20177")</f>
        <v>GSE20177</v>
      </c>
    </row>
    <row r="2270" spans="1:6" x14ac:dyDescent="0.25">
      <c r="A2270" t="s">
        <v>3953</v>
      </c>
      <c r="B2270" s="2" t="s">
        <v>3952</v>
      </c>
      <c r="C2270" t="s">
        <v>98</v>
      </c>
      <c r="D2270" t="s">
        <v>559</v>
      </c>
      <c r="E2270" t="str">
        <f>HYPERLINK("https://www.ncbi.nlm.nih.gov/geo/query/acc.cgi?acc=GSM506221","GSM506221")</f>
        <v>GSM506221</v>
      </c>
      <c r="F2270" t="str">
        <f>HYPERLINK("https://www.ncbi.nlm.nih.gov/geo/query/acc.cgi?acc=GSE20177","GSE20177")</f>
        <v>GSE20177</v>
      </c>
    </row>
    <row r="2271" spans="1:6" x14ac:dyDescent="0.25">
      <c r="A2271" t="s">
        <v>3954</v>
      </c>
      <c r="B2271" s="2" t="s">
        <v>891</v>
      </c>
      <c r="C2271" t="s">
        <v>17</v>
      </c>
      <c r="D2271" t="s">
        <v>559</v>
      </c>
      <c r="E2271" t="str">
        <f>HYPERLINK("https://www.ncbi.nlm.nih.gov/geo/query/acc.cgi?acc=GSM325405","GSM325405")</f>
        <v>GSM325405</v>
      </c>
      <c r="F2271" t="str">
        <f>HYPERLINK("https://www.ncbi.nlm.nih.gov/geo/query/acc.cgi?acc=GSE12982","GSE12982")</f>
        <v>GSE12982</v>
      </c>
    </row>
    <row r="2272" spans="1:6" x14ac:dyDescent="0.25">
      <c r="A2272" t="s">
        <v>3955</v>
      </c>
      <c r="B2272" s="2" t="s">
        <v>3956</v>
      </c>
      <c r="C2272" t="s">
        <v>516</v>
      </c>
      <c r="D2272" t="s">
        <v>559</v>
      </c>
      <c r="E2272" t="str">
        <f>HYPERLINK("https://www.ncbi.nlm.nih.gov/geo/query/acc.cgi?acc=GSM2139745","GSM2139745")</f>
        <v>GSM2139745</v>
      </c>
      <c r="F2272" t="str">
        <f>HYPERLINK("https://www.ncbi.nlm.nih.gov/geo/query/acc.cgi?acc=GSE80983","GSE80983")</f>
        <v>GSE80983</v>
      </c>
    </row>
    <row r="2273" spans="1:6" x14ac:dyDescent="0.25">
      <c r="A2273" t="s">
        <v>3957</v>
      </c>
      <c r="B2273" s="2" t="s">
        <v>3958</v>
      </c>
      <c r="C2273" t="s">
        <v>17</v>
      </c>
      <c r="D2273" t="s">
        <v>559</v>
      </c>
      <c r="E2273" t="str">
        <f>HYPERLINK("https://www.ncbi.nlm.nih.gov/geo/query/acc.cgi?acc=GSM325408","GSM325408")</f>
        <v>GSM325408</v>
      </c>
      <c r="F2273" t="str">
        <f>HYPERLINK("https://www.ncbi.nlm.nih.gov/geo/query/acc.cgi?acc=GSE12982","GSE12982")</f>
        <v>GSE12982</v>
      </c>
    </row>
    <row r="2274" spans="1:6" x14ac:dyDescent="0.25">
      <c r="A2274" t="s">
        <v>3959</v>
      </c>
      <c r="B2274" s="2" t="s">
        <v>3958</v>
      </c>
      <c r="C2274" t="s">
        <v>17</v>
      </c>
      <c r="D2274" t="s">
        <v>559</v>
      </c>
      <c r="E2274" t="str">
        <f>HYPERLINK("https://www.ncbi.nlm.nih.gov/geo/query/acc.cgi?acc=GSM325409","GSM325409")</f>
        <v>GSM325409</v>
      </c>
      <c r="F2274" t="str">
        <f>HYPERLINK("https://www.ncbi.nlm.nih.gov/geo/query/acc.cgi?acc=GSE12982","GSE12982")</f>
        <v>GSE12982</v>
      </c>
    </row>
    <row r="2275" spans="1:6" x14ac:dyDescent="0.25">
      <c r="A2275" t="s">
        <v>3960</v>
      </c>
      <c r="B2275" s="2" t="s">
        <v>3961</v>
      </c>
      <c r="C2275" t="s">
        <v>516</v>
      </c>
      <c r="D2275" t="s">
        <v>559</v>
      </c>
      <c r="E2275" t="str">
        <f>HYPERLINK("https://www.ncbi.nlm.nih.gov/geo/query/acc.cgi?acc=GSM2139741","GSM2139741")</f>
        <v>GSM2139741</v>
      </c>
      <c r="F2275" t="str">
        <f>HYPERLINK("https://www.ncbi.nlm.nih.gov/geo/query/acc.cgi?acc=GSE80983","GSE80983")</f>
        <v>GSE80983</v>
      </c>
    </row>
    <row r="2276" spans="1:6" x14ac:dyDescent="0.25">
      <c r="A2276" t="s">
        <v>3962</v>
      </c>
      <c r="B2276" s="2" t="s">
        <v>2614</v>
      </c>
      <c r="C2276" t="s">
        <v>377</v>
      </c>
      <c r="D2276" t="s">
        <v>618</v>
      </c>
      <c r="E2276" t="str">
        <f>HYPERLINK("https://www.ncbi.nlm.nih.gov/geo/query/acc.cgi?acc=GSM1304558","GSM1304558")</f>
        <v>GSM1304558</v>
      </c>
      <c r="F2276" t="str">
        <f>HYPERLINK("https://www.ncbi.nlm.nih.gov/geo/query/acc.cgi?acc=GSE53969","GSE53969")</f>
        <v>GSE53969</v>
      </c>
    </row>
    <row r="2277" spans="1:6" x14ac:dyDescent="0.25">
      <c r="A2277" t="s">
        <v>3963</v>
      </c>
      <c r="B2277" s="2" t="s">
        <v>3964</v>
      </c>
      <c r="C2277" t="s">
        <v>516</v>
      </c>
      <c r="D2277" t="s">
        <v>559</v>
      </c>
      <c r="E2277" t="str">
        <f>HYPERLINK("https://www.ncbi.nlm.nih.gov/geo/query/acc.cgi?acc=GSM2139743","GSM2139743")</f>
        <v>GSM2139743</v>
      </c>
      <c r="F2277" t="str">
        <f>HYPERLINK("https://www.ncbi.nlm.nih.gov/geo/query/acc.cgi?acc=GSE80983","GSE80983")</f>
        <v>GSE80983</v>
      </c>
    </row>
    <row r="2278" spans="1:6" x14ac:dyDescent="0.25">
      <c r="A2278" t="s">
        <v>3965</v>
      </c>
      <c r="B2278" s="2" t="s">
        <v>3966</v>
      </c>
      <c r="C2278" t="s">
        <v>516</v>
      </c>
      <c r="D2278" t="s">
        <v>559</v>
      </c>
      <c r="E2278" t="str">
        <f>HYPERLINK("https://www.ncbi.nlm.nih.gov/geo/query/acc.cgi?acc=GSM2139742","GSM2139742")</f>
        <v>GSM2139742</v>
      </c>
      <c r="F2278" t="str">
        <f>HYPERLINK("https://www.ncbi.nlm.nih.gov/geo/query/acc.cgi?acc=GSE80983","GSE80983")</f>
        <v>GSE80983</v>
      </c>
    </row>
    <row r="2279" spans="1:6" x14ac:dyDescent="0.25">
      <c r="A2279" t="s">
        <v>3967</v>
      </c>
      <c r="B2279" s="2" t="s">
        <v>3968</v>
      </c>
      <c r="C2279" t="s">
        <v>178</v>
      </c>
      <c r="D2279" t="s">
        <v>630</v>
      </c>
      <c r="E2279" t="str">
        <f>HYPERLINK("https://www.ncbi.nlm.nih.gov/geo/query/acc.cgi?acc=GSM749358","GSM749358")</f>
        <v>GSM749358</v>
      </c>
      <c r="F2279" t="str">
        <f t="shared" ref="F2279:F2288" si="132">HYPERLINK("https://www.ncbi.nlm.nih.gov/geo/query/acc.cgi?acc=GSE30245","GSE30245")</f>
        <v>GSE30245</v>
      </c>
    </row>
    <row r="2280" spans="1:6" x14ac:dyDescent="0.25">
      <c r="A2280" t="s">
        <v>3969</v>
      </c>
      <c r="B2280" s="2" t="s">
        <v>3968</v>
      </c>
      <c r="C2280" t="s">
        <v>178</v>
      </c>
      <c r="D2280" t="s">
        <v>630</v>
      </c>
      <c r="E2280" t="str">
        <f>HYPERLINK("https://www.ncbi.nlm.nih.gov/geo/query/acc.cgi?acc=GSM749359","GSM749359")</f>
        <v>GSM749359</v>
      </c>
      <c r="F2280" t="str">
        <f t="shared" si="132"/>
        <v>GSE30245</v>
      </c>
    </row>
    <row r="2281" spans="1:6" x14ac:dyDescent="0.25">
      <c r="A2281" t="s">
        <v>3970</v>
      </c>
      <c r="B2281" s="2" t="s">
        <v>3971</v>
      </c>
      <c r="C2281" t="s">
        <v>178</v>
      </c>
      <c r="D2281" t="s">
        <v>630</v>
      </c>
      <c r="E2281" t="str">
        <f>HYPERLINK("https://www.ncbi.nlm.nih.gov/geo/query/acc.cgi?acc=GSM749354","GSM749354")</f>
        <v>GSM749354</v>
      </c>
      <c r="F2281" t="str">
        <f t="shared" si="132"/>
        <v>GSE30245</v>
      </c>
    </row>
    <row r="2282" spans="1:6" x14ac:dyDescent="0.25">
      <c r="A2282" t="s">
        <v>3972</v>
      </c>
      <c r="B2282" s="2" t="s">
        <v>3971</v>
      </c>
      <c r="C2282" t="s">
        <v>178</v>
      </c>
      <c r="D2282" t="s">
        <v>630</v>
      </c>
      <c r="E2282" t="str">
        <f>HYPERLINK("https://www.ncbi.nlm.nih.gov/geo/query/acc.cgi?acc=GSM749355","GSM749355")</f>
        <v>GSM749355</v>
      </c>
      <c r="F2282" t="str">
        <f t="shared" si="132"/>
        <v>GSE30245</v>
      </c>
    </row>
    <row r="2283" spans="1:6" x14ac:dyDescent="0.25">
      <c r="A2283" t="s">
        <v>3973</v>
      </c>
      <c r="B2283" s="2" t="s">
        <v>3971</v>
      </c>
      <c r="C2283" t="s">
        <v>178</v>
      </c>
      <c r="D2283" t="s">
        <v>630</v>
      </c>
      <c r="E2283" t="str">
        <f>HYPERLINK("https://www.ncbi.nlm.nih.gov/geo/query/acc.cgi?acc=GSM749356","GSM749356")</f>
        <v>GSM749356</v>
      </c>
      <c r="F2283" t="str">
        <f t="shared" si="132"/>
        <v>GSE30245</v>
      </c>
    </row>
    <row r="2284" spans="1:6" x14ac:dyDescent="0.25">
      <c r="A2284" t="s">
        <v>3974</v>
      </c>
      <c r="B2284" s="2" t="s">
        <v>3968</v>
      </c>
      <c r="C2284" t="s">
        <v>178</v>
      </c>
      <c r="D2284" t="s">
        <v>630</v>
      </c>
      <c r="E2284" t="str">
        <f>HYPERLINK("https://www.ncbi.nlm.nih.gov/geo/query/acc.cgi?acc=GSM749357","GSM749357")</f>
        <v>GSM749357</v>
      </c>
      <c r="F2284" t="str">
        <f t="shared" si="132"/>
        <v>GSE30245</v>
      </c>
    </row>
    <row r="2285" spans="1:6" x14ac:dyDescent="0.25">
      <c r="A2285" t="s">
        <v>3975</v>
      </c>
      <c r="B2285" s="2" t="s">
        <v>3502</v>
      </c>
      <c r="C2285" t="s">
        <v>178</v>
      </c>
      <c r="D2285" t="s">
        <v>630</v>
      </c>
      <c r="E2285" t="str">
        <f>HYPERLINK("https://www.ncbi.nlm.nih.gov/geo/query/acc.cgi?acc=GSM749350","GSM749350")</f>
        <v>GSM749350</v>
      </c>
      <c r="F2285" t="str">
        <f t="shared" si="132"/>
        <v>GSE30245</v>
      </c>
    </row>
    <row r="2286" spans="1:6" x14ac:dyDescent="0.25">
      <c r="A2286" t="s">
        <v>3976</v>
      </c>
      <c r="B2286" s="2" t="s">
        <v>3977</v>
      </c>
      <c r="C2286" t="s">
        <v>178</v>
      </c>
      <c r="D2286" t="s">
        <v>630</v>
      </c>
      <c r="E2286" t="str">
        <f>HYPERLINK("https://www.ncbi.nlm.nih.gov/geo/query/acc.cgi?acc=GSM749351","GSM749351")</f>
        <v>GSM749351</v>
      </c>
      <c r="F2286" t="str">
        <f t="shared" si="132"/>
        <v>GSE30245</v>
      </c>
    </row>
    <row r="2287" spans="1:6" x14ac:dyDescent="0.25">
      <c r="A2287" t="s">
        <v>3978</v>
      </c>
      <c r="B2287" s="2" t="s">
        <v>3977</v>
      </c>
      <c r="C2287" t="s">
        <v>178</v>
      </c>
      <c r="D2287" t="s">
        <v>630</v>
      </c>
      <c r="E2287" t="str">
        <f>HYPERLINK("https://www.ncbi.nlm.nih.gov/geo/query/acc.cgi?acc=GSM749352","GSM749352")</f>
        <v>GSM749352</v>
      </c>
      <c r="F2287" t="str">
        <f t="shared" si="132"/>
        <v>GSE30245</v>
      </c>
    </row>
    <row r="2288" spans="1:6" x14ac:dyDescent="0.25">
      <c r="A2288" t="s">
        <v>3979</v>
      </c>
      <c r="B2288" s="2" t="s">
        <v>3980</v>
      </c>
      <c r="C2288" t="s">
        <v>178</v>
      </c>
      <c r="D2288" t="s">
        <v>630</v>
      </c>
      <c r="E2288" t="str">
        <f>HYPERLINK("https://www.ncbi.nlm.nih.gov/geo/query/acc.cgi?acc=GSM749353","GSM749353")</f>
        <v>GSM749353</v>
      </c>
      <c r="F2288" t="str">
        <f t="shared" si="132"/>
        <v>GSE30245</v>
      </c>
    </row>
    <row r="2289" spans="1:6" x14ac:dyDescent="0.25">
      <c r="A2289" t="s">
        <v>3981</v>
      </c>
      <c r="B2289" s="2" t="s">
        <v>3528</v>
      </c>
      <c r="C2289" t="s">
        <v>290</v>
      </c>
      <c r="D2289" t="s">
        <v>583</v>
      </c>
      <c r="E2289" t="str">
        <f>HYPERLINK("https://www.ncbi.nlm.nih.gov/geo/query/acc.cgi?acc=GSM1054609","GSM1054609")</f>
        <v>GSM1054609</v>
      </c>
      <c r="F2289" t="str">
        <f>HYPERLINK("https://www.ncbi.nlm.nih.gov/geo/query/acc.cgi?acc=GSE42993","GSE42993")</f>
        <v>GSE42993</v>
      </c>
    </row>
    <row r="2290" spans="1:6" x14ac:dyDescent="0.25">
      <c r="A2290" t="s">
        <v>3982</v>
      </c>
      <c r="B2290" s="2" t="s">
        <v>3621</v>
      </c>
      <c r="C2290" t="s">
        <v>290</v>
      </c>
      <c r="D2290" t="s">
        <v>583</v>
      </c>
      <c r="E2290" t="str">
        <f>HYPERLINK("https://www.ncbi.nlm.nih.gov/geo/query/acc.cgi?acc=GSM1054608","GSM1054608")</f>
        <v>GSM1054608</v>
      </c>
      <c r="F2290" t="str">
        <f>HYPERLINK("https://www.ncbi.nlm.nih.gov/geo/query/acc.cgi?acc=GSE42993","GSE42993")</f>
        <v>GSE42993</v>
      </c>
    </row>
    <row r="2291" spans="1:6" x14ac:dyDescent="0.25">
      <c r="A2291" t="s">
        <v>3983</v>
      </c>
      <c r="B2291" s="2" t="s">
        <v>3562</v>
      </c>
      <c r="C2291" t="s">
        <v>298</v>
      </c>
      <c r="D2291" t="s">
        <v>583</v>
      </c>
      <c r="E2291" t="str">
        <f>HYPERLINK("https://www.ncbi.nlm.nih.gov/geo/query/acc.cgi?acc=GSM1058931","GSM1058931")</f>
        <v>GSM1058931</v>
      </c>
      <c r="F2291" t="str">
        <f t="shared" ref="F2291:F2296" si="133">HYPERLINK("https://www.ncbi.nlm.nih.gov/geo/query/acc.cgi?acc=GSE43221","GSE43221")</f>
        <v>GSE43221</v>
      </c>
    </row>
    <row r="2292" spans="1:6" x14ac:dyDescent="0.25">
      <c r="A2292" t="s">
        <v>3984</v>
      </c>
      <c r="B2292" s="2" t="s">
        <v>3522</v>
      </c>
      <c r="C2292" t="s">
        <v>298</v>
      </c>
      <c r="D2292" t="s">
        <v>583</v>
      </c>
      <c r="E2292" t="str">
        <f>HYPERLINK("https://www.ncbi.nlm.nih.gov/geo/query/acc.cgi?acc=GSM1058930","GSM1058930")</f>
        <v>GSM1058930</v>
      </c>
      <c r="F2292" t="str">
        <f t="shared" si="133"/>
        <v>GSE43221</v>
      </c>
    </row>
    <row r="2293" spans="1:6" x14ac:dyDescent="0.25">
      <c r="A2293" t="s">
        <v>3985</v>
      </c>
      <c r="B2293" s="2" t="s">
        <v>2690</v>
      </c>
      <c r="C2293" t="s">
        <v>298</v>
      </c>
      <c r="D2293" t="s">
        <v>583</v>
      </c>
      <c r="E2293" t="str">
        <f>HYPERLINK("https://www.ncbi.nlm.nih.gov/geo/query/acc.cgi?acc=GSM1058937","GSM1058937")</f>
        <v>GSM1058937</v>
      </c>
      <c r="F2293" t="str">
        <f t="shared" si="133"/>
        <v>GSE43221</v>
      </c>
    </row>
    <row r="2294" spans="1:6" x14ac:dyDescent="0.25">
      <c r="A2294" t="s">
        <v>3986</v>
      </c>
      <c r="B2294" s="2" t="s">
        <v>3987</v>
      </c>
      <c r="C2294" t="s">
        <v>298</v>
      </c>
      <c r="D2294" t="s">
        <v>583</v>
      </c>
      <c r="E2294" t="str">
        <f>HYPERLINK("https://www.ncbi.nlm.nih.gov/geo/query/acc.cgi?acc=GSM1058936","GSM1058936")</f>
        <v>GSM1058936</v>
      </c>
      <c r="F2294" t="str">
        <f t="shared" si="133"/>
        <v>GSE43221</v>
      </c>
    </row>
    <row r="2295" spans="1:6" x14ac:dyDescent="0.25">
      <c r="A2295" t="s">
        <v>3988</v>
      </c>
      <c r="B2295" s="2" t="s">
        <v>3987</v>
      </c>
      <c r="C2295" t="s">
        <v>298</v>
      </c>
      <c r="D2295" t="s">
        <v>583</v>
      </c>
      <c r="E2295" t="str">
        <f>HYPERLINK("https://www.ncbi.nlm.nih.gov/geo/query/acc.cgi?acc=GSM1058935","GSM1058935")</f>
        <v>GSM1058935</v>
      </c>
      <c r="F2295" t="str">
        <f t="shared" si="133"/>
        <v>GSE43221</v>
      </c>
    </row>
    <row r="2296" spans="1:6" x14ac:dyDescent="0.25">
      <c r="A2296" t="s">
        <v>3989</v>
      </c>
      <c r="B2296" s="2" t="s">
        <v>3987</v>
      </c>
      <c r="C2296" t="s">
        <v>298</v>
      </c>
      <c r="D2296" t="s">
        <v>583</v>
      </c>
      <c r="E2296" t="str">
        <f>HYPERLINK("https://www.ncbi.nlm.nih.gov/geo/query/acc.cgi?acc=GSM1058934","GSM1058934")</f>
        <v>GSM1058934</v>
      </c>
      <c r="F2296" t="str">
        <f t="shared" si="133"/>
        <v>GSE43221</v>
      </c>
    </row>
    <row r="2297" spans="1:6" x14ac:dyDescent="0.25">
      <c r="A2297" t="s">
        <v>3990</v>
      </c>
      <c r="B2297" s="2" t="s">
        <v>3991</v>
      </c>
      <c r="C2297" t="s">
        <v>49</v>
      </c>
      <c r="D2297" t="s">
        <v>3992</v>
      </c>
      <c r="E2297" t="str">
        <f>HYPERLINK("https://www.ncbi.nlm.nih.gov/geo/query/acc.cgi?acc=GSM400442","GSM400442")</f>
        <v>GSM400442</v>
      </c>
      <c r="F2297" t="str">
        <f>HYPERLINK("https://www.ncbi.nlm.nih.gov/geo/query/acc.cgi?acc=GSE15998","GSE15998")</f>
        <v>GSE15998</v>
      </c>
    </row>
    <row r="2298" spans="1:6" x14ac:dyDescent="0.25">
      <c r="A2298" t="s">
        <v>3993</v>
      </c>
      <c r="B2298" s="2" t="s">
        <v>3991</v>
      </c>
      <c r="C2298" t="s">
        <v>49</v>
      </c>
      <c r="D2298" t="s">
        <v>3992</v>
      </c>
      <c r="E2298" t="str">
        <f>HYPERLINK("https://www.ncbi.nlm.nih.gov/geo/query/acc.cgi?acc=GSM400443","GSM400443")</f>
        <v>GSM400443</v>
      </c>
      <c r="F2298" t="str">
        <f>HYPERLINK("https://www.ncbi.nlm.nih.gov/geo/query/acc.cgi?acc=GSE15998","GSE15998")</f>
        <v>GSE15998</v>
      </c>
    </row>
    <row r="2299" spans="1:6" x14ac:dyDescent="0.25">
      <c r="A2299" t="s">
        <v>3994</v>
      </c>
      <c r="B2299" s="2" t="s">
        <v>3995</v>
      </c>
      <c r="C2299" t="s">
        <v>290</v>
      </c>
      <c r="D2299" t="s">
        <v>583</v>
      </c>
      <c r="E2299" t="str">
        <f>HYPERLINK("https://www.ncbi.nlm.nih.gov/geo/query/acc.cgi?acc=GSM1054603","GSM1054603")</f>
        <v>GSM1054603</v>
      </c>
      <c r="F2299" t="str">
        <f>HYPERLINK("https://www.ncbi.nlm.nih.gov/geo/query/acc.cgi?acc=GSE42993","GSE42993")</f>
        <v>GSE42993</v>
      </c>
    </row>
    <row r="2300" spans="1:6" x14ac:dyDescent="0.25">
      <c r="A2300" t="s">
        <v>3996</v>
      </c>
      <c r="B2300" s="2" t="s">
        <v>3595</v>
      </c>
      <c r="C2300" t="s">
        <v>290</v>
      </c>
      <c r="D2300" t="s">
        <v>583</v>
      </c>
      <c r="E2300" t="str">
        <f>HYPERLINK("https://www.ncbi.nlm.nih.gov/geo/query/acc.cgi?acc=GSM1054602","GSM1054602")</f>
        <v>GSM1054602</v>
      </c>
      <c r="F2300" t="str">
        <f>HYPERLINK("https://www.ncbi.nlm.nih.gov/geo/query/acc.cgi?acc=GSE42993","GSE42993")</f>
        <v>GSE42993</v>
      </c>
    </row>
    <row r="2301" spans="1:6" x14ac:dyDescent="0.25">
      <c r="A2301" t="s">
        <v>3997</v>
      </c>
      <c r="B2301" s="2" t="s">
        <v>3222</v>
      </c>
      <c r="C2301" t="s">
        <v>290</v>
      </c>
      <c r="D2301" t="s">
        <v>583</v>
      </c>
      <c r="E2301" t="str">
        <f>HYPERLINK("https://www.ncbi.nlm.nih.gov/geo/query/acc.cgi?acc=GSM1054605","GSM1054605")</f>
        <v>GSM1054605</v>
      </c>
      <c r="F2301" t="str">
        <f>HYPERLINK("https://www.ncbi.nlm.nih.gov/geo/query/acc.cgi?acc=GSE42993","GSE42993")</f>
        <v>GSE42993</v>
      </c>
    </row>
    <row r="2302" spans="1:6" x14ac:dyDescent="0.25">
      <c r="A2302" t="s">
        <v>3998</v>
      </c>
      <c r="B2302" s="2" t="s">
        <v>3995</v>
      </c>
      <c r="C2302" t="s">
        <v>290</v>
      </c>
      <c r="D2302" t="s">
        <v>583</v>
      </c>
      <c r="E2302" t="str">
        <f>HYPERLINK("https://www.ncbi.nlm.nih.gov/geo/query/acc.cgi?acc=GSM1054604","GSM1054604")</f>
        <v>GSM1054604</v>
      </c>
      <c r="F2302" t="str">
        <f>HYPERLINK("https://www.ncbi.nlm.nih.gov/geo/query/acc.cgi?acc=GSE42993","GSE42993")</f>
        <v>GSE42993</v>
      </c>
    </row>
    <row r="2303" spans="1:6" x14ac:dyDescent="0.25">
      <c r="A2303" t="s">
        <v>3999</v>
      </c>
      <c r="B2303" s="2" t="s">
        <v>4000</v>
      </c>
      <c r="C2303" t="s">
        <v>49</v>
      </c>
      <c r="D2303" t="s">
        <v>3992</v>
      </c>
      <c r="E2303" t="str">
        <f>HYPERLINK("https://www.ncbi.nlm.nih.gov/geo/query/acc.cgi?acc=GSM400444","GSM400444")</f>
        <v>GSM400444</v>
      </c>
      <c r="F2303" t="str">
        <f>HYPERLINK("https://www.ncbi.nlm.nih.gov/geo/query/acc.cgi?acc=GSE15998","GSE15998")</f>
        <v>GSE15998</v>
      </c>
    </row>
    <row r="2304" spans="1:6" x14ac:dyDescent="0.25">
      <c r="A2304" t="s">
        <v>4001</v>
      </c>
      <c r="B2304" s="2" t="s">
        <v>4000</v>
      </c>
      <c r="C2304" t="s">
        <v>49</v>
      </c>
      <c r="D2304" t="s">
        <v>3992</v>
      </c>
      <c r="E2304" t="str">
        <f>HYPERLINK("https://www.ncbi.nlm.nih.gov/geo/query/acc.cgi?acc=GSM400445","GSM400445")</f>
        <v>GSM400445</v>
      </c>
      <c r="F2304" t="str">
        <f>HYPERLINK("https://www.ncbi.nlm.nih.gov/geo/query/acc.cgi?acc=GSE15998","GSE15998")</f>
        <v>GSE15998</v>
      </c>
    </row>
    <row r="2305" spans="1:6" x14ac:dyDescent="0.25">
      <c r="A2305" t="s">
        <v>4002</v>
      </c>
      <c r="B2305" s="2" t="s">
        <v>3599</v>
      </c>
      <c r="C2305" t="s">
        <v>290</v>
      </c>
      <c r="D2305" t="s">
        <v>583</v>
      </c>
      <c r="E2305" t="str">
        <f>HYPERLINK("https://www.ncbi.nlm.nih.gov/geo/query/acc.cgi?acc=GSM1054599","GSM1054599")</f>
        <v>GSM1054599</v>
      </c>
      <c r="F2305" t="str">
        <f>HYPERLINK("https://www.ncbi.nlm.nih.gov/geo/query/acc.cgi?acc=GSE42993","GSE42993")</f>
        <v>GSE42993</v>
      </c>
    </row>
    <row r="2306" spans="1:6" x14ac:dyDescent="0.25">
      <c r="A2306" t="s">
        <v>4003</v>
      </c>
      <c r="B2306" s="2" t="s">
        <v>4004</v>
      </c>
      <c r="C2306" t="s">
        <v>290</v>
      </c>
      <c r="D2306" t="s">
        <v>583</v>
      </c>
      <c r="E2306" t="str">
        <f>HYPERLINK("https://www.ncbi.nlm.nih.gov/geo/query/acc.cgi?acc=GSM1054598","GSM1054598")</f>
        <v>GSM1054598</v>
      </c>
      <c r="F2306" t="str">
        <f>HYPERLINK("https://www.ncbi.nlm.nih.gov/geo/query/acc.cgi?acc=GSE42993","GSE42993")</f>
        <v>GSE42993</v>
      </c>
    </row>
    <row r="2307" spans="1:6" x14ac:dyDescent="0.25">
      <c r="A2307" t="s">
        <v>4005</v>
      </c>
      <c r="B2307" s="2" t="s">
        <v>958</v>
      </c>
      <c r="C2307" t="s">
        <v>307</v>
      </c>
      <c r="D2307" t="s">
        <v>579</v>
      </c>
      <c r="E2307" t="str">
        <f>HYPERLINK("https://www.ncbi.nlm.nih.gov/geo/query/acc.cgi?acc=GSM1062310","GSM1062310")</f>
        <v>GSM1062310</v>
      </c>
      <c r="F2307" t="str">
        <f>HYPERLINK("https://www.ncbi.nlm.nih.gov/geo/query/acc.cgi?acc=GSE43421","GSE43421")</f>
        <v>GSE43421</v>
      </c>
    </row>
    <row r="2308" spans="1:6" x14ac:dyDescent="0.25">
      <c r="A2308" t="s">
        <v>4006</v>
      </c>
      <c r="B2308" s="2" t="s">
        <v>4007</v>
      </c>
      <c r="C2308" t="s">
        <v>290</v>
      </c>
      <c r="D2308" t="s">
        <v>583</v>
      </c>
      <c r="E2308" t="str">
        <f>HYPERLINK("https://www.ncbi.nlm.nih.gov/geo/query/acc.cgi?acc=GSM1054595","GSM1054595")</f>
        <v>GSM1054595</v>
      </c>
      <c r="F2308" t="str">
        <f>HYPERLINK("https://www.ncbi.nlm.nih.gov/geo/query/acc.cgi?acc=GSE42993","GSE42993")</f>
        <v>GSE42993</v>
      </c>
    </row>
    <row r="2309" spans="1:6" x14ac:dyDescent="0.25">
      <c r="A2309" t="s">
        <v>4008</v>
      </c>
      <c r="B2309" s="2" t="s">
        <v>4004</v>
      </c>
      <c r="C2309" t="s">
        <v>290</v>
      </c>
      <c r="D2309" t="s">
        <v>583</v>
      </c>
      <c r="E2309" t="str">
        <f>HYPERLINK("https://www.ncbi.nlm.nih.gov/geo/query/acc.cgi?acc=GSM1054597","GSM1054597")</f>
        <v>GSM1054597</v>
      </c>
      <c r="F2309" t="str">
        <f>HYPERLINK("https://www.ncbi.nlm.nih.gov/geo/query/acc.cgi?acc=GSE42993","GSE42993")</f>
        <v>GSE42993</v>
      </c>
    </row>
    <row r="2310" spans="1:6" x14ac:dyDescent="0.25">
      <c r="A2310" t="s">
        <v>4009</v>
      </c>
      <c r="B2310" s="2" t="s">
        <v>4007</v>
      </c>
      <c r="C2310" t="s">
        <v>290</v>
      </c>
      <c r="D2310" t="s">
        <v>583</v>
      </c>
      <c r="E2310" t="str">
        <f>HYPERLINK("https://www.ncbi.nlm.nih.gov/geo/query/acc.cgi?acc=GSM1054596","GSM1054596")</f>
        <v>GSM1054596</v>
      </c>
      <c r="F2310" t="str">
        <f>HYPERLINK("https://www.ncbi.nlm.nih.gov/geo/query/acc.cgi?acc=GSE42993","GSE42993")</f>
        <v>GSE42993</v>
      </c>
    </row>
    <row r="2311" spans="1:6" x14ac:dyDescent="0.25">
      <c r="A2311" t="s">
        <v>4010</v>
      </c>
      <c r="B2311" s="2" t="s">
        <v>661</v>
      </c>
      <c r="C2311" t="s">
        <v>542</v>
      </c>
      <c r="D2311" t="s">
        <v>559</v>
      </c>
      <c r="E2311" t="str">
        <f>HYPERLINK("https://www.ncbi.nlm.nih.gov/geo/query/acc.cgi?acc=GSM241855","GSM241855")</f>
        <v>GSM241855</v>
      </c>
      <c r="F2311" t="str">
        <f>HYPERLINK("https://www.ncbi.nlm.nih.gov/geo/query/acc.cgi?acc=GSE9563","GSE9563")</f>
        <v>GSE9563</v>
      </c>
    </row>
    <row r="2312" spans="1:6" x14ac:dyDescent="0.25">
      <c r="A2312" t="s">
        <v>4011</v>
      </c>
      <c r="B2312" s="2" t="s">
        <v>4012</v>
      </c>
      <c r="C2312" t="s">
        <v>536</v>
      </c>
      <c r="D2312" t="s">
        <v>572</v>
      </c>
      <c r="E2312" t="str">
        <f>HYPERLINK("https://www.ncbi.nlm.nih.gov/geo/query/acc.cgi?acc=GSM2418752","GSM2418752")</f>
        <v>GSM2418752</v>
      </c>
      <c r="F2312" t="str">
        <f>HYPERLINK("https://www.ncbi.nlm.nih.gov/geo/query/acc.cgi?acc=GSE91022","GSE91022")</f>
        <v>GSE91022</v>
      </c>
    </row>
    <row r="2313" spans="1:6" x14ac:dyDescent="0.25">
      <c r="A2313" t="s">
        <v>4013</v>
      </c>
      <c r="B2313" s="2" t="s">
        <v>2847</v>
      </c>
      <c r="C2313" t="s">
        <v>225</v>
      </c>
      <c r="D2313" t="s">
        <v>579</v>
      </c>
      <c r="E2313" t="str">
        <f>HYPERLINK("https://www.ncbi.nlm.nih.gov/geo/query/acc.cgi?acc=GSM898502","GSM898502")</f>
        <v>GSM898502</v>
      </c>
      <c r="F2313" t="str">
        <f>HYPERLINK("https://www.ncbi.nlm.nih.gov/geo/query/acc.cgi?acc=GSE36679","GSE36679")</f>
        <v>GSE36679</v>
      </c>
    </row>
    <row r="2314" spans="1:6" x14ac:dyDescent="0.25">
      <c r="A2314" t="s">
        <v>4014</v>
      </c>
      <c r="B2314" s="2" t="s">
        <v>4015</v>
      </c>
      <c r="C2314" t="s">
        <v>478</v>
      </c>
      <c r="D2314" t="s">
        <v>559</v>
      </c>
      <c r="E2314" t="str">
        <f>HYPERLINK("https://www.ncbi.nlm.nih.gov/geo/query/acc.cgi?acc=GSM182238","GSM182238")</f>
        <v>GSM182238</v>
      </c>
      <c r="F2314" t="str">
        <f>HYPERLINK("https://www.ncbi.nlm.nih.gov/geo/query/acc.cgi?acc=GSE7528","GSE7528")</f>
        <v>GSE7528</v>
      </c>
    </row>
    <row r="2315" spans="1:6" x14ac:dyDescent="0.25">
      <c r="A2315" t="s">
        <v>4016</v>
      </c>
      <c r="B2315" s="2" t="s">
        <v>661</v>
      </c>
      <c r="C2315" t="s">
        <v>542</v>
      </c>
      <c r="D2315" t="s">
        <v>559</v>
      </c>
      <c r="E2315" t="str">
        <f>HYPERLINK("https://www.ncbi.nlm.nih.gov/geo/query/acc.cgi?acc=GSM241849","GSM241849")</f>
        <v>GSM241849</v>
      </c>
      <c r="F2315" t="str">
        <f>HYPERLINK("https://www.ncbi.nlm.nih.gov/geo/query/acc.cgi?acc=GSE9563","GSE9563")</f>
        <v>GSE9563</v>
      </c>
    </row>
    <row r="2316" spans="1:6" x14ac:dyDescent="0.25">
      <c r="A2316" t="s">
        <v>4017</v>
      </c>
      <c r="B2316" s="2" t="s">
        <v>3274</v>
      </c>
      <c r="C2316" t="s">
        <v>186</v>
      </c>
      <c r="D2316" t="s">
        <v>728</v>
      </c>
      <c r="E2316" t="str">
        <f>HYPERLINK("https://www.ncbi.nlm.nih.gov/geo/query/acc.cgi?acc=GSM777988","GSM777988")</f>
        <v>GSM777988</v>
      </c>
      <c r="F2316" t="str">
        <f>HYPERLINK("https://www.ncbi.nlm.nih.gov/geo/query/acc.cgi?acc=GSE31374","GSE31374")</f>
        <v>GSE31374</v>
      </c>
    </row>
    <row r="2317" spans="1:6" x14ac:dyDescent="0.25">
      <c r="A2317" t="s">
        <v>4018</v>
      </c>
      <c r="B2317" s="2" t="s">
        <v>4019</v>
      </c>
      <c r="C2317" t="s">
        <v>118</v>
      </c>
      <c r="D2317" t="s">
        <v>559</v>
      </c>
      <c r="E2317" t="str">
        <f>HYPERLINK("https://www.ncbi.nlm.nih.gov/geo/query/acc.cgi?acc=GSM638089","GSM638089")</f>
        <v>GSM638089</v>
      </c>
      <c r="F2317" t="str">
        <f>HYPERLINK("https://www.ncbi.nlm.nih.gov/geo/query/acc.cgi?acc=GSE24705","GSE24705")</f>
        <v>GSE24705</v>
      </c>
    </row>
    <row r="2318" spans="1:6" x14ac:dyDescent="0.25">
      <c r="A2318" t="s">
        <v>4020</v>
      </c>
      <c r="B2318" s="2" t="s">
        <v>4019</v>
      </c>
      <c r="C2318" t="s">
        <v>118</v>
      </c>
      <c r="D2318" t="s">
        <v>559</v>
      </c>
      <c r="E2318" t="str">
        <f>HYPERLINK("https://www.ncbi.nlm.nih.gov/geo/query/acc.cgi?acc=GSM638088","GSM638088")</f>
        <v>GSM638088</v>
      </c>
      <c r="F2318" t="str">
        <f>HYPERLINK("https://www.ncbi.nlm.nih.gov/geo/query/acc.cgi?acc=GSE24705","GSE24705")</f>
        <v>GSE24705</v>
      </c>
    </row>
    <row r="2319" spans="1:6" x14ac:dyDescent="0.25">
      <c r="A2319" t="s">
        <v>4021</v>
      </c>
      <c r="B2319" s="2" t="s">
        <v>4022</v>
      </c>
      <c r="C2319" t="s">
        <v>118</v>
      </c>
      <c r="D2319" t="s">
        <v>559</v>
      </c>
      <c r="E2319" t="str">
        <f>HYPERLINK("https://www.ncbi.nlm.nih.gov/geo/query/acc.cgi?acc=GSM638087","GSM638087")</f>
        <v>GSM638087</v>
      </c>
      <c r="F2319" t="str">
        <f>HYPERLINK("https://www.ncbi.nlm.nih.gov/geo/query/acc.cgi?acc=GSE24705","GSE24705")</f>
        <v>GSE24705</v>
      </c>
    </row>
    <row r="2320" spans="1:6" x14ac:dyDescent="0.25">
      <c r="A2320" t="s">
        <v>4023</v>
      </c>
      <c r="B2320" s="2" t="s">
        <v>4022</v>
      </c>
      <c r="C2320" t="s">
        <v>118</v>
      </c>
      <c r="D2320" t="s">
        <v>559</v>
      </c>
      <c r="E2320" t="str">
        <f>HYPERLINK("https://www.ncbi.nlm.nih.gov/geo/query/acc.cgi?acc=GSM638086","GSM638086")</f>
        <v>GSM638086</v>
      </c>
      <c r="F2320" t="str">
        <f>HYPERLINK("https://www.ncbi.nlm.nih.gov/geo/query/acc.cgi?acc=GSE24705","GSE24705")</f>
        <v>GSE24705</v>
      </c>
    </row>
    <row r="2321" spans="1:6" x14ac:dyDescent="0.25">
      <c r="A2321" t="s">
        <v>4024</v>
      </c>
      <c r="B2321" s="2" t="s">
        <v>4022</v>
      </c>
      <c r="C2321" t="s">
        <v>118</v>
      </c>
      <c r="D2321" t="s">
        <v>559</v>
      </c>
      <c r="E2321" t="str">
        <f>HYPERLINK("https://www.ncbi.nlm.nih.gov/geo/query/acc.cgi?acc=GSM638085","GSM638085")</f>
        <v>GSM638085</v>
      </c>
      <c r="F2321" t="str">
        <f>HYPERLINK("https://www.ncbi.nlm.nih.gov/geo/query/acc.cgi?acc=GSE24705","GSE24705")</f>
        <v>GSE24705</v>
      </c>
    </row>
    <row r="2322" spans="1:6" x14ac:dyDescent="0.25">
      <c r="A2322" t="s">
        <v>4025</v>
      </c>
      <c r="B2322" s="2" t="s">
        <v>2251</v>
      </c>
      <c r="C2322" t="s">
        <v>14</v>
      </c>
      <c r="D2322" t="s">
        <v>2252</v>
      </c>
      <c r="E2322" t="str">
        <f>HYPERLINK("https://www.ncbi.nlm.nih.gov/geo/query/acc.cgi?acc=GSM313604","GSM313604")</f>
        <v>GSM313604</v>
      </c>
      <c r="F2322" t="str">
        <f>HYPERLINK("https://www.ncbi.nlm.nih.gov/geo/query/acc.cgi?acc=GSE12482","GSE12482")</f>
        <v>GSE12482</v>
      </c>
    </row>
    <row r="2323" spans="1:6" x14ac:dyDescent="0.25">
      <c r="A2323" t="s">
        <v>4026</v>
      </c>
      <c r="B2323" s="2" t="s">
        <v>4027</v>
      </c>
      <c r="C2323" t="s">
        <v>351</v>
      </c>
      <c r="D2323" t="s">
        <v>583</v>
      </c>
      <c r="E2323" t="str">
        <f>HYPERLINK("https://www.ncbi.nlm.nih.gov/geo/query/acc.cgi?acc=GSM1544139","GSM1544139")</f>
        <v>GSM1544139</v>
      </c>
      <c r="F2323" t="str">
        <f>HYPERLINK("https://www.ncbi.nlm.nih.gov/geo/query/acc.cgi?acc=GSE49940","GSE49940")</f>
        <v>GSE49940</v>
      </c>
    </row>
    <row r="2324" spans="1:6" x14ac:dyDescent="0.25">
      <c r="A2324" t="s">
        <v>4028</v>
      </c>
      <c r="B2324" s="2" t="s">
        <v>4029</v>
      </c>
      <c r="C2324" t="s">
        <v>250</v>
      </c>
      <c r="D2324" t="s">
        <v>559</v>
      </c>
      <c r="E2324" t="str">
        <f>HYPERLINK("https://www.ncbi.nlm.nih.gov/geo/query/acc.cgi?acc=GSM928133","GSM928133")</f>
        <v>GSM928133</v>
      </c>
      <c r="F2324" t="str">
        <f>HYPERLINK("https://www.ncbi.nlm.nih.gov/geo/query/acc.cgi?acc=GSE37775","GSE37775")</f>
        <v>GSE37775</v>
      </c>
    </row>
    <row r="2325" spans="1:6" x14ac:dyDescent="0.25">
      <c r="A2325" t="s">
        <v>4030</v>
      </c>
      <c r="B2325" s="2" t="s">
        <v>4031</v>
      </c>
      <c r="C2325" t="s">
        <v>250</v>
      </c>
      <c r="D2325" t="s">
        <v>559</v>
      </c>
      <c r="E2325" t="str">
        <f>HYPERLINK("https://www.ncbi.nlm.nih.gov/geo/query/acc.cgi?acc=GSM928136","GSM928136")</f>
        <v>GSM928136</v>
      </c>
      <c r="F2325" t="str">
        <f>HYPERLINK("https://www.ncbi.nlm.nih.gov/geo/query/acc.cgi?acc=GSE37775","GSE37775")</f>
        <v>GSE37775</v>
      </c>
    </row>
    <row r="2326" spans="1:6" x14ac:dyDescent="0.25">
      <c r="A2326" t="s">
        <v>4032</v>
      </c>
      <c r="B2326" s="2" t="s">
        <v>4031</v>
      </c>
      <c r="C2326" t="s">
        <v>250</v>
      </c>
      <c r="D2326" t="s">
        <v>559</v>
      </c>
      <c r="E2326" t="str">
        <f>HYPERLINK("https://www.ncbi.nlm.nih.gov/geo/query/acc.cgi?acc=GSM928135","GSM928135")</f>
        <v>GSM928135</v>
      </c>
      <c r="F2326" t="str">
        <f>HYPERLINK("https://www.ncbi.nlm.nih.gov/geo/query/acc.cgi?acc=GSE37775","GSE37775")</f>
        <v>GSE37775</v>
      </c>
    </row>
    <row r="2327" spans="1:6" x14ac:dyDescent="0.25">
      <c r="A2327" t="s">
        <v>4033</v>
      </c>
      <c r="B2327" s="2" t="s">
        <v>4029</v>
      </c>
      <c r="C2327" t="s">
        <v>250</v>
      </c>
      <c r="D2327" t="s">
        <v>559</v>
      </c>
      <c r="E2327" t="str">
        <f>HYPERLINK("https://www.ncbi.nlm.nih.gov/geo/query/acc.cgi?acc=GSM928134","GSM928134")</f>
        <v>GSM928134</v>
      </c>
      <c r="F2327" t="str">
        <f>HYPERLINK("https://www.ncbi.nlm.nih.gov/geo/query/acc.cgi?acc=GSE37775","GSE37775")</f>
        <v>GSE37775</v>
      </c>
    </row>
    <row r="2328" spans="1:6" x14ac:dyDescent="0.25">
      <c r="A2328" t="s">
        <v>4034</v>
      </c>
      <c r="B2328" s="2" t="s">
        <v>4035</v>
      </c>
      <c r="C2328" t="s">
        <v>428</v>
      </c>
      <c r="D2328" t="s">
        <v>821</v>
      </c>
      <c r="E2328" t="str">
        <f>HYPERLINK("https://www.ncbi.nlm.nih.gov/geo/query/acc.cgi?acc=GSM1567060","GSM1567060")</f>
        <v>GSM1567060</v>
      </c>
      <c r="F2328" t="str">
        <f>HYPERLINK("https://www.ncbi.nlm.nih.gov/geo/query/acc.cgi?acc=GSE64251","GSE64251")</f>
        <v>GSE64251</v>
      </c>
    </row>
    <row r="2329" spans="1:6" x14ac:dyDescent="0.25">
      <c r="A2329" t="s">
        <v>4036</v>
      </c>
      <c r="B2329" s="2" t="s">
        <v>4035</v>
      </c>
      <c r="C2329" t="s">
        <v>428</v>
      </c>
      <c r="D2329" t="s">
        <v>821</v>
      </c>
      <c r="E2329" t="str">
        <f>HYPERLINK("https://www.ncbi.nlm.nih.gov/geo/query/acc.cgi?acc=GSM1567061","GSM1567061")</f>
        <v>GSM1567061</v>
      </c>
      <c r="F2329" t="str">
        <f>HYPERLINK("https://www.ncbi.nlm.nih.gov/geo/query/acc.cgi?acc=GSE64251","GSE64251")</f>
        <v>GSE64251</v>
      </c>
    </row>
    <row r="2330" spans="1:6" x14ac:dyDescent="0.25">
      <c r="A2330" t="s">
        <v>4037</v>
      </c>
      <c r="B2330" s="2" t="s">
        <v>4035</v>
      </c>
      <c r="C2330" t="s">
        <v>428</v>
      </c>
      <c r="D2330" t="s">
        <v>821</v>
      </c>
      <c r="E2330" t="str">
        <f>HYPERLINK("https://www.ncbi.nlm.nih.gov/geo/query/acc.cgi?acc=GSM1567062","GSM1567062")</f>
        <v>GSM1567062</v>
      </c>
      <c r="F2330" t="str">
        <f>HYPERLINK("https://www.ncbi.nlm.nih.gov/geo/query/acc.cgi?acc=GSE64251","GSE64251")</f>
        <v>GSE64251</v>
      </c>
    </row>
    <row r="2331" spans="1:6" x14ac:dyDescent="0.25">
      <c r="A2331" t="s">
        <v>4038</v>
      </c>
      <c r="B2331" s="2" t="s">
        <v>820</v>
      </c>
      <c r="C2331" t="s">
        <v>428</v>
      </c>
      <c r="D2331" t="s">
        <v>821</v>
      </c>
      <c r="E2331" t="str">
        <f>HYPERLINK("https://www.ncbi.nlm.nih.gov/geo/query/acc.cgi?acc=GSM1567063","GSM1567063")</f>
        <v>GSM1567063</v>
      </c>
      <c r="F2331" t="str">
        <f>HYPERLINK("https://www.ncbi.nlm.nih.gov/geo/query/acc.cgi?acc=GSE64251","GSE64251")</f>
        <v>GSE64251</v>
      </c>
    </row>
    <row r="2332" spans="1:6" x14ac:dyDescent="0.25">
      <c r="A2332" t="s">
        <v>4039</v>
      </c>
      <c r="B2332" s="2" t="s">
        <v>4040</v>
      </c>
      <c r="C2332" t="s">
        <v>186</v>
      </c>
      <c r="D2332" t="s">
        <v>728</v>
      </c>
      <c r="E2332" t="str">
        <f>HYPERLINK("https://www.ncbi.nlm.nih.gov/geo/query/acc.cgi?acc=GSM777838","GSM777838")</f>
        <v>GSM777838</v>
      </c>
      <c r="F2332" t="str">
        <f>HYPERLINK("https://www.ncbi.nlm.nih.gov/geo/query/acc.cgi?acc=GSE31374","GSE31374")</f>
        <v>GSE31374</v>
      </c>
    </row>
    <row r="2333" spans="1:6" x14ac:dyDescent="0.25">
      <c r="A2333" t="s">
        <v>4041</v>
      </c>
      <c r="B2333" s="2" t="s">
        <v>4040</v>
      </c>
      <c r="C2333" t="s">
        <v>186</v>
      </c>
      <c r="D2333" t="s">
        <v>728</v>
      </c>
      <c r="E2333" t="str">
        <f>HYPERLINK("https://www.ncbi.nlm.nih.gov/geo/query/acc.cgi?acc=GSM777839","GSM777839")</f>
        <v>GSM777839</v>
      </c>
      <c r="F2333" t="str">
        <f>HYPERLINK("https://www.ncbi.nlm.nih.gov/geo/query/acc.cgi?acc=GSE31374","GSE31374")</f>
        <v>GSE31374</v>
      </c>
    </row>
    <row r="2334" spans="1:6" x14ac:dyDescent="0.25">
      <c r="A2334" t="s">
        <v>4042</v>
      </c>
      <c r="B2334" s="2" t="s">
        <v>4043</v>
      </c>
      <c r="C2334" t="s">
        <v>428</v>
      </c>
      <c r="D2334" t="s">
        <v>821</v>
      </c>
      <c r="E2334" t="str">
        <f>HYPERLINK("https://www.ncbi.nlm.nih.gov/geo/query/acc.cgi?acc=GSM1567066","GSM1567066")</f>
        <v>GSM1567066</v>
      </c>
      <c r="F2334" t="str">
        <f>HYPERLINK("https://www.ncbi.nlm.nih.gov/geo/query/acc.cgi?acc=GSE64251","GSE64251")</f>
        <v>GSE64251</v>
      </c>
    </row>
    <row r="2335" spans="1:6" x14ac:dyDescent="0.25">
      <c r="A2335" t="s">
        <v>4044</v>
      </c>
      <c r="B2335" s="2" t="s">
        <v>3039</v>
      </c>
      <c r="C2335" t="s">
        <v>404</v>
      </c>
      <c r="D2335" t="s">
        <v>579</v>
      </c>
      <c r="E2335" t="str">
        <f>HYPERLINK("https://www.ncbi.nlm.nih.gov/geo/query/acc.cgi?acc=GSM1385859","GSM1385859")</f>
        <v>GSM1385859</v>
      </c>
      <c r="F2335" t="str">
        <f>HYPERLINK("https://www.ncbi.nlm.nih.gov/geo/query/acc.cgi?acc=GSE57639","GSE57639")</f>
        <v>GSE57639</v>
      </c>
    </row>
    <row r="2336" spans="1:6" x14ac:dyDescent="0.25">
      <c r="A2336" t="s">
        <v>4045</v>
      </c>
      <c r="B2336" s="2" t="s">
        <v>4046</v>
      </c>
      <c r="C2336" t="s">
        <v>186</v>
      </c>
      <c r="D2336" t="s">
        <v>728</v>
      </c>
      <c r="E2336" t="str">
        <f>HYPERLINK("https://www.ncbi.nlm.nih.gov/geo/query/acc.cgi?acc=GSM777834","GSM777834")</f>
        <v>GSM777834</v>
      </c>
      <c r="F2336" t="str">
        <f t="shared" ref="F2336:F2343" si="134">HYPERLINK("https://www.ncbi.nlm.nih.gov/geo/query/acc.cgi?acc=GSE31374","GSE31374")</f>
        <v>GSE31374</v>
      </c>
    </row>
    <row r="2337" spans="1:6" x14ac:dyDescent="0.25">
      <c r="A2337" t="s">
        <v>4047</v>
      </c>
      <c r="B2337" s="2" t="s">
        <v>4046</v>
      </c>
      <c r="C2337" t="s">
        <v>186</v>
      </c>
      <c r="D2337" t="s">
        <v>728</v>
      </c>
      <c r="E2337" t="str">
        <f>HYPERLINK("https://www.ncbi.nlm.nih.gov/geo/query/acc.cgi?acc=GSM777835","GSM777835")</f>
        <v>GSM777835</v>
      </c>
      <c r="F2337" t="str">
        <f t="shared" si="134"/>
        <v>GSE31374</v>
      </c>
    </row>
    <row r="2338" spans="1:6" x14ac:dyDescent="0.25">
      <c r="A2338" t="s">
        <v>4048</v>
      </c>
      <c r="B2338" s="2" t="s">
        <v>4049</v>
      </c>
      <c r="C2338" t="s">
        <v>186</v>
      </c>
      <c r="D2338" t="s">
        <v>728</v>
      </c>
      <c r="E2338" t="str">
        <f>HYPERLINK("https://www.ncbi.nlm.nih.gov/geo/query/acc.cgi?acc=GSM777836","GSM777836")</f>
        <v>GSM777836</v>
      </c>
      <c r="F2338" t="str">
        <f t="shared" si="134"/>
        <v>GSE31374</v>
      </c>
    </row>
    <row r="2339" spans="1:6" x14ac:dyDescent="0.25">
      <c r="A2339" t="s">
        <v>4050</v>
      </c>
      <c r="B2339" s="2" t="s">
        <v>4049</v>
      </c>
      <c r="C2339" t="s">
        <v>186</v>
      </c>
      <c r="D2339" t="s">
        <v>728</v>
      </c>
      <c r="E2339" t="str">
        <f>HYPERLINK("https://www.ncbi.nlm.nih.gov/geo/query/acc.cgi?acc=GSM777837","GSM777837")</f>
        <v>GSM777837</v>
      </c>
      <c r="F2339" t="str">
        <f t="shared" si="134"/>
        <v>GSE31374</v>
      </c>
    </row>
    <row r="2340" spans="1:6" x14ac:dyDescent="0.25">
      <c r="A2340" t="s">
        <v>4051</v>
      </c>
      <c r="B2340" s="2" t="s">
        <v>4052</v>
      </c>
      <c r="C2340" t="s">
        <v>186</v>
      </c>
      <c r="D2340" t="s">
        <v>728</v>
      </c>
      <c r="E2340" t="str">
        <f>HYPERLINK("https://www.ncbi.nlm.nih.gov/geo/query/acc.cgi?acc=GSM777830","GSM777830")</f>
        <v>GSM777830</v>
      </c>
      <c r="F2340" t="str">
        <f t="shared" si="134"/>
        <v>GSE31374</v>
      </c>
    </row>
    <row r="2341" spans="1:6" x14ac:dyDescent="0.25">
      <c r="A2341" t="s">
        <v>4053</v>
      </c>
      <c r="B2341" s="2" t="s">
        <v>4052</v>
      </c>
      <c r="C2341" t="s">
        <v>186</v>
      </c>
      <c r="D2341" t="s">
        <v>728</v>
      </c>
      <c r="E2341" t="str">
        <f>HYPERLINK("https://www.ncbi.nlm.nih.gov/geo/query/acc.cgi?acc=GSM777831","GSM777831")</f>
        <v>GSM777831</v>
      </c>
      <c r="F2341" t="str">
        <f t="shared" si="134"/>
        <v>GSE31374</v>
      </c>
    </row>
    <row r="2342" spans="1:6" x14ac:dyDescent="0.25">
      <c r="A2342" t="s">
        <v>4054</v>
      </c>
      <c r="B2342" s="2" t="s">
        <v>4055</v>
      </c>
      <c r="C2342" t="s">
        <v>186</v>
      </c>
      <c r="D2342" t="s">
        <v>728</v>
      </c>
      <c r="E2342" t="str">
        <f>HYPERLINK("https://www.ncbi.nlm.nih.gov/geo/query/acc.cgi?acc=GSM777832","GSM777832")</f>
        <v>GSM777832</v>
      </c>
      <c r="F2342" t="str">
        <f t="shared" si="134"/>
        <v>GSE31374</v>
      </c>
    </row>
    <row r="2343" spans="1:6" x14ac:dyDescent="0.25">
      <c r="A2343" t="s">
        <v>4056</v>
      </c>
      <c r="B2343" s="2" t="s">
        <v>4055</v>
      </c>
      <c r="C2343" t="s">
        <v>186</v>
      </c>
      <c r="D2343" t="s">
        <v>728</v>
      </c>
      <c r="E2343" t="str">
        <f>HYPERLINK("https://www.ncbi.nlm.nih.gov/geo/query/acc.cgi?acc=GSM777833","GSM777833")</f>
        <v>GSM777833</v>
      </c>
      <c r="F2343" t="str">
        <f t="shared" si="134"/>
        <v>GSE31374</v>
      </c>
    </row>
    <row r="2344" spans="1:6" x14ac:dyDescent="0.25">
      <c r="A2344" t="s">
        <v>4057</v>
      </c>
      <c r="B2344" s="2" t="s">
        <v>4058</v>
      </c>
      <c r="C2344" t="s">
        <v>545</v>
      </c>
      <c r="D2344" t="s">
        <v>3368</v>
      </c>
      <c r="E2344" t="str">
        <f>HYPERLINK("https://www.ncbi.nlm.nih.gov/geo/query/acc.cgi?acc=GSM246438","GSM246438")</f>
        <v>GSM246438</v>
      </c>
      <c r="F2344" t="str">
        <f>HYPERLINK("https://www.ncbi.nlm.nih.gov/geo/query/acc.cgi?acc=GSE9775","GSE9775")</f>
        <v>GSE9775</v>
      </c>
    </row>
    <row r="2345" spans="1:6" x14ac:dyDescent="0.25">
      <c r="A2345" t="s">
        <v>4059</v>
      </c>
      <c r="B2345" s="2" t="s">
        <v>4060</v>
      </c>
      <c r="C2345" t="s">
        <v>219</v>
      </c>
      <c r="D2345" t="s">
        <v>572</v>
      </c>
      <c r="E2345" t="str">
        <f>HYPERLINK("https://www.ncbi.nlm.nih.gov/geo/query/acc.cgi?acc=GSM878588","GSM878588")</f>
        <v>GSM878588</v>
      </c>
      <c r="F2345" t="str">
        <f t="shared" ref="F2345:F2350" si="135">HYPERLINK("https://www.ncbi.nlm.nih.gov/geo/query/acc.cgi?acc=GSE35983","GSE35983")</f>
        <v>GSE35983</v>
      </c>
    </row>
    <row r="2346" spans="1:6" x14ac:dyDescent="0.25">
      <c r="A2346" t="s">
        <v>4061</v>
      </c>
      <c r="B2346" s="2" t="s">
        <v>4060</v>
      </c>
      <c r="C2346" t="s">
        <v>219</v>
      </c>
      <c r="D2346" t="s">
        <v>572</v>
      </c>
      <c r="E2346" t="str">
        <f>HYPERLINK("https://www.ncbi.nlm.nih.gov/geo/query/acc.cgi?acc=GSM878589","GSM878589")</f>
        <v>GSM878589</v>
      </c>
      <c r="F2346" t="str">
        <f t="shared" si="135"/>
        <v>GSE35983</v>
      </c>
    </row>
    <row r="2347" spans="1:6" x14ac:dyDescent="0.25">
      <c r="A2347" t="s">
        <v>4062</v>
      </c>
      <c r="B2347" s="2" t="s">
        <v>4063</v>
      </c>
      <c r="C2347" t="s">
        <v>219</v>
      </c>
      <c r="D2347" t="s">
        <v>572</v>
      </c>
      <c r="E2347" t="str">
        <f>HYPERLINK("https://www.ncbi.nlm.nih.gov/geo/query/acc.cgi?acc=GSM878584","GSM878584")</f>
        <v>GSM878584</v>
      </c>
      <c r="F2347" t="str">
        <f t="shared" si="135"/>
        <v>GSE35983</v>
      </c>
    </row>
    <row r="2348" spans="1:6" x14ac:dyDescent="0.25">
      <c r="A2348" t="s">
        <v>4064</v>
      </c>
      <c r="B2348" s="2" t="s">
        <v>4063</v>
      </c>
      <c r="C2348" t="s">
        <v>219</v>
      </c>
      <c r="D2348" t="s">
        <v>572</v>
      </c>
      <c r="E2348" t="str">
        <f>HYPERLINK("https://www.ncbi.nlm.nih.gov/geo/query/acc.cgi?acc=GSM878585","GSM878585")</f>
        <v>GSM878585</v>
      </c>
      <c r="F2348" t="str">
        <f t="shared" si="135"/>
        <v>GSE35983</v>
      </c>
    </row>
    <row r="2349" spans="1:6" x14ac:dyDescent="0.25">
      <c r="A2349" t="s">
        <v>4065</v>
      </c>
      <c r="B2349" s="2" t="s">
        <v>4063</v>
      </c>
      <c r="C2349" t="s">
        <v>219</v>
      </c>
      <c r="D2349" t="s">
        <v>572</v>
      </c>
      <c r="E2349" t="str">
        <f>HYPERLINK("https://www.ncbi.nlm.nih.gov/geo/query/acc.cgi?acc=GSM878586","GSM878586")</f>
        <v>GSM878586</v>
      </c>
      <c r="F2349" t="str">
        <f t="shared" si="135"/>
        <v>GSE35983</v>
      </c>
    </row>
    <row r="2350" spans="1:6" x14ac:dyDescent="0.25">
      <c r="A2350" t="s">
        <v>4066</v>
      </c>
      <c r="B2350" s="2" t="s">
        <v>4060</v>
      </c>
      <c r="C2350" t="s">
        <v>219</v>
      </c>
      <c r="D2350" t="s">
        <v>572</v>
      </c>
      <c r="E2350" t="str">
        <f>HYPERLINK("https://www.ncbi.nlm.nih.gov/geo/query/acc.cgi?acc=GSM878587","GSM878587")</f>
        <v>GSM878587</v>
      </c>
      <c r="F2350" t="str">
        <f t="shared" si="135"/>
        <v>GSE35983</v>
      </c>
    </row>
    <row r="2351" spans="1:6" x14ac:dyDescent="0.25">
      <c r="A2351" t="s">
        <v>4067</v>
      </c>
      <c r="B2351" s="2" t="s">
        <v>4068</v>
      </c>
      <c r="C2351" t="s">
        <v>404</v>
      </c>
      <c r="D2351" t="s">
        <v>579</v>
      </c>
      <c r="E2351" t="str">
        <f>HYPERLINK("https://www.ncbi.nlm.nih.gov/geo/query/acc.cgi?acc=GSM1385822","GSM1385822")</f>
        <v>GSM1385822</v>
      </c>
      <c r="F2351" t="str">
        <f>HYPERLINK("https://www.ncbi.nlm.nih.gov/geo/query/acc.cgi?acc=GSE57639","GSE57639")</f>
        <v>GSE57639</v>
      </c>
    </row>
    <row r="2352" spans="1:6" x14ac:dyDescent="0.25">
      <c r="A2352" t="s">
        <v>4069</v>
      </c>
      <c r="B2352" s="2" t="s">
        <v>808</v>
      </c>
      <c r="C2352" t="s">
        <v>186</v>
      </c>
      <c r="D2352" t="s">
        <v>728</v>
      </c>
      <c r="E2352" t="str">
        <f>HYPERLINK("https://www.ncbi.nlm.nih.gov/geo/query/acc.cgi?acc=GSM777947","GSM777947")</f>
        <v>GSM777947</v>
      </c>
      <c r="F2352" t="str">
        <f>HYPERLINK("https://www.ncbi.nlm.nih.gov/geo/query/acc.cgi?acc=GSE31374","GSE31374")</f>
        <v>GSE31374</v>
      </c>
    </row>
    <row r="2353" spans="1:6" x14ac:dyDescent="0.25">
      <c r="A2353" t="s">
        <v>4070</v>
      </c>
      <c r="B2353" s="2" t="s">
        <v>4071</v>
      </c>
      <c r="C2353" t="s">
        <v>404</v>
      </c>
      <c r="D2353" t="s">
        <v>579</v>
      </c>
      <c r="E2353" t="str">
        <f>HYPERLINK("https://www.ncbi.nlm.nih.gov/geo/query/acc.cgi?acc=GSM1385820","GSM1385820")</f>
        <v>GSM1385820</v>
      </c>
      <c r="F2353" t="str">
        <f>HYPERLINK("https://www.ncbi.nlm.nih.gov/geo/query/acc.cgi?acc=GSE57639","GSE57639")</f>
        <v>GSE57639</v>
      </c>
    </row>
    <row r="2354" spans="1:6" x14ac:dyDescent="0.25">
      <c r="A2354" t="s">
        <v>4072</v>
      </c>
      <c r="B2354" s="2" t="s">
        <v>4071</v>
      </c>
      <c r="C2354" t="s">
        <v>404</v>
      </c>
      <c r="D2354" t="s">
        <v>579</v>
      </c>
      <c r="E2354" t="str">
        <f>HYPERLINK("https://www.ncbi.nlm.nih.gov/geo/query/acc.cgi?acc=GSM1385821","GSM1385821")</f>
        <v>GSM1385821</v>
      </c>
      <c r="F2354" t="str">
        <f>HYPERLINK("https://www.ncbi.nlm.nih.gov/geo/query/acc.cgi?acc=GSE57639","GSE57639")</f>
        <v>GSE57639</v>
      </c>
    </row>
    <row r="2355" spans="1:6" x14ac:dyDescent="0.25">
      <c r="A2355" t="s">
        <v>4073</v>
      </c>
      <c r="B2355" s="2" t="s">
        <v>4074</v>
      </c>
      <c r="C2355" t="s">
        <v>404</v>
      </c>
      <c r="D2355" t="s">
        <v>579</v>
      </c>
      <c r="E2355" t="str">
        <f>HYPERLINK("https://www.ncbi.nlm.nih.gov/geo/query/acc.cgi?acc=GSM1385826","GSM1385826")</f>
        <v>GSM1385826</v>
      </c>
      <c r="F2355" t="str">
        <f>HYPERLINK("https://www.ncbi.nlm.nih.gov/geo/query/acc.cgi?acc=GSE57639","GSE57639")</f>
        <v>GSE57639</v>
      </c>
    </row>
    <row r="2356" spans="1:6" x14ac:dyDescent="0.25">
      <c r="A2356" t="s">
        <v>4075</v>
      </c>
      <c r="B2356" s="2" t="s">
        <v>946</v>
      </c>
      <c r="C2356" t="s">
        <v>330</v>
      </c>
      <c r="D2356" t="s">
        <v>947</v>
      </c>
      <c r="E2356" t="str">
        <f>HYPERLINK("https://www.ncbi.nlm.nih.gov/geo/query/acc.cgi?acc=GSM1147626","GSM1147626")</f>
        <v>GSM1147626</v>
      </c>
      <c r="F2356" t="str">
        <f>HYPERLINK("https://www.ncbi.nlm.nih.gov/geo/query/acc.cgi?acc=GSE47345","GSE47345")</f>
        <v>GSE47345</v>
      </c>
    </row>
    <row r="2357" spans="1:6" x14ac:dyDescent="0.25">
      <c r="A2357" t="s">
        <v>4076</v>
      </c>
      <c r="B2357" s="2" t="s">
        <v>4068</v>
      </c>
      <c r="C2357" t="s">
        <v>404</v>
      </c>
      <c r="D2357" t="s">
        <v>579</v>
      </c>
      <c r="E2357" t="str">
        <f>HYPERLINK("https://www.ncbi.nlm.nih.gov/geo/query/acc.cgi?acc=GSM1385824","GSM1385824")</f>
        <v>GSM1385824</v>
      </c>
      <c r="F2357" t="str">
        <f>HYPERLINK("https://www.ncbi.nlm.nih.gov/geo/query/acc.cgi?acc=GSE57639","GSE57639")</f>
        <v>GSE57639</v>
      </c>
    </row>
    <row r="2358" spans="1:6" x14ac:dyDescent="0.25">
      <c r="A2358" t="s">
        <v>4077</v>
      </c>
      <c r="B2358" s="2" t="s">
        <v>4074</v>
      </c>
      <c r="C2358" t="s">
        <v>404</v>
      </c>
      <c r="D2358" t="s">
        <v>579</v>
      </c>
      <c r="E2358" t="str">
        <f>HYPERLINK("https://www.ncbi.nlm.nih.gov/geo/query/acc.cgi?acc=GSM1385825","GSM1385825")</f>
        <v>GSM1385825</v>
      </c>
      <c r="F2358" t="str">
        <f>HYPERLINK("https://www.ncbi.nlm.nih.gov/geo/query/acc.cgi?acc=GSE57639","GSE57639")</f>
        <v>GSE57639</v>
      </c>
    </row>
    <row r="2359" spans="1:6" x14ac:dyDescent="0.25">
      <c r="A2359" t="s">
        <v>4078</v>
      </c>
      <c r="B2359" s="2" t="s">
        <v>4079</v>
      </c>
      <c r="C2359" t="s">
        <v>341</v>
      </c>
      <c r="D2359" t="s">
        <v>1806</v>
      </c>
      <c r="E2359" t="str">
        <f>HYPERLINK("https://www.ncbi.nlm.nih.gov/geo/query/acc.cgi?acc=GSM1195995","GSM1195995")</f>
        <v>GSM1195995</v>
      </c>
      <c r="F2359" t="str">
        <f>HYPERLINK("https://www.ncbi.nlm.nih.gov/geo/query/acc.cgi?acc=GSE49251","GSE49251")</f>
        <v>GSE49251</v>
      </c>
    </row>
    <row r="2360" spans="1:6" x14ac:dyDescent="0.25">
      <c r="A2360" t="s">
        <v>4080</v>
      </c>
      <c r="B2360" s="2" t="s">
        <v>4081</v>
      </c>
      <c r="C2360" t="s">
        <v>341</v>
      </c>
      <c r="D2360" t="s">
        <v>1806</v>
      </c>
      <c r="E2360" t="str">
        <f>HYPERLINK("https://www.ncbi.nlm.nih.gov/geo/query/acc.cgi?acc=GSM1195994","GSM1195994")</f>
        <v>GSM1195994</v>
      </c>
      <c r="F2360" t="str">
        <f>HYPERLINK("https://www.ncbi.nlm.nih.gov/geo/query/acc.cgi?acc=GSE49251","GSE49251")</f>
        <v>GSE49251</v>
      </c>
    </row>
    <row r="2361" spans="1:6" x14ac:dyDescent="0.25">
      <c r="A2361" t="s">
        <v>4082</v>
      </c>
      <c r="B2361" s="2" t="s">
        <v>1805</v>
      </c>
      <c r="C2361" t="s">
        <v>341</v>
      </c>
      <c r="D2361" t="s">
        <v>1806</v>
      </c>
      <c r="E2361" t="str">
        <f>HYPERLINK("https://www.ncbi.nlm.nih.gov/geo/query/acc.cgi?acc=GSM1195997","GSM1195997")</f>
        <v>GSM1195997</v>
      </c>
      <c r="F2361" t="str">
        <f>HYPERLINK("https://www.ncbi.nlm.nih.gov/geo/query/acc.cgi?acc=GSE49251","GSE49251")</f>
        <v>GSE49251</v>
      </c>
    </row>
    <row r="2362" spans="1:6" x14ac:dyDescent="0.25">
      <c r="A2362" t="s">
        <v>4083</v>
      </c>
      <c r="B2362" s="2" t="s">
        <v>949</v>
      </c>
      <c r="C2362" t="s">
        <v>330</v>
      </c>
      <c r="D2362" t="s">
        <v>947</v>
      </c>
      <c r="E2362" t="str">
        <f>HYPERLINK("https://www.ncbi.nlm.nih.gov/geo/query/acc.cgi?acc=GSM1147627","GSM1147627")</f>
        <v>GSM1147627</v>
      </c>
      <c r="F2362" t="str">
        <f>HYPERLINK("https://www.ncbi.nlm.nih.gov/geo/query/acc.cgi?acc=GSE47345","GSE47345")</f>
        <v>GSE47345</v>
      </c>
    </row>
    <row r="2363" spans="1:6" x14ac:dyDescent="0.25">
      <c r="A2363" t="s">
        <v>4084</v>
      </c>
      <c r="B2363" s="2" t="s">
        <v>4085</v>
      </c>
      <c r="C2363" t="s">
        <v>341</v>
      </c>
      <c r="D2363" t="s">
        <v>1806</v>
      </c>
      <c r="E2363" t="str">
        <f>HYPERLINK("https://www.ncbi.nlm.nih.gov/geo/query/acc.cgi?acc=GSM1195991","GSM1195991")</f>
        <v>GSM1195991</v>
      </c>
      <c r="F2363" t="str">
        <f>HYPERLINK("https://www.ncbi.nlm.nih.gov/geo/query/acc.cgi?acc=GSE49251","GSE49251")</f>
        <v>GSE49251</v>
      </c>
    </row>
    <row r="2364" spans="1:6" x14ac:dyDescent="0.25">
      <c r="A2364" t="s">
        <v>4086</v>
      </c>
      <c r="B2364" s="2" t="s">
        <v>2102</v>
      </c>
      <c r="C2364" t="s">
        <v>341</v>
      </c>
      <c r="D2364" t="s">
        <v>1806</v>
      </c>
      <c r="E2364" t="str">
        <f>HYPERLINK("https://www.ncbi.nlm.nih.gov/geo/query/acc.cgi?acc=GSM1195990","GSM1195990")</f>
        <v>GSM1195990</v>
      </c>
      <c r="F2364" t="str">
        <f>HYPERLINK("https://www.ncbi.nlm.nih.gov/geo/query/acc.cgi?acc=GSE49251","GSE49251")</f>
        <v>GSE49251</v>
      </c>
    </row>
    <row r="2365" spans="1:6" x14ac:dyDescent="0.25">
      <c r="A2365" t="s">
        <v>4087</v>
      </c>
      <c r="B2365" s="2" t="s">
        <v>4081</v>
      </c>
      <c r="C2365" t="s">
        <v>341</v>
      </c>
      <c r="D2365" t="s">
        <v>1806</v>
      </c>
      <c r="E2365" t="str">
        <f>HYPERLINK("https://www.ncbi.nlm.nih.gov/geo/query/acc.cgi?acc=GSM1195993","GSM1195993")</f>
        <v>GSM1195993</v>
      </c>
      <c r="F2365" t="str">
        <f>HYPERLINK("https://www.ncbi.nlm.nih.gov/geo/query/acc.cgi?acc=GSE49251","GSE49251")</f>
        <v>GSE49251</v>
      </c>
    </row>
    <row r="2366" spans="1:6" x14ac:dyDescent="0.25">
      <c r="A2366" t="s">
        <v>4088</v>
      </c>
      <c r="B2366" s="2" t="s">
        <v>4085</v>
      </c>
      <c r="C2366" t="s">
        <v>341</v>
      </c>
      <c r="D2366" t="s">
        <v>1806</v>
      </c>
      <c r="E2366" t="str">
        <f>HYPERLINK("https://www.ncbi.nlm.nih.gov/geo/query/acc.cgi?acc=GSM1195992","GSM1195992")</f>
        <v>GSM1195992</v>
      </c>
      <c r="F2366" t="str">
        <f>HYPERLINK("https://www.ncbi.nlm.nih.gov/geo/query/acc.cgi?acc=GSE49251","GSE49251")</f>
        <v>GSE49251</v>
      </c>
    </row>
    <row r="2367" spans="1:6" x14ac:dyDescent="0.25">
      <c r="A2367" t="s">
        <v>4089</v>
      </c>
      <c r="B2367" s="2" t="s">
        <v>961</v>
      </c>
      <c r="C2367" t="s">
        <v>330</v>
      </c>
      <c r="D2367" t="s">
        <v>947</v>
      </c>
      <c r="E2367" t="str">
        <f>HYPERLINK("https://www.ncbi.nlm.nih.gov/geo/query/acc.cgi?acc=GSM1147628","GSM1147628")</f>
        <v>GSM1147628</v>
      </c>
      <c r="F2367" t="str">
        <f>HYPERLINK("https://www.ncbi.nlm.nih.gov/geo/query/acc.cgi?acc=GSE47345","GSE47345")</f>
        <v>GSE47345</v>
      </c>
    </row>
    <row r="2368" spans="1:6" x14ac:dyDescent="0.25">
      <c r="A2368" t="s">
        <v>4090</v>
      </c>
      <c r="B2368" s="2" t="s">
        <v>4091</v>
      </c>
      <c r="C2368" t="s">
        <v>26</v>
      </c>
      <c r="D2368" t="s">
        <v>1121</v>
      </c>
      <c r="E2368" t="str">
        <f>HYPERLINK("https://www.ncbi.nlm.nih.gov/geo/query/acc.cgi?acc=GSM333669","GSM333669")</f>
        <v>GSM333669</v>
      </c>
      <c r="F2368" t="str">
        <f>HYPERLINK("https://www.ncbi.nlm.nih.gov/geo/query/acc.cgi?acc=GSE13212","GSE13212")</f>
        <v>GSE13212</v>
      </c>
    </row>
    <row r="2369" spans="1:6" x14ac:dyDescent="0.25">
      <c r="A2369" t="s">
        <v>4092</v>
      </c>
      <c r="B2369" s="2" t="s">
        <v>4091</v>
      </c>
      <c r="C2369" t="s">
        <v>26</v>
      </c>
      <c r="D2369" t="s">
        <v>1121</v>
      </c>
      <c r="E2369" t="str">
        <f>HYPERLINK("https://www.ncbi.nlm.nih.gov/geo/query/acc.cgi?acc=GSM333668","GSM333668")</f>
        <v>GSM333668</v>
      </c>
      <c r="F2369" t="str">
        <f>HYPERLINK("https://www.ncbi.nlm.nih.gov/geo/query/acc.cgi?acc=GSE13212","GSE13212")</f>
        <v>GSE13212</v>
      </c>
    </row>
    <row r="2370" spans="1:6" x14ac:dyDescent="0.25">
      <c r="A2370" t="s">
        <v>4093</v>
      </c>
      <c r="B2370" s="2" t="s">
        <v>963</v>
      </c>
      <c r="C2370" t="s">
        <v>330</v>
      </c>
      <c r="D2370" t="s">
        <v>947</v>
      </c>
      <c r="E2370" t="str">
        <f>HYPERLINK("https://www.ncbi.nlm.nih.gov/geo/query/acc.cgi?acc=GSM1147629","GSM1147629")</f>
        <v>GSM1147629</v>
      </c>
      <c r="F2370" t="str">
        <f>HYPERLINK("https://www.ncbi.nlm.nih.gov/geo/query/acc.cgi?acc=GSE47345","GSE47345")</f>
        <v>GSE47345</v>
      </c>
    </row>
    <row r="2371" spans="1:6" x14ac:dyDescent="0.25">
      <c r="A2371" t="s">
        <v>4094</v>
      </c>
      <c r="B2371" s="2" t="s">
        <v>4095</v>
      </c>
      <c r="C2371" t="s">
        <v>26</v>
      </c>
      <c r="D2371" t="s">
        <v>1121</v>
      </c>
      <c r="E2371" t="str">
        <f>HYPERLINK("https://www.ncbi.nlm.nih.gov/geo/query/acc.cgi?acc=GSM333665","GSM333665")</f>
        <v>GSM333665</v>
      </c>
      <c r="F2371" t="str">
        <f t="shared" ref="F2371:F2378" si="136">HYPERLINK("https://www.ncbi.nlm.nih.gov/geo/query/acc.cgi?acc=GSE13212","GSE13212")</f>
        <v>GSE13212</v>
      </c>
    </row>
    <row r="2372" spans="1:6" x14ac:dyDescent="0.25">
      <c r="A2372" t="s">
        <v>4096</v>
      </c>
      <c r="B2372" s="2" t="s">
        <v>4097</v>
      </c>
      <c r="C2372" t="s">
        <v>26</v>
      </c>
      <c r="D2372" t="s">
        <v>1121</v>
      </c>
      <c r="E2372" t="str">
        <f>HYPERLINK("https://www.ncbi.nlm.nih.gov/geo/query/acc.cgi?acc=GSM333664","GSM333664")</f>
        <v>GSM333664</v>
      </c>
      <c r="F2372" t="str">
        <f t="shared" si="136"/>
        <v>GSE13212</v>
      </c>
    </row>
    <row r="2373" spans="1:6" x14ac:dyDescent="0.25">
      <c r="A2373" t="s">
        <v>4098</v>
      </c>
      <c r="B2373" s="2" t="s">
        <v>4095</v>
      </c>
      <c r="C2373" t="s">
        <v>26</v>
      </c>
      <c r="D2373" t="s">
        <v>1121</v>
      </c>
      <c r="E2373" t="str">
        <f>HYPERLINK("https://www.ncbi.nlm.nih.gov/geo/query/acc.cgi?acc=GSM333667","GSM333667")</f>
        <v>GSM333667</v>
      </c>
      <c r="F2373" t="str">
        <f t="shared" si="136"/>
        <v>GSE13212</v>
      </c>
    </row>
    <row r="2374" spans="1:6" x14ac:dyDescent="0.25">
      <c r="A2374" t="s">
        <v>4099</v>
      </c>
      <c r="B2374" s="2" t="s">
        <v>4095</v>
      </c>
      <c r="C2374" t="s">
        <v>26</v>
      </c>
      <c r="D2374" t="s">
        <v>1121</v>
      </c>
      <c r="E2374" t="str">
        <f>HYPERLINK("https://www.ncbi.nlm.nih.gov/geo/query/acc.cgi?acc=GSM333666","GSM333666")</f>
        <v>GSM333666</v>
      </c>
      <c r="F2374" t="str">
        <f t="shared" si="136"/>
        <v>GSE13212</v>
      </c>
    </row>
    <row r="2375" spans="1:6" x14ac:dyDescent="0.25">
      <c r="A2375" t="s">
        <v>4100</v>
      </c>
      <c r="B2375" s="2" t="s">
        <v>4101</v>
      </c>
      <c r="C2375" t="s">
        <v>26</v>
      </c>
      <c r="D2375" t="s">
        <v>1121</v>
      </c>
      <c r="E2375" t="str">
        <f>HYPERLINK("https://www.ncbi.nlm.nih.gov/geo/query/acc.cgi?acc=GSM333661","GSM333661")</f>
        <v>GSM333661</v>
      </c>
      <c r="F2375" t="str">
        <f t="shared" si="136"/>
        <v>GSE13212</v>
      </c>
    </row>
    <row r="2376" spans="1:6" x14ac:dyDescent="0.25">
      <c r="A2376" t="s">
        <v>4102</v>
      </c>
      <c r="B2376" s="2" t="s">
        <v>4101</v>
      </c>
      <c r="C2376" t="s">
        <v>26</v>
      </c>
      <c r="D2376" t="s">
        <v>1121</v>
      </c>
      <c r="E2376" t="str">
        <f>HYPERLINK("https://www.ncbi.nlm.nih.gov/geo/query/acc.cgi?acc=GSM333660","GSM333660")</f>
        <v>GSM333660</v>
      </c>
      <c r="F2376" t="str">
        <f t="shared" si="136"/>
        <v>GSE13212</v>
      </c>
    </row>
    <row r="2377" spans="1:6" x14ac:dyDescent="0.25">
      <c r="A2377" t="s">
        <v>4103</v>
      </c>
      <c r="B2377" s="2" t="s">
        <v>4097</v>
      </c>
      <c r="C2377" t="s">
        <v>26</v>
      </c>
      <c r="D2377" t="s">
        <v>1121</v>
      </c>
      <c r="E2377" t="str">
        <f>HYPERLINK("https://www.ncbi.nlm.nih.gov/geo/query/acc.cgi?acc=GSM333663","GSM333663")</f>
        <v>GSM333663</v>
      </c>
      <c r="F2377" t="str">
        <f t="shared" si="136"/>
        <v>GSE13212</v>
      </c>
    </row>
    <row r="2378" spans="1:6" x14ac:dyDescent="0.25">
      <c r="A2378" t="s">
        <v>4104</v>
      </c>
      <c r="B2378" s="2" t="s">
        <v>4097</v>
      </c>
      <c r="C2378" t="s">
        <v>26</v>
      </c>
      <c r="D2378" t="s">
        <v>1121</v>
      </c>
      <c r="E2378" t="str">
        <f>HYPERLINK("https://www.ncbi.nlm.nih.gov/geo/query/acc.cgi?acc=GSM333662","GSM333662")</f>
        <v>GSM333662</v>
      </c>
      <c r="F2378" t="str">
        <f t="shared" si="136"/>
        <v>GSE13212</v>
      </c>
    </row>
    <row r="2379" spans="1:6" x14ac:dyDescent="0.25">
      <c r="A2379" t="s">
        <v>4105</v>
      </c>
      <c r="B2379" s="2" t="s">
        <v>4106</v>
      </c>
      <c r="C2379" t="s">
        <v>248</v>
      </c>
      <c r="D2379" t="s">
        <v>623</v>
      </c>
      <c r="E2379" t="str">
        <f>HYPERLINK("https://www.ncbi.nlm.nih.gov/geo/query/acc.cgi?acc=GSM86589","GSM86589")</f>
        <v>GSM86589</v>
      </c>
      <c r="F2379" t="str">
        <f>HYPERLINK("https://www.ncbi.nlm.nih.gov/geo/query/acc.cgi?acc=GSE3774","GSE3774")</f>
        <v>GSE3774</v>
      </c>
    </row>
    <row r="2380" spans="1:6" x14ac:dyDescent="0.25">
      <c r="A2380" t="s">
        <v>4107</v>
      </c>
      <c r="B2380" s="2" t="s">
        <v>985</v>
      </c>
      <c r="C2380" t="s">
        <v>534</v>
      </c>
      <c r="D2380" t="s">
        <v>856</v>
      </c>
      <c r="E2380" t="str">
        <f>HYPERLINK("https://www.ncbi.nlm.nih.gov/geo/query/acc.cgi?acc=GSM2385237","GSM2385237")</f>
        <v>GSM2385237</v>
      </c>
      <c r="F2380" t="str">
        <f>HYPERLINK("https://www.ncbi.nlm.nih.gov/geo/query/acc.cgi?acc=GSE89600","GSE89600")</f>
        <v>GSE89600</v>
      </c>
    </row>
    <row r="2381" spans="1:6" x14ac:dyDescent="0.25">
      <c r="A2381" t="s">
        <v>4108</v>
      </c>
      <c r="B2381" s="2" t="s">
        <v>3200</v>
      </c>
      <c r="C2381" t="s">
        <v>243</v>
      </c>
      <c r="D2381" t="s">
        <v>625</v>
      </c>
      <c r="E2381" t="str">
        <f>HYPERLINK("https://www.ncbi.nlm.nih.gov/geo/query/acc.cgi?acc=GSM86147","GSM86147")</f>
        <v>GSM86147</v>
      </c>
      <c r="F2381" t="str">
        <f>HYPERLINK("https://www.ncbi.nlm.nih.gov/geo/query/acc.cgi?acc=GSE3749","GSE3749")</f>
        <v>GSE3749</v>
      </c>
    </row>
    <row r="2382" spans="1:6" x14ac:dyDescent="0.25">
      <c r="A2382" t="s">
        <v>4109</v>
      </c>
      <c r="B2382" s="2" t="s">
        <v>3083</v>
      </c>
      <c r="C2382" t="s">
        <v>377</v>
      </c>
      <c r="D2382" t="s">
        <v>618</v>
      </c>
      <c r="E2382" t="str">
        <f>HYPERLINK("https://www.ncbi.nlm.nih.gov/geo/query/acc.cgi?acc=GSM1304498","GSM1304498")</f>
        <v>GSM1304498</v>
      </c>
      <c r="F2382" t="str">
        <f>HYPERLINK("https://www.ncbi.nlm.nih.gov/geo/query/acc.cgi?acc=GSE53969","GSE53969")</f>
        <v>GSE53969</v>
      </c>
    </row>
    <row r="2383" spans="1:6" x14ac:dyDescent="0.25">
      <c r="A2383" t="s">
        <v>4110</v>
      </c>
      <c r="B2383" s="2" t="s">
        <v>4111</v>
      </c>
      <c r="C2383" t="s">
        <v>245</v>
      </c>
      <c r="D2383" t="s">
        <v>579</v>
      </c>
      <c r="E2383" t="str">
        <f>HYPERLINK("https://www.ncbi.nlm.nih.gov/geo/query/acc.cgi?acc=GSM925899","GSM925899")</f>
        <v>GSM925899</v>
      </c>
      <c r="F2383" t="str">
        <f>HYPERLINK("https://www.ncbi.nlm.nih.gov/geo/query/acc.cgi?acc=GSE37712","GSE37712")</f>
        <v>GSE37712</v>
      </c>
    </row>
    <row r="2384" spans="1:6" x14ac:dyDescent="0.25">
      <c r="A2384" t="s">
        <v>4112</v>
      </c>
      <c r="B2384" s="2" t="s">
        <v>4111</v>
      </c>
      <c r="C2384" t="s">
        <v>245</v>
      </c>
      <c r="D2384" t="s">
        <v>579</v>
      </c>
      <c r="E2384" t="str">
        <f>HYPERLINK("https://www.ncbi.nlm.nih.gov/geo/query/acc.cgi?acc=GSM925898","GSM925898")</f>
        <v>GSM925898</v>
      </c>
      <c r="F2384" t="str">
        <f>HYPERLINK("https://www.ncbi.nlm.nih.gov/geo/query/acc.cgi?acc=GSE37712","GSE37712")</f>
        <v>GSE37712</v>
      </c>
    </row>
    <row r="2385" spans="1:6" x14ac:dyDescent="0.25">
      <c r="A2385" t="s">
        <v>4113</v>
      </c>
      <c r="B2385" s="2" t="s">
        <v>3083</v>
      </c>
      <c r="C2385" t="s">
        <v>377</v>
      </c>
      <c r="D2385" t="s">
        <v>618</v>
      </c>
      <c r="E2385" t="str">
        <f>HYPERLINK("https://www.ncbi.nlm.nih.gov/geo/query/acc.cgi?acc=GSM1304499","GSM1304499")</f>
        <v>GSM1304499</v>
      </c>
      <c r="F2385" t="str">
        <f>HYPERLINK("https://www.ncbi.nlm.nih.gov/geo/query/acc.cgi?acc=GSE53969","GSE53969")</f>
        <v>GSE53969</v>
      </c>
    </row>
    <row r="2386" spans="1:6" x14ac:dyDescent="0.25">
      <c r="A2386" t="s">
        <v>4114</v>
      </c>
      <c r="B2386" s="2" t="s">
        <v>1176</v>
      </c>
      <c r="C2386" t="s">
        <v>525</v>
      </c>
      <c r="D2386" t="s">
        <v>579</v>
      </c>
      <c r="E2386" t="str">
        <f>HYPERLINK("https://www.ncbi.nlm.nih.gov/geo/query/acc.cgi?acc=GSM2202988","GSM2202988")</f>
        <v>GSM2202988</v>
      </c>
      <c r="F2386" t="str">
        <f>HYPERLINK("https://www.ncbi.nlm.nih.gov/geo/query/acc.cgi?acc=GSE83434","GSE83434")</f>
        <v>GSE83434</v>
      </c>
    </row>
    <row r="2387" spans="1:6" x14ac:dyDescent="0.25">
      <c r="A2387" t="s">
        <v>4115</v>
      </c>
      <c r="B2387" s="2" t="s">
        <v>4111</v>
      </c>
      <c r="C2387" t="s">
        <v>245</v>
      </c>
      <c r="D2387" t="s">
        <v>579</v>
      </c>
      <c r="E2387" t="str">
        <f>HYPERLINK("https://www.ncbi.nlm.nih.gov/geo/query/acc.cgi?acc=GSM925897","GSM925897")</f>
        <v>GSM925897</v>
      </c>
      <c r="F2387" t="str">
        <f>HYPERLINK("https://www.ncbi.nlm.nih.gov/geo/query/acc.cgi?acc=GSE37712","GSE37712")</f>
        <v>GSE37712</v>
      </c>
    </row>
    <row r="2388" spans="1:6" x14ac:dyDescent="0.25">
      <c r="A2388" t="s">
        <v>4116</v>
      </c>
      <c r="B2388" s="2" t="s">
        <v>4117</v>
      </c>
      <c r="C2388" t="s">
        <v>245</v>
      </c>
      <c r="D2388" t="s">
        <v>579</v>
      </c>
      <c r="E2388" t="str">
        <f>HYPERLINK("https://www.ncbi.nlm.nih.gov/geo/query/acc.cgi?acc=GSM925896","GSM925896")</f>
        <v>GSM925896</v>
      </c>
      <c r="F2388" t="str">
        <f>HYPERLINK("https://www.ncbi.nlm.nih.gov/geo/query/acc.cgi?acc=GSE37712","GSE37712")</f>
        <v>GSE37712</v>
      </c>
    </row>
    <row r="2389" spans="1:6" x14ac:dyDescent="0.25">
      <c r="A2389" t="s">
        <v>4118</v>
      </c>
      <c r="B2389" s="2" t="s">
        <v>4117</v>
      </c>
      <c r="C2389" t="s">
        <v>245</v>
      </c>
      <c r="D2389" t="s">
        <v>579</v>
      </c>
      <c r="E2389" t="str">
        <f>HYPERLINK("https://www.ncbi.nlm.nih.gov/geo/query/acc.cgi?acc=GSM925895","GSM925895")</f>
        <v>GSM925895</v>
      </c>
      <c r="F2389" t="str">
        <f>HYPERLINK("https://www.ncbi.nlm.nih.gov/geo/query/acc.cgi?acc=GSE37712","GSE37712")</f>
        <v>GSE37712</v>
      </c>
    </row>
    <row r="2390" spans="1:6" x14ac:dyDescent="0.25">
      <c r="A2390" t="s">
        <v>4119</v>
      </c>
      <c r="B2390" s="2" t="s">
        <v>4117</v>
      </c>
      <c r="C2390" t="s">
        <v>245</v>
      </c>
      <c r="D2390" t="s">
        <v>579</v>
      </c>
      <c r="E2390" t="str">
        <f>HYPERLINK("https://www.ncbi.nlm.nih.gov/geo/query/acc.cgi?acc=GSM925894","GSM925894")</f>
        <v>GSM925894</v>
      </c>
      <c r="F2390" t="str">
        <f>HYPERLINK("https://www.ncbi.nlm.nih.gov/geo/query/acc.cgi?acc=GSE37712","GSE37712")</f>
        <v>GSE37712</v>
      </c>
    </row>
    <row r="2391" spans="1:6" x14ac:dyDescent="0.25">
      <c r="A2391" t="s">
        <v>4120</v>
      </c>
      <c r="B2391" s="2" t="s">
        <v>2404</v>
      </c>
      <c r="C2391" t="s">
        <v>377</v>
      </c>
      <c r="D2391" t="s">
        <v>618</v>
      </c>
      <c r="E2391" t="str">
        <f>HYPERLINK("https://www.ncbi.nlm.nih.gov/geo/query/acc.cgi?acc=GSM1304520","GSM1304520")</f>
        <v>GSM1304520</v>
      </c>
      <c r="F2391" t="str">
        <f>HYPERLINK("https://www.ncbi.nlm.nih.gov/geo/query/acc.cgi?acc=GSE53969","GSE53969")</f>
        <v>GSE53969</v>
      </c>
    </row>
    <row r="2392" spans="1:6" x14ac:dyDescent="0.25">
      <c r="A2392" t="s">
        <v>4121</v>
      </c>
      <c r="B2392" s="2" t="s">
        <v>2404</v>
      </c>
      <c r="C2392" t="s">
        <v>377</v>
      </c>
      <c r="D2392" t="s">
        <v>618</v>
      </c>
      <c r="E2392" t="str">
        <f>HYPERLINK("https://www.ncbi.nlm.nih.gov/geo/query/acc.cgi?acc=GSM1304521","GSM1304521")</f>
        <v>GSM1304521</v>
      </c>
      <c r="F2392" t="str">
        <f>HYPERLINK("https://www.ncbi.nlm.nih.gov/geo/query/acc.cgi?acc=GSE53969","GSE53969")</f>
        <v>GSE53969</v>
      </c>
    </row>
    <row r="2393" spans="1:6" x14ac:dyDescent="0.25">
      <c r="A2393" t="s">
        <v>4122</v>
      </c>
      <c r="B2393" s="2" t="s">
        <v>4123</v>
      </c>
      <c r="C2393" t="s">
        <v>377</v>
      </c>
      <c r="D2393" t="s">
        <v>618</v>
      </c>
      <c r="E2393" t="str">
        <f>HYPERLINK("https://www.ncbi.nlm.nih.gov/geo/query/acc.cgi?acc=GSM1304522","GSM1304522")</f>
        <v>GSM1304522</v>
      </c>
      <c r="F2393" t="str">
        <f>HYPERLINK("https://www.ncbi.nlm.nih.gov/geo/query/acc.cgi?acc=GSE53969","GSE53969")</f>
        <v>GSE53969</v>
      </c>
    </row>
    <row r="2394" spans="1:6" x14ac:dyDescent="0.25">
      <c r="A2394" t="s">
        <v>4124</v>
      </c>
      <c r="B2394" s="2" t="s">
        <v>4123</v>
      </c>
      <c r="C2394" t="s">
        <v>377</v>
      </c>
      <c r="D2394" t="s">
        <v>618</v>
      </c>
      <c r="E2394" t="str">
        <f>HYPERLINK("https://www.ncbi.nlm.nih.gov/geo/query/acc.cgi?acc=GSM1304523","GSM1304523")</f>
        <v>GSM1304523</v>
      </c>
      <c r="F2394" t="str">
        <f>HYPERLINK("https://www.ncbi.nlm.nih.gov/geo/query/acc.cgi?acc=GSE53969","GSE53969")</f>
        <v>GSE53969</v>
      </c>
    </row>
    <row r="2395" spans="1:6" x14ac:dyDescent="0.25">
      <c r="A2395" t="s">
        <v>4125</v>
      </c>
      <c r="B2395" s="2" t="s">
        <v>4126</v>
      </c>
      <c r="C2395" t="s">
        <v>104</v>
      </c>
      <c r="D2395" t="s">
        <v>923</v>
      </c>
      <c r="E2395" t="str">
        <f>HYPERLINK("https://www.ncbi.nlm.nih.gov/geo/query/acc.cgi?acc=GSM516969","GSM516969")</f>
        <v>GSM516969</v>
      </c>
      <c r="F2395" t="str">
        <f>HYPERLINK("https://www.ncbi.nlm.nih.gov/geo/query/acc.cgi?acc=GSE20576","GSE20576")</f>
        <v>GSE20576</v>
      </c>
    </row>
    <row r="2396" spans="1:6" x14ac:dyDescent="0.25">
      <c r="A2396" t="s">
        <v>4127</v>
      </c>
      <c r="B2396" s="2" t="s">
        <v>4126</v>
      </c>
      <c r="C2396" t="s">
        <v>104</v>
      </c>
      <c r="D2396" t="s">
        <v>923</v>
      </c>
      <c r="E2396" t="str">
        <f>HYPERLINK("https://www.ncbi.nlm.nih.gov/geo/query/acc.cgi?acc=GSM516968","GSM516968")</f>
        <v>GSM516968</v>
      </c>
      <c r="F2396" t="str">
        <f>HYPERLINK("https://www.ncbi.nlm.nih.gov/geo/query/acc.cgi?acc=GSE20576","GSE20576")</f>
        <v>GSE20576</v>
      </c>
    </row>
    <row r="2397" spans="1:6" x14ac:dyDescent="0.25">
      <c r="A2397" t="s">
        <v>4128</v>
      </c>
      <c r="B2397" s="2" t="s">
        <v>4123</v>
      </c>
      <c r="C2397" t="s">
        <v>377</v>
      </c>
      <c r="D2397" t="s">
        <v>618</v>
      </c>
      <c r="E2397" t="str">
        <f>HYPERLINK("https://www.ncbi.nlm.nih.gov/geo/query/acc.cgi?acc=GSM1304526","GSM1304526")</f>
        <v>GSM1304526</v>
      </c>
      <c r="F2397" t="str">
        <f>HYPERLINK("https://www.ncbi.nlm.nih.gov/geo/query/acc.cgi?acc=GSE53969","GSE53969")</f>
        <v>GSE53969</v>
      </c>
    </row>
    <row r="2398" spans="1:6" x14ac:dyDescent="0.25">
      <c r="A2398" t="s">
        <v>4129</v>
      </c>
      <c r="B2398" s="2" t="s">
        <v>4123</v>
      </c>
      <c r="C2398" t="s">
        <v>377</v>
      </c>
      <c r="D2398" t="s">
        <v>618</v>
      </c>
      <c r="E2398" t="str">
        <f>HYPERLINK("https://www.ncbi.nlm.nih.gov/geo/query/acc.cgi?acc=GSM1304527","GSM1304527")</f>
        <v>GSM1304527</v>
      </c>
      <c r="F2398" t="str">
        <f>HYPERLINK("https://www.ncbi.nlm.nih.gov/geo/query/acc.cgi?acc=GSE53969","GSE53969")</f>
        <v>GSE53969</v>
      </c>
    </row>
    <row r="2399" spans="1:6" x14ac:dyDescent="0.25">
      <c r="A2399" t="s">
        <v>4130</v>
      </c>
      <c r="B2399" s="2" t="s">
        <v>4131</v>
      </c>
      <c r="C2399" t="s">
        <v>104</v>
      </c>
      <c r="D2399" t="s">
        <v>923</v>
      </c>
      <c r="E2399" t="str">
        <f>HYPERLINK("https://www.ncbi.nlm.nih.gov/geo/query/acc.cgi?acc=GSM516965","GSM516965")</f>
        <v>GSM516965</v>
      </c>
      <c r="F2399" t="str">
        <f t="shared" ref="F2399:F2406" si="137">HYPERLINK("https://www.ncbi.nlm.nih.gov/geo/query/acc.cgi?acc=GSE20576","GSE20576")</f>
        <v>GSE20576</v>
      </c>
    </row>
    <row r="2400" spans="1:6" x14ac:dyDescent="0.25">
      <c r="A2400" t="s">
        <v>4132</v>
      </c>
      <c r="B2400" s="2" t="s">
        <v>4131</v>
      </c>
      <c r="C2400" t="s">
        <v>104</v>
      </c>
      <c r="D2400" t="s">
        <v>923</v>
      </c>
      <c r="E2400" t="str">
        <f>HYPERLINK("https://www.ncbi.nlm.nih.gov/geo/query/acc.cgi?acc=GSM516964","GSM516964")</f>
        <v>GSM516964</v>
      </c>
      <c r="F2400" t="str">
        <f t="shared" si="137"/>
        <v>GSE20576</v>
      </c>
    </row>
    <row r="2401" spans="1:6" x14ac:dyDescent="0.25">
      <c r="A2401" t="s">
        <v>4133</v>
      </c>
      <c r="B2401" s="2" t="s">
        <v>4134</v>
      </c>
      <c r="C2401" t="s">
        <v>104</v>
      </c>
      <c r="D2401" t="s">
        <v>923</v>
      </c>
      <c r="E2401" t="str">
        <f>HYPERLINK("https://www.ncbi.nlm.nih.gov/geo/query/acc.cgi?acc=GSM516967","GSM516967")</f>
        <v>GSM516967</v>
      </c>
      <c r="F2401" t="str">
        <f t="shared" si="137"/>
        <v>GSE20576</v>
      </c>
    </row>
    <row r="2402" spans="1:6" x14ac:dyDescent="0.25">
      <c r="A2402" t="s">
        <v>4135</v>
      </c>
      <c r="B2402" s="2" t="s">
        <v>4134</v>
      </c>
      <c r="C2402" t="s">
        <v>104</v>
      </c>
      <c r="D2402" t="s">
        <v>923</v>
      </c>
      <c r="E2402" t="str">
        <f>HYPERLINK("https://www.ncbi.nlm.nih.gov/geo/query/acc.cgi?acc=GSM516966","GSM516966")</f>
        <v>GSM516966</v>
      </c>
      <c r="F2402" t="str">
        <f t="shared" si="137"/>
        <v>GSE20576</v>
      </c>
    </row>
    <row r="2403" spans="1:6" x14ac:dyDescent="0.25">
      <c r="A2403" t="s">
        <v>4136</v>
      </c>
      <c r="B2403" s="2" t="s">
        <v>4137</v>
      </c>
      <c r="C2403" t="s">
        <v>104</v>
      </c>
      <c r="D2403" t="s">
        <v>923</v>
      </c>
      <c r="E2403" t="str">
        <f>HYPERLINK("https://www.ncbi.nlm.nih.gov/geo/query/acc.cgi?acc=GSM516961","GSM516961")</f>
        <v>GSM516961</v>
      </c>
      <c r="F2403" t="str">
        <f t="shared" si="137"/>
        <v>GSE20576</v>
      </c>
    </row>
    <row r="2404" spans="1:6" x14ac:dyDescent="0.25">
      <c r="A2404" t="s">
        <v>4138</v>
      </c>
      <c r="B2404" s="2" t="s">
        <v>4137</v>
      </c>
      <c r="C2404" t="s">
        <v>104</v>
      </c>
      <c r="D2404" t="s">
        <v>923</v>
      </c>
      <c r="E2404" t="str">
        <f>HYPERLINK("https://www.ncbi.nlm.nih.gov/geo/query/acc.cgi?acc=GSM516960","GSM516960")</f>
        <v>GSM516960</v>
      </c>
      <c r="F2404" t="str">
        <f t="shared" si="137"/>
        <v>GSE20576</v>
      </c>
    </row>
    <row r="2405" spans="1:6" x14ac:dyDescent="0.25">
      <c r="A2405" t="s">
        <v>4139</v>
      </c>
      <c r="B2405" s="2" t="s">
        <v>4131</v>
      </c>
      <c r="C2405" t="s">
        <v>104</v>
      </c>
      <c r="D2405" t="s">
        <v>923</v>
      </c>
      <c r="E2405" t="str">
        <f>HYPERLINK("https://www.ncbi.nlm.nih.gov/geo/query/acc.cgi?acc=GSM516963","GSM516963")</f>
        <v>GSM516963</v>
      </c>
      <c r="F2405" t="str">
        <f t="shared" si="137"/>
        <v>GSE20576</v>
      </c>
    </row>
    <row r="2406" spans="1:6" x14ac:dyDescent="0.25">
      <c r="A2406" t="s">
        <v>4140</v>
      </c>
      <c r="B2406" s="2" t="s">
        <v>4137</v>
      </c>
      <c r="C2406" t="s">
        <v>104</v>
      </c>
      <c r="D2406" t="s">
        <v>923</v>
      </c>
      <c r="E2406" t="str">
        <f>HYPERLINK("https://www.ncbi.nlm.nih.gov/geo/query/acc.cgi?acc=GSM516962","GSM516962")</f>
        <v>GSM516962</v>
      </c>
      <c r="F2406" t="str">
        <f t="shared" si="137"/>
        <v>GSE20576</v>
      </c>
    </row>
    <row r="2407" spans="1:6" x14ac:dyDescent="0.25">
      <c r="A2407" t="s">
        <v>4141</v>
      </c>
      <c r="B2407" s="2" t="s">
        <v>2218</v>
      </c>
      <c r="C2407" t="s">
        <v>324</v>
      </c>
      <c r="D2407" t="s">
        <v>625</v>
      </c>
      <c r="E2407" t="str">
        <f>HYPERLINK("https://www.ncbi.nlm.nih.gov/geo/query/acc.cgi?acc=GSM105627","GSM105627")</f>
        <v>GSM105627</v>
      </c>
      <c r="F2407" t="str">
        <f>HYPERLINK("https://www.ncbi.nlm.nih.gov/geo/query/acc.cgi?acc=GSE4679","GSE4679")</f>
        <v>GSE4679</v>
      </c>
    </row>
    <row r="2408" spans="1:6" x14ac:dyDescent="0.25">
      <c r="A2408" t="s">
        <v>4142</v>
      </c>
      <c r="B2408" s="2" t="s">
        <v>4143</v>
      </c>
      <c r="C2408" t="s">
        <v>422</v>
      </c>
      <c r="D2408" t="s">
        <v>572</v>
      </c>
      <c r="E2408" t="str">
        <f>HYPERLINK("https://www.ncbi.nlm.nih.gov/geo/query/acc.cgi?acc=GSM1529411","GSM1529411")</f>
        <v>GSM1529411</v>
      </c>
      <c r="F2408" t="str">
        <f>HYPERLINK("https://www.ncbi.nlm.nih.gov/geo/query/acc.cgi?acc=GSE62565","GSE62565")</f>
        <v>GSE62565</v>
      </c>
    </row>
    <row r="2409" spans="1:6" x14ac:dyDescent="0.25">
      <c r="A2409" t="s">
        <v>4144</v>
      </c>
      <c r="B2409" s="2" t="s">
        <v>2611</v>
      </c>
      <c r="C2409" t="s">
        <v>417</v>
      </c>
      <c r="D2409" t="s">
        <v>764</v>
      </c>
      <c r="E2409" t="str">
        <f>HYPERLINK("https://www.ncbi.nlm.nih.gov/geo/query/acc.cgi?acc=GSM9280","GSM9280")</f>
        <v>GSM9280</v>
      </c>
      <c r="F2409" t="str">
        <f>HYPERLINK("https://www.ncbi.nlm.nih.gov/geo/query/acc.cgi?acc=GSE614","GSE614")</f>
        <v>GSE614</v>
      </c>
    </row>
    <row r="2410" spans="1:6" x14ac:dyDescent="0.25">
      <c r="A2410" t="s">
        <v>4145</v>
      </c>
      <c r="B2410" s="2" t="s">
        <v>4143</v>
      </c>
      <c r="C2410" t="s">
        <v>422</v>
      </c>
      <c r="D2410" t="s">
        <v>572</v>
      </c>
      <c r="E2410" t="str">
        <f>HYPERLINK("https://www.ncbi.nlm.nih.gov/geo/query/acc.cgi?acc=GSM1529410","GSM1529410")</f>
        <v>GSM1529410</v>
      </c>
      <c r="F2410" t="str">
        <f>HYPERLINK("https://www.ncbi.nlm.nih.gov/geo/query/acc.cgi?acc=GSE62565","GSE62565")</f>
        <v>GSE62565</v>
      </c>
    </row>
    <row r="2411" spans="1:6" x14ac:dyDescent="0.25">
      <c r="A2411" t="s">
        <v>4146</v>
      </c>
      <c r="B2411" s="2" t="s">
        <v>4147</v>
      </c>
      <c r="C2411" t="s">
        <v>256</v>
      </c>
      <c r="D2411" t="s">
        <v>579</v>
      </c>
      <c r="E2411" t="str">
        <f>HYPERLINK("https://www.ncbi.nlm.nih.gov/geo/query/acc.cgi?acc=GSM938921","GSM938921")</f>
        <v>GSM938921</v>
      </c>
      <c r="F2411" t="str">
        <f>HYPERLINK("https://www.ncbi.nlm.nih.gov/geo/query/acc.cgi?acc=GSE38316","GSE38316")</f>
        <v>GSE38316</v>
      </c>
    </row>
    <row r="2412" spans="1:6" x14ac:dyDescent="0.25">
      <c r="A2412" t="s">
        <v>4148</v>
      </c>
      <c r="B2412" s="2" t="s">
        <v>4147</v>
      </c>
      <c r="C2412" t="s">
        <v>256</v>
      </c>
      <c r="D2412" t="s">
        <v>579</v>
      </c>
      <c r="E2412" t="str">
        <f>HYPERLINK("https://www.ncbi.nlm.nih.gov/geo/query/acc.cgi?acc=GSM938920","GSM938920")</f>
        <v>GSM938920</v>
      </c>
      <c r="F2412" t="str">
        <f>HYPERLINK("https://www.ncbi.nlm.nih.gov/geo/query/acc.cgi?acc=GSE38316","GSE38316")</f>
        <v>GSE38316</v>
      </c>
    </row>
    <row r="2413" spans="1:6" x14ac:dyDescent="0.25">
      <c r="A2413" t="s">
        <v>4149</v>
      </c>
      <c r="B2413" s="2" t="s">
        <v>617</v>
      </c>
      <c r="C2413" t="s">
        <v>377</v>
      </c>
      <c r="D2413" t="s">
        <v>618</v>
      </c>
      <c r="E2413" t="str">
        <f>HYPERLINK("https://www.ncbi.nlm.nih.gov/geo/query/acc.cgi?acc=GSM1304492","GSM1304492")</f>
        <v>GSM1304492</v>
      </c>
      <c r="F2413" t="str">
        <f>HYPERLINK("https://www.ncbi.nlm.nih.gov/geo/query/acc.cgi?acc=GSE53969","GSE53969")</f>
        <v>GSE53969</v>
      </c>
    </row>
    <row r="2414" spans="1:6" x14ac:dyDescent="0.25">
      <c r="A2414" t="s">
        <v>4150</v>
      </c>
      <c r="B2414" s="2" t="s">
        <v>3098</v>
      </c>
      <c r="C2414" t="s">
        <v>542</v>
      </c>
      <c r="D2414" t="s">
        <v>559</v>
      </c>
      <c r="E2414" t="str">
        <f>HYPERLINK("https://www.ncbi.nlm.nih.gov/geo/query/acc.cgi?acc=GSM241859","GSM241859")</f>
        <v>GSM241859</v>
      </c>
      <c r="F2414" t="str">
        <f>HYPERLINK("https://www.ncbi.nlm.nih.gov/geo/query/acc.cgi?acc=GSE9563","GSE9563")</f>
        <v>GSE9563</v>
      </c>
    </row>
    <row r="2415" spans="1:6" x14ac:dyDescent="0.25">
      <c r="A2415" t="s">
        <v>4151</v>
      </c>
      <c r="B2415" s="2" t="s">
        <v>617</v>
      </c>
      <c r="C2415" t="s">
        <v>377</v>
      </c>
      <c r="D2415" t="s">
        <v>618</v>
      </c>
      <c r="E2415" t="str">
        <f>HYPERLINK("https://www.ncbi.nlm.nih.gov/geo/query/acc.cgi?acc=GSM1304493","GSM1304493")</f>
        <v>GSM1304493</v>
      </c>
      <c r="F2415" t="str">
        <f>HYPERLINK("https://www.ncbi.nlm.nih.gov/geo/query/acc.cgi?acc=GSE53969","GSE53969")</f>
        <v>GSE53969</v>
      </c>
    </row>
    <row r="2416" spans="1:6" x14ac:dyDescent="0.25">
      <c r="A2416" t="s">
        <v>4152</v>
      </c>
      <c r="B2416" s="2" t="s">
        <v>4153</v>
      </c>
      <c r="C2416" t="s">
        <v>175</v>
      </c>
      <c r="D2416" t="s">
        <v>559</v>
      </c>
      <c r="E2416" t="str">
        <f>HYPERLINK("https://www.ncbi.nlm.nih.gov/geo/query/acc.cgi?acc=GSM747183","GSM747183")</f>
        <v>GSM747183</v>
      </c>
      <c r="F2416" t="str">
        <f>HYPERLINK("https://www.ncbi.nlm.nih.gov/geo/query/acc.cgi?acc=GSE30176","GSE30176")</f>
        <v>GSE30176</v>
      </c>
    </row>
    <row r="2417" spans="1:6" x14ac:dyDescent="0.25">
      <c r="A2417" t="s">
        <v>4154</v>
      </c>
      <c r="B2417" s="2" t="s">
        <v>4153</v>
      </c>
      <c r="C2417" t="s">
        <v>175</v>
      </c>
      <c r="D2417" t="s">
        <v>559</v>
      </c>
      <c r="E2417" t="str">
        <f>HYPERLINK("https://www.ncbi.nlm.nih.gov/geo/query/acc.cgi?acc=GSM747182","GSM747182")</f>
        <v>GSM747182</v>
      </c>
      <c r="F2417" t="str">
        <f>HYPERLINK("https://www.ncbi.nlm.nih.gov/geo/query/acc.cgi?acc=GSE30176","GSE30176")</f>
        <v>GSE30176</v>
      </c>
    </row>
    <row r="2418" spans="1:6" x14ac:dyDescent="0.25">
      <c r="A2418" t="s">
        <v>4155</v>
      </c>
      <c r="B2418" s="2" t="s">
        <v>4156</v>
      </c>
      <c r="C2418" t="s">
        <v>175</v>
      </c>
      <c r="D2418" t="s">
        <v>559</v>
      </c>
      <c r="E2418" t="str">
        <f>HYPERLINK("https://www.ncbi.nlm.nih.gov/geo/query/acc.cgi?acc=GSM747181","GSM747181")</f>
        <v>GSM747181</v>
      </c>
      <c r="F2418" t="str">
        <f>HYPERLINK("https://www.ncbi.nlm.nih.gov/geo/query/acc.cgi?acc=GSE30176","GSE30176")</f>
        <v>GSE30176</v>
      </c>
    </row>
    <row r="2419" spans="1:6" x14ac:dyDescent="0.25">
      <c r="A2419" t="s">
        <v>4157</v>
      </c>
      <c r="B2419" s="2" t="s">
        <v>4156</v>
      </c>
      <c r="C2419" t="s">
        <v>175</v>
      </c>
      <c r="D2419" t="s">
        <v>559</v>
      </c>
      <c r="E2419" t="str">
        <f>HYPERLINK("https://www.ncbi.nlm.nih.gov/geo/query/acc.cgi?acc=GSM747180","GSM747180")</f>
        <v>GSM747180</v>
      </c>
      <c r="F2419" t="str">
        <f>HYPERLINK("https://www.ncbi.nlm.nih.gov/geo/query/acc.cgi?acc=GSE30176","GSE30176")</f>
        <v>GSE30176</v>
      </c>
    </row>
    <row r="2420" spans="1:6" x14ac:dyDescent="0.25">
      <c r="A2420" t="s">
        <v>4158</v>
      </c>
      <c r="B2420" s="2" t="s">
        <v>4153</v>
      </c>
      <c r="C2420" t="s">
        <v>175</v>
      </c>
      <c r="D2420" t="s">
        <v>559</v>
      </c>
      <c r="E2420" t="str">
        <f>HYPERLINK("https://www.ncbi.nlm.nih.gov/geo/query/acc.cgi?acc=GSM747184","GSM747184")</f>
        <v>GSM747184</v>
      </c>
      <c r="F2420" t="str">
        <f>HYPERLINK("https://www.ncbi.nlm.nih.gov/geo/query/acc.cgi?acc=GSE30176","GSE30176")</f>
        <v>GSE30176</v>
      </c>
    </row>
    <row r="2421" spans="1:6" x14ac:dyDescent="0.25">
      <c r="A2421" t="s">
        <v>4159</v>
      </c>
      <c r="B2421" s="2" t="s">
        <v>4160</v>
      </c>
      <c r="C2421" t="s">
        <v>183</v>
      </c>
      <c r="D2421" t="s">
        <v>3753</v>
      </c>
      <c r="E2421" t="str">
        <f>HYPERLINK("https://www.ncbi.nlm.nih.gov/geo/query/acc.cgi?acc=GSM768328","GSM768328")</f>
        <v>GSM768328</v>
      </c>
      <c r="F2421" t="str">
        <f>HYPERLINK("https://www.ncbi.nlm.nih.gov/geo/query/acc.cgi?acc=GSE31008","GSE31008")</f>
        <v>GSE31008</v>
      </c>
    </row>
    <row r="2422" spans="1:6" x14ac:dyDescent="0.25">
      <c r="A2422" t="s">
        <v>4161</v>
      </c>
      <c r="B2422" s="2" t="s">
        <v>3764</v>
      </c>
      <c r="C2422" t="s">
        <v>183</v>
      </c>
      <c r="D2422" t="s">
        <v>3753</v>
      </c>
      <c r="E2422" t="str">
        <f>HYPERLINK("https://www.ncbi.nlm.nih.gov/geo/query/acc.cgi?acc=GSM768329","GSM768329")</f>
        <v>GSM768329</v>
      </c>
      <c r="F2422" t="str">
        <f>HYPERLINK("https://www.ncbi.nlm.nih.gov/geo/query/acc.cgi?acc=GSE31008","GSE31008")</f>
        <v>GSE31008</v>
      </c>
    </row>
    <row r="2423" spans="1:6" x14ac:dyDescent="0.25">
      <c r="A2423" t="s">
        <v>4162</v>
      </c>
      <c r="B2423" s="2" t="s">
        <v>4163</v>
      </c>
      <c r="C2423" t="s">
        <v>79</v>
      </c>
      <c r="D2423" t="s">
        <v>559</v>
      </c>
      <c r="E2423" t="str">
        <f>HYPERLINK("https://www.ncbi.nlm.nih.gov/geo/query/acc.cgi?acc=GSM472246","GSM472246")</f>
        <v>GSM472246</v>
      </c>
      <c r="F2423" t="str">
        <f>HYPERLINK("https://www.ncbi.nlm.nih.gov/geo/query/acc.cgi?acc=GSE19076","GSE19076")</f>
        <v>GSE19076</v>
      </c>
    </row>
    <row r="2424" spans="1:6" x14ac:dyDescent="0.25">
      <c r="A2424" t="s">
        <v>4164</v>
      </c>
      <c r="B2424" s="2" t="s">
        <v>4165</v>
      </c>
      <c r="C2424" t="s">
        <v>79</v>
      </c>
      <c r="D2424" t="s">
        <v>559</v>
      </c>
      <c r="E2424" t="str">
        <f>HYPERLINK("https://www.ncbi.nlm.nih.gov/geo/query/acc.cgi?acc=GSM472241","GSM472241")</f>
        <v>GSM472241</v>
      </c>
      <c r="F2424" t="str">
        <f>HYPERLINK("https://www.ncbi.nlm.nih.gov/geo/query/acc.cgi?acc=GSE19076","GSE19076")</f>
        <v>GSE19076</v>
      </c>
    </row>
    <row r="2425" spans="1:6" x14ac:dyDescent="0.25">
      <c r="A2425" t="s">
        <v>4166</v>
      </c>
      <c r="B2425" s="2" t="s">
        <v>3743</v>
      </c>
      <c r="C2425" t="s">
        <v>79</v>
      </c>
      <c r="D2425" t="s">
        <v>559</v>
      </c>
      <c r="E2425" t="str">
        <f>HYPERLINK("https://www.ncbi.nlm.nih.gov/geo/query/acc.cgi?acc=GSM472240","GSM472240")</f>
        <v>GSM472240</v>
      </c>
      <c r="F2425" t="str">
        <f>HYPERLINK("https://www.ncbi.nlm.nih.gov/geo/query/acc.cgi?acc=GSE19076","GSE19076")</f>
        <v>GSE19076</v>
      </c>
    </row>
    <row r="2426" spans="1:6" x14ac:dyDescent="0.25">
      <c r="A2426" t="s">
        <v>4167</v>
      </c>
      <c r="B2426" s="2" t="s">
        <v>4165</v>
      </c>
      <c r="C2426" t="s">
        <v>79</v>
      </c>
      <c r="D2426" t="s">
        <v>559</v>
      </c>
      <c r="E2426" t="str">
        <f>HYPERLINK("https://www.ncbi.nlm.nih.gov/geo/query/acc.cgi?acc=GSM472243","GSM472243")</f>
        <v>GSM472243</v>
      </c>
      <c r="F2426" t="str">
        <f>HYPERLINK("https://www.ncbi.nlm.nih.gov/geo/query/acc.cgi?acc=GSE19076","GSE19076")</f>
        <v>GSE19076</v>
      </c>
    </row>
    <row r="2427" spans="1:6" x14ac:dyDescent="0.25">
      <c r="A2427" t="s">
        <v>4168</v>
      </c>
      <c r="B2427" s="2" t="s">
        <v>4165</v>
      </c>
      <c r="C2427" t="s">
        <v>79</v>
      </c>
      <c r="D2427" t="s">
        <v>559</v>
      </c>
      <c r="E2427" t="str">
        <f>HYPERLINK("https://www.ncbi.nlm.nih.gov/geo/query/acc.cgi?acc=GSM472242","GSM472242")</f>
        <v>GSM472242</v>
      </c>
      <c r="F2427" t="str">
        <f>HYPERLINK("https://www.ncbi.nlm.nih.gov/geo/query/acc.cgi?acc=GSE19076","GSE19076")</f>
        <v>GSE19076</v>
      </c>
    </row>
    <row r="2428" spans="1:6" x14ac:dyDescent="0.25">
      <c r="A2428" t="s">
        <v>4169</v>
      </c>
      <c r="B2428" s="2" t="s">
        <v>2258</v>
      </c>
      <c r="C2428" t="s">
        <v>172</v>
      </c>
      <c r="D2428" t="s">
        <v>623</v>
      </c>
      <c r="E2428" t="str">
        <f>HYPERLINK("https://www.ncbi.nlm.nih.gov/geo/query/acc.cgi?acc=GSM64952","GSM64952")</f>
        <v>GSM64952</v>
      </c>
      <c r="F2428" t="str">
        <f>HYPERLINK("https://www.ncbi.nlm.nih.gov/geo/query/acc.cgi?acc=GSE2972","GSE2972")</f>
        <v>GSE2972</v>
      </c>
    </row>
    <row r="2429" spans="1:6" x14ac:dyDescent="0.25">
      <c r="A2429" t="s">
        <v>4170</v>
      </c>
      <c r="B2429" s="2" t="s">
        <v>4171</v>
      </c>
      <c r="C2429" t="s">
        <v>183</v>
      </c>
      <c r="D2429" t="s">
        <v>3753</v>
      </c>
      <c r="E2429" t="str">
        <f>HYPERLINK("https://www.ncbi.nlm.nih.gov/geo/query/acc.cgi?acc=GSM768325","GSM768325")</f>
        <v>GSM768325</v>
      </c>
      <c r="F2429" t="str">
        <f>HYPERLINK("https://www.ncbi.nlm.nih.gov/geo/query/acc.cgi?acc=GSE31008","GSE31008")</f>
        <v>GSE31008</v>
      </c>
    </row>
    <row r="2430" spans="1:6" x14ac:dyDescent="0.25">
      <c r="A2430" t="s">
        <v>4172</v>
      </c>
      <c r="B2430" s="2" t="s">
        <v>4171</v>
      </c>
      <c r="C2430" t="s">
        <v>183</v>
      </c>
      <c r="D2430" t="s">
        <v>3753</v>
      </c>
      <c r="E2430" t="str">
        <f>HYPERLINK("https://www.ncbi.nlm.nih.gov/geo/query/acc.cgi?acc=GSM768326","GSM768326")</f>
        <v>GSM768326</v>
      </c>
      <c r="F2430" t="str">
        <f>HYPERLINK("https://www.ncbi.nlm.nih.gov/geo/query/acc.cgi?acc=GSE31008","GSE31008")</f>
        <v>GSE31008</v>
      </c>
    </row>
    <row r="2431" spans="1:6" x14ac:dyDescent="0.25">
      <c r="A2431" t="s">
        <v>4173</v>
      </c>
      <c r="B2431" s="2" t="s">
        <v>4160</v>
      </c>
      <c r="C2431" t="s">
        <v>183</v>
      </c>
      <c r="D2431" t="s">
        <v>3753</v>
      </c>
      <c r="E2431" t="str">
        <f>HYPERLINK("https://www.ncbi.nlm.nih.gov/geo/query/acc.cgi?acc=GSM768327","GSM768327")</f>
        <v>GSM768327</v>
      </c>
      <c r="F2431" t="str">
        <f>HYPERLINK("https://www.ncbi.nlm.nih.gov/geo/query/acc.cgi?acc=GSE31008","GSE31008")</f>
        <v>GSE31008</v>
      </c>
    </row>
    <row r="2432" spans="1:6" x14ac:dyDescent="0.25">
      <c r="A2432" t="s">
        <v>4174</v>
      </c>
      <c r="B2432" s="2" t="s">
        <v>4175</v>
      </c>
      <c r="C2432" t="s">
        <v>545</v>
      </c>
      <c r="D2432" t="s">
        <v>3368</v>
      </c>
      <c r="E2432" t="str">
        <f>HYPERLINK("https://www.ncbi.nlm.nih.gov/geo/query/acc.cgi?acc=GSM246435","GSM246435")</f>
        <v>GSM246435</v>
      </c>
      <c r="F2432" t="str">
        <f>HYPERLINK("https://www.ncbi.nlm.nih.gov/geo/query/acc.cgi?acc=GSE9775","GSE9775")</f>
        <v>GSE9775</v>
      </c>
    </row>
    <row r="2433" spans="1:6" x14ac:dyDescent="0.25">
      <c r="A2433" t="s">
        <v>4176</v>
      </c>
      <c r="B2433" s="2" t="s">
        <v>3768</v>
      </c>
      <c r="C2433" t="s">
        <v>262</v>
      </c>
      <c r="D2433" t="s">
        <v>559</v>
      </c>
      <c r="E2433" t="str">
        <f>HYPERLINK("https://www.ncbi.nlm.nih.gov/geo/query/acc.cgi?acc=GSM973070","GSM973070")</f>
        <v>GSM973070</v>
      </c>
      <c r="F2433" t="str">
        <f>HYPERLINK("https://www.ncbi.nlm.nih.gov/geo/query/acc.cgi?acc=GSE39615","GSE39615")</f>
        <v>GSE39615</v>
      </c>
    </row>
    <row r="2434" spans="1:6" x14ac:dyDescent="0.25">
      <c r="A2434" t="s">
        <v>4177</v>
      </c>
      <c r="B2434" s="2" t="s">
        <v>4178</v>
      </c>
      <c r="C2434" t="s">
        <v>309</v>
      </c>
      <c r="D2434" t="s">
        <v>583</v>
      </c>
      <c r="E2434" t="str">
        <f>HYPERLINK("https://www.ncbi.nlm.nih.gov/geo/query/acc.cgi?acc=GSM1068159","GSM1068159")</f>
        <v>GSM1068159</v>
      </c>
      <c r="F2434" t="str">
        <f>HYPERLINK("https://www.ncbi.nlm.nih.gov/geo/query/acc.cgi?acc=GSE43682","GSE43682")</f>
        <v>GSE43682</v>
      </c>
    </row>
    <row r="2435" spans="1:6" x14ac:dyDescent="0.25">
      <c r="A2435" t="s">
        <v>4179</v>
      </c>
      <c r="B2435" s="2" t="s">
        <v>4180</v>
      </c>
      <c r="C2435" t="s">
        <v>309</v>
      </c>
      <c r="D2435" t="s">
        <v>583</v>
      </c>
      <c r="E2435" t="str">
        <f>HYPERLINK("https://www.ncbi.nlm.nih.gov/geo/query/acc.cgi?acc=GSM1068156","GSM1068156")</f>
        <v>GSM1068156</v>
      </c>
      <c r="F2435" t="str">
        <f>HYPERLINK("https://www.ncbi.nlm.nih.gov/geo/query/acc.cgi?acc=GSE43682","GSE43682")</f>
        <v>GSE43682</v>
      </c>
    </row>
    <row r="2436" spans="1:6" x14ac:dyDescent="0.25">
      <c r="A2436" t="s">
        <v>4181</v>
      </c>
      <c r="B2436" s="2" t="s">
        <v>4180</v>
      </c>
      <c r="C2436" t="s">
        <v>309</v>
      </c>
      <c r="D2436" t="s">
        <v>583</v>
      </c>
      <c r="E2436" t="str">
        <f>HYPERLINK("https://www.ncbi.nlm.nih.gov/geo/query/acc.cgi?acc=GSM1068157","GSM1068157")</f>
        <v>GSM1068157</v>
      </c>
      <c r="F2436" t="str">
        <f>HYPERLINK("https://www.ncbi.nlm.nih.gov/geo/query/acc.cgi?acc=GSE43682","GSE43682")</f>
        <v>GSE43682</v>
      </c>
    </row>
    <row r="2437" spans="1:6" x14ac:dyDescent="0.25">
      <c r="A2437" t="s">
        <v>4182</v>
      </c>
      <c r="B2437" s="2" t="s">
        <v>3399</v>
      </c>
      <c r="C2437" t="s">
        <v>389</v>
      </c>
      <c r="D2437" t="s">
        <v>559</v>
      </c>
      <c r="E2437" t="str">
        <f>HYPERLINK("https://www.ncbi.nlm.nih.gov/geo/query/acc.cgi?acc=GSM1340507","GSM1340507")</f>
        <v>GSM1340507</v>
      </c>
      <c r="F2437" t="str">
        <f>HYPERLINK("https://www.ncbi.nlm.nih.gov/geo/query/acc.cgi?acc=GSE55622","GSE55622")</f>
        <v>GSE55622</v>
      </c>
    </row>
    <row r="2438" spans="1:6" x14ac:dyDescent="0.25">
      <c r="A2438" t="s">
        <v>4183</v>
      </c>
      <c r="B2438" s="2" t="s">
        <v>4184</v>
      </c>
      <c r="C2438" t="s">
        <v>151</v>
      </c>
      <c r="D2438" t="s">
        <v>559</v>
      </c>
      <c r="E2438" t="str">
        <f>HYPERLINK("https://www.ncbi.nlm.nih.gov/geo/query/acc.cgi?acc=GSM734282","GSM734282")</f>
        <v>GSM734282</v>
      </c>
      <c r="F2438" t="str">
        <f>HYPERLINK("https://www.ncbi.nlm.nih.gov/geo/query/acc.cgi?acc=GSE27708","GSE27708")</f>
        <v>GSE27708</v>
      </c>
    </row>
    <row r="2439" spans="1:6" x14ac:dyDescent="0.25">
      <c r="A2439" t="s">
        <v>4185</v>
      </c>
      <c r="B2439" s="2" t="s">
        <v>2349</v>
      </c>
      <c r="C2439" t="s">
        <v>534</v>
      </c>
      <c r="D2439" t="s">
        <v>856</v>
      </c>
      <c r="E2439" t="str">
        <f>HYPERLINK("https://www.ncbi.nlm.nih.gov/geo/query/acc.cgi?acc=GSM2385250","GSM2385250")</f>
        <v>GSM2385250</v>
      </c>
      <c r="F2439" t="str">
        <f>HYPERLINK("https://www.ncbi.nlm.nih.gov/geo/query/acc.cgi?acc=GSE89600","GSE89600")</f>
        <v>GSE89600</v>
      </c>
    </row>
    <row r="2440" spans="1:6" x14ac:dyDescent="0.25">
      <c r="A2440" t="s">
        <v>4186</v>
      </c>
      <c r="B2440" s="2" t="s">
        <v>4184</v>
      </c>
      <c r="C2440" t="s">
        <v>151</v>
      </c>
      <c r="D2440" t="s">
        <v>559</v>
      </c>
      <c r="E2440" t="str">
        <f>HYPERLINK("https://www.ncbi.nlm.nih.gov/geo/query/acc.cgi?acc=GSM734280","GSM734280")</f>
        <v>GSM734280</v>
      </c>
      <c r="F2440" t="str">
        <f>HYPERLINK("https://www.ncbi.nlm.nih.gov/geo/query/acc.cgi?acc=GSE27708","GSE27708")</f>
        <v>GSE27708</v>
      </c>
    </row>
    <row r="2441" spans="1:6" x14ac:dyDescent="0.25">
      <c r="A2441" t="s">
        <v>4187</v>
      </c>
      <c r="B2441" s="2" t="s">
        <v>4184</v>
      </c>
      <c r="C2441" t="s">
        <v>151</v>
      </c>
      <c r="D2441" t="s">
        <v>559</v>
      </c>
      <c r="E2441" t="str">
        <f>HYPERLINK("https://www.ncbi.nlm.nih.gov/geo/query/acc.cgi?acc=GSM734281","GSM734281")</f>
        <v>GSM734281</v>
      </c>
      <c r="F2441" t="str">
        <f>HYPERLINK("https://www.ncbi.nlm.nih.gov/geo/query/acc.cgi?acc=GSE27708","GSE27708")</f>
        <v>GSE27708</v>
      </c>
    </row>
    <row r="2442" spans="1:6" x14ac:dyDescent="0.25">
      <c r="A2442" t="s">
        <v>4188</v>
      </c>
      <c r="B2442" s="2" t="s">
        <v>1190</v>
      </c>
      <c r="C2442" t="s">
        <v>377</v>
      </c>
      <c r="D2442" t="s">
        <v>618</v>
      </c>
      <c r="E2442" t="str">
        <f>HYPERLINK("https://www.ncbi.nlm.nih.gov/geo/query/acc.cgi?acc=GSM1304636","GSM1304636")</f>
        <v>GSM1304636</v>
      </c>
      <c r="F2442" t="str">
        <f>HYPERLINK("https://www.ncbi.nlm.nih.gov/geo/query/acc.cgi?acc=GSE53969","GSE53969")</f>
        <v>GSE53969</v>
      </c>
    </row>
    <row r="2443" spans="1:6" x14ac:dyDescent="0.25">
      <c r="A2443" t="s">
        <v>4189</v>
      </c>
      <c r="B2443" s="2" t="s">
        <v>1190</v>
      </c>
      <c r="C2443" t="s">
        <v>377</v>
      </c>
      <c r="D2443" t="s">
        <v>618</v>
      </c>
      <c r="E2443" t="str">
        <f>HYPERLINK("https://www.ncbi.nlm.nih.gov/geo/query/acc.cgi?acc=GSM1304637","GSM1304637")</f>
        <v>GSM1304637</v>
      </c>
      <c r="F2443" t="str">
        <f>HYPERLINK("https://www.ncbi.nlm.nih.gov/geo/query/acc.cgi?acc=GSE53969","GSE53969")</f>
        <v>GSE53969</v>
      </c>
    </row>
    <row r="2444" spans="1:6" x14ac:dyDescent="0.25">
      <c r="A2444" t="s">
        <v>4190</v>
      </c>
      <c r="B2444" s="2" t="s">
        <v>4191</v>
      </c>
      <c r="C2444" t="s">
        <v>269</v>
      </c>
      <c r="D2444" t="s">
        <v>579</v>
      </c>
      <c r="E2444" t="str">
        <f>HYPERLINK("https://www.ncbi.nlm.nih.gov/geo/query/acc.cgi?acc=GSM991432","GSM991432")</f>
        <v>GSM991432</v>
      </c>
      <c r="F2444" t="str">
        <f t="shared" ref="F2444:F2453" si="138">HYPERLINK("https://www.ncbi.nlm.nih.gov/geo/query/acc.cgi?acc=GSE40335","GSE40335")</f>
        <v>GSE40335</v>
      </c>
    </row>
    <row r="2445" spans="1:6" x14ac:dyDescent="0.25">
      <c r="A2445" t="s">
        <v>4192</v>
      </c>
      <c r="B2445" s="2" t="s">
        <v>4191</v>
      </c>
      <c r="C2445" t="s">
        <v>269</v>
      </c>
      <c r="D2445" t="s">
        <v>579</v>
      </c>
      <c r="E2445" t="str">
        <f>HYPERLINK("https://www.ncbi.nlm.nih.gov/geo/query/acc.cgi?acc=GSM991433","GSM991433")</f>
        <v>GSM991433</v>
      </c>
      <c r="F2445" t="str">
        <f t="shared" si="138"/>
        <v>GSE40335</v>
      </c>
    </row>
    <row r="2446" spans="1:6" x14ac:dyDescent="0.25">
      <c r="A2446" t="s">
        <v>4193</v>
      </c>
      <c r="B2446" s="2" t="s">
        <v>2862</v>
      </c>
      <c r="C2446" t="s">
        <v>269</v>
      </c>
      <c r="D2446" t="s">
        <v>579</v>
      </c>
      <c r="E2446" t="str">
        <f>HYPERLINK("https://www.ncbi.nlm.nih.gov/geo/query/acc.cgi?acc=GSM991430","GSM991430")</f>
        <v>GSM991430</v>
      </c>
      <c r="F2446" t="str">
        <f t="shared" si="138"/>
        <v>GSE40335</v>
      </c>
    </row>
    <row r="2447" spans="1:6" x14ac:dyDescent="0.25">
      <c r="A2447" t="s">
        <v>4194</v>
      </c>
      <c r="B2447" s="2" t="s">
        <v>4191</v>
      </c>
      <c r="C2447" t="s">
        <v>269</v>
      </c>
      <c r="D2447" t="s">
        <v>579</v>
      </c>
      <c r="E2447" t="str">
        <f>HYPERLINK("https://www.ncbi.nlm.nih.gov/geo/query/acc.cgi?acc=GSM991431","GSM991431")</f>
        <v>GSM991431</v>
      </c>
      <c r="F2447" t="str">
        <f t="shared" si="138"/>
        <v>GSE40335</v>
      </c>
    </row>
    <row r="2448" spans="1:6" x14ac:dyDescent="0.25">
      <c r="A2448" t="s">
        <v>4195</v>
      </c>
      <c r="B2448" s="2" t="s">
        <v>4196</v>
      </c>
      <c r="C2448" t="s">
        <v>269</v>
      </c>
      <c r="D2448" t="s">
        <v>579</v>
      </c>
      <c r="E2448" t="str">
        <f>HYPERLINK("https://www.ncbi.nlm.nih.gov/geo/query/acc.cgi?acc=GSM991436","GSM991436")</f>
        <v>GSM991436</v>
      </c>
      <c r="F2448" t="str">
        <f t="shared" si="138"/>
        <v>GSE40335</v>
      </c>
    </row>
    <row r="2449" spans="1:6" x14ac:dyDescent="0.25">
      <c r="A2449" t="s">
        <v>4197</v>
      </c>
      <c r="B2449" s="2" t="s">
        <v>4198</v>
      </c>
      <c r="C2449" t="s">
        <v>269</v>
      </c>
      <c r="D2449" t="s">
        <v>579</v>
      </c>
      <c r="E2449" t="str">
        <f>HYPERLINK("https://www.ncbi.nlm.nih.gov/geo/query/acc.cgi?acc=GSM991437","GSM991437")</f>
        <v>GSM991437</v>
      </c>
      <c r="F2449" t="str">
        <f t="shared" si="138"/>
        <v>GSE40335</v>
      </c>
    </row>
    <row r="2450" spans="1:6" x14ac:dyDescent="0.25">
      <c r="A2450" t="s">
        <v>4199</v>
      </c>
      <c r="B2450" s="2" t="s">
        <v>4196</v>
      </c>
      <c r="C2450" t="s">
        <v>269</v>
      </c>
      <c r="D2450" t="s">
        <v>579</v>
      </c>
      <c r="E2450" t="str">
        <f>HYPERLINK("https://www.ncbi.nlm.nih.gov/geo/query/acc.cgi?acc=GSM991434","GSM991434")</f>
        <v>GSM991434</v>
      </c>
      <c r="F2450" t="str">
        <f t="shared" si="138"/>
        <v>GSE40335</v>
      </c>
    </row>
    <row r="2451" spans="1:6" x14ac:dyDescent="0.25">
      <c r="A2451" t="s">
        <v>4200</v>
      </c>
      <c r="B2451" s="2" t="s">
        <v>4196</v>
      </c>
      <c r="C2451" t="s">
        <v>269</v>
      </c>
      <c r="D2451" t="s">
        <v>579</v>
      </c>
      <c r="E2451" t="str">
        <f>HYPERLINK("https://www.ncbi.nlm.nih.gov/geo/query/acc.cgi?acc=GSM991435","GSM991435")</f>
        <v>GSM991435</v>
      </c>
      <c r="F2451" t="str">
        <f t="shared" si="138"/>
        <v>GSE40335</v>
      </c>
    </row>
    <row r="2452" spans="1:6" x14ac:dyDescent="0.25">
      <c r="A2452" t="s">
        <v>4201</v>
      </c>
      <c r="B2452" s="2" t="s">
        <v>4198</v>
      </c>
      <c r="C2452" t="s">
        <v>269</v>
      </c>
      <c r="D2452" t="s">
        <v>579</v>
      </c>
      <c r="E2452" t="str">
        <f>HYPERLINK("https://www.ncbi.nlm.nih.gov/geo/query/acc.cgi?acc=GSM991438","GSM991438")</f>
        <v>GSM991438</v>
      </c>
      <c r="F2452" t="str">
        <f t="shared" si="138"/>
        <v>GSE40335</v>
      </c>
    </row>
    <row r="2453" spans="1:6" x14ac:dyDescent="0.25">
      <c r="A2453" t="s">
        <v>4202</v>
      </c>
      <c r="B2453" s="2" t="s">
        <v>4198</v>
      </c>
      <c r="C2453" t="s">
        <v>269</v>
      </c>
      <c r="D2453" t="s">
        <v>579</v>
      </c>
      <c r="E2453" t="str">
        <f>HYPERLINK("https://www.ncbi.nlm.nih.gov/geo/query/acc.cgi?acc=GSM991439","GSM991439")</f>
        <v>GSM991439</v>
      </c>
      <c r="F2453" t="str">
        <f t="shared" si="138"/>
        <v>GSE40335</v>
      </c>
    </row>
    <row r="2454" spans="1:6" x14ac:dyDescent="0.25">
      <c r="A2454" t="s">
        <v>4203</v>
      </c>
      <c r="B2454" s="2" t="s">
        <v>661</v>
      </c>
      <c r="C2454" t="s">
        <v>542</v>
      </c>
      <c r="D2454" t="s">
        <v>559</v>
      </c>
      <c r="E2454" t="str">
        <f>HYPERLINK("https://www.ncbi.nlm.nih.gov/geo/query/acc.cgi?acc=GSM241856","GSM241856")</f>
        <v>GSM241856</v>
      </c>
      <c r="F2454" t="str">
        <f>HYPERLINK("https://www.ncbi.nlm.nih.gov/geo/query/acc.cgi?acc=GSE9563","GSE9563")</f>
        <v>GSE9563</v>
      </c>
    </row>
    <row r="2455" spans="1:6" x14ac:dyDescent="0.25">
      <c r="A2455" t="s">
        <v>4204</v>
      </c>
      <c r="B2455" s="2" t="s">
        <v>3119</v>
      </c>
      <c r="C2455" t="s">
        <v>243</v>
      </c>
      <c r="D2455" t="s">
        <v>623</v>
      </c>
      <c r="E2455" t="str">
        <f>HYPERLINK("https://www.ncbi.nlm.nih.gov/geo/query/acc.cgi?acc=GSM86128","GSM86128")</f>
        <v>GSM86128</v>
      </c>
      <c r="F2455" t="str">
        <f>HYPERLINK("https://www.ncbi.nlm.nih.gov/geo/query/acc.cgi?acc=GSE3749","GSE3749")</f>
        <v>GSE3749</v>
      </c>
    </row>
    <row r="2456" spans="1:6" x14ac:dyDescent="0.25">
      <c r="A2456" t="s">
        <v>4205</v>
      </c>
      <c r="B2456" s="2" t="s">
        <v>3119</v>
      </c>
      <c r="C2456" t="s">
        <v>243</v>
      </c>
      <c r="D2456" t="s">
        <v>625</v>
      </c>
      <c r="E2456" t="str">
        <f>HYPERLINK("https://www.ncbi.nlm.nih.gov/geo/query/acc.cgi?acc=GSM86129","GSM86129")</f>
        <v>GSM86129</v>
      </c>
      <c r="F2456" t="str">
        <f>HYPERLINK("https://www.ncbi.nlm.nih.gov/geo/query/acc.cgi?acc=GSE3749","GSE3749")</f>
        <v>GSE3749</v>
      </c>
    </row>
    <row r="2457" spans="1:6" x14ac:dyDescent="0.25">
      <c r="A2457" t="s">
        <v>4206</v>
      </c>
      <c r="B2457" s="2" t="s">
        <v>4207</v>
      </c>
      <c r="C2457" t="s">
        <v>475</v>
      </c>
      <c r="D2457" t="s">
        <v>579</v>
      </c>
      <c r="E2457" t="str">
        <f>HYPERLINK("https://www.ncbi.nlm.nih.gov/geo/query/acc.cgi?acc=GSM1943949","GSM1943949")</f>
        <v>GSM1943949</v>
      </c>
      <c r="F2457" t="str">
        <f>HYPERLINK("https://www.ncbi.nlm.nih.gov/geo/query/acc.cgi?acc=GSE75138","GSE75138")</f>
        <v>GSE75138</v>
      </c>
    </row>
    <row r="2458" spans="1:6" x14ac:dyDescent="0.25">
      <c r="A2458" t="s">
        <v>4208</v>
      </c>
      <c r="B2458" s="2" t="s">
        <v>4209</v>
      </c>
      <c r="C2458" t="s">
        <v>475</v>
      </c>
      <c r="D2458" t="s">
        <v>579</v>
      </c>
      <c r="E2458" t="str">
        <f>HYPERLINK("https://www.ncbi.nlm.nih.gov/geo/query/acc.cgi?acc=GSM1943948","GSM1943948")</f>
        <v>GSM1943948</v>
      </c>
      <c r="F2458" t="str">
        <f>HYPERLINK("https://www.ncbi.nlm.nih.gov/geo/query/acc.cgi?acc=GSE75138","GSE75138")</f>
        <v>GSE75138</v>
      </c>
    </row>
    <row r="2459" spans="1:6" x14ac:dyDescent="0.25">
      <c r="A2459" t="s">
        <v>4210</v>
      </c>
      <c r="B2459" s="2" t="s">
        <v>2172</v>
      </c>
      <c r="C2459" t="s">
        <v>204</v>
      </c>
      <c r="D2459" t="s">
        <v>583</v>
      </c>
      <c r="E2459" t="str">
        <f>HYPERLINK("https://www.ncbi.nlm.nih.gov/geo/query/acc.cgi?acc=GSM819989","GSM819989")</f>
        <v>GSM819989</v>
      </c>
      <c r="F2459" t="str">
        <f>HYPERLINK("https://www.ncbi.nlm.nih.gov/geo/query/acc.cgi?acc=GSE33110","GSE33110")</f>
        <v>GSE33110</v>
      </c>
    </row>
    <row r="2460" spans="1:6" x14ac:dyDescent="0.25">
      <c r="A2460" t="s">
        <v>4211</v>
      </c>
      <c r="B2460" s="2" t="s">
        <v>4043</v>
      </c>
      <c r="C2460" t="s">
        <v>428</v>
      </c>
      <c r="D2460" t="s">
        <v>821</v>
      </c>
      <c r="E2460" t="str">
        <f>HYPERLINK("https://www.ncbi.nlm.nih.gov/geo/query/acc.cgi?acc=GSM1567067","GSM1567067")</f>
        <v>GSM1567067</v>
      </c>
      <c r="F2460" t="str">
        <f>HYPERLINK("https://www.ncbi.nlm.nih.gov/geo/query/acc.cgi?acc=GSE64251","GSE64251")</f>
        <v>GSE64251</v>
      </c>
    </row>
    <row r="2461" spans="1:6" x14ac:dyDescent="0.25">
      <c r="A2461" t="s">
        <v>4212</v>
      </c>
      <c r="B2461" s="2" t="s">
        <v>4209</v>
      </c>
      <c r="C2461" t="s">
        <v>475</v>
      </c>
      <c r="D2461" t="s">
        <v>579</v>
      </c>
      <c r="E2461" t="str">
        <f>HYPERLINK("https://www.ncbi.nlm.nih.gov/geo/query/acc.cgi?acc=GSM1943945","GSM1943945")</f>
        <v>GSM1943945</v>
      </c>
      <c r="F2461" t="str">
        <f>HYPERLINK("https://www.ncbi.nlm.nih.gov/geo/query/acc.cgi?acc=GSE75138","GSE75138")</f>
        <v>GSE75138</v>
      </c>
    </row>
    <row r="2462" spans="1:6" x14ac:dyDescent="0.25">
      <c r="A2462" t="s">
        <v>4213</v>
      </c>
      <c r="B2462" s="2" t="s">
        <v>4214</v>
      </c>
      <c r="C2462" t="s">
        <v>475</v>
      </c>
      <c r="D2462" t="s">
        <v>579</v>
      </c>
      <c r="E2462" t="str">
        <f>HYPERLINK("https://www.ncbi.nlm.nih.gov/geo/query/acc.cgi?acc=GSM1943944","GSM1943944")</f>
        <v>GSM1943944</v>
      </c>
      <c r="F2462" t="str">
        <f>HYPERLINK("https://www.ncbi.nlm.nih.gov/geo/query/acc.cgi?acc=GSE75138","GSE75138")</f>
        <v>GSE75138</v>
      </c>
    </row>
    <row r="2463" spans="1:6" x14ac:dyDescent="0.25">
      <c r="A2463" t="s">
        <v>4215</v>
      </c>
      <c r="B2463" s="2" t="s">
        <v>4214</v>
      </c>
      <c r="C2463" t="s">
        <v>475</v>
      </c>
      <c r="D2463" t="s">
        <v>579</v>
      </c>
      <c r="E2463" t="str">
        <f>HYPERLINK("https://www.ncbi.nlm.nih.gov/geo/query/acc.cgi?acc=GSM1943947","GSM1943947")</f>
        <v>GSM1943947</v>
      </c>
      <c r="F2463" t="str">
        <f>HYPERLINK("https://www.ncbi.nlm.nih.gov/geo/query/acc.cgi?acc=GSE75138","GSE75138")</f>
        <v>GSE75138</v>
      </c>
    </row>
    <row r="2464" spans="1:6" x14ac:dyDescent="0.25">
      <c r="A2464" t="s">
        <v>4216</v>
      </c>
      <c r="B2464" s="2" t="s">
        <v>4207</v>
      </c>
      <c r="C2464" t="s">
        <v>475</v>
      </c>
      <c r="D2464" t="s">
        <v>579</v>
      </c>
      <c r="E2464" t="str">
        <f>HYPERLINK("https://www.ncbi.nlm.nih.gov/geo/query/acc.cgi?acc=GSM1943946","GSM1943946")</f>
        <v>GSM1943946</v>
      </c>
      <c r="F2464" t="str">
        <f>HYPERLINK("https://www.ncbi.nlm.nih.gov/geo/query/acc.cgi?acc=GSE75138","GSE75138")</f>
        <v>GSE75138</v>
      </c>
    </row>
    <row r="2465" spans="1:6" x14ac:dyDescent="0.25">
      <c r="A2465" t="s">
        <v>4217</v>
      </c>
      <c r="B2465" s="2" t="s">
        <v>3119</v>
      </c>
      <c r="C2465" t="s">
        <v>243</v>
      </c>
      <c r="D2465" t="s">
        <v>623</v>
      </c>
      <c r="E2465" t="str">
        <f>HYPERLINK("https://www.ncbi.nlm.nih.gov/geo/query/acc.cgi?acc=GSM86124","GSM86124")</f>
        <v>GSM86124</v>
      </c>
      <c r="F2465" t="str">
        <f>HYPERLINK("https://www.ncbi.nlm.nih.gov/geo/query/acc.cgi?acc=GSE3749","GSE3749")</f>
        <v>GSE3749</v>
      </c>
    </row>
    <row r="2466" spans="1:6" x14ac:dyDescent="0.25">
      <c r="A2466" t="s">
        <v>4218</v>
      </c>
      <c r="B2466" s="2" t="s">
        <v>3119</v>
      </c>
      <c r="C2466" t="s">
        <v>243</v>
      </c>
      <c r="D2466" t="s">
        <v>625</v>
      </c>
      <c r="E2466" t="str">
        <f>HYPERLINK("https://www.ncbi.nlm.nih.gov/geo/query/acc.cgi?acc=GSM86125","GSM86125")</f>
        <v>GSM86125</v>
      </c>
      <c r="F2466" t="str">
        <f>HYPERLINK("https://www.ncbi.nlm.nih.gov/geo/query/acc.cgi?acc=GSE3749","GSE3749")</f>
        <v>GSE3749</v>
      </c>
    </row>
    <row r="2467" spans="1:6" x14ac:dyDescent="0.25">
      <c r="A2467" t="s">
        <v>4219</v>
      </c>
      <c r="B2467" s="2" t="s">
        <v>4058</v>
      </c>
      <c r="C2467" t="s">
        <v>545</v>
      </c>
      <c r="D2467" t="s">
        <v>3368</v>
      </c>
      <c r="E2467" t="str">
        <f>HYPERLINK("https://www.ncbi.nlm.nih.gov/geo/query/acc.cgi?acc=GSM246432","GSM246432")</f>
        <v>GSM246432</v>
      </c>
      <c r="F2467" t="str">
        <f>HYPERLINK("https://www.ncbi.nlm.nih.gov/geo/query/acc.cgi?acc=GSE9775","GSE9775")</f>
        <v>GSE9775</v>
      </c>
    </row>
    <row r="2468" spans="1:6" x14ac:dyDescent="0.25">
      <c r="A2468" t="s">
        <v>4220</v>
      </c>
      <c r="B2468" s="2" t="s">
        <v>3119</v>
      </c>
      <c r="C2468" t="s">
        <v>243</v>
      </c>
      <c r="D2468" t="s">
        <v>623</v>
      </c>
      <c r="E2468" t="str">
        <f>HYPERLINK("https://www.ncbi.nlm.nih.gov/geo/query/acc.cgi?acc=GSM86126","GSM86126")</f>
        <v>GSM86126</v>
      </c>
      <c r="F2468" t="str">
        <f>HYPERLINK("https://www.ncbi.nlm.nih.gov/geo/query/acc.cgi?acc=GSE3749","GSE3749")</f>
        <v>GSE3749</v>
      </c>
    </row>
    <row r="2469" spans="1:6" x14ac:dyDescent="0.25">
      <c r="A2469" t="s">
        <v>4221</v>
      </c>
      <c r="B2469" s="2" t="s">
        <v>2172</v>
      </c>
      <c r="C2469" t="s">
        <v>204</v>
      </c>
      <c r="D2469" t="s">
        <v>583</v>
      </c>
      <c r="E2469" t="str">
        <f>HYPERLINK("https://www.ncbi.nlm.nih.gov/geo/query/acc.cgi?acc=GSM819988","GSM819988")</f>
        <v>GSM819988</v>
      </c>
      <c r="F2469" t="str">
        <f>HYPERLINK("https://www.ncbi.nlm.nih.gov/geo/query/acc.cgi?acc=GSE33110","GSE33110")</f>
        <v>GSE33110</v>
      </c>
    </row>
    <row r="2470" spans="1:6" x14ac:dyDescent="0.25">
      <c r="A2470" t="s">
        <v>4222</v>
      </c>
      <c r="B2470" s="2" t="s">
        <v>4223</v>
      </c>
      <c r="C2470" t="s">
        <v>348</v>
      </c>
      <c r="D2470" t="s">
        <v>579</v>
      </c>
      <c r="E2470" t="str">
        <f>HYPERLINK("https://www.ncbi.nlm.nih.gov/geo/query/acc.cgi?acc=GSM1102838","GSM1102838")</f>
        <v>GSM1102838</v>
      </c>
      <c r="F2470" t="str">
        <f>HYPERLINK("https://www.ncbi.nlm.nih.gov/geo/query/acc.cgi?acc=GSE49767","GSE49767")</f>
        <v>GSE49767</v>
      </c>
    </row>
    <row r="2471" spans="1:6" x14ac:dyDescent="0.25">
      <c r="A2471" t="s">
        <v>4224</v>
      </c>
      <c r="B2471" s="2" t="s">
        <v>4225</v>
      </c>
      <c r="C2471" t="s">
        <v>348</v>
      </c>
      <c r="D2471" t="s">
        <v>579</v>
      </c>
      <c r="E2471" t="str">
        <f>HYPERLINK("https://www.ncbi.nlm.nih.gov/geo/query/acc.cgi?acc=GSM1102839","GSM1102839")</f>
        <v>GSM1102839</v>
      </c>
      <c r="F2471" t="str">
        <f>HYPERLINK("https://www.ncbi.nlm.nih.gov/geo/query/acc.cgi?acc=GSE49767","GSE49767")</f>
        <v>GSE49767</v>
      </c>
    </row>
    <row r="2472" spans="1:6" x14ac:dyDescent="0.25">
      <c r="A2472" t="s">
        <v>4226</v>
      </c>
      <c r="B2472" s="2" t="s">
        <v>1974</v>
      </c>
      <c r="C2472" t="s">
        <v>243</v>
      </c>
      <c r="D2472" t="s">
        <v>623</v>
      </c>
      <c r="E2472" t="str">
        <f>HYPERLINK("https://www.ncbi.nlm.nih.gov/geo/query/acc.cgi?acc=GSM86120","GSM86120")</f>
        <v>GSM86120</v>
      </c>
      <c r="F2472" t="str">
        <f>HYPERLINK("https://www.ncbi.nlm.nih.gov/geo/query/acc.cgi?acc=GSE3749","GSE3749")</f>
        <v>GSE3749</v>
      </c>
    </row>
    <row r="2473" spans="1:6" x14ac:dyDescent="0.25">
      <c r="A2473" t="s">
        <v>4227</v>
      </c>
      <c r="B2473" s="2" t="s">
        <v>1193</v>
      </c>
      <c r="C2473" t="s">
        <v>377</v>
      </c>
      <c r="D2473" t="s">
        <v>618</v>
      </c>
      <c r="E2473" t="str">
        <f>HYPERLINK("https://www.ncbi.nlm.nih.gov/geo/query/acc.cgi?acc=GSM1304634","GSM1304634")</f>
        <v>GSM1304634</v>
      </c>
      <c r="F2473" t="str">
        <f>HYPERLINK("https://www.ncbi.nlm.nih.gov/geo/query/acc.cgi?acc=GSE53969","GSE53969")</f>
        <v>GSE53969</v>
      </c>
    </row>
    <row r="2474" spans="1:6" x14ac:dyDescent="0.25">
      <c r="A2474" t="s">
        <v>4228</v>
      </c>
      <c r="B2474" s="2" t="s">
        <v>1974</v>
      </c>
      <c r="C2474" t="s">
        <v>243</v>
      </c>
      <c r="D2474" t="s">
        <v>625</v>
      </c>
      <c r="E2474" t="str">
        <f>HYPERLINK("https://www.ncbi.nlm.nih.gov/geo/query/acc.cgi?acc=GSM86121","GSM86121")</f>
        <v>GSM86121</v>
      </c>
      <c r="F2474" t="str">
        <f>HYPERLINK("https://www.ncbi.nlm.nih.gov/geo/query/acc.cgi?acc=GSE3749","GSE3749")</f>
        <v>GSE3749</v>
      </c>
    </row>
    <row r="2475" spans="1:6" x14ac:dyDescent="0.25">
      <c r="A2475" t="s">
        <v>4229</v>
      </c>
      <c r="B2475" s="2" t="s">
        <v>1974</v>
      </c>
      <c r="C2475" t="s">
        <v>243</v>
      </c>
      <c r="D2475" t="s">
        <v>623</v>
      </c>
      <c r="E2475" t="str">
        <f>HYPERLINK("https://www.ncbi.nlm.nih.gov/geo/query/acc.cgi?acc=GSM86122","GSM86122")</f>
        <v>GSM86122</v>
      </c>
      <c r="F2475" t="str">
        <f>HYPERLINK("https://www.ncbi.nlm.nih.gov/geo/query/acc.cgi?acc=GSE3749","GSE3749")</f>
        <v>GSE3749</v>
      </c>
    </row>
    <row r="2476" spans="1:6" x14ac:dyDescent="0.25">
      <c r="A2476" t="s">
        <v>4230</v>
      </c>
      <c r="B2476" s="2" t="s">
        <v>1974</v>
      </c>
      <c r="C2476" t="s">
        <v>243</v>
      </c>
      <c r="D2476" t="s">
        <v>625</v>
      </c>
      <c r="E2476" t="str">
        <f>HYPERLINK("https://www.ncbi.nlm.nih.gov/geo/query/acc.cgi?acc=GSM86123","GSM86123")</f>
        <v>GSM86123</v>
      </c>
      <c r="F2476" t="str">
        <f>HYPERLINK("https://www.ncbi.nlm.nih.gov/geo/query/acc.cgi?acc=GSE3749","GSE3749")</f>
        <v>GSE3749</v>
      </c>
    </row>
    <row r="2477" spans="1:6" x14ac:dyDescent="0.25">
      <c r="A2477" t="s">
        <v>4231</v>
      </c>
      <c r="B2477" s="2" t="s">
        <v>1917</v>
      </c>
      <c r="C2477" t="s">
        <v>412</v>
      </c>
      <c r="D2477" t="s">
        <v>583</v>
      </c>
      <c r="E2477" t="str">
        <f>HYPERLINK("https://www.ncbi.nlm.nih.gov/geo/query/acc.cgi?acc=GSM2130799","GSM2130799")</f>
        <v>GSM2130799</v>
      </c>
      <c r="F2477" t="str">
        <f>HYPERLINK("https://www.ncbi.nlm.nih.gov/geo/query/acc.cgi?acc=GSE58656","GSE58656")</f>
        <v>GSE58656</v>
      </c>
    </row>
    <row r="2478" spans="1:6" x14ac:dyDescent="0.25">
      <c r="A2478" t="s">
        <v>4232</v>
      </c>
      <c r="B2478" s="2" t="s">
        <v>4233</v>
      </c>
      <c r="C2478" t="s">
        <v>186</v>
      </c>
      <c r="D2478" t="s">
        <v>728</v>
      </c>
      <c r="E2478" t="str">
        <f>HYPERLINK("https://www.ncbi.nlm.nih.gov/geo/query/acc.cgi?acc=GSM777935","GSM777935")</f>
        <v>GSM777935</v>
      </c>
      <c r="F2478" t="str">
        <f>HYPERLINK("https://www.ncbi.nlm.nih.gov/geo/query/acc.cgi?acc=GSE31374","GSE31374")</f>
        <v>GSE31374</v>
      </c>
    </row>
    <row r="2479" spans="1:6" x14ac:dyDescent="0.25">
      <c r="A2479" t="s">
        <v>4234</v>
      </c>
      <c r="B2479" s="2" t="s">
        <v>4233</v>
      </c>
      <c r="C2479" t="s">
        <v>186</v>
      </c>
      <c r="D2479" t="s">
        <v>728</v>
      </c>
      <c r="E2479" t="str">
        <f>HYPERLINK("https://www.ncbi.nlm.nih.gov/geo/query/acc.cgi?acc=GSM777934","GSM777934")</f>
        <v>GSM777934</v>
      </c>
      <c r="F2479" t="str">
        <f>HYPERLINK("https://www.ncbi.nlm.nih.gov/geo/query/acc.cgi?acc=GSE31374","GSE31374")</f>
        <v>GSE31374</v>
      </c>
    </row>
    <row r="2480" spans="1:6" x14ac:dyDescent="0.25">
      <c r="A2480" t="s">
        <v>4235</v>
      </c>
      <c r="B2480" s="2" t="s">
        <v>4236</v>
      </c>
      <c r="C2480" t="s">
        <v>160</v>
      </c>
      <c r="D2480" t="s">
        <v>1475</v>
      </c>
      <c r="E2480" t="str">
        <f>HYPERLINK("https://www.ncbi.nlm.nih.gov/geo/query/acc.cgi?acc=GSM1356154","GSM1356154")</f>
        <v>GSM1356154</v>
      </c>
      <c r="F2480" t="str">
        <f>HYPERLINK("https://www.ncbi.nlm.nih.gov/geo/query/acc.cgi?acc=GSE28452","GSE28452")</f>
        <v>GSE28452</v>
      </c>
    </row>
    <row r="2481" spans="1:6" x14ac:dyDescent="0.25">
      <c r="A2481" t="s">
        <v>4237</v>
      </c>
      <c r="B2481" s="2" t="s">
        <v>4236</v>
      </c>
      <c r="C2481" t="s">
        <v>160</v>
      </c>
      <c r="D2481" t="s">
        <v>1475</v>
      </c>
      <c r="E2481" t="str">
        <f>HYPERLINK("https://www.ncbi.nlm.nih.gov/geo/query/acc.cgi?acc=GSM1356152","GSM1356152")</f>
        <v>GSM1356152</v>
      </c>
      <c r="F2481" t="str">
        <f>HYPERLINK("https://www.ncbi.nlm.nih.gov/geo/query/acc.cgi?acc=GSE28452","GSE28452")</f>
        <v>GSE28452</v>
      </c>
    </row>
    <row r="2482" spans="1:6" x14ac:dyDescent="0.25">
      <c r="A2482" t="s">
        <v>4238</v>
      </c>
      <c r="B2482" s="2" t="s">
        <v>4236</v>
      </c>
      <c r="C2482" t="s">
        <v>160</v>
      </c>
      <c r="D2482" t="s">
        <v>1475</v>
      </c>
      <c r="E2482" t="str">
        <f>HYPERLINK("https://www.ncbi.nlm.nih.gov/geo/query/acc.cgi?acc=GSM1356153","GSM1356153")</f>
        <v>GSM1356153</v>
      </c>
      <c r="F2482" t="str">
        <f>HYPERLINK("https://www.ncbi.nlm.nih.gov/geo/query/acc.cgi?acc=GSE28452","GSE28452")</f>
        <v>GSE28452</v>
      </c>
    </row>
    <row r="2483" spans="1:6" x14ac:dyDescent="0.25">
      <c r="A2483" t="s">
        <v>4239</v>
      </c>
      <c r="B2483" s="2" t="s">
        <v>4240</v>
      </c>
      <c r="C2483" t="s">
        <v>160</v>
      </c>
      <c r="D2483" t="s">
        <v>1475</v>
      </c>
      <c r="E2483" t="str">
        <f>HYPERLINK("https://www.ncbi.nlm.nih.gov/geo/query/acc.cgi?acc=GSM1356150","GSM1356150")</f>
        <v>GSM1356150</v>
      </c>
      <c r="F2483" t="str">
        <f>HYPERLINK("https://www.ncbi.nlm.nih.gov/geo/query/acc.cgi?acc=GSE28452","GSE28452")</f>
        <v>GSE28452</v>
      </c>
    </row>
    <row r="2484" spans="1:6" x14ac:dyDescent="0.25">
      <c r="A2484" t="s">
        <v>4241</v>
      </c>
      <c r="B2484" s="2" t="s">
        <v>4240</v>
      </c>
      <c r="C2484" t="s">
        <v>160</v>
      </c>
      <c r="D2484" t="s">
        <v>1475</v>
      </c>
      <c r="E2484" t="str">
        <f>HYPERLINK("https://www.ncbi.nlm.nih.gov/geo/query/acc.cgi?acc=GSM1356151","GSM1356151")</f>
        <v>GSM1356151</v>
      </c>
      <c r="F2484" t="str">
        <f>HYPERLINK("https://www.ncbi.nlm.nih.gov/geo/query/acc.cgi?acc=GSE28452","GSE28452")</f>
        <v>GSE28452</v>
      </c>
    </row>
    <row r="2485" spans="1:6" x14ac:dyDescent="0.25">
      <c r="A2485" t="s">
        <v>4242</v>
      </c>
      <c r="B2485" s="2" t="s">
        <v>663</v>
      </c>
      <c r="C2485" t="s">
        <v>61</v>
      </c>
      <c r="D2485" t="s">
        <v>579</v>
      </c>
      <c r="E2485" t="str">
        <f>HYPERLINK("https://www.ncbi.nlm.nih.gov/geo/query/acc.cgi?acc=GSM436108","GSM436108")</f>
        <v>GSM436108</v>
      </c>
      <c r="F2485" t="str">
        <f>HYPERLINK("https://www.ncbi.nlm.nih.gov/geo/query/acc.cgi?acc=GSE17487","GSE17487")</f>
        <v>GSE17487</v>
      </c>
    </row>
    <row r="2486" spans="1:6" x14ac:dyDescent="0.25">
      <c r="A2486" t="s">
        <v>4243</v>
      </c>
      <c r="B2486" s="2" t="s">
        <v>3886</v>
      </c>
      <c r="C2486" t="s">
        <v>61</v>
      </c>
      <c r="D2486" t="s">
        <v>579</v>
      </c>
      <c r="E2486" t="str">
        <f>HYPERLINK("https://www.ncbi.nlm.nih.gov/geo/query/acc.cgi?acc=GSM436109","GSM436109")</f>
        <v>GSM436109</v>
      </c>
      <c r="F2486" t="str">
        <f>HYPERLINK("https://www.ncbi.nlm.nih.gov/geo/query/acc.cgi?acc=GSE17487","GSE17487")</f>
        <v>GSE17487</v>
      </c>
    </row>
    <row r="2487" spans="1:6" x14ac:dyDescent="0.25">
      <c r="A2487" t="s">
        <v>4244</v>
      </c>
      <c r="B2487" s="2" t="s">
        <v>4245</v>
      </c>
      <c r="C2487" t="s">
        <v>186</v>
      </c>
      <c r="D2487" t="s">
        <v>728</v>
      </c>
      <c r="E2487" t="str">
        <f>HYPERLINK("https://www.ncbi.nlm.nih.gov/geo/query/acc.cgi?acc=GSM777931","GSM777931")</f>
        <v>GSM777931</v>
      </c>
      <c r="F2487" t="str">
        <f>HYPERLINK("https://www.ncbi.nlm.nih.gov/geo/query/acc.cgi?acc=GSE31374","GSE31374")</f>
        <v>GSE31374</v>
      </c>
    </row>
    <row r="2488" spans="1:6" x14ac:dyDescent="0.25">
      <c r="A2488" t="s">
        <v>4246</v>
      </c>
      <c r="B2488" s="2" t="s">
        <v>663</v>
      </c>
      <c r="C2488" t="s">
        <v>61</v>
      </c>
      <c r="D2488" t="s">
        <v>579</v>
      </c>
      <c r="E2488" t="str">
        <f>HYPERLINK("https://www.ncbi.nlm.nih.gov/geo/query/acc.cgi?acc=GSM436106","GSM436106")</f>
        <v>GSM436106</v>
      </c>
      <c r="F2488" t="str">
        <f>HYPERLINK("https://www.ncbi.nlm.nih.gov/geo/query/acc.cgi?acc=GSE17487","GSE17487")</f>
        <v>GSE17487</v>
      </c>
    </row>
    <row r="2489" spans="1:6" x14ac:dyDescent="0.25">
      <c r="A2489" t="s">
        <v>4247</v>
      </c>
      <c r="B2489" s="2" t="s">
        <v>663</v>
      </c>
      <c r="C2489" t="s">
        <v>61</v>
      </c>
      <c r="D2489" t="s">
        <v>579</v>
      </c>
      <c r="E2489" t="str">
        <f>HYPERLINK("https://www.ncbi.nlm.nih.gov/geo/query/acc.cgi?acc=GSM436107","GSM436107")</f>
        <v>GSM436107</v>
      </c>
      <c r="F2489" t="str">
        <f>HYPERLINK("https://www.ncbi.nlm.nih.gov/geo/query/acc.cgi?acc=GSE17487","GSE17487")</f>
        <v>GSE17487</v>
      </c>
    </row>
    <row r="2490" spans="1:6" x14ac:dyDescent="0.25">
      <c r="A2490" t="s">
        <v>4248</v>
      </c>
      <c r="B2490" s="2" t="s">
        <v>4245</v>
      </c>
      <c r="C2490" t="s">
        <v>186</v>
      </c>
      <c r="D2490" t="s">
        <v>728</v>
      </c>
      <c r="E2490" t="str">
        <f>HYPERLINK("https://www.ncbi.nlm.nih.gov/geo/query/acc.cgi?acc=GSM777930","GSM777930")</f>
        <v>GSM777930</v>
      </c>
      <c r="F2490" t="str">
        <f>HYPERLINK("https://www.ncbi.nlm.nih.gov/geo/query/acc.cgi?acc=GSE31374","GSE31374")</f>
        <v>GSE31374</v>
      </c>
    </row>
    <row r="2491" spans="1:6" x14ac:dyDescent="0.25">
      <c r="A2491" t="s">
        <v>4249</v>
      </c>
      <c r="B2491" s="2" t="s">
        <v>4250</v>
      </c>
      <c r="C2491" t="s">
        <v>178</v>
      </c>
      <c r="D2491" t="s">
        <v>630</v>
      </c>
      <c r="E2491" t="str">
        <f>HYPERLINK("https://www.ncbi.nlm.nih.gov/geo/query/acc.cgi?acc=GSM749109","GSM749109")</f>
        <v>GSM749109</v>
      </c>
      <c r="F2491" t="str">
        <f>HYPERLINK("https://www.ncbi.nlm.nih.gov/geo/query/acc.cgi?acc=GSE30245","GSE30245")</f>
        <v>GSE30245</v>
      </c>
    </row>
    <row r="2492" spans="1:6" x14ac:dyDescent="0.25">
      <c r="A2492" t="s">
        <v>4251</v>
      </c>
      <c r="B2492" s="2" t="s">
        <v>4252</v>
      </c>
      <c r="C2492" t="s">
        <v>178</v>
      </c>
      <c r="D2492" t="s">
        <v>630</v>
      </c>
      <c r="E2492" t="str">
        <f>HYPERLINK("https://www.ncbi.nlm.nih.gov/geo/query/acc.cgi?acc=GSM749108","GSM749108")</f>
        <v>GSM749108</v>
      </c>
      <c r="F2492" t="str">
        <f>HYPERLINK("https://www.ncbi.nlm.nih.gov/geo/query/acc.cgi?acc=GSE30245","GSE30245")</f>
        <v>GSE30245</v>
      </c>
    </row>
    <row r="2493" spans="1:6" x14ac:dyDescent="0.25">
      <c r="A2493" t="s">
        <v>4253</v>
      </c>
      <c r="B2493" s="2" t="s">
        <v>4254</v>
      </c>
      <c r="C2493" t="s">
        <v>398</v>
      </c>
      <c r="D2493" t="s">
        <v>559</v>
      </c>
      <c r="E2493" t="str">
        <f>HYPERLINK("https://www.ncbi.nlm.nih.gov/geo/query/acc.cgi?acc=GSM1370096","GSM1370096")</f>
        <v>GSM1370096</v>
      </c>
      <c r="F2493" t="str">
        <f>HYPERLINK("https://www.ncbi.nlm.nih.gov/geo/query/acc.cgi?acc=GSE56838","GSE56838")</f>
        <v>GSE56838</v>
      </c>
    </row>
    <row r="2494" spans="1:6" x14ac:dyDescent="0.25">
      <c r="A2494" t="s">
        <v>4255</v>
      </c>
      <c r="B2494" s="2" t="s">
        <v>4256</v>
      </c>
      <c r="C2494" t="s">
        <v>178</v>
      </c>
      <c r="D2494" t="s">
        <v>630</v>
      </c>
      <c r="E2494" t="str">
        <f>HYPERLINK("https://www.ncbi.nlm.nih.gov/geo/query/acc.cgi?acc=GSM749105","GSM749105")</f>
        <v>GSM749105</v>
      </c>
      <c r="F2494" t="str">
        <f t="shared" ref="F2494:F2501" si="139">HYPERLINK("https://www.ncbi.nlm.nih.gov/geo/query/acc.cgi?acc=GSE30245","GSE30245")</f>
        <v>GSE30245</v>
      </c>
    </row>
    <row r="2495" spans="1:6" x14ac:dyDescent="0.25">
      <c r="A2495" t="s">
        <v>4257</v>
      </c>
      <c r="B2495" s="2" t="s">
        <v>4258</v>
      </c>
      <c r="C2495" t="s">
        <v>178</v>
      </c>
      <c r="D2495" t="s">
        <v>630</v>
      </c>
      <c r="E2495" t="str">
        <f>HYPERLINK("https://www.ncbi.nlm.nih.gov/geo/query/acc.cgi?acc=GSM749104","GSM749104")</f>
        <v>GSM749104</v>
      </c>
      <c r="F2495" t="str">
        <f t="shared" si="139"/>
        <v>GSE30245</v>
      </c>
    </row>
    <row r="2496" spans="1:6" x14ac:dyDescent="0.25">
      <c r="A2496" t="s">
        <v>4259</v>
      </c>
      <c r="B2496" s="2" t="s">
        <v>4252</v>
      </c>
      <c r="C2496" t="s">
        <v>178</v>
      </c>
      <c r="D2496" t="s">
        <v>630</v>
      </c>
      <c r="E2496" t="str">
        <f>HYPERLINK("https://www.ncbi.nlm.nih.gov/geo/query/acc.cgi?acc=GSM749107","GSM749107")</f>
        <v>GSM749107</v>
      </c>
      <c r="F2496" t="str">
        <f t="shared" si="139"/>
        <v>GSE30245</v>
      </c>
    </row>
    <row r="2497" spans="1:6" x14ac:dyDescent="0.25">
      <c r="A2497" t="s">
        <v>4260</v>
      </c>
      <c r="B2497" s="2" t="s">
        <v>4256</v>
      </c>
      <c r="C2497" t="s">
        <v>178</v>
      </c>
      <c r="D2497" t="s">
        <v>630</v>
      </c>
      <c r="E2497" t="str">
        <f>HYPERLINK("https://www.ncbi.nlm.nih.gov/geo/query/acc.cgi?acc=GSM749106","GSM749106")</f>
        <v>GSM749106</v>
      </c>
      <c r="F2497" t="str">
        <f t="shared" si="139"/>
        <v>GSE30245</v>
      </c>
    </row>
    <row r="2498" spans="1:6" x14ac:dyDescent="0.25">
      <c r="A2498" t="s">
        <v>4261</v>
      </c>
      <c r="B2498" s="2" t="s">
        <v>4262</v>
      </c>
      <c r="C2498" t="s">
        <v>178</v>
      </c>
      <c r="D2498" t="s">
        <v>630</v>
      </c>
      <c r="E2498" t="str">
        <f>HYPERLINK("https://www.ncbi.nlm.nih.gov/geo/query/acc.cgi?acc=GSM749101","GSM749101")</f>
        <v>GSM749101</v>
      </c>
      <c r="F2498" t="str">
        <f t="shared" si="139"/>
        <v>GSE30245</v>
      </c>
    </row>
    <row r="2499" spans="1:6" x14ac:dyDescent="0.25">
      <c r="A2499" t="s">
        <v>4263</v>
      </c>
      <c r="B2499" s="2" t="s">
        <v>4264</v>
      </c>
      <c r="C2499" t="s">
        <v>178</v>
      </c>
      <c r="D2499" t="s">
        <v>630</v>
      </c>
      <c r="E2499" t="str">
        <f>HYPERLINK("https://www.ncbi.nlm.nih.gov/geo/query/acc.cgi?acc=GSM749100","GSM749100")</f>
        <v>GSM749100</v>
      </c>
      <c r="F2499" t="str">
        <f t="shared" si="139"/>
        <v>GSE30245</v>
      </c>
    </row>
    <row r="2500" spans="1:6" x14ac:dyDescent="0.25">
      <c r="A2500" t="s">
        <v>4265</v>
      </c>
      <c r="B2500" s="2" t="s">
        <v>4258</v>
      </c>
      <c r="C2500" t="s">
        <v>178</v>
      </c>
      <c r="D2500" t="s">
        <v>630</v>
      </c>
      <c r="E2500" t="str">
        <f>HYPERLINK("https://www.ncbi.nlm.nih.gov/geo/query/acc.cgi?acc=GSM749103","GSM749103")</f>
        <v>GSM749103</v>
      </c>
      <c r="F2500" t="str">
        <f t="shared" si="139"/>
        <v>GSE30245</v>
      </c>
    </row>
    <row r="2501" spans="1:6" x14ac:dyDescent="0.25">
      <c r="A2501" t="s">
        <v>4266</v>
      </c>
      <c r="B2501" s="2" t="s">
        <v>4262</v>
      </c>
      <c r="C2501" t="s">
        <v>178</v>
      </c>
      <c r="D2501" t="s">
        <v>630</v>
      </c>
      <c r="E2501" t="str">
        <f>HYPERLINK("https://www.ncbi.nlm.nih.gov/geo/query/acc.cgi?acc=GSM749102","GSM749102")</f>
        <v>GSM749102</v>
      </c>
      <c r="F2501" t="str">
        <f t="shared" si="139"/>
        <v>GSE30245</v>
      </c>
    </row>
    <row r="2502" spans="1:6" x14ac:dyDescent="0.25">
      <c r="A2502" t="s">
        <v>4267</v>
      </c>
      <c r="B2502" s="2" t="s">
        <v>4268</v>
      </c>
      <c r="C2502" t="s">
        <v>351</v>
      </c>
      <c r="D2502" t="s">
        <v>583</v>
      </c>
      <c r="E2502" t="str">
        <f>HYPERLINK("https://www.ncbi.nlm.nih.gov/geo/query/acc.cgi?acc=GSM1544168","GSM1544168")</f>
        <v>GSM1544168</v>
      </c>
      <c r="F2502" t="str">
        <f>HYPERLINK("https://www.ncbi.nlm.nih.gov/geo/query/acc.cgi?acc=GSE49940","GSE49940")</f>
        <v>GSE49940</v>
      </c>
    </row>
    <row r="2503" spans="1:6" x14ac:dyDescent="0.25">
      <c r="A2503" t="s">
        <v>4269</v>
      </c>
      <c r="B2503" s="2" t="s">
        <v>4270</v>
      </c>
      <c r="C2503" t="s">
        <v>351</v>
      </c>
      <c r="D2503" t="s">
        <v>583</v>
      </c>
      <c r="E2503" t="str">
        <f>HYPERLINK("https://www.ncbi.nlm.nih.gov/geo/query/acc.cgi?acc=GSM1544169","GSM1544169")</f>
        <v>GSM1544169</v>
      </c>
      <c r="F2503" t="str">
        <f>HYPERLINK("https://www.ncbi.nlm.nih.gov/geo/query/acc.cgi?acc=GSE49940","GSE49940")</f>
        <v>GSE49940</v>
      </c>
    </row>
    <row r="2504" spans="1:6" x14ac:dyDescent="0.25">
      <c r="A2504" t="s">
        <v>4271</v>
      </c>
      <c r="B2504" s="2" t="s">
        <v>4272</v>
      </c>
      <c r="C2504" t="s">
        <v>34</v>
      </c>
      <c r="D2504" t="s">
        <v>559</v>
      </c>
      <c r="E2504" t="str">
        <f>HYPERLINK("https://www.ncbi.nlm.nih.gov/geo/query/acc.cgi?acc=GSM347154","GSM347154")</f>
        <v>GSM347154</v>
      </c>
      <c r="F2504" t="str">
        <f>HYPERLINK("https://www.ncbi.nlm.nih.gov/geo/query/acc.cgi?acc=GSE13805","GSE13805")</f>
        <v>GSE13805</v>
      </c>
    </row>
    <row r="2505" spans="1:6" x14ac:dyDescent="0.25">
      <c r="A2505" t="s">
        <v>4273</v>
      </c>
      <c r="B2505" s="2" t="s">
        <v>4272</v>
      </c>
      <c r="C2505" t="s">
        <v>34</v>
      </c>
      <c r="D2505" t="s">
        <v>559</v>
      </c>
      <c r="E2505" t="str">
        <f>HYPERLINK("https://www.ncbi.nlm.nih.gov/geo/query/acc.cgi?acc=GSM347155","GSM347155")</f>
        <v>GSM347155</v>
      </c>
      <c r="F2505" t="str">
        <f>HYPERLINK("https://www.ncbi.nlm.nih.gov/geo/query/acc.cgi?acc=GSE13805","GSE13805")</f>
        <v>GSE13805</v>
      </c>
    </row>
    <row r="2506" spans="1:6" x14ac:dyDescent="0.25">
      <c r="A2506" t="s">
        <v>4274</v>
      </c>
      <c r="B2506" s="2" t="s">
        <v>4272</v>
      </c>
      <c r="C2506" t="s">
        <v>34</v>
      </c>
      <c r="D2506" t="s">
        <v>559</v>
      </c>
      <c r="E2506" t="str">
        <f>HYPERLINK("https://www.ncbi.nlm.nih.gov/geo/query/acc.cgi?acc=GSM347156","GSM347156")</f>
        <v>GSM347156</v>
      </c>
      <c r="F2506" t="str">
        <f>HYPERLINK("https://www.ncbi.nlm.nih.gov/geo/query/acc.cgi?acc=GSE13805","GSE13805")</f>
        <v>GSE13805</v>
      </c>
    </row>
    <row r="2507" spans="1:6" x14ac:dyDescent="0.25">
      <c r="A2507" t="s">
        <v>4275</v>
      </c>
      <c r="B2507" s="2" t="s">
        <v>4276</v>
      </c>
      <c r="C2507" t="s">
        <v>351</v>
      </c>
      <c r="D2507" t="s">
        <v>583</v>
      </c>
      <c r="E2507" t="str">
        <f>HYPERLINK("https://www.ncbi.nlm.nih.gov/geo/query/acc.cgi?acc=GSM1544161","GSM1544161")</f>
        <v>GSM1544161</v>
      </c>
      <c r="F2507" t="str">
        <f>HYPERLINK("https://www.ncbi.nlm.nih.gov/geo/query/acc.cgi?acc=GSE49940","GSE49940")</f>
        <v>GSE49940</v>
      </c>
    </row>
    <row r="2508" spans="1:6" x14ac:dyDescent="0.25">
      <c r="A2508" t="s">
        <v>4277</v>
      </c>
      <c r="B2508" s="2" t="s">
        <v>4278</v>
      </c>
      <c r="C2508" t="s">
        <v>34</v>
      </c>
      <c r="D2508" t="s">
        <v>559</v>
      </c>
      <c r="E2508" t="str">
        <f>HYPERLINK("https://www.ncbi.nlm.nih.gov/geo/query/acc.cgi?acc=GSM347150","GSM347150")</f>
        <v>GSM347150</v>
      </c>
      <c r="F2508" t="str">
        <f>HYPERLINK("https://www.ncbi.nlm.nih.gov/geo/query/acc.cgi?acc=GSE13805","GSE13805")</f>
        <v>GSE13805</v>
      </c>
    </row>
    <row r="2509" spans="1:6" x14ac:dyDescent="0.25">
      <c r="A2509" t="s">
        <v>4279</v>
      </c>
      <c r="B2509" s="2" t="s">
        <v>4278</v>
      </c>
      <c r="C2509" t="s">
        <v>34</v>
      </c>
      <c r="D2509" t="s">
        <v>559</v>
      </c>
      <c r="E2509" t="str">
        <f>HYPERLINK("https://www.ncbi.nlm.nih.gov/geo/query/acc.cgi?acc=GSM347151","GSM347151")</f>
        <v>GSM347151</v>
      </c>
      <c r="F2509" t="str">
        <f>HYPERLINK("https://www.ncbi.nlm.nih.gov/geo/query/acc.cgi?acc=GSE13805","GSE13805")</f>
        <v>GSE13805</v>
      </c>
    </row>
    <row r="2510" spans="1:6" x14ac:dyDescent="0.25">
      <c r="A2510" t="s">
        <v>4280</v>
      </c>
      <c r="B2510" s="2" t="s">
        <v>4272</v>
      </c>
      <c r="C2510" t="s">
        <v>34</v>
      </c>
      <c r="D2510" t="s">
        <v>559</v>
      </c>
      <c r="E2510" t="str">
        <f>HYPERLINK("https://www.ncbi.nlm.nih.gov/geo/query/acc.cgi?acc=GSM347152","GSM347152")</f>
        <v>GSM347152</v>
      </c>
      <c r="F2510" t="str">
        <f>HYPERLINK("https://www.ncbi.nlm.nih.gov/geo/query/acc.cgi?acc=GSE13805","GSE13805")</f>
        <v>GSE13805</v>
      </c>
    </row>
    <row r="2511" spans="1:6" x14ac:dyDescent="0.25">
      <c r="A2511" t="s">
        <v>4281</v>
      </c>
      <c r="B2511" s="2" t="s">
        <v>4272</v>
      </c>
      <c r="C2511" t="s">
        <v>34</v>
      </c>
      <c r="D2511" t="s">
        <v>559</v>
      </c>
      <c r="E2511" t="str">
        <f>HYPERLINK("https://www.ncbi.nlm.nih.gov/geo/query/acc.cgi?acc=GSM347153","GSM347153")</f>
        <v>GSM347153</v>
      </c>
      <c r="F2511" t="str">
        <f>HYPERLINK("https://www.ncbi.nlm.nih.gov/geo/query/acc.cgi?acc=GSE13805","GSE13805")</f>
        <v>GSE13805</v>
      </c>
    </row>
    <row r="2512" spans="1:6" x14ac:dyDescent="0.25">
      <c r="A2512" t="s">
        <v>4282</v>
      </c>
      <c r="B2512" s="2" t="s">
        <v>4283</v>
      </c>
      <c r="C2512" t="s">
        <v>431</v>
      </c>
      <c r="D2512" t="s">
        <v>572</v>
      </c>
      <c r="E2512" t="str">
        <f>HYPERLINK("https://www.ncbi.nlm.nih.gov/geo/query/acc.cgi?acc=GSM1580554","GSM1580554")</f>
        <v>GSM1580554</v>
      </c>
      <c r="F2512" t="str">
        <f>HYPERLINK("https://www.ncbi.nlm.nih.gov/geo/query/acc.cgi?acc=GSE64819","GSE64819")</f>
        <v>GSE64819</v>
      </c>
    </row>
    <row r="2513" spans="1:6" x14ac:dyDescent="0.25">
      <c r="A2513" t="s">
        <v>4284</v>
      </c>
      <c r="B2513" s="2" t="s">
        <v>4283</v>
      </c>
      <c r="C2513" t="s">
        <v>431</v>
      </c>
      <c r="D2513" t="s">
        <v>572</v>
      </c>
      <c r="E2513" t="str">
        <f>HYPERLINK("https://www.ncbi.nlm.nih.gov/geo/query/acc.cgi?acc=GSM1580553","GSM1580553")</f>
        <v>GSM1580553</v>
      </c>
      <c r="F2513" t="str">
        <f>HYPERLINK("https://www.ncbi.nlm.nih.gov/geo/query/acc.cgi?acc=GSE64819","GSE64819")</f>
        <v>GSE64819</v>
      </c>
    </row>
    <row r="2514" spans="1:6" x14ac:dyDescent="0.25">
      <c r="A2514" t="s">
        <v>4285</v>
      </c>
      <c r="B2514" s="2" t="s">
        <v>4283</v>
      </c>
      <c r="C2514" t="s">
        <v>431</v>
      </c>
      <c r="D2514" t="s">
        <v>572</v>
      </c>
      <c r="E2514" t="str">
        <f>HYPERLINK("https://www.ncbi.nlm.nih.gov/geo/query/acc.cgi?acc=GSM1580552","GSM1580552")</f>
        <v>GSM1580552</v>
      </c>
      <c r="F2514" t="str">
        <f>HYPERLINK("https://www.ncbi.nlm.nih.gov/geo/query/acc.cgi?acc=GSE64819","GSE64819")</f>
        <v>GSE64819</v>
      </c>
    </row>
    <row r="2515" spans="1:6" x14ac:dyDescent="0.25">
      <c r="A2515" t="s">
        <v>4286</v>
      </c>
      <c r="B2515" s="2" t="s">
        <v>3933</v>
      </c>
      <c r="C2515" t="s">
        <v>431</v>
      </c>
      <c r="D2515" t="s">
        <v>572</v>
      </c>
      <c r="E2515" t="str">
        <f>HYPERLINK("https://www.ncbi.nlm.nih.gov/geo/query/acc.cgi?acc=GSM1580551","GSM1580551")</f>
        <v>GSM1580551</v>
      </c>
      <c r="F2515" t="str">
        <f>HYPERLINK("https://www.ncbi.nlm.nih.gov/geo/query/acc.cgi?acc=GSE64819","GSE64819")</f>
        <v>GSE64819</v>
      </c>
    </row>
    <row r="2516" spans="1:6" x14ac:dyDescent="0.25">
      <c r="A2516" t="s">
        <v>4287</v>
      </c>
      <c r="B2516" s="2" t="s">
        <v>3933</v>
      </c>
      <c r="C2516" t="s">
        <v>431</v>
      </c>
      <c r="D2516" t="s">
        <v>572</v>
      </c>
      <c r="E2516" t="str">
        <f>HYPERLINK("https://www.ncbi.nlm.nih.gov/geo/query/acc.cgi?acc=GSM1580550","GSM1580550")</f>
        <v>GSM1580550</v>
      </c>
      <c r="F2516" t="str">
        <f>HYPERLINK("https://www.ncbi.nlm.nih.gov/geo/query/acc.cgi?acc=GSE64819","GSE64819")</f>
        <v>GSE64819</v>
      </c>
    </row>
    <row r="2517" spans="1:6" x14ac:dyDescent="0.25">
      <c r="A2517" t="s">
        <v>4288</v>
      </c>
      <c r="B2517" s="2" t="s">
        <v>4289</v>
      </c>
      <c r="C2517" t="s">
        <v>272</v>
      </c>
      <c r="D2517" t="s">
        <v>579</v>
      </c>
      <c r="E2517" t="str">
        <f>HYPERLINK("https://www.ncbi.nlm.nih.gov/geo/query/acc.cgi?acc=GSM999465","GSM999465")</f>
        <v>GSM999465</v>
      </c>
      <c r="F2517" t="str">
        <f>HYPERLINK("https://www.ncbi.nlm.nih.gov/geo/query/acc.cgi?acc=GSE40701","GSE40701")</f>
        <v>GSE40701</v>
      </c>
    </row>
    <row r="2518" spans="1:6" x14ac:dyDescent="0.25">
      <c r="A2518" t="s">
        <v>4290</v>
      </c>
      <c r="B2518" s="2" t="s">
        <v>4289</v>
      </c>
      <c r="C2518" t="s">
        <v>272</v>
      </c>
      <c r="D2518" t="s">
        <v>579</v>
      </c>
      <c r="E2518" t="str">
        <f>HYPERLINK("https://www.ncbi.nlm.nih.gov/geo/query/acc.cgi?acc=GSM999464","GSM999464")</f>
        <v>GSM999464</v>
      </c>
      <c r="F2518" t="str">
        <f>HYPERLINK("https://www.ncbi.nlm.nih.gov/geo/query/acc.cgi?acc=GSE40701","GSE40701")</f>
        <v>GSE40701</v>
      </c>
    </row>
    <row r="2519" spans="1:6" x14ac:dyDescent="0.25">
      <c r="A2519" t="s">
        <v>4291</v>
      </c>
      <c r="B2519" s="2" t="s">
        <v>4289</v>
      </c>
      <c r="C2519" t="s">
        <v>272</v>
      </c>
      <c r="D2519" t="s">
        <v>579</v>
      </c>
      <c r="E2519" t="str">
        <f>HYPERLINK("https://www.ncbi.nlm.nih.gov/geo/query/acc.cgi?acc=GSM999467","GSM999467")</f>
        <v>GSM999467</v>
      </c>
      <c r="F2519" t="str">
        <f>HYPERLINK("https://www.ncbi.nlm.nih.gov/geo/query/acc.cgi?acc=GSE40701","GSE40701")</f>
        <v>GSE40701</v>
      </c>
    </row>
    <row r="2520" spans="1:6" x14ac:dyDescent="0.25">
      <c r="A2520" t="s">
        <v>4292</v>
      </c>
      <c r="B2520" s="2" t="s">
        <v>4289</v>
      </c>
      <c r="C2520" t="s">
        <v>272</v>
      </c>
      <c r="D2520" t="s">
        <v>579</v>
      </c>
      <c r="E2520" t="str">
        <f>HYPERLINK("https://www.ncbi.nlm.nih.gov/geo/query/acc.cgi?acc=GSM999466","GSM999466")</f>
        <v>GSM999466</v>
      </c>
      <c r="F2520" t="str">
        <f>HYPERLINK("https://www.ncbi.nlm.nih.gov/geo/query/acc.cgi?acc=GSE40701","GSE40701")</f>
        <v>GSE40701</v>
      </c>
    </row>
    <row r="2521" spans="1:6" x14ac:dyDescent="0.25">
      <c r="A2521" t="s">
        <v>4293</v>
      </c>
      <c r="B2521" s="2" t="s">
        <v>4294</v>
      </c>
      <c r="C2521" t="s">
        <v>17</v>
      </c>
      <c r="D2521" t="s">
        <v>559</v>
      </c>
      <c r="E2521" t="str">
        <f>HYPERLINK("https://www.ncbi.nlm.nih.gov/geo/query/acc.cgi?acc=GSM325433","GSM325433")</f>
        <v>GSM325433</v>
      </c>
      <c r="F2521" t="str">
        <f>HYPERLINK("https://www.ncbi.nlm.nih.gov/geo/query/acc.cgi?acc=GSE12982","GSE12982")</f>
        <v>GSE12982</v>
      </c>
    </row>
    <row r="2522" spans="1:6" x14ac:dyDescent="0.25">
      <c r="A2522" t="s">
        <v>4295</v>
      </c>
      <c r="B2522" s="2" t="s">
        <v>4294</v>
      </c>
      <c r="C2522" t="s">
        <v>17</v>
      </c>
      <c r="D2522" t="s">
        <v>559</v>
      </c>
      <c r="E2522" t="str">
        <f>HYPERLINK("https://www.ncbi.nlm.nih.gov/geo/query/acc.cgi?acc=GSM325432","GSM325432")</f>
        <v>GSM325432</v>
      </c>
      <c r="F2522" t="str">
        <f>HYPERLINK("https://www.ncbi.nlm.nih.gov/geo/query/acc.cgi?acc=GSE12982","GSE12982")</f>
        <v>GSE12982</v>
      </c>
    </row>
    <row r="2523" spans="1:6" x14ac:dyDescent="0.25">
      <c r="A2523" t="s">
        <v>4296</v>
      </c>
      <c r="B2523" s="2" t="s">
        <v>4297</v>
      </c>
      <c r="C2523" t="s">
        <v>17</v>
      </c>
      <c r="D2523" t="s">
        <v>559</v>
      </c>
      <c r="E2523" t="str">
        <f>HYPERLINK("https://www.ncbi.nlm.nih.gov/geo/query/acc.cgi?acc=GSM325431","GSM325431")</f>
        <v>GSM325431</v>
      </c>
      <c r="F2523" t="str">
        <f>HYPERLINK("https://www.ncbi.nlm.nih.gov/geo/query/acc.cgi?acc=GSE12982","GSE12982")</f>
        <v>GSE12982</v>
      </c>
    </row>
    <row r="2524" spans="1:6" x14ac:dyDescent="0.25">
      <c r="A2524" t="s">
        <v>4298</v>
      </c>
      <c r="B2524" s="2" t="s">
        <v>4297</v>
      </c>
      <c r="C2524" t="s">
        <v>17</v>
      </c>
      <c r="D2524" t="s">
        <v>559</v>
      </c>
      <c r="E2524" t="str">
        <f>HYPERLINK("https://www.ncbi.nlm.nih.gov/geo/query/acc.cgi?acc=GSM325430","GSM325430")</f>
        <v>GSM325430</v>
      </c>
      <c r="F2524" t="str">
        <f>HYPERLINK("https://www.ncbi.nlm.nih.gov/geo/query/acc.cgi?acc=GSE12982","GSE12982")</f>
        <v>GSE12982</v>
      </c>
    </row>
    <row r="2525" spans="1:6" ht="30" x14ac:dyDescent="0.25">
      <c r="A2525" t="s">
        <v>4299</v>
      </c>
      <c r="B2525" s="2" t="s">
        <v>4300</v>
      </c>
      <c r="C2525" t="s">
        <v>157</v>
      </c>
      <c r="D2525" t="s">
        <v>1121</v>
      </c>
      <c r="E2525" t="str">
        <f>HYPERLINK("https://www.ncbi.nlm.nih.gov/geo/query/acc.cgi?acc=GSM699604","GSM699604")</f>
        <v>GSM699604</v>
      </c>
      <c r="F2525" t="str">
        <f t="shared" ref="F2525:F2530" si="140">HYPERLINK("https://www.ncbi.nlm.nih.gov/geo/query/acc.cgi?acc=GSE28262","GSE28262")</f>
        <v>GSE28262</v>
      </c>
    </row>
    <row r="2526" spans="1:6" ht="30" x14ac:dyDescent="0.25">
      <c r="A2526" t="s">
        <v>4301</v>
      </c>
      <c r="B2526" s="2" t="s">
        <v>4300</v>
      </c>
      <c r="C2526" t="s">
        <v>157</v>
      </c>
      <c r="D2526" t="s">
        <v>1121</v>
      </c>
      <c r="E2526" t="str">
        <f>HYPERLINK("https://www.ncbi.nlm.nih.gov/geo/query/acc.cgi?acc=GSM699605","GSM699605")</f>
        <v>GSM699605</v>
      </c>
      <c r="F2526" t="str">
        <f t="shared" si="140"/>
        <v>GSE28262</v>
      </c>
    </row>
    <row r="2527" spans="1:6" x14ac:dyDescent="0.25">
      <c r="A2527" t="s">
        <v>4302</v>
      </c>
      <c r="B2527" s="2" t="s">
        <v>4303</v>
      </c>
      <c r="C2527" t="s">
        <v>157</v>
      </c>
      <c r="D2527" t="s">
        <v>1121</v>
      </c>
      <c r="E2527" t="str">
        <f>HYPERLINK("https://www.ncbi.nlm.nih.gov/geo/query/acc.cgi?acc=GSM699600","GSM699600")</f>
        <v>GSM699600</v>
      </c>
      <c r="F2527" t="str">
        <f t="shared" si="140"/>
        <v>GSE28262</v>
      </c>
    </row>
    <row r="2528" spans="1:6" x14ac:dyDescent="0.25">
      <c r="A2528" t="s">
        <v>4304</v>
      </c>
      <c r="B2528" s="2" t="s">
        <v>4303</v>
      </c>
      <c r="C2528" t="s">
        <v>157</v>
      </c>
      <c r="D2528" t="s">
        <v>1121</v>
      </c>
      <c r="E2528" t="str">
        <f>HYPERLINK("https://www.ncbi.nlm.nih.gov/geo/query/acc.cgi?acc=GSM699601","GSM699601")</f>
        <v>GSM699601</v>
      </c>
      <c r="F2528" t="str">
        <f t="shared" si="140"/>
        <v>GSE28262</v>
      </c>
    </row>
    <row r="2529" spans="1:6" x14ac:dyDescent="0.25">
      <c r="A2529" t="s">
        <v>4305</v>
      </c>
      <c r="B2529" s="2" t="s">
        <v>4303</v>
      </c>
      <c r="C2529" t="s">
        <v>157</v>
      </c>
      <c r="D2529" t="s">
        <v>1121</v>
      </c>
      <c r="E2529" t="str">
        <f>HYPERLINK("https://www.ncbi.nlm.nih.gov/geo/query/acc.cgi?acc=GSM699602","GSM699602")</f>
        <v>GSM699602</v>
      </c>
      <c r="F2529" t="str">
        <f t="shared" si="140"/>
        <v>GSE28262</v>
      </c>
    </row>
    <row r="2530" spans="1:6" ht="30" x14ac:dyDescent="0.25">
      <c r="A2530" t="s">
        <v>4306</v>
      </c>
      <c r="B2530" s="2" t="s">
        <v>4300</v>
      </c>
      <c r="C2530" t="s">
        <v>157</v>
      </c>
      <c r="D2530" t="s">
        <v>1121</v>
      </c>
      <c r="E2530" t="str">
        <f>HYPERLINK("https://www.ncbi.nlm.nih.gov/geo/query/acc.cgi?acc=GSM699603","GSM699603")</f>
        <v>GSM699603</v>
      </c>
      <c r="F2530" t="str">
        <f t="shared" si="140"/>
        <v>GSE28262</v>
      </c>
    </row>
    <row r="2531" spans="1:6" x14ac:dyDescent="0.25">
      <c r="A2531" t="s">
        <v>4307</v>
      </c>
      <c r="B2531" s="2" t="s">
        <v>4308</v>
      </c>
      <c r="C2531" t="s">
        <v>70</v>
      </c>
      <c r="D2531" t="s">
        <v>559</v>
      </c>
      <c r="E2531" t="str">
        <f>HYPERLINK("https://www.ncbi.nlm.nih.gov/geo/query/acc.cgi?acc=GSM463598","GSM463598")</f>
        <v>GSM463598</v>
      </c>
      <c r="F2531" t="str">
        <f>HYPERLINK("https://www.ncbi.nlm.nih.gov/geo/query/acc.cgi?acc=GSE18660","GSE18660")</f>
        <v>GSE18660</v>
      </c>
    </row>
    <row r="2532" spans="1:6" x14ac:dyDescent="0.25">
      <c r="A2532" t="s">
        <v>4309</v>
      </c>
      <c r="B2532" s="2" t="s">
        <v>4308</v>
      </c>
      <c r="C2532" t="s">
        <v>70</v>
      </c>
      <c r="D2532" t="s">
        <v>559</v>
      </c>
      <c r="E2532" t="str">
        <f>HYPERLINK("https://www.ncbi.nlm.nih.gov/geo/query/acc.cgi?acc=GSM463597","GSM463597")</f>
        <v>GSM463597</v>
      </c>
      <c r="F2532" t="str">
        <f>HYPERLINK("https://www.ncbi.nlm.nih.gov/geo/query/acc.cgi?acc=GSE18660","GSE18660")</f>
        <v>GSE18660</v>
      </c>
    </row>
    <row r="2533" spans="1:6" x14ac:dyDescent="0.25">
      <c r="A2533" t="s">
        <v>4310</v>
      </c>
      <c r="B2533" s="2" t="s">
        <v>4311</v>
      </c>
      <c r="C2533" t="s">
        <v>298</v>
      </c>
      <c r="D2533" t="s">
        <v>583</v>
      </c>
      <c r="E2533" t="str">
        <f>HYPERLINK("https://www.ncbi.nlm.nih.gov/geo/query/acc.cgi?acc=GSM1058944","GSM1058944")</f>
        <v>GSM1058944</v>
      </c>
      <c r="F2533" t="str">
        <f t="shared" ref="F2533:F2538" si="141">HYPERLINK("https://www.ncbi.nlm.nih.gov/geo/query/acc.cgi?acc=GSE43221","GSE43221")</f>
        <v>GSE43221</v>
      </c>
    </row>
    <row r="2534" spans="1:6" x14ac:dyDescent="0.25">
      <c r="A2534" t="s">
        <v>4312</v>
      </c>
      <c r="B2534" s="2" t="s">
        <v>4311</v>
      </c>
      <c r="C2534" t="s">
        <v>298</v>
      </c>
      <c r="D2534" t="s">
        <v>583</v>
      </c>
      <c r="E2534" t="str">
        <f>HYPERLINK("https://www.ncbi.nlm.nih.gov/geo/query/acc.cgi?acc=GSM1058945","GSM1058945")</f>
        <v>GSM1058945</v>
      </c>
      <c r="F2534" t="str">
        <f t="shared" si="141"/>
        <v>GSE43221</v>
      </c>
    </row>
    <row r="2535" spans="1:6" x14ac:dyDescent="0.25">
      <c r="A2535" t="s">
        <v>4313</v>
      </c>
      <c r="B2535" s="2" t="s">
        <v>4314</v>
      </c>
      <c r="C2535" t="s">
        <v>298</v>
      </c>
      <c r="D2535" t="s">
        <v>583</v>
      </c>
      <c r="E2535" t="str">
        <f>HYPERLINK("https://www.ncbi.nlm.nih.gov/geo/query/acc.cgi?acc=GSM1058942","GSM1058942")</f>
        <v>GSM1058942</v>
      </c>
      <c r="F2535" t="str">
        <f t="shared" si="141"/>
        <v>GSE43221</v>
      </c>
    </row>
    <row r="2536" spans="1:6" x14ac:dyDescent="0.25">
      <c r="A2536" t="s">
        <v>4315</v>
      </c>
      <c r="B2536" s="2" t="s">
        <v>4311</v>
      </c>
      <c r="C2536" t="s">
        <v>298</v>
      </c>
      <c r="D2536" t="s">
        <v>583</v>
      </c>
      <c r="E2536" t="str">
        <f>HYPERLINK("https://www.ncbi.nlm.nih.gov/geo/query/acc.cgi?acc=GSM1058943","GSM1058943")</f>
        <v>GSM1058943</v>
      </c>
      <c r="F2536" t="str">
        <f t="shared" si="141"/>
        <v>GSE43221</v>
      </c>
    </row>
    <row r="2537" spans="1:6" x14ac:dyDescent="0.25">
      <c r="A2537" t="s">
        <v>4316</v>
      </c>
      <c r="B2537" s="2" t="s">
        <v>4314</v>
      </c>
      <c r="C2537" t="s">
        <v>298</v>
      </c>
      <c r="D2537" t="s">
        <v>583</v>
      </c>
      <c r="E2537" t="str">
        <f>HYPERLINK("https://www.ncbi.nlm.nih.gov/geo/query/acc.cgi?acc=GSM1058940","GSM1058940")</f>
        <v>GSM1058940</v>
      </c>
      <c r="F2537" t="str">
        <f t="shared" si="141"/>
        <v>GSE43221</v>
      </c>
    </row>
    <row r="2538" spans="1:6" x14ac:dyDescent="0.25">
      <c r="A2538" t="s">
        <v>4317</v>
      </c>
      <c r="B2538" s="2" t="s">
        <v>4314</v>
      </c>
      <c r="C2538" t="s">
        <v>298</v>
      </c>
      <c r="D2538" t="s">
        <v>583</v>
      </c>
      <c r="E2538" t="str">
        <f>HYPERLINK("https://www.ncbi.nlm.nih.gov/geo/query/acc.cgi?acc=GSM1058941","GSM1058941")</f>
        <v>GSM1058941</v>
      </c>
      <c r="F2538" t="str">
        <f t="shared" si="141"/>
        <v>GSE43221</v>
      </c>
    </row>
    <row r="2539" spans="1:6" x14ac:dyDescent="0.25">
      <c r="A2539" t="s">
        <v>4318</v>
      </c>
      <c r="B2539" s="2" t="s">
        <v>4319</v>
      </c>
      <c r="C2539" t="s">
        <v>225</v>
      </c>
      <c r="D2539" t="s">
        <v>579</v>
      </c>
      <c r="E2539" t="str">
        <f>HYPERLINK("https://www.ncbi.nlm.nih.gov/geo/query/acc.cgi?acc=GSM898511","GSM898511")</f>
        <v>GSM898511</v>
      </c>
      <c r="F2539" t="str">
        <f t="shared" ref="F2539:F2545" si="142">HYPERLINK("https://www.ncbi.nlm.nih.gov/geo/query/acc.cgi?acc=GSE36679","GSE36679")</f>
        <v>GSE36679</v>
      </c>
    </row>
    <row r="2540" spans="1:6" x14ac:dyDescent="0.25">
      <c r="A2540" t="s">
        <v>4320</v>
      </c>
      <c r="B2540" s="2" t="s">
        <v>4321</v>
      </c>
      <c r="C2540" t="s">
        <v>225</v>
      </c>
      <c r="D2540" t="s">
        <v>579</v>
      </c>
      <c r="E2540" t="str">
        <f>HYPERLINK("https://www.ncbi.nlm.nih.gov/geo/query/acc.cgi?acc=GSM898510","GSM898510")</f>
        <v>GSM898510</v>
      </c>
      <c r="F2540" t="str">
        <f t="shared" si="142"/>
        <v>GSE36679</v>
      </c>
    </row>
    <row r="2541" spans="1:6" x14ac:dyDescent="0.25">
      <c r="A2541" t="s">
        <v>4322</v>
      </c>
      <c r="B2541" s="2" t="s">
        <v>4323</v>
      </c>
      <c r="C2541" t="s">
        <v>225</v>
      </c>
      <c r="D2541" t="s">
        <v>579</v>
      </c>
      <c r="E2541" t="str">
        <f>HYPERLINK("https://www.ncbi.nlm.nih.gov/geo/query/acc.cgi?acc=GSM898513","GSM898513")</f>
        <v>GSM898513</v>
      </c>
      <c r="F2541" t="str">
        <f t="shared" si="142"/>
        <v>GSE36679</v>
      </c>
    </row>
    <row r="2542" spans="1:6" x14ac:dyDescent="0.25">
      <c r="A2542" t="s">
        <v>4324</v>
      </c>
      <c r="B2542" s="2" t="s">
        <v>4319</v>
      </c>
      <c r="C2542" t="s">
        <v>225</v>
      </c>
      <c r="D2542" t="s">
        <v>579</v>
      </c>
      <c r="E2542" t="str">
        <f>HYPERLINK("https://www.ncbi.nlm.nih.gov/geo/query/acc.cgi?acc=GSM898512","GSM898512")</f>
        <v>GSM898512</v>
      </c>
      <c r="F2542" t="str">
        <f t="shared" si="142"/>
        <v>GSE36679</v>
      </c>
    </row>
    <row r="2543" spans="1:6" x14ac:dyDescent="0.25">
      <c r="A2543" t="s">
        <v>4325</v>
      </c>
      <c r="B2543" s="2" t="s">
        <v>4326</v>
      </c>
      <c r="C2543" t="s">
        <v>225</v>
      </c>
      <c r="D2543" t="s">
        <v>579</v>
      </c>
      <c r="E2543" t="str">
        <f>HYPERLINK("https://www.ncbi.nlm.nih.gov/geo/query/acc.cgi?acc=GSM898515","GSM898515")</f>
        <v>GSM898515</v>
      </c>
      <c r="F2543" t="str">
        <f t="shared" si="142"/>
        <v>GSE36679</v>
      </c>
    </row>
    <row r="2544" spans="1:6" x14ac:dyDescent="0.25">
      <c r="A2544" t="s">
        <v>4327</v>
      </c>
      <c r="B2544" s="2" t="s">
        <v>4323</v>
      </c>
      <c r="C2544" t="s">
        <v>225</v>
      </c>
      <c r="D2544" t="s">
        <v>579</v>
      </c>
      <c r="E2544" t="str">
        <f>HYPERLINK("https://www.ncbi.nlm.nih.gov/geo/query/acc.cgi?acc=GSM898514","GSM898514")</f>
        <v>GSM898514</v>
      </c>
      <c r="F2544" t="str">
        <f t="shared" si="142"/>
        <v>GSE36679</v>
      </c>
    </row>
    <row r="2545" spans="1:6" x14ac:dyDescent="0.25">
      <c r="A2545" t="s">
        <v>4328</v>
      </c>
      <c r="B2545" s="2" t="s">
        <v>4326</v>
      </c>
      <c r="C2545" t="s">
        <v>225</v>
      </c>
      <c r="D2545" t="s">
        <v>579</v>
      </c>
      <c r="E2545" t="str">
        <f>HYPERLINK("https://www.ncbi.nlm.nih.gov/geo/query/acc.cgi?acc=GSM898516","GSM898516")</f>
        <v>GSM898516</v>
      </c>
      <c r="F2545" t="str">
        <f t="shared" si="142"/>
        <v>GSE36679</v>
      </c>
    </row>
    <row r="2546" spans="1:6" x14ac:dyDescent="0.25">
      <c r="A2546" t="s">
        <v>4329</v>
      </c>
      <c r="B2546" s="2" t="s">
        <v>4330</v>
      </c>
      <c r="C2546" t="s">
        <v>307</v>
      </c>
      <c r="D2546" t="s">
        <v>579</v>
      </c>
      <c r="E2546" t="str">
        <f>HYPERLINK("https://www.ncbi.nlm.nih.gov/geo/query/acc.cgi?acc=GSM1062305","GSM1062305")</f>
        <v>GSM1062305</v>
      </c>
      <c r="F2546" t="str">
        <f t="shared" ref="F2546:F2553" si="143">HYPERLINK("https://www.ncbi.nlm.nih.gov/geo/query/acc.cgi?acc=GSE43421","GSE43421")</f>
        <v>GSE43421</v>
      </c>
    </row>
    <row r="2547" spans="1:6" x14ac:dyDescent="0.25">
      <c r="A2547" t="s">
        <v>4331</v>
      </c>
      <c r="B2547" s="2" t="s">
        <v>4332</v>
      </c>
      <c r="C2547" t="s">
        <v>307</v>
      </c>
      <c r="D2547" t="s">
        <v>579</v>
      </c>
      <c r="E2547" t="str">
        <f>HYPERLINK("https://www.ncbi.nlm.nih.gov/geo/query/acc.cgi?acc=GSM1062304","GSM1062304")</f>
        <v>GSM1062304</v>
      </c>
      <c r="F2547" t="str">
        <f t="shared" si="143"/>
        <v>GSE43421</v>
      </c>
    </row>
    <row r="2548" spans="1:6" x14ac:dyDescent="0.25">
      <c r="A2548" t="s">
        <v>4333</v>
      </c>
      <c r="B2548" s="2" t="s">
        <v>4330</v>
      </c>
      <c r="C2548" t="s">
        <v>307</v>
      </c>
      <c r="D2548" t="s">
        <v>579</v>
      </c>
      <c r="E2548" t="str">
        <f>HYPERLINK("https://www.ncbi.nlm.nih.gov/geo/query/acc.cgi?acc=GSM1062307","GSM1062307")</f>
        <v>GSM1062307</v>
      </c>
      <c r="F2548" t="str">
        <f t="shared" si="143"/>
        <v>GSE43421</v>
      </c>
    </row>
    <row r="2549" spans="1:6" x14ac:dyDescent="0.25">
      <c r="A2549" t="s">
        <v>4334</v>
      </c>
      <c r="B2549" s="2" t="s">
        <v>4330</v>
      </c>
      <c r="C2549" t="s">
        <v>307</v>
      </c>
      <c r="D2549" t="s">
        <v>579</v>
      </c>
      <c r="E2549" t="str">
        <f>HYPERLINK("https://www.ncbi.nlm.nih.gov/geo/query/acc.cgi?acc=GSM1062306","GSM1062306")</f>
        <v>GSM1062306</v>
      </c>
      <c r="F2549" t="str">
        <f t="shared" si="143"/>
        <v>GSE43421</v>
      </c>
    </row>
    <row r="2550" spans="1:6" x14ac:dyDescent="0.25">
      <c r="A2550" t="s">
        <v>4335</v>
      </c>
      <c r="B2550" s="2" t="s">
        <v>2767</v>
      </c>
      <c r="C2550" t="s">
        <v>307</v>
      </c>
      <c r="D2550" t="s">
        <v>579</v>
      </c>
      <c r="E2550" t="str">
        <f>HYPERLINK("https://www.ncbi.nlm.nih.gov/geo/query/acc.cgi?acc=GSM1062301","GSM1062301")</f>
        <v>GSM1062301</v>
      </c>
      <c r="F2550" t="str">
        <f t="shared" si="143"/>
        <v>GSE43421</v>
      </c>
    </row>
    <row r="2551" spans="1:6" x14ac:dyDescent="0.25">
      <c r="A2551" t="s">
        <v>4336</v>
      </c>
      <c r="B2551" s="2" t="s">
        <v>2767</v>
      </c>
      <c r="C2551" t="s">
        <v>307</v>
      </c>
      <c r="D2551" t="s">
        <v>579</v>
      </c>
      <c r="E2551" t="str">
        <f>HYPERLINK("https://www.ncbi.nlm.nih.gov/geo/query/acc.cgi?acc=GSM1062300","GSM1062300")</f>
        <v>GSM1062300</v>
      </c>
      <c r="F2551" t="str">
        <f t="shared" si="143"/>
        <v>GSE43421</v>
      </c>
    </row>
    <row r="2552" spans="1:6" x14ac:dyDescent="0.25">
      <c r="A2552" t="s">
        <v>4337</v>
      </c>
      <c r="B2552" s="2" t="s">
        <v>4332</v>
      </c>
      <c r="C2552" t="s">
        <v>307</v>
      </c>
      <c r="D2552" t="s">
        <v>579</v>
      </c>
      <c r="E2552" t="str">
        <f>HYPERLINK("https://www.ncbi.nlm.nih.gov/geo/query/acc.cgi?acc=GSM1062303","GSM1062303")</f>
        <v>GSM1062303</v>
      </c>
      <c r="F2552" t="str">
        <f t="shared" si="143"/>
        <v>GSE43421</v>
      </c>
    </row>
    <row r="2553" spans="1:6" x14ac:dyDescent="0.25">
      <c r="A2553" t="s">
        <v>4338</v>
      </c>
      <c r="B2553" s="2" t="s">
        <v>4332</v>
      </c>
      <c r="C2553" t="s">
        <v>307</v>
      </c>
      <c r="D2553" t="s">
        <v>579</v>
      </c>
      <c r="E2553" t="str">
        <f>HYPERLINK("https://www.ncbi.nlm.nih.gov/geo/query/acc.cgi?acc=GSM1062302","GSM1062302")</f>
        <v>GSM1062302</v>
      </c>
      <c r="F2553" t="str">
        <f t="shared" si="143"/>
        <v>GSE43421</v>
      </c>
    </row>
    <row r="2554" spans="1:6" x14ac:dyDescent="0.25">
      <c r="A2554" t="s">
        <v>4339</v>
      </c>
      <c r="B2554" s="2" t="s">
        <v>4340</v>
      </c>
      <c r="C2554" t="s">
        <v>516</v>
      </c>
      <c r="D2554" t="s">
        <v>559</v>
      </c>
      <c r="E2554" t="str">
        <f>HYPERLINK("https://www.ncbi.nlm.nih.gov/geo/query/acc.cgi?acc=GSM2139747","GSM2139747")</f>
        <v>GSM2139747</v>
      </c>
      <c r="F2554" t="str">
        <f>HYPERLINK("https://www.ncbi.nlm.nih.gov/geo/query/acc.cgi?acc=GSE80983","GSE80983")</f>
        <v>GSE80983</v>
      </c>
    </row>
    <row r="2555" spans="1:6" x14ac:dyDescent="0.25">
      <c r="A2555" t="s">
        <v>4341</v>
      </c>
      <c r="B2555" s="2" t="s">
        <v>1245</v>
      </c>
      <c r="C2555" t="s">
        <v>466</v>
      </c>
      <c r="D2555" t="s">
        <v>559</v>
      </c>
      <c r="E2555" t="str">
        <f>HYPERLINK("https://www.ncbi.nlm.nih.gov/geo/query/acc.cgi?acc=GSM1836295","GSM1836295")</f>
        <v>GSM1836295</v>
      </c>
      <c r="F2555" t="str">
        <f>HYPERLINK("https://www.ncbi.nlm.nih.gov/geo/query/acc.cgi?acc=GSE71528","GSE71528")</f>
        <v>GSE71528</v>
      </c>
    </row>
    <row r="2556" spans="1:6" x14ac:dyDescent="0.25">
      <c r="A2556" t="s">
        <v>4342</v>
      </c>
      <c r="B2556" s="2" t="s">
        <v>958</v>
      </c>
      <c r="C2556" t="s">
        <v>307</v>
      </c>
      <c r="D2556" t="s">
        <v>579</v>
      </c>
      <c r="E2556" t="str">
        <f>HYPERLINK("https://www.ncbi.nlm.nih.gov/geo/query/acc.cgi?acc=GSM1062309","GSM1062309")</f>
        <v>GSM1062309</v>
      </c>
      <c r="F2556" t="str">
        <f>HYPERLINK("https://www.ncbi.nlm.nih.gov/geo/query/acc.cgi?acc=GSE43421","GSE43421")</f>
        <v>GSE43421</v>
      </c>
    </row>
    <row r="2557" spans="1:6" x14ac:dyDescent="0.25">
      <c r="A2557" t="s">
        <v>4343</v>
      </c>
      <c r="B2557" s="2" t="s">
        <v>958</v>
      </c>
      <c r="C2557" t="s">
        <v>307</v>
      </c>
      <c r="D2557" t="s">
        <v>579</v>
      </c>
      <c r="E2557" t="str">
        <f>HYPERLINK("https://www.ncbi.nlm.nih.gov/geo/query/acc.cgi?acc=GSM1062308","GSM1062308")</f>
        <v>GSM1062308</v>
      </c>
      <c r="F2557" t="str">
        <f>HYPERLINK("https://www.ncbi.nlm.nih.gov/geo/query/acc.cgi?acc=GSE43421","GSE43421")</f>
        <v>GSE43421</v>
      </c>
    </row>
    <row r="2558" spans="1:6" x14ac:dyDescent="0.25">
      <c r="A2558" t="s">
        <v>4344</v>
      </c>
      <c r="B2558" s="2" t="s">
        <v>4345</v>
      </c>
      <c r="C2558" t="s">
        <v>67</v>
      </c>
      <c r="D2558" t="s">
        <v>572</v>
      </c>
      <c r="E2558" t="str">
        <f>HYPERLINK("https://www.ncbi.nlm.nih.gov/geo/query/acc.cgi?acc=GSM461128","GSM461128")</f>
        <v>GSM461128</v>
      </c>
      <c r="F2558" t="str">
        <f>HYPERLINK("https://www.ncbi.nlm.nih.gov/geo/query/acc.cgi?acc=GSE18503","GSE18503")</f>
        <v>GSE18503</v>
      </c>
    </row>
    <row r="2559" spans="1:6" x14ac:dyDescent="0.25">
      <c r="A2559" t="s">
        <v>4346</v>
      </c>
      <c r="B2559" s="2" t="s">
        <v>4347</v>
      </c>
      <c r="C2559" t="s">
        <v>67</v>
      </c>
      <c r="D2559" t="s">
        <v>572</v>
      </c>
      <c r="E2559" t="str">
        <f>HYPERLINK("https://www.ncbi.nlm.nih.gov/geo/query/acc.cgi?acc=GSM461129","GSM461129")</f>
        <v>GSM461129</v>
      </c>
      <c r="F2559" t="str">
        <f>HYPERLINK("https://www.ncbi.nlm.nih.gov/geo/query/acc.cgi?acc=GSE18503","GSE18503")</f>
        <v>GSE18503</v>
      </c>
    </row>
    <row r="2560" spans="1:6" x14ac:dyDescent="0.25">
      <c r="A2560" t="s">
        <v>4348</v>
      </c>
      <c r="B2560" s="2" t="s">
        <v>4349</v>
      </c>
      <c r="C2560" t="s">
        <v>166</v>
      </c>
      <c r="D2560" t="s">
        <v>559</v>
      </c>
      <c r="E2560" t="str">
        <f>HYPERLINK("https://www.ncbi.nlm.nih.gov/geo/query/acc.cgi?acc=GSM707695","GSM707695")</f>
        <v>GSM707695</v>
      </c>
      <c r="F2560" t="str">
        <f>HYPERLINK("https://www.ncbi.nlm.nih.gov/geo/query/acc.cgi?acc=GSE28593","GSE28593")</f>
        <v>GSE28593</v>
      </c>
    </row>
    <row r="2561" spans="1:6" x14ac:dyDescent="0.25">
      <c r="A2561" t="s">
        <v>4350</v>
      </c>
      <c r="B2561" s="2" t="s">
        <v>4349</v>
      </c>
      <c r="C2561" t="s">
        <v>166</v>
      </c>
      <c r="D2561" t="s">
        <v>559</v>
      </c>
      <c r="E2561" t="str">
        <f>HYPERLINK("https://www.ncbi.nlm.nih.gov/geo/query/acc.cgi?acc=GSM707694","GSM707694")</f>
        <v>GSM707694</v>
      </c>
      <c r="F2561" t="str">
        <f>HYPERLINK("https://www.ncbi.nlm.nih.gov/geo/query/acc.cgi?acc=GSE28593","GSE28593")</f>
        <v>GSE28593</v>
      </c>
    </row>
    <row r="2562" spans="1:6" x14ac:dyDescent="0.25">
      <c r="A2562" t="s">
        <v>4351</v>
      </c>
      <c r="B2562" s="2" t="s">
        <v>4349</v>
      </c>
      <c r="C2562" t="s">
        <v>166</v>
      </c>
      <c r="D2562" t="s">
        <v>559</v>
      </c>
      <c r="E2562" t="str">
        <f>HYPERLINK("https://www.ncbi.nlm.nih.gov/geo/query/acc.cgi?acc=GSM707693","GSM707693")</f>
        <v>GSM707693</v>
      </c>
      <c r="F2562" t="str">
        <f>HYPERLINK("https://www.ncbi.nlm.nih.gov/geo/query/acc.cgi?acc=GSE28593","GSE28593")</f>
        <v>GSE28593</v>
      </c>
    </row>
    <row r="2563" spans="1:6" x14ac:dyDescent="0.25">
      <c r="A2563" t="s">
        <v>4352</v>
      </c>
      <c r="B2563" s="2" t="s">
        <v>4353</v>
      </c>
      <c r="C2563" t="s">
        <v>178</v>
      </c>
      <c r="D2563" t="s">
        <v>630</v>
      </c>
      <c r="E2563" t="str">
        <f>HYPERLINK("https://www.ncbi.nlm.nih.gov/geo/query/acc.cgi?acc=GSM749298","GSM749298")</f>
        <v>GSM749298</v>
      </c>
      <c r="F2563" t="str">
        <f t="shared" ref="F2563:F2569" si="144">HYPERLINK("https://www.ncbi.nlm.nih.gov/geo/query/acc.cgi?acc=GSE30245","GSE30245")</f>
        <v>GSE30245</v>
      </c>
    </row>
    <row r="2564" spans="1:6" x14ac:dyDescent="0.25">
      <c r="A2564" t="s">
        <v>4354</v>
      </c>
      <c r="B2564" s="2" t="s">
        <v>4355</v>
      </c>
      <c r="C2564" t="s">
        <v>178</v>
      </c>
      <c r="D2564" t="s">
        <v>630</v>
      </c>
      <c r="E2564" t="str">
        <f>HYPERLINK("https://www.ncbi.nlm.nih.gov/geo/query/acc.cgi?acc=GSM749295","GSM749295")</f>
        <v>GSM749295</v>
      </c>
      <c r="F2564" t="str">
        <f t="shared" si="144"/>
        <v>GSE30245</v>
      </c>
    </row>
    <row r="2565" spans="1:6" x14ac:dyDescent="0.25">
      <c r="A2565" t="s">
        <v>4356</v>
      </c>
      <c r="B2565" s="2" t="s">
        <v>4357</v>
      </c>
      <c r="C2565" t="s">
        <v>178</v>
      </c>
      <c r="D2565" t="s">
        <v>630</v>
      </c>
      <c r="E2565" t="str">
        <f>HYPERLINK("https://www.ncbi.nlm.nih.gov/geo/query/acc.cgi?acc=GSM749294","GSM749294")</f>
        <v>GSM749294</v>
      </c>
      <c r="F2565" t="str">
        <f t="shared" si="144"/>
        <v>GSE30245</v>
      </c>
    </row>
    <row r="2566" spans="1:6" x14ac:dyDescent="0.25">
      <c r="A2566" t="s">
        <v>4358</v>
      </c>
      <c r="B2566" s="2" t="s">
        <v>4359</v>
      </c>
      <c r="C2566" t="s">
        <v>178</v>
      </c>
      <c r="D2566" t="s">
        <v>630</v>
      </c>
      <c r="E2566" t="str">
        <f>HYPERLINK("https://www.ncbi.nlm.nih.gov/geo/query/acc.cgi?acc=GSM749297","GSM749297")</f>
        <v>GSM749297</v>
      </c>
      <c r="F2566" t="str">
        <f t="shared" si="144"/>
        <v>GSE30245</v>
      </c>
    </row>
    <row r="2567" spans="1:6" x14ac:dyDescent="0.25">
      <c r="A2567" t="s">
        <v>4360</v>
      </c>
      <c r="B2567" s="2" t="s">
        <v>4355</v>
      </c>
      <c r="C2567" t="s">
        <v>178</v>
      </c>
      <c r="D2567" t="s">
        <v>630</v>
      </c>
      <c r="E2567" t="str">
        <f>HYPERLINK("https://www.ncbi.nlm.nih.gov/geo/query/acc.cgi?acc=GSM749296","GSM749296")</f>
        <v>GSM749296</v>
      </c>
      <c r="F2567" t="str">
        <f t="shared" si="144"/>
        <v>GSE30245</v>
      </c>
    </row>
    <row r="2568" spans="1:6" x14ac:dyDescent="0.25">
      <c r="A2568" t="s">
        <v>4361</v>
      </c>
      <c r="B2568" s="2" t="s">
        <v>4362</v>
      </c>
      <c r="C2568" t="s">
        <v>178</v>
      </c>
      <c r="D2568" t="s">
        <v>630</v>
      </c>
      <c r="E2568" t="str">
        <f>HYPERLINK("https://www.ncbi.nlm.nih.gov/geo/query/acc.cgi?acc=GSM749291","GSM749291")</f>
        <v>GSM749291</v>
      </c>
      <c r="F2568" t="str">
        <f t="shared" si="144"/>
        <v>GSE30245</v>
      </c>
    </row>
    <row r="2569" spans="1:6" x14ac:dyDescent="0.25">
      <c r="A2569" t="s">
        <v>4363</v>
      </c>
      <c r="B2569" s="2" t="s">
        <v>4364</v>
      </c>
      <c r="C2569" t="s">
        <v>178</v>
      </c>
      <c r="D2569" t="s">
        <v>630</v>
      </c>
      <c r="E2569" t="str">
        <f>HYPERLINK("https://www.ncbi.nlm.nih.gov/geo/query/acc.cgi?acc=GSM749290","GSM749290")</f>
        <v>GSM749290</v>
      </c>
      <c r="F2569" t="str">
        <f t="shared" si="144"/>
        <v>GSE30245</v>
      </c>
    </row>
    <row r="2570" spans="1:6" x14ac:dyDescent="0.25">
      <c r="A2570" t="s">
        <v>4365</v>
      </c>
      <c r="B2570" s="2" t="s">
        <v>2071</v>
      </c>
      <c r="C2570" t="s">
        <v>166</v>
      </c>
      <c r="D2570" t="s">
        <v>559</v>
      </c>
      <c r="E2570" t="str">
        <f>HYPERLINK("https://www.ncbi.nlm.nih.gov/geo/query/acc.cgi?acc=GSM707699","GSM707699")</f>
        <v>GSM707699</v>
      </c>
      <c r="F2570" t="str">
        <f>HYPERLINK("https://www.ncbi.nlm.nih.gov/geo/query/acc.cgi?acc=GSE28593","GSE28593")</f>
        <v>GSE28593</v>
      </c>
    </row>
    <row r="2571" spans="1:6" x14ac:dyDescent="0.25">
      <c r="A2571" t="s">
        <v>4366</v>
      </c>
      <c r="B2571" s="2" t="s">
        <v>4367</v>
      </c>
      <c r="C2571" t="s">
        <v>67</v>
      </c>
      <c r="D2571" t="s">
        <v>572</v>
      </c>
      <c r="E2571" t="str">
        <f>HYPERLINK("https://www.ncbi.nlm.nih.gov/geo/query/acc.cgi?acc=GSM461127","GSM461127")</f>
        <v>GSM461127</v>
      </c>
      <c r="F2571" t="str">
        <f>HYPERLINK("https://www.ncbi.nlm.nih.gov/geo/query/acc.cgi?acc=GSE18503","GSE18503")</f>
        <v>GSE18503</v>
      </c>
    </row>
    <row r="2572" spans="1:6" x14ac:dyDescent="0.25">
      <c r="A2572" t="s">
        <v>4368</v>
      </c>
      <c r="B2572" s="2" t="s">
        <v>4079</v>
      </c>
      <c r="C2572" t="s">
        <v>341</v>
      </c>
      <c r="D2572" t="s">
        <v>1806</v>
      </c>
      <c r="E2572" t="str">
        <f>HYPERLINK("https://www.ncbi.nlm.nih.gov/geo/query/acc.cgi?acc=GSM1195996","GSM1195996")</f>
        <v>GSM1195996</v>
      </c>
      <c r="F2572" t="str">
        <f>HYPERLINK("https://www.ncbi.nlm.nih.gov/geo/query/acc.cgi?acc=GSE49251","GSE49251")</f>
        <v>GSE49251</v>
      </c>
    </row>
    <row r="2573" spans="1:6" x14ac:dyDescent="0.25">
      <c r="A2573" t="s">
        <v>4369</v>
      </c>
      <c r="B2573" s="2" t="s">
        <v>4370</v>
      </c>
      <c r="C2573" t="s">
        <v>478</v>
      </c>
      <c r="D2573" t="s">
        <v>559</v>
      </c>
      <c r="E2573" t="str">
        <f>HYPERLINK("https://www.ncbi.nlm.nih.gov/geo/query/acc.cgi?acc=GSM182240","GSM182240")</f>
        <v>GSM182240</v>
      </c>
      <c r="F2573" t="str">
        <f>HYPERLINK("https://www.ncbi.nlm.nih.gov/geo/query/acc.cgi?acc=GSE7528","GSE7528")</f>
        <v>GSE7528</v>
      </c>
    </row>
    <row r="2574" spans="1:6" x14ac:dyDescent="0.25">
      <c r="A2574" t="s">
        <v>4371</v>
      </c>
      <c r="B2574" s="2" t="s">
        <v>2626</v>
      </c>
      <c r="C2574" t="s">
        <v>478</v>
      </c>
      <c r="D2574" t="s">
        <v>559</v>
      </c>
      <c r="E2574" t="str">
        <f>HYPERLINK("https://www.ncbi.nlm.nih.gov/geo/query/acc.cgi?acc=GSM182243","GSM182243")</f>
        <v>GSM182243</v>
      </c>
      <c r="F2574" t="str">
        <f>HYPERLINK("https://www.ncbi.nlm.nih.gov/geo/query/acc.cgi?acc=GSE7528","GSE7528")</f>
        <v>GSE7528</v>
      </c>
    </row>
    <row r="2575" spans="1:6" x14ac:dyDescent="0.25">
      <c r="A2575" t="s">
        <v>4372</v>
      </c>
      <c r="B2575" s="2" t="s">
        <v>4373</v>
      </c>
      <c r="C2575" t="s">
        <v>207</v>
      </c>
      <c r="D2575" t="s">
        <v>559</v>
      </c>
      <c r="E2575" t="str">
        <f>HYPERLINK("https://www.ncbi.nlm.nih.gov/geo/query/acc.cgi?acc=GSM823720","GSM823720")</f>
        <v>GSM823720</v>
      </c>
      <c r="F2575" t="str">
        <f t="shared" ref="F2575:F2581" si="145">HYPERLINK("https://www.ncbi.nlm.nih.gov/geo/query/acc.cgi?acc=GSE33308","GSE33308")</f>
        <v>GSE33308</v>
      </c>
    </row>
    <row r="2576" spans="1:6" x14ac:dyDescent="0.25">
      <c r="A2576" t="s">
        <v>4374</v>
      </c>
      <c r="B2576" s="2" t="s">
        <v>4375</v>
      </c>
      <c r="C2576" t="s">
        <v>207</v>
      </c>
      <c r="D2576" t="s">
        <v>559</v>
      </c>
      <c r="E2576" t="str">
        <f>HYPERLINK("https://www.ncbi.nlm.nih.gov/geo/query/acc.cgi?acc=GSM823721","GSM823721")</f>
        <v>GSM823721</v>
      </c>
      <c r="F2576" t="str">
        <f t="shared" si="145"/>
        <v>GSE33308</v>
      </c>
    </row>
    <row r="2577" spans="1:6" x14ac:dyDescent="0.25">
      <c r="A2577" t="s">
        <v>4376</v>
      </c>
      <c r="B2577" s="2" t="s">
        <v>4377</v>
      </c>
      <c r="C2577" t="s">
        <v>207</v>
      </c>
      <c r="D2577" t="s">
        <v>559</v>
      </c>
      <c r="E2577" t="str">
        <f>HYPERLINK("https://www.ncbi.nlm.nih.gov/geo/query/acc.cgi?acc=GSM823722","GSM823722")</f>
        <v>GSM823722</v>
      </c>
      <c r="F2577" t="str">
        <f t="shared" si="145"/>
        <v>GSE33308</v>
      </c>
    </row>
    <row r="2578" spans="1:6" x14ac:dyDescent="0.25">
      <c r="A2578" t="s">
        <v>4378</v>
      </c>
      <c r="B2578" s="2" t="s">
        <v>4379</v>
      </c>
      <c r="C2578" t="s">
        <v>207</v>
      </c>
      <c r="D2578" t="s">
        <v>559</v>
      </c>
      <c r="E2578" t="str">
        <f>HYPERLINK("https://www.ncbi.nlm.nih.gov/geo/query/acc.cgi?acc=GSM823723","GSM823723")</f>
        <v>GSM823723</v>
      </c>
      <c r="F2578" t="str">
        <f t="shared" si="145"/>
        <v>GSE33308</v>
      </c>
    </row>
    <row r="2579" spans="1:6" x14ac:dyDescent="0.25">
      <c r="A2579" t="s">
        <v>4380</v>
      </c>
      <c r="B2579" s="2" t="s">
        <v>4381</v>
      </c>
      <c r="C2579" t="s">
        <v>207</v>
      </c>
      <c r="D2579" t="s">
        <v>559</v>
      </c>
      <c r="E2579" t="str">
        <f>HYPERLINK("https://www.ncbi.nlm.nih.gov/geo/query/acc.cgi?acc=GSM823724","GSM823724")</f>
        <v>GSM823724</v>
      </c>
      <c r="F2579" t="str">
        <f t="shared" si="145"/>
        <v>GSE33308</v>
      </c>
    </row>
    <row r="2580" spans="1:6" x14ac:dyDescent="0.25">
      <c r="A2580" t="s">
        <v>4382</v>
      </c>
      <c r="B2580" s="2" t="s">
        <v>4383</v>
      </c>
      <c r="C2580" t="s">
        <v>207</v>
      </c>
      <c r="D2580" t="s">
        <v>559</v>
      </c>
      <c r="E2580" t="str">
        <f>HYPERLINK("https://www.ncbi.nlm.nih.gov/geo/query/acc.cgi?acc=GSM823725","GSM823725")</f>
        <v>GSM823725</v>
      </c>
      <c r="F2580" t="str">
        <f t="shared" si="145"/>
        <v>GSE33308</v>
      </c>
    </row>
    <row r="2581" spans="1:6" x14ac:dyDescent="0.25">
      <c r="A2581" t="s">
        <v>4384</v>
      </c>
      <c r="B2581" s="2" t="s">
        <v>4385</v>
      </c>
      <c r="C2581" t="s">
        <v>207</v>
      </c>
      <c r="D2581" t="s">
        <v>559</v>
      </c>
      <c r="E2581" t="str">
        <f>HYPERLINK("https://www.ncbi.nlm.nih.gov/geo/query/acc.cgi?acc=GSM823726","GSM823726")</f>
        <v>GSM823726</v>
      </c>
      <c r="F2581" t="str">
        <f t="shared" si="145"/>
        <v>GSE33308</v>
      </c>
    </row>
    <row r="2582" spans="1:6" x14ac:dyDescent="0.25">
      <c r="A2582" t="s">
        <v>4386</v>
      </c>
      <c r="B2582" s="2" t="s">
        <v>3360</v>
      </c>
      <c r="C2582" t="s">
        <v>330</v>
      </c>
      <c r="D2582" t="s">
        <v>947</v>
      </c>
      <c r="E2582" t="str">
        <f>HYPERLINK("https://www.ncbi.nlm.nih.gov/geo/query/acc.cgi?acc=GSM1147692","GSM1147692")</f>
        <v>GSM1147692</v>
      </c>
      <c r="F2582" t="str">
        <f>HYPERLINK("https://www.ncbi.nlm.nih.gov/geo/query/acc.cgi?acc=GSE47345","GSE47345")</f>
        <v>GSE47345</v>
      </c>
    </row>
    <row r="2583" spans="1:6" x14ac:dyDescent="0.25">
      <c r="A2583" t="s">
        <v>4387</v>
      </c>
      <c r="B2583" s="2" t="s">
        <v>587</v>
      </c>
      <c r="C2583" t="s">
        <v>383</v>
      </c>
      <c r="D2583" t="s">
        <v>579</v>
      </c>
      <c r="E2583" t="str">
        <f>HYPERLINK("https://www.ncbi.nlm.nih.gov/geo/query/acc.cgi?acc=GSM1313636","GSM1313636")</f>
        <v>GSM1313636</v>
      </c>
      <c r="F2583" t="str">
        <f>HYPERLINK("https://www.ncbi.nlm.nih.gov/geo/query/acc.cgi?acc=GSE54355","GSE54355")</f>
        <v>GSE54355</v>
      </c>
    </row>
    <row r="2584" spans="1:6" x14ac:dyDescent="0.25">
      <c r="A2584" t="s">
        <v>4388</v>
      </c>
      <c r="B2584" s="2" t="s">
        <v>587</v>
      </c>
      <c r="C2584" t="s">
        <v>383</v>
      </c>
      <c r="D2584" t="s">
        <v>579</v>
      </c>
      <c r="E2584" t="str">
        <f>HYPERLINK("https://www.ncbi.nlm.nih.gov/geo/query/acc.cgi?acc=GSM1313637","GSM1313637")</f>
        <v>GSM1313637</v>
      </c>
      <c r="F2584" t="str">
        <f>HYPERLINK("https://www.ncbi.nlm.nih.gov/geo/query/acc.cgi?acc=GSE54355","GSE54355")</f>
        <v>GSE54355</v>
      </c>
    </row>
    <row r="2585" spans="1:6" x14ac:dyDescent="0.25">
      <c r="A2585" t="s">
        <v>4389</v>
      </c>
      <c r="B2585" s="2" t="s">
        <v>1933</v>
      </c>
      <c r="C2585" t="s">
        <v>243</v>
      </c>
      <c r="D2585" t="s">
        <v>625</v>
      </c>
      <c r="E2585" t="str">
        <f>HYPERLINK("https://www.ncbi.nlm.nih.gov/geo/query/acc.cgi?acc=GSM86149","GSM86149")</f>
        <v>GSM86149</v>
      </c>
      <c r="F2585" t="str">
        <f>HYPERLINK("https://www.ncbi.nlm.nih.gov/geo/query/acc.cgi?acc=GSE3749","GSE3749")</f>
        <v>GSE3749</v>
      </c>
    </row>
    <row r="2586" spans="1:6" x14ac:dyDescent="0.25">
      <c r="A2586" t="s">
        <v>4390</v>
      </c>
      <c r="B2586" s="2" t="s">
        <v>2220</v>
      </c>
      <c r="C2586" t="s">
        <v>222</v>
      </c>
      <c r="D2586" t="s">
        <v>559</v>
      </c>
      <c r="E2586" t="str">
        <f>HYPERLINK("https://www.ncbi.nlm.nih.gov/geo/query/acc.cgi?acc=GSM85020","GSM85020")</f>
        <v>GSM85020</v>
      </c>
      <c r="F2586" t="str">
        <f>HYPERLINK("https://www.ncbi.nlm.nih.gov/geo/query/acc.cgi?acc=GSE3653","GSE3653")</f>
        <v>GSE3653</v>
      </c>
    </row>
    <row r="2587" spans="1:6" x14ac:dyDescent="0.25">
      <c r="A2587" t="s">
        <v>4391</v>
      </c>
      <c r="B2587" s="2" t="s">
        <v>4392</v>
      </c>
      <c r="C2587" t="s">
        <v>222</v>
      </c>
      <c r="D2587" t="s">
        <v>559</v>
      </c>
      <c r="E2587" t="str">
        <f>HYPERLINK("https://www.ncbi.nlm.nih.gov/geo/query/acc.cgi?acc=GSM85021","GSM85021")</f>
        <v>GSM85021</v>
      </c>
      <c r="F2587" t="str">
        <f>HYPERLINK("https://www.ncbi.nlm.nih.gov/geo/query/acc.cgi?acc=GSE3653","GSE3653")</f>
        <v>GSE3653</v>
      </c>
    </row>
    <row r="2588" spans="1:6" x14ac:dyDescent="0.25">
      <c r="A2588" t="s">
        <v>4393</v>
      </c>
      <c r="B2588" s="2" t="s">
        <v>4392</v>
      </c>
      <c r="C2588" t="s">
        <v>222</v>
      </c>
      <c r="D2588" t="s">
        <v>559</v>
      </c>
      <c r="E2588" t="str">
        <f>HYPERLINK("https://www.ncbi.nlm.nih.gov/geo/query/acc.cgi?acc=GSM85022","GSM85022")</f>
        <v>GSM85022</v>
      </c>
      <c r="F2588" t="str">
        <f>HYPERLINK("https://www.ncbi.nlm.nih.gov/geo/query/acc.cgi?acc=GSE3653","GSE3653")</f>
        <v>GSE3653</v>
      </c>
    </row>
    <row r="2589" spans="1:6" x14ac:dyDescent="0.25">
      <c r="A2589" t="s">
        <v>4394</v>
      </c>
      <c r="B2589" s="2" t="s">
        <v>4395</v>
      </c>
      <c r="C2589" t="s">
        <v>222</v>
      </c>
      <c r="D2589" t="s">
        <v>559</v>
      </c>
      <c r="E2589" t="str">
        <f>HYPERLINK("https://www.ncbi.nlm.nih.gov/geo/query/acc.cgi?acc=GSM85023","GSM85023")</f>
        <v>GSM85023</v>
      </c>
      <c r="F2589" t="str">
        <f>HYPERLINK("https://www.ncbi.nlm.nih.gov/geo/query/acc.cgi?acc=GSE3653","GSE3653")</f>
        <v>GSE3653</v>
      </c>
    </row>
    <row r="2590" spans="1:6" x14ac:dyDescent="0.25">
      <c r="A2590" t="s">
        <v>4396</v>
      </c>
      <c r="B2590" s="2" t="s">
        <v>4395</v>
      </c>
      <c r="C2590" t="s">
        <v>222</v>
      </c>
      <c r="D2590" t="s">
        <v>559</v>
      </c>
      <c r="E2590" t="str">
        <f>HYPERLINK("https://www.ncbi.nlm.nih.gov/geo/query/acc.cgi?acc=GSM85024","GSM85024")</f>
        <v>GSM85024</v>
      </c>
      <c r="F2590" t="str">
        <f>HYPERLINK("https://www.ncbi.nlm.nih.gov/geo/query/acc.cgi?acc=GSE3653","GSE3653")</f>
        <v>GSE3653</v>
      </c>
    </row>
    <row r="2591" spans="1:6" x14ac:dyDescent="0.25">
      <c r="A2591" t="s">
        <v>4397</v>
      </c>
      <c r="B2591" s="2" t="s">
        <v>4398</v>
      </c>
      <c r="C2591" t="s">
        <v>324</v>
      </c>
      <c r="D2591" t="s">
        <v>623</v>
      </c>
      <c r="E2591" t="str">
        <f>HYPERLINK("https://www.ncbi.nlm.nih.gov/geo/query/acc.cgi?acc=GSM105628","GSM105628")</f>
        <v>GSM105628</v>
      </c>
      <c r="F2591" t="str">
        <f>HYPERLINK("https://www.ncbi.nlm.nih.gov/geo/query/acc.cgi?acc=GSE4679","GSE4679")</f>
        <v>GSE4679</v>
      </c>
    </row>
    <row r="2592" spans="1:6" x14ac:dyDescent="0.25">
      <c r="A2592" t="s">
        <v>4399</v>
      </c>
      <c r="B2592" s="2" t="s">
        <v>4400</v>
      </c>
      <c r="C2592" t="s">
        <v>324</v>
      </c>
      <c r="D2592" t="s">
        <v>625</v>
      </c>
      <c r="E2592" t="str">
        <f>HYPERLINK("https://www.ncbi.nlm.nih.gov/geo/query/acc.cgi?acc=GSM105521","GSM105521")</f>
        <v>GSM105521</v>
      </c>
      <c r="F2592" t="str">
        <f>HYPERLINK("https://www.ncbi.nlm.nih.gov/geo/query/acc.cgi?acc=GSE4679","GSE4679")</f>
        <v>GSE4679</v>
      </c>
    </row>
    <row r="2593" spans="1:6" x14ac:dyDescent="0.25">
      <c r="A2593" t="s">
        <v>4401</v>
      </c>
      <c r="B2593" s="2" t="s">
        <v>4400</v>
      </c>
      <c r="C2593" t="s">
        <v>324</v>
      </c>
      <c r="D2593" t="s">
        <v>623</v>
      </c>
      <c r="E2593" t="str">
        <f>HYPERLINK("https://www.ncbi.nlm.nih.gov/geo/query/acc.cgi?acc=GSM105520","GSM105520")</f>
        <v>GSM105520</v>
      </c>
      <c r="F2593" t="str">
        <f>HYPERLINK("https://www.ncbi.nlm.nih.gov/geo/query/acc.cgi?acc=GSE4679","GSE4679")</f>
        <v>GSE4679</v>
      </c>
    </row>
    <row r="2594" spans="1:6" x14ac:dyDescent="0.25">
      <c r="A2594" t="s">
        <v>4402</v>
      </c>
      <c r="B2594" s="2" t="s">
        <v>4403</v>
      </c>
      <c r="C2594" t="s">
        <v>324</v>
      </c>
      <c r="D2594" t="s">
        <v>625</v>
      </c>
      <c r="E2594" t="str">
        <f>HYPERLINK("https://www.ncbi.nlm.nih.gov/geo/query/acc.cgi?acc=GSM105523","GSM105523")</f>
        <v>GSM105523</v>
      </c>
      <c r="F2594" t="str">
        <f>HYPERLINK("https://www.ncbi.nlm.nih.gov/geo/query/acc.cgi?acc=GSE4679","GSE4679")</f>
        <v>GSE4679</v>
      </c>
    </row>
    <row r="2595" spans="1:6" x14ac:dyDescent="0.25">
      <c r="A2595" t="s">
        <v>4404</v>
      </c>
      <c r="B2595" s="2" t="s">
        <v>4403</v>
      </c>
      <c r="C2595" t="s">
        <v>324</v>
      </c>
      <c r="D2595" t="s">
        <v>623</v>
      </c>
      <c r="E2595" t="str">
        <f>HYPERLINK("https://www.ncbi.nlm.nih.gov/geo/query/acc.cgi?acc=GSM105522","GSM105522")</f>
        <v>GSM105522</v>
      </c>
      <c r="F2595" t="str">
        <f>HYPERLINK("https://www.ncbi.nlm.nih.gov/geo/query/acc.cgi?acc=GSE4679","GSE4679")</f>
        <v>GSE4679</v>
      </c>
    </row>
    <row r="2596" spans="1:6" x14ac:dyDescent="0.25">
      <c r="A2596" t="s">
        <v>4405</v>
      </c>
      <c r="B2596" s="2" t="s">
        <v>4406</v>
      </c>
      <c r="C2596" t="s">
        <v>133</v>
      </c>
      <c r="D2596" t="s">
        <v>579</v>
      </c>
      <c r="E2596" t="str">
        <f>HYPERLINK("https://www.ncbi.nlm.nih.gov/geo/query/acc.cgi?acc=GSM412777","GSM412777")</f>
        <v>GSM412777</v>
      </c>
      <c r="F2596" t="str">
        <f>HYPERLINK("https://www.ncbi.nlm.nih.gov/geo/query/acc.cgi?acc=GSE26360","GSE26360")</f>
        <v>GSE26360</v>
      </c>
    </row>
    <row r="2597" spans="1:6" x14ac:dyDescent="0.25">
      <c r="A2597" t="s">
        <v>4407</v>
      </c>
      <c r="B2597" s="2" t="s">
        <v>4406</v>
      </c>
      <c r="C2597" t="s">
        <v>133</v>
      </c>
      <c r="D2597" t="s">
        <v>579</v>
      </c>
      <c r="E2597" t="str">
        <f>HYPERLINK("https://www.ncbi.nlm.nih.gov/geo/query/acc.cgi?acc=GSM412776","GSM412776")</f>
        <v>GSM412776</v>
      </c>
      <c r="F2597" t="str">
        <f>HYPERLINK("https://www.ncbi.nlm.nih.gov/geo/query/acc.cgi?acc=GSE26360","GSE26360")</f>
        <v>GSE26360</v>
      </c>
    </row>
    <row r="2598" spans="1:6" x14ac:dyDescent="0.25">
      <c r="A2598" t="s">
        <v>4408</v>
      </c>
      <c r="B2598" s="2" t="s">
        <v>4406</v>
      </c>
      <c r="C2598" t="s">
        <v>133</v>
      </c>
      <c r="D2598" t="s">
        <v>579</v>
      </c>
      <c r="E2598" t="str">
        <f>HYPERLINK("https://www.ncbi.nlm.nih.gov/geo/query/acc.cgi?acc=GSM412775","GSM412775")</f>
        <v>GSM412775</v>
      </c>
      <c r="F2598" t="str">
        <f>HYPERLINK("https://www.ncbi.nlm.nih.gov/geo/query/acc.cgi?acc=GSE26360","GSE26360")</f>
        <v>GSE26360</v>
      </c>
    </row>
    <row r="2599" spans="1:6" x14ac:dyDescent="0.25">
      <c r="A2599" t="s">
        <v>4409</v>
      </c>
      <c r="B2599" s="2" t="s">
        <v>705</v>
      </c>
      <c r="C2599" t="s">
        <v>324</v>
      </c>
      <c r="D2599" t="s">
        <v>623</v>
      </c>
      <c r="E2599" t="str">
        <f>HYPERLINK("https://www.ncbi.nlm.nih.gov/geo/query/acc.cgi?acc=GSM105526","GSM105526")</f>
        <v>GSM105526</v>
      </c>
      <c r="F2599" t="str">
        <f>HYPERLINK("https://www.ncbi.nlm.nih.gov/geo/query/acc.cgi?acc=GSE4679","GSE4679")</f>
        <v>GSE4679</v>
      </c>
    </row>
    <row r="2600" spans="1:6" x14ac:dyDescent="0.25">
      <c r="A2600" t="s">
        <v>4410</v>
      </c>
      <c r="B2600" s="2" t="s">
        <v>4411</v>
      </c>
      <c r="C2600" t="s">
        <v>118</v>
      </c>
      <c r="D2600" t="s">
        <v>559</v>
      </c>
      <c r="E2600" t="str">
        <f>HYPERLINK("https://www.ncbi.nlm.nih.gov/geo/query/acc.cgi?acc=GSM638094","GSM638094")</f>
        <v>GSM638094</v>
      </c>
      <c r="F2600" t="str">
        <f>HYPERLINK("https://www.ncbi.nlm.nih.gov/geo/query/acc.cgi?acc=GSE24705","GSE24705")</f>
        <v>GSE24705</v>
      </c>
    </row>
    <row r="2601" spans="1:6" x14ac:dyDescent="0.25">
      <c r="A2601" t="s">
        <v>4412</v>
      </c>
      <c r="B2601" s="2" t="s">
        <v>4411</v>
      </c>
      <c r="C2601" t="s">
        <v>118</v>
      </c>
      <c r="D2601" t="s">
        <v>559</v>
      </c>
      <c r="E2601" t="str">
        <f>HYPERLINK("https://www.ncbi.nlm.nih.gov/geo/query/acc.cgi?acc=GSM638095","GSM638095")</f>
        <v>GSM638095</v>
      </c>
      <c r="F2601" t="str">
        <f>HYPERLINK("https://www.ncbi.nlm.nih.gov/geo/query/acc.cgi?acc=GSE24705","GSE24705")</f>
        <v>GSE24705</v>
      </c>
    </row>
    <row r="2602" spans="1:6" x14ac:dyDescent="0.25">
      <c r="A2602" t="s">
        <v>4413</v>
      </c>
      <c r="B2602" s="2" t="s">
        <v>4411</v>
      </c>
      <c r="C2602" t="s">
        <v>118</v>
      </c>
      <c r="D2602" t="s">
        <v>559</v>
      </c>
      <c r="E2602" t="str">
        <f>HYPERLINK("https://www.ncbi.nlm.nih.gov/geo/query/acc.cgi?acc=GSM638096","GSM638096")</f>
        <v>GSM638096</v>
      </c>
      <c r="F2602" t="str">
        <f>HYPERLINK("https://www.ncbi.nlm.nih.gov/geo/query/acc.cgi?acc=GSE24705","GSE24705")</f>
        <v>GSE24705</v>
      </c>
    </row>
    <row r="2603" spans="1:6" x14ac:dyDescent="0.25">
      <c r="A2603" t="s">
        <v>4414</v>
      </c>
      <c r="B2603" s="2" t="s">
        <v>4406</v>
      </c>
      <c r="C2603" t="s">
        <v>133</v>
      </c>
      <c r="D2603" t="s">
        <v>579</v>
      </c>
      <c r="E2603" t="str">
        <f>HYPERLINK("https://www.ncbi.nlm.nih.gov/geo/query/acc.cgi?acc=GSM412778","GSM412778")</f>
        <v>GSM412778</v>
      </c>
      <c r="F2603" t="str">
        <f>HYPERLINK("https://www.ncbi.nlm.nih.gov/geo/query/acc.cgi?acc=GSE26360","GSE26360")</f>
        <v>GSE26360</v>
      </c>
    </row>
    <row r="2604" spans="1:6" x14ac:dyDescent="0.25">
      <c r="A2604" t="s">
        <v>4415</v>
      </c>
      <c r="B2604" s="2" t="s">
        <v>4019</v>
      </c>
      <c r="C2604" t="s">
        <v>118</v>
      </c>
      <c r="D2604" t="s">
        <v>559</v>
      </c>
      <c r="E2604" t="str">
        <f>HYPERLINK("https://www.ncbi.nlm.nih.gov/geo/query/acc.cgi?acc=GSM638090","GSM638090")</f>
        <v>GSM638090</v>
      </c>
      <c r="F2604" t="str">
        <f>HYPERLINK("https://www.ncbi.nlm.nih.gov/geo/query/acc.cgi?acc=GSE24705","GSE24705")</f>
        <v>GSE24705</v>
      </c>
    </row>
    <row r="2605" spans="1:6" x14ac:dyDescent="0.25">
      <c r="A2605" t="s">
        <v>4416</v>
      </c>
      <c r="B2605" s="2" t="s">
        <v>4417</v>
      </c>
      <c r="C2605" t="s">
        <v>118</v>
      </c>
      <c r="D2605" t="s">
        <v>559</v>
      </c>
      <c r="E2605" t="str">
        <f>HYPERLINK("https://www.ncbi.nlm.nih.gov/geo/query/acc.cgi?acc=GSM638091","GSM638091")</f>
        <v>GSM638091</v>
      </c>
      <c r="F2605" t="str">
        <f>HYPERLINK("https://www.ncbi.nlm.nih.gov/geo/query/acc.cgi?acc=GSE24705","GSE24705")</f>
        <v>GSE24705</v>
      </c>
    </row>
    <row r="2606" spans="1:6" x14ac:dyDescent="0.25">
      <c r="A2606" t="s">
        <v>4418</v>
      </c>
      <c r="B2606" s="2" t="s">
        <v>4417</v>
      </c>
      <c r="C2606" t="s">
        <v>118</v>
      </c>
      <c r="D2606" t="s">
        <v>559</v>
      </c>
      <c r="E2606" t="str">
        <f>HYPERLINK("https://www.ncbi.nlm.nih.gov/geo/query/acc.cgi?acc=GSM638092","GSM638092")</f>
        <v>GSM638092</v>
      </c>
      <c r="F2606" t="str">
        <f>HYPERLINK("https://www.ncbi.nlm.nih.gov/geo/query/acc.cgi?acc=GSE24705","GSE24705")</f>
        <v>GSE24705</v>
      </c>
    </row>
    <row r="2607" spans="1:6" x14ac:dyDescent="0.25">
      <c r="A2607" t="s">
        <v>4419</v>
      </c>
      <c r="B2607" s="2" t="s">
        <v>4417</v>
      </c>
      <c r="C2607" t="s">
        <v>118</v>
      </c>
      <c r="D2607" t="s">
        <v>559</v>
      </c>
      <c r="E2607" t="str">
        <f>HYPERLINK("https://www.ncbi.nlm.nih.gov/geo/query/acc.cgi?acc=GSM638093","GSM638093")</f>
        <v>GSM638093</v>
      </c>
      <c r="F2607" t="str">
        <f>HYPERLINK("https://www.ncbi.nlm.nih.gov/geo/query/acc.cgi?acc=GSE24705","GSE24705")</f>
        <v>GSE24705</v>
      </c>
    </row>
    <row r="2608" spans="1:6" x14ac:dyDescent="0.25">
      <c r="A2608" t="s">
        <v>4420</v>
      </c>
      <c r="B2608" s="2" t="s">
        <v>3098</v>
      </c>
      <c r="C2608" t="s">
        <v>542</v>
      </c>
      <c r="D2608" t="s">
        <v>559</v>
      </c>
      <c r="E2608" t="str">
        <f>HYPERLINK("https://www.ncbi.nlm.nih.gov/geo/query/acc.cgi?acc=GSM241865","GSM241865")</f>
        <v>GSM241865</v>
      </c>
      <c r="F2608" t="str">
        <f>HYPERLINK("https://www.ncbi.nlm.nih.gov/geo/query/acc.cgi?acc=GSE9563","GSE9563")</f>
        <v>GSE9563</v>
      </c>
    </row>
    <row r="2609" spans="1:6" x14ac:dyDescent="0.25">
      <c r="A2609" t="s">
        <v>4421</v>
      </c>
      <c r="B2609" s="2" t="s">
        <v>4398</v>
      </c>
      <c r="C2609" t="s">
        <v>324</v>
      </c>
      <c r="D2609" t="s">
        <v>625</v>
      </c>
      <c r="E2609" t="str">
        <f>HYPERLINK("https://www.ncbi.nlm.nih.gov/geo/query/acc.cgi?acc=GSM105629","GSM105629")</f>
        <v>GSM105629</v>
      </c>
      <c r="F2609" t="str">
        <f>HYPERLINK("https://www.ncbi.nlm.nih.gov/geo/query/acc.cgi?acc=GSE4679","GSE4679")</f>
        <v>GSE4679</v>
      </c>
    </row>
    <row r="2610" spans="1:6" x14ac:dyDescent="0.25">
      <c r="A2610" t="s">
        <v>4422</v>
      </c>
      <c r="B2610" s="2" t="s">
        <v>3370</v>
      </c>
      <c r="C2610" t="s">
        <v>545</v>
      </c>
      <c r="D2610" t="s">
        <v>3368</v>
      </c>
      <c r="E2610" t="str">
        <f>HYPERLINK("https://www.ncbi.nlm.nih.gov/geo/query/acc.cgi?acc=GSM246439","GSM246439")</f>
        <v>GSM246439</v>
      </c>
      <c r="F2610" t="str">
        <f>HYPERLINK("https://www.ncbi.nlm.nih.gov/geo/query/acc.cgi?acc=GSE9775","GSE9775")</f>
        <v>GSE9775</v>
      </c>
    </row>
    <row r="2611" spans="1:6" x14ac:dyDescent="0.25">
      <c r="A2611" t="s">
        <v>4423</v>
      </c>
      <c r="B2611" s="2" t="s">
        <v>3145</v>
      </c>
      <c r="C2611" t="s">
        <v>463</v>
      </c>
      <c r="D2611" t="s">
        <v>559</v>
      </c>
      <c r="E2611" t="str">
        <f>HYPERLINK("https://www.ncbi.nlm.nih.gov/geo/query/acc.cgi?acc=GSM172070","GSM172070")</f>
        <v>GSM172070</v>
      </c>
      <c r="F2611" t="str">
        <f>HYPERLINK("https://www.ncbi.nlm.nih.gov/geo/query/acc.cgi?acc=GSE7141","GSE7141")</f>
        <v>GSE7141</v>
      </c>
    </row>
    <row r="2612" spans="1:6" x14ac:dyDescent="0.25">
      <c r="A2612" t="s">
        <v>4424</v>
      </c>
      <c r="B2612" s="2" t="s">
        <v>3098</v>
      </c>
      <c r="C2612" t="s">
        <v>542</v>
      </c>
      <c r="D2612" t="s">
        <v>559</v>
      </c>
      <c r="E2612" t="str">
        <f>HYPERLINK("https://www.ncbi.nlm.nih.gov/geo/query/acc.cgi?acc=GSM241861","GSM241861")</f>
        <v>GSM241861</v>
      </c>
      <c r="F2612" t="str">
        <f>HYPERLINK("https://www.ncbi.nlm.nih.gov/geo/query/acc.cgi?acc=GSE9563","GSE9563")</f>
        <v>GSE9563</v>
      </c>
    </row>
    <row r="2613" spans="1:6" x14ac:dyDescent="0.25">
      <c r="A2613" t="s">
        <v>4425</v>
      </c>
      <c r="B2613" s="2" t="s">
        <v>3098</v>
      </c>
      <c r="C2613" t="s">
        <v>542</v>
      </c>
      <c r="D2613" t="s">
        <v>559</v>
      </c>
      <c r="E2613" t="str">
        <f>HYPERLINK("https://www.ncbi.nlm.nih.gov/geo/query/acc.cgi?acc=GSM241860","GSM241860")</f>
        <v>GSM241860</v>
      </c>
      <c r="F2613" t="str">
        <f>HYPERLINK("https://www.ncbi.nlm.nih.gov/geo/query/acc.cgi?acc=GSE9563","GSE9563")</f>
        <v>GSE9563</v>
      </c>
    </row>
    <row r="2614" spans="1:6" x14ac:dyDescent="0.25">
      <c r="A2614" t="s">
        <v>4426</v>
      </c>
      <c r="B2614" s="2" t="s">
        <v>4427</v>
      </c>
      <c r="C2614" t="s">
        <v>121</v>
      </c>
      <c r="D2614" t="s">
        <v>579</v>
      </c>
      <c r="E2614" t="str">
        <f>HYPERLINK("https://www.ncbi.nlm.nih.gov/geo/query/acc.cgi?acc=GSM611393","GSM611393")</f>
        <v>GSM611393</v>
      </c>
      <c r="F2614" t="str">
        <f>HYPERLINK("https://www.ncbi.nlm.nih.gov/geo/query/acc.cgi?acc=GSE24861","GSE24861")</f>
        <v>GSE24861</v>
      </c>
    </row>
    <row r="2615" spans="1:6" x14ac:dyDescent="0.25">
      <c r="A2615" t="s">
        <v>4428</v>
      </c>
      <c r="B2615" s="2" t="s">
        <v>4429</v>
      </c>
      <c r="C2615" t="s">
        <v>425</v>
      </c>
      <c r="D2615" t="s">
        <v>559</v>
      </c>
      <c r="E2615" t="str">
        <f>HYPERLINK("https://www.ncbi.nlm.nih.gov/geo/query/acc.cgi?acc=GSM1973504","GSM1973504")</f>
        <v>GSM1973504</v>
      </c>
      <c r="F2615" t="str">
        <f>HYPERLINK("https://www.ncbi.nlm.nih.gov/geo/query/acc.cgi?acc=GSE63291","GSE63291")</f>
        <v>GSE63291</v>
      </c>
    </row>
    <row r="2616" spans="1:6" x14ac:dyDescent="0.25">
      <c r="A2616" t="s">
        <v>4430</v>
      </c>
      <c r="B2616" s="2" t="s">
        <v>4429</v>
      </c>
      <c r="C2616" t="s">
        <v>425</v>
      </c>
      <c r="D2616" t="s">
        <v>559</v>
      </c>
      <c r="E2616" t="str">
        <f>HYPERLINK("https://www.ncbi.nlm.nih.gov/geo/query/acc.cgi?acc=GSM1973505","GSM1973505")</f>
        <v>GSM1973505</v>
      </c>
      <c r="F2616" t="str">
        <f>HYPERLINK("https://www.ncbi.nlm.nih.gov/geo/query/acc.cgi?acc=GSE63291","GSE63291")</f>
        <v>GSE63291</v>
      </c>
    </row>
    <row r="2617" spans="1:6" x14ac:dyDescent="0.25">
      <c r="A2617" t="s">
        <v>4431</v>
      </c>
      <c r="B2617" s="2" t="s">
        <v>4432</v>
      </c>
      <c r="C2617" t="s">
        <v>121</v>
      </c>
      <c r="D2617" t="s">
        <v>579</v>
      </c>
      <c r="E2617" t="str">
        <f>HYPERLINK("https://www.ncbi.nlm.nih.gov/geo/query/acc.cgi?acc=GSM611396","GSM611396")</f>
        <v>GSM611396</v>
      </c>
      <c r="F2617" t="str">
        <f>HYPERLINK("https://www.ncbi.nlm.nih.gov/geo/query/acc.cgi?acc=GSE24861","GSE24861")</f>
        <v>GSE24861</v>
      </c>
    </row>
    <row r="2618" spans="1:6" x14ac:dyDescent="0.25">
      <c r="A2618" t="s">
        <v>4433</v>
      </c>
      <c r="B2618" s="2" t="s">
        <v>4434</v>
      </c>
      <c r="C2618" t="s">
        <v>121</v>
      </c>
      <c r="D2618" t="s">
        <v>579</v>
      </c>
      <c r="E2618" t="str">
        <f>HYPERLINK("https://www.ncbi.nlm.nih.gov/geo/query/acc.cgi?acc=GSM611397","GSM611397")</f>
        <v>GSM611397</v>
      </c>
      <c r="F2618" t="str">
        <f>HYPERLINK("https://www.ncbi.nlm.nih.gov/geo/query/acc.cgi?acc=GSE24861","GSE24861")</f>
        <v>GSE24861</v>
      </c>
    </row>
    <row r="2619" spans="1:6" x14ac:dyDescent="0.25">
      <c r="A2619" t="s">
        <v>4435</v>
      </c>
      <c r="B2619" s="2" t="s">
        <v>4436</v>
      </c>
      <c r="C2619" t="s">
        <v>121</v>
      </c>
      <c r="D2619" t="s">
        <v>579</v>
      </c>
      <c r="E2619" t="str">
        <f>HYPERLINK("https://www.ncbi.nlm.nih.gov/geo/query/acc.cgi?acc=GSM611394","GSM611394")</f>
        <v>GSM611394</v>
      </c>
      <c r="F2619" t="str">
        <f>HYPERLINK("https://www.ncbi.nlm.nih.gov/geo/query/acc.cgi?acc=GSE24861","GSE24861")</f>
        <v>GSE24861</v>
      </c>
    </row>
    <row r="2620" spans="1:6" x14ac:dyDescent="0.25">
      <c r="A2620" t="s">
        <v>4437</v>
      </c>
      <c r="B2620" s="2" t="s">
        <v>4438</v>
      </c>
      <c r="C2620" t="s">
        <v>121</v>
      </c>
      <c r="D2620" t="s">
        <v>579</v>
      </c>
      <c r="E2620" t="str">
        <f>HYPERLINK("https://www.ncbi.nlm.nih.gov/geo/query/acc.cgi?acc=GSM611395","GSM611395")</f>
        <v>GSM611395</v>
      </c>
      <c r="F2620" t="str">
        <f>HYPERLINK("https://www.ncbi.nlm.nih.gov/geo/query/acc.cgi?acc=GSE24861","GSE24861")</f>
        <v>GSE24861</v>
      </c>
    </row>
    <row r="2621" spans="1:6" x14ac:dyDescent="0.25">
      <c r="A2621" t="s">
        <v>4439</v>
      </c>
      <c r="B2621" s="2" t="s">
        <v>900</v>
      </c>
      <c r="C2621" t="s">
        <v>243</v>
      </c>
      <c r="D2621" t="s">
        <v>625</v>
      </c>
      <c r="E2621" t="str">
        <f>HYPERLINK("https://www.ncbi.nlm.nih.gov/geo/query/acc.cgi?acc=GSM86137","GSM86137")</f>
        <v>GSM86137</v>
      </c>
      <c r="F2621" t="str">
        <f t="shared" ref="F2621:F2628" si="146">HYPERLINK("https://www.ncbi.nlm.nih.gov/geo/query/acc.cgi?acc=GSE3749","GSE3749")</f>
        <v>GSE3749</v>
      </c>
    </row>
    <row r="2622" spans="1:6" x14ac:dyDescent="0.25">
      <c r="A2622" t="s">
        <v>4440</v>
      </c>
      <c r="B2622" s="2" t="s">
        <v>900</v>
      </c>
      <c r="C2622" t="s">
        <v>243</v>
      </c>
      <c r="D2622" t="s">
        <v>623</v>
      </c>
      <c r="E2622" t="str">
        <f>HYPERLINK("https://www.ncbi.nlm.nih.gov/geo/query/acc.cgi?acc=GSM86136","GSM86136")</f>
        <v>GSM86136</v>
      </c>
      <c r="F2622" t="str">
        <f t="shared" si="146"/>
        <v>GSE3749</v>
      </c>
    </row>
    <row r="2623" spans="1:6" x14ac:dyDescent="0.25">
      <c r="A2623" t="s">
        <v>4441</v>
      </c>
      <c r="B2623" s="2" t="s">
        <v>4442</v>
      </c>
      <c r="C2623" t="s">
        <v>243</v>
      </c>
      <c r="D2623" t="s">
        <v>625</v>
      </c>
      <c r="E2623" t="str">
        <f>HYPERLINK("https://www.ncbi.nlm.nih.gov/geo/query/acc.cgi?acc=GSM86135","GSM86135")</f>
        <v>GSM86135</v>
      </c>
      <c r="F2623" t="str">
        <f t="shared" si="146"/>
        <v>GSE3749</v>
      </c>
    </row>
    <row r="2624" spans="1:6" x14ac:dyDescent="0.25">
      <c r="A2624" t="s">
        <v>4443</v>
      </c>
      <c r="B2624" s="2" t="s">
        <v>4442</v>
      </c>
      <c r="C2624" t="s">
        <v>243</v>
      </c>
      <c r="D2624" t="s">
        <v>623</v>
      </c>
      <c r="E2624" t="str">
        <f>HYPERLINK("https://www.ncbi.nlm.nih.gov/geo/query/acc.cgi?acc=GSM86134","GSM86134")</f>
        <v>GSM86134</v>
      </c>
      <c r="F2624" t="str">
        <f t="shared" si="146"/>
        <v>GSE3749</v>
      </c>
    </row>
    <row r="2625" spans="1:6" x14ac:dyDescent="0.25">
      <c r="A2625" t="s">
        <v>4444</v>
      </c>
      <c r="B2625" s="2" t="s">
        <v>4442</v>
      </c>
      <c r="C2625" t="s">
        <v>243</v>
      </c>
      <c r="D2625" t="s">
        <v>625</v>
      </c>
      <c r="E2625" t="str">
        <f>HYPERLINK("https://www.ncbi.nlm.nih.gov/geo/query/acc.cgi?acc=GSM86133","GSM86133")</f>
        <v>GSM86133</v>
      </c>
      <c r="F2625" t="str">
        <f t="shared" si="146"/>
        <v>GSE3749</v>
      </c>
    </row>
    <row r="2626" spans="1:6" x14ac:dyDescent="0.25">
      <c r="A2626" t="s">
        <v>4445</v>
      </c>
      <c r="B2626" s="2" t="s">
        <v>4442</v>
      </c>
      <c r="C2626" t="s">
        <v>243</v>
      </c>
      <c r="D2626" t="s">
        <v>623</v>
      </c>
      <c r="E2626" t="str">
        <f>HYPERLINK("https://www.ncbi.nlm.nih.gov/geo/query/acc.cgi?acc=GSM86132","GSM86132")</f>
        <v>GSM86132</v>
      </c>
      <c r="F2626" t="str">
        <f t="shared" si="146"/>
        <v>GSE3749</v>
      </c>
    </row>
    <row r="2627" spans="1:6" x14ac:dyDescent="0.25">
      <c r="A2627" t="s">
        <v>4446</v>
      </c>
      <c r="B2627" s="2" t="s">
        <v>4442</v>
      </c>
      <c r="C2627" t="s">
        <v>243</v>
      </c>
      <c r="D2627" t="s">
        <v>625</v>
      </c>
      <c r="E2627" t="str">
        <f>HYPERLINK("https://www.ncbi.nlm.nih.gov/geo/query/acc.cgi?acc=GSM86131","GSM86131")</f>
        <v>GSM86131</v>
      </c>
      <c r="F2627" t="str">
        <f t="shared" si="146"/>
        <v>GSE3749</v>
      </c>
    </row>
    <row r="2628" spans="1:6" x14ac:dyDescent="0.25">
      <c r="A2628" t="s">
        <v>4447</v>
      </c>
      <c r="B2628" s="2" t="s">
        <v>4442</v>
      </c>
      <c r="C2628" t="s">
        <v>243</v>
      </c>
      <c r="D2628" t="s">
        <v>623</v>
      </c>
      <c r="E2628" t="str">
        <f>HYPERLINK("https://www.ncbi.nlm.nih.gov/geo/query/acc.cgi?acc=GSM86130","GSM86130")</f>
        <v>GSM86130</v>
      </c>
      <c r="F2628" t="str">
        <f t="shared" si="146"/>
        <v>GSE3749</v>
      </c>
    </row>
    <row r="2629" spans="1:6" x14ac:dyDescent="0.25">
      <c r="A2629" t="s">
        <v>4448</v>
      </c>
      <c r="B2629" s="2" t="s">
        <v>4449</v>
      </c>
      <c r="C2629" t="s">
        <v>516</v>
      </c>
      <c r="D2629" t="s">
        <v>559</v>
      </c>
      <c r="E2629" t="str">
        <f>HYPERLINK("https://www.ncbi.nlm.nih.gov/geo/query/acc.cgi?acc=GSM2139749","GSM2139749")</f>
        <v>GSM2139749</v>
      </c>
      <c r="F2629" t="str">
        <f>HYPERLINK("https://www.ncbi.nlm.nih.gov/geo/query/acc.cgi?acc=GSE80983","GSE80983")</f>
        <v>GSE80983</v>
      </c>
    </row>
    <row r="2630" spans="1:6" x14ac:dyDescent="0.25">
      <c r="A2630" t="s">
        <v>4450</v>
      </c>
      <c r="B2630" s="2" t="s">
        <v>4068</v>
      </c>
      <c r="C2630" t="s">
        <v>404</v>
      </c>
      <c r="D2630" t="s">
        <v>579</v>
      </c>
      <c r="E2630" t="str">
        <f>HYPERLINK("https://www.ncbi.nlm.nih.gov/geo/query/acc.cgi?acc=GSM1385823","GSM1385823")</f>
        <v>GSM1385823</v>
      </c>
      <c r="F2630" t="str">
        <f t="shared" ref="F2630:F2639" si="147">HYPERLINK("https://www.ncbi.nlm.nih.gov/geo/query/acc.cgi?acc=GSE57639","GSE57639")</f>
        <v>GSE57639</v>
      </c>
    </row>
    <row r="2631" spans="1:6" x14ac:dyDescent="0.25">
      <c r="A2631" t="s">
        <v>4451</v>
      </c>
      <c r="B2631" s="2" t="s">
        <v>4452</v>
      </c>
      <c r="C2631" t="s">
        <v>404</v>
      </c>
      <c r="D2631" t="s">
        <v>579</v>
      </c>
      <c r="E2631" t="str">
        <f>HYPERLINK("https://www.ncbi.nlm.nih.gov/geo/query/acc.cgi?acc=GSM1385830","GSM1385830")</f>
        <v>GSM1385830</v>
      </c>
      <c r="F2631" t="str">
        <f t="shared" si="147"/>
        <v>GSE57639</v>
      </c>
    </row>
    <row r="2632" spans="1:6" x14ac:dyDescent="0.25">
      <c r="A2632" t="s">
        <v>4453</v>
      </c>
      <c r="B2632" s="2" t="s">
        <v>1006</v>
      </c>
      <c r="C2632" t="s">
        <v>404</v>
      </c>
      <c r="D2632" t="s">
        <v>579</v>
      </c>
      <c r="E2632" t="str">
        <f>HYPERLINK("https://www.ncbi.nlm.nih.gov/geo/query/acc.cgi?acc=GSM1385833","GSM1385833")</f>
        <v>GSM1385833</v>
      </c>
      <c r="F2632" t="str">
        <f t="shared" si="147"/>
        <v>GSE57639</v>
      </c>
    </row>
    <row r="2633" spans="1:6" x14ac:dyDescent="0.25">
      <c r="A2633" t="s">
        <v>4454</v>
      </c>
      <c r="B2633" s="2" t="s">
        <v>1006</v>
      </c>
      <c r="C2633" t="s">
        <v>404</v>
      </c>
      <c r="D2633" t="s">
        <v>579</v>
      </c>
      <c r="E2633" t="str">
        <f>HYPERLINK("https://www.ncbi.nlm.nih.gov/geo/query/acc.cgi?acc=GSM1385832","GSM1385832")</f>
        <v>GSM1385832</v>
      </c>
      <c r="F2633" t="str">
        <f t="shared" si="147"/>
        <v>GSE57639</v>
      </c>
    </row>
    <row r="2634" spans="1:6" x14ac:dyDescent="0.25">
      <c r="A2634" t="s">
        <v>4455</v>
      </c>
      <c r="B2634" s="2" t="s">
        <v>4456</v>
      </c>
      <c r="C2634" t="s">
        <v>404</v>
      </c>
      <c r="D2634" t="s">
        <v>579</v>
      </c>
      <c r="E2634" t="str">
        <f>HYPERLINK("https://www.ncbi.nlm.nih.gov/geo/query/acc.cgi?acc=GSM1385835","GSM1385835")</f>
        <v>GSM1385835</v>
      </c>
      <c r="F2634" t="str">
        <f t="shared" si="147"/>
        <v>GSE57639</v>
      </c>
    </row>
    <row r="2635" spans="1:6" x14ac:dyDescent="0.25">
      <c r="A2635" t="s">
        <v>4457</v>
      </c>
      <c r="B2635" s="2" t="s">
        <v>4456</v>
      </c>
      <c r="C2635" t="s">
        <v>404</v>
      </c>
      <c r="D2635" t="s">
        <v>579</v>
      </c>
      <c r="E2635" t="str">
        <f>HYPERLINK("https://www.ncbi.nlm.nih.gov/geo/query/acc.cgi?acc=GSM1385834","GSM1385834")</f>
        <v>GSM1385834</v>
      </c>
      <c r="F2635" t="str">
        <f t="shared" si="147"/>
        <v>GSE57639</v>
      </c>
    </row>
    <row r="2636" spans="1:6" x14ac:dyDescent="0.25">
      <c r="A2636" t="s">
        <v>4458</v>
      </c>
      <c r="B2636" s="2" t="s">
        <v>4459</v>
      </c>
      <c r="C2636" t="s">
        <v>404</v>
      </c>
      <c r="D2636" t="s">
        <v>579</v>
      </c>
      <c r="E2636" t="str">
        <f>HYPERLINK("https://www.ncbi.nlm.nih.gov/geo/query/acc.cgi?acc=GSM1385837","GSM1385837")</f>
        <v>GSM1385837</v>
      </c>
      <c r="F2636" t="str">
        <f t="shared" si="147"/>
        <v>GSE57639</v>
      </c>
    </row>
    <row r="2637" spans="1:6" x14ac:dyDescent="0.25">
      <c r="A2637" t="s">
        <v>4460</v>
      </c>
      <c r="B2637" s="2" t="s">
        <v>4456</v>
      </c>
      <c r="C2637" t="s">
        <v>404</v>
      </c>
      <c r="D2637" t="s">
        <v>579</v>
      </c>
      <c r="E2637" t="str">
        <f>HYPERLINK("https://www.ncbi.nlm.nih.gov/geo/query/acc.cgi?acc=GSM1385836","GSM1385836")</f>
        <v>GSM1385836</v>
      </c>
      <c r="F2637" t="str">
        <f t="shared" si="147"/>
        <v>GSE57639</v>
      </c>
    </row>
    <row r="2638" spans="1:6" x14ac:dyDescent="0.25">
      <c r="A2638" t="s">
        <v>4461</v>
      </c>
      <c r="B2638" s="2" t="s">
        <v>4459</v>
      </c>
      <c r="C2638" t="s">
        <v>404</v>
      </c>
      <c r="D2638" t="s">
        <v>579</v>
      </c>
      <c r="E2638" t="str">
        <f>HYPERLINK("https://www.ncbi.nlm.nih.gov/geo/query/acc.cgi?acc=GSM1385839","GSM1385839")</f>
        <v>GSM1385839</v>
      </c>
      <c r="F2638" t="str">
        <f t="shared" si="147"/>
        <v>GSE57639</v>
      </c>
    </row>
    <row r="2639" spans="1:6" x14ac:dyDescent="0.25">
      <c r="A2639" t="s">
        <v>4462</v>
      </c>
      <c r="B2639" s="2" t="s">
        <v>4459</v>
      </c>
      <c r="C2639" t="s">
        <v>404</v>
      </c>
      <c r="D2639" t="s">
        <v>579</v>
      </c>
      <c r="E2639" t="str">
        <f>HYPERLINK("https://www.ncbi.nlm.nih.gov/geo/query/acc.cgi?acc=GSM1385838","GSM1385838")</f>
        <v>GSM1385838</v>
      </c>
      <c r="F2639" t="str">
        <f t="shared" si="147"/>
        <v>GSE57639</v>
      </c>
    </row>
    <row r="2640" spans="1:6" x14ac:dyDescent="0.25">
      <c r="A2640" t="s">
        <v>4463</v>
      </c>
      <c r="B2640" s="2" t="s">
        <v>4091</v>
      </c>
      <c r="C2640" t="s">
        <v>26</v>
      </c>
      <c r="D2640" t="s">
        <v>1121</v>
      </c>
      <c r="E2640" t="str">
        <f>HYPERLINK("https://www.ncbi.nlm.nih.gov/geo/query/acc.cgi?acc=GSM333670","GSM333670")</f>
        <v>GSM333670</v>
      </c>
      <c r="F2640" t="str">
        <f>HYPERLINK("https://www.ncbi.nlm.nih.gov/geo/query/acc.cgi?acc=GSE13212","GSE13212")</f>
        <v>GSE13212</v>
      </c>
    </row>
    <row r="2641" spans="1:6" x14ac:dyDescent="0.25">
      <c r="A2641" t="s">
        <v>4464</v>
      </c>
      <c r="B2641" s="2" t="s">
        <v>904</v>
      </c>
      <c r="C2641" t="s">
        <v>428</v>
      </c>
      <c r="D2641" t="s">
        <v>821</v>
      </c>
      <c r="E2641" t="str">
        <f>HYPERLINK("https://www.ncbi.nlm.nih.gov/geo/query/acc.cgi?acc=GSM1567072","GSM1567072")</f>
        <v>GSM1567072</v>
      </c>
      <c r="F2641" t="str">
        <f>HYPERLINK("https://www.ncbi.nlm.nih.gov/geo/query/acc.cgi?acc=GSE64251","GSE64251")</f>
        <v>GSE64251</v>
      </c>
    </row>
    <row r="2642" spans="1:6" x14ac:dyDescent="0.25">
      <c r="A2642" t="s">
        <v>4465</v>
      </c>
      <c r="B2642" s="2" t="s">
        <v>4466</v>
      </c>
      <c r="C2642" t="s">
        <v>287</v>
      </c>
      <c r="D2642" t="s">
        <v>579</v>
      </c>
      <c r="E2642" t="str">
        <f>HYPERLINK("https://www.ncbi.nlm.nih.gov/geo/query/acc.cgi?acc=GSM1053554","GSM1053554")</f>
        <v>GSM1053554</v>
      </c>
      <c r="F2642" t="str">
        <f>HYPERLINK("https://www.ncbi.nlm.nih.gov/geo/query/acc.cgi?acc=GSE42934","GSE42934")</f>
        <v>GSE42934</v>
      </c>
    </row>
    <row r="2643" spans="1:6" x14ac:dyDescent="0.25">
      <c r="A2643" t="s">
        <v>4467</v>
      </c>
      <c r="B2643" s="2" t="s">
        <v>4466</v>
      </c>
      <c r="C2643" t="s">
        <v>287</v>
      </c>
      <c r="D2643" t="s">
        <v>579</v>
      </c>
      <c r="E2643" t="str">
        <f>HYPERLINK("https://www.ncbi.nlm.nih.gov/geo/query/acc.cgi?acc=GSM1053555","GSM1053555")</f>
        <v>GSM1053555</v>
      </c>
      <c r="F2643" t="str">
        <f>HYPERLINK("https://www.ncbi.nlm.nih.gov/geo/query/acc.cgi?acc=GSE42934","GSE42934")</f>
        <v>GSE42934</v>
      </c>
    </row>
    <row r="2644" spans="1:6" x14ac:dyDescent="0.25">
      <c r="A2644" t="s">
        <v>4468</v>
      </c>
      <c r="B2644" s="2" t="s">
        <v>4469</v>
      </c>
      <c r="C2644" t="s">
        <v>287</v>
      </c>
      <c r="D2644" t="s">
        <v>579</v>
      </c>
      <c r="E2644" t="str">
        <f>HYPERLINK("https://www.ncbi.nlm.nih.gov/geo/query/acc.cgi?acc=GSM1053556","GSM1053556")</f>
        <v>GSM1053556</v>
      </c>
      <c r="F2644" t="str">
        <f>HYPERLINK("https://www.ncbi.nlm.nih.gov/geo/query/acc.cgi?acc=GSE42934","GSE42934")</f>
        <v>GSE42934</v>
      </c>
    </row>
    <row r="2645" spans="1:6" x14ac:dyDescent="0.25">
      <c r="A2645" t="s">
        <v>4470</v>
      </c>
      <c r="B2645" s="2" t="s">
        <v>4469</v>
      </c>
      <c r="C2645" t="s">
        <v>287</v>
      </c>
      <c r="D2645" t="s">
        <v>579</v>
      </c>
      <c r="E2645" t="str">
        <f>HYPERLINK("https://www.ncbi.nlm.nih.gov/geo/query/acc.cgi?acc=GSM1053557","GSM1053557")</f>
        <v>GSM1053557</v>
      </c>
      <c r="F2645" t="str">
        <f>HYPERLINK("https://www.ncbi.nlm.nih.gov/geo/query/acc.cgi?acc=GSE42934","GSE42934")</f>
        <v>GSE42934</v>
      </c>
    </row>
    <row r="2646" spans="1:6" x14ac:dyDescent="0.25">
      <c r="A2646" t="s">
        <v>4471</v>
      </c>
      <c r="B2646" s="2" t="s">
        <v>4106</v>
      </c>
      <c r="C2646" t="s">
        <v>248</v>
      </c>
      <c r="D2646" t="s">
        <v>623</v>
      </c>
      <c r="E2646" t="str">
        <f>HYPERLINK("https://www.ncbi.nlm.nih.gov/geo/query/acc.cgi?acc=GSM86591","GSM86591")</f>
        <v>GSM86591</v>
      </c>
      <c r="F2646" t="str">
        <f t="shared" ref="F2646:F2653" si="148">HYPERLINK("https://www.ncbi.nlm.nih.gov/geo/query/acc.cgi?acc=GSE3774","GSE3774")</f>
        <v>GSE3774</v>
      </c>
    </row>
    <row r="2647" spans="1:6" x14ac:dyDescent="0.25">
      <c r="A2647" t="s">
        <v>4472</v>
      </c>
      <c r="B2647" s="2" t="s">
        <v>4106</v>
      </c>
      <c r="C2647" t="s">
        <v>248</v>
      </c>
      <c r="D2647" t="s">
        <v>625</v>
      </c>
      <c r="E2647" t="str">
        <f>HYPERLINK("https://www.ncbi.nlm.nih.gov/geo/query/acc.cgi?acc=GSM86590","GSM86590")</f>
        <v>GSM86590</v>
      </c>
      <c r="F2647" t="str">
        <f t="shared" si="148"/>
        <v>GSE3774</v>
      </c>
    </row>
    <row r="2648" spans="1:6" x14ac:dyDescent="0.25">
      <c r="A2648" t="s">
        <v>4473</v>
      </c>
      <c r="B2648" s="2" t="s">
        <v>4106</v>
      </c>
      <c r="C2648" t="s">
        <v>248</v>
      </c>
      <c r="D2648" t="s">
        <v>623</v>
      </c>
      <c r="E2648" t="str">
        <f>HYPERLINK("https://www.ncbi.nlm.nih.gov/geo/query/acc.cgi?acc=GSM86593","GSM86593")</f>
        <v>GSM86593</v>
      </c>
      <c r="F2648" t="str">
        <f t="shared" si="148"/>
        <v>GSE3774</v>
      </c>
    </row>
    <row r="2649" spans="1:6" x14ac:dyDescent="0.25">
      <c r="A2649" t="s">
        <v>4474</v>
      </c>
      <c r="B2649" s="2" t="s">
        <v>4106</v>
      </c>
      <c r="C2649" t="s">
        <v>248</v>
      </c>
      <c r="D2649" t="s">
        <v>625</v>
      </c>
      <c r="E2649" t="str">
        <f>HYPERLINK("https://www.ncbi.nlm.nih.gov/geo/query/acc.cgi?acc=GSM86592","GSM86592")</f>
        <v>GSM86592</v>
      </c>
      <c r="F2649" t="str">
        <f t="shared" si="148"/>
        <v>GSE3774</v>
      </c>
    </row>
    <row r="2650" spans="1:6" x14ac:dyDescent="0.25">
      <c r="A2650" t="s">
        <v>4475</v>
      </c>
      <c r="B2650" s="2" t="s">
        <v>1311</v>
      </c>
      <c r="C2650" t="s">
        <v>248</v>
      </c>
      <c r="D2650" t="s">
        <v>623</v>
      </c>
      <c r="E2650" t="str">
        <f>HYPERLINK("https://www.ncbi.nlm.nih.gov/geo/query/acc.cgi?acc=GSM86595","GSM86595")</f>
        <v>GSM86595</v>
      </c>
      <c r="F2650" t="str">
        <f t="shared" si="148"/>
        <v>GSE3774</v>
      </c>
    </row>
    <row r="2651" spans="1:6" x14ac:dyDescent="0.25">
      <c r="A2651" t="s">
        <v>4476</v>
      </c>
      <c r="B2651" s="2" t="s">
        <v>4106</v>
      </c>
      <c r="C2651" t="s">
        <v>248</v>
      </c>
      <c r="D2651" t="s">
        <v>625</v>
      </c>
      <c r="E2651" t="str">
        <f>HYPERLINK("https://www.ncbi.nlm.nih.gov/geo/query/acc.cgi?acc=GSM86594","GSM86594")</f>
        <v>GSM86594</v>
      </c>
      <c r="F2651" t="str">
        <f t="shared" si="148"/>
        <v>GSE3774</v>
      </c>
    </row>
    <row r="2652" spans="1:6" x14ac:dyDescent="0.25">
      <c r="A2652" t="s">
        <v>4477</v>
      </c>
      <c r="B2652" s="2" t="s">
        <v>1311</v>
      </c>
      <c r="C2652" t="s">
        <v>248</v>
      </c>
      <c r="D2652" t="s">
        <v>623</v>
      </c>
      <c r="E2652" t="str">
        <f>HYPERLINK("https://www.ncbi.nlm.nih.gov/geo/query/acc.cgi?acc=GSM86597","GSM86597")</f>
        <v>GSM86597</v>
      </c>
      <c r="F2652" t="str">
        <f t="shared" si="148"/>
        <v>GSE3774</v>
      </c>
    </row>
    <row r="2653" spans="1:6" x14ac:dyDescent="0.25">
      <c r="A2653" t="s">
        <v>4478</v>
      </c>
      <c r="B2653" s="2" t="s">
        <v>1311</v>
      </c>
      <c r="C2653" t="s">
        <v>248</v>
      </c>
      <c r="D2653" t="s">
        <v>625</v>
      </c>
      <c r="E2653" t="str">
        <f>HYPERLINK("https://www.ncbi.nlm.nih.gov/geo/query/acc.cgi?acc=GSM86596","GSM86596")</f>
        <v>GSM86596</v>
      </c>
      <c r="F2653" t="str">
        <f t="shared" si="148"/>
        <v>GSE3774</v>
      </c>
    </row>
    <row r="2654" spans="1:6" x14ac:dyDescent="0.25">
      <c r="A2654" t="s">
        <v>4479</v>
      </c>
      <c r="B2654" s="2" t="s">
        <v>4480</v>
      </c>
      <c r="C2654" t="s">
        <v>194</v>
      </c>
      <c r="D2654" t="s">
        <v>559</v>
      </c>
      <c r="E2654" t="str">
        <f>HYPERLINK("https://www.ncbi.nlm.nih.gov/geo/query/acc.cgi?acc=GSM799875","GSM799875")</f>
        <v>GSM799875</v>
      </c>
      <c r="F2654" t="str">
        <f>HYPERLINK("https://www.ncbi.nlm.nih.gov/geo/query/acc.cgi?acc=GSE32287","GSE32287")</f>
        <v>GSE32287</v>
      </c>
    </row>
    <row r="2655" spans="1:6" x14ac:dyDescent="0.25">
      <c r="A2655" t="s">
        <v>4481</v>
      </c>
      <c r="B2655" s="2" t="s">
        <v>1311</v>
      </c>
      <c r="C2655" t="s">
        <v>248</v>
      </c>
      <c r="D2655" t="s">
        <v>625</v>
      </c>
      <c r="E2655" t="str">
        <f>HYPERLINK("https://www.ncbi.nlm.nih.gov/geo/query/acc.cgi?acc=GSM86598","GSM86598")</f>
        <v>GSM86598</v>
      </c>
      <c r="F2655" t="str">
        <f>HYPERLINK("https://www.ncbi.nlm.nih.gov/geo/query/acc.cgi?acc=GSE3774","GSE3774")</f>
        <v>GSE3774</v>
      </c>
    </row>
    <row r="2656" spans="1:6" x14ac:dyDescent="0.25">
      <c r="A2656" t="s">
        <v>4482</v>
      </c>
      <c r="B2656" s="2" t="s">
        <v>1472</v>
      </c>
      <c r="C2656" t="s">
        <v>377</v>
      </c>
      <c r="D2656" t="s">
        <v>618</v>
      </c>
      <c r="E2656" t="str">
        <f>HYPERLINK("https://www.ncbi.nlm.nih.gov/geo/query/acc.cgi?acc=GSM1304537","GSM1304537")</f>
        <v>GSM1304537</v>
      </c>
      <c r="F2656" t="str">
        <f t="shared" ref="F2656:F2661" si="149">HYPERLINK("https://www.ncbi.nlm.nih.gov/geo/query/acc.cgi?acc=GSE53969","GSE53969")</f>
        <v>GSE53969</v>
      </c>
    </row>
    <row r="2657" spans="1:6" x14ac:dyDescent="0.25">
      <c r="A2657" t="s">
        <v>4483</v>
      </c>
      <c r="B2657" s="2" t="s">
        <v>1822</v>
      </c>
      <c r="C2657" t="s">
        <v>377</v>
      </c>
      <c r="D2657" t="s">
        <v>618</v>
      </c>
      <c r="E2657" t="str">
        <f>HYPERLINK("https://www.ncbi.nlm.nih.gov/geo/query/acc.cgi?acc=GSM1304536","GSM1304536")</f>
        <v>GSM1304536</v>
      </c>
      <c r="F2657" t="str">
        <f t="shared" si="149"/>
        <v>GSE53969</v>
      </c>
    </row>
    <row r="2658" spans="1:6" x14ac:dyDescent="0.25">
      <c r="A2658" t="s">
        <v>4484</v>
      </c>
      <c r="B2658" s="2" t="s">
        <v>1822</v>
      </c>
      <c r="C2658" t="s">
        <v>377</v>
      </c>
      <c r="D2658" t="s">
        <v>618</v>
      </c>
      <c r="E2658" t="str">
        <f>HYPERLINK("https://www.ncbi.nlm.nih.gov/geo/query/acc.cgi?acc=GSM1304535","GSM1304535")</f>
        <v>GSM1304535</v>
      </c>
      <c r="F2658" t="str">
        <f t="shared" si="149"/>
        <v>GSE53969</v>
      </c>
    </row>
    <row r="2659" spans="1:6" x14ac:dyDescent="0.25">
      <c r="A2659" t="s">
        <v>4485</v>
      </c>
      <c r="B2659" s="2" t="s">
        <v>1822</v>
      </c>
      <c r="C2659" t="s">
        <v>377</v>
      </c>
      <c r="D2659" t="s">
        <v>618</v>
      </c>
      <c r="E2659" t="str">
        <f>HYPERLINK("https://www.ncbi.nlm.nih.gov/geo/query/acc.cgi?acc=GSM1304534","GSM1304534")</f>
        <v>GSM1304534</v>
      </c>
      <c r="F2659" t="str">
        <f t="shared" si="149"/>
        <v>GSE53969</v>
      </c>
    </row>
    <row r="2660" spans="1:6" x14ac:dyDescent="0.25">
      <c r="A2660" t="s">
        <v>4486</v>
      </c>
      <c r="B2660" s="2" t="s">
        <v>1822</v>
      </c>
      <c r="C2660" t="s">
        <v>377</v>
      </c>
      <c r="D2660" t="s">
        <v>618</v>
      </c>
      <c r="E2660" t="str">
        <f>HYPERLINK("https://www.ncbi.nlm.nih.gov/geo/query/acc.cgi?acc=GSM1304533","GSM1304533")</f>
        <v>GSM1304533</v>
      </c>
      <c r="F2660" t="str">
        <f t="shared" si="149"/>
        <v>GSE53969</v>
      </c>
    </row>
    <row r="2661" spans="1:6" x14ac:dyDescent="0.25">
      <c r="A2661" t="s">
        <v>4487</v>
      </c>
      <c r="B2661" s="2" t="s">
        <v>1822</v>
      </c>
      <c r="C2661" t="s">
        <v>377</v>
      </c>
      <c r="D2661" t="s">
        <v>618</v>
      </c>
      <c r="E2661" t="str">
        <f>HYPERLINK("https://www.ncbi.nlm.nih.gov/geo/query/acc.cgi?acc=GSM1304532","GSM1304532")</f>
        <v>GSM1304532</v>
      </c>
      <c r="F2661" t="str">
        <f t="shared" si="149"/>
        <v>GSE53969</v>
      </c>
    </row>
    <row r="2662" spans="1:6" x14ac:dyDescent="0.25">
      <c r="A2662" t="s">
        <v>4488</v>
      </c>
      <c r="B2662" s="2" t="s">
        <v>4489</v>
      </c>
      <c r="C2662" t="s">
        <v>104</v>
      </c>
      <c r="D2662" t="s">
        <v>923</v>
      </c>
      <c r="E2662" t="str">
        <f>HYPERLINK("https://www.ncbi.nlm.nih.gov/geo/query/acc.cgi?acc=GSM516978","GSM516978")</f>
        <v>GSM516978</v>
      </c>
      <c r="F2662" t="str">
        <f t="shared" ref="F2662:F2671" si="150">HYPERLINK("https://www.ncbi.nlm.nih.gov/geo/query/acc.cgi?acc=GSE20576","GSE20576")</f>
        <v>GSE20576</v>
      </c>
    </row>
    <row r="2663" spans="1:6" x14ac:dyDescent="0.25">
      <c r="A2663" t="s">
        <v>4490</v>
      </c>
      <c r="B2663" s="2" t="s">
        <v>4491</v>
      </c>
      <c r="C2663" t="s">
        <v>104</v>
      </c>
      <c r="D2663" t="s">
        <v>923</v>
      </c>
      <c r="E2663" t="str">
        <f>HYPERLINK("https://www.ncbi.nlm.nih.gov/geo/query/acc.cgi?acc=GSM516979","GSM516979")</f>
        <v>GSM516979</v>
      </c>
      <c r="F2663" t="str">
        <f t="shared" si="150"/>
        <v>GSE20576</v>
      </c>
    </row>
    <row r="2664" spans="1:6" x14ac:dyDescent="0.25">
      <c r="A2664" t="s">
        <v>4492</v>
      </c>
      <c r="B2664" s="2" t="s">
        <v>4489</v>
      </c>
      <c r="C2664" t="s">
        <v>104</v>
      </c>
      <c r="D2664" t="s">
        <v>923</v>
      </c>
      <c r="E2664" t="str">
        <f>HYPERLINK("https://www.ncbi.nlm.nih.gov/geo/query/acc.cgi?acc=GSM516976","GSM516976")</f>
        <v>GSM516976</v>
      </c>
      <c r="F2664" t="str">
        <f t="shared" si="150"/>
        <v>GSE20576</v>
      </c>
    </row>
    <row r="2665" spans="1:6" x14ac:dyDescent="0.25">
      <c r="A2665" t="s">
        <v>4493</v>
      </c>
      <c r="B2665" s="2" t="s">
        <v>4489</v>
      </c>
      <c r="C2665" t="s">
        <v>104</v>
      </c>
      <c r="D2665" t="s">
        <v>923</v>
      </c>
      <c r="E2665" t="str">
        <f>HYPERLINK("https://www.ncbi.nlm.nih.gov/geo/query/acc.cgi?acc=GSM516977","GSM516977")</f>
        <v>GSM516977</v>
      </c>
      <c r="F2665" t="str">
        <f t="shared" si="150"/>
        <v>GSE20576</v>
      </c>
    </row>
    <row r="2666" spans="1:6" x14ac:dyDescent="0.25">
      <c r="A2666" t="s">
        <v>4494</v>
      </c>
      <c r="B2666" s="2" t="s">
        <v>4495</v>
      </c>
      <c r="C2666" t="s">
        <v>104</v>
      </c>
      <c r="D2666" t="s">
        <v>923</v>
      </c>
      <c r="E2666" t="str">
        <f>HYPERLINK("https://www.ncbi.nlm.nih.gov/geo/query/acc.cgi?acc=GSM516974","GSM516974")</f>
        <v>GSM516974</v>
      </c>
      <c r="F2666" t="str">
        <f t="shared" si="150"/>
        <v>GSE20576</v>
      </c>
    </row>
    <row r="2667" spans="1:6" x14ac:dyDescent="0.25">
      <c r="A2667" t="s">
        <v>4496</v>
      </c>
      <c r="B2667" s="2" t="s">
        <v>4495</v>
      </c>
      <c r="C2667" t="s">
        <v>104</v>
      </c>
      <c r="D2667" t="s">
        <v>923</v>
      </c>
      <c r="E2667" t="str">
        <f>HYPERLINK("https://www.ncbi.nlm.nih.gov/geo/query/acc.cgi?acc=GSM516975","GSM516975")</f>
        <v>GSM516975</v>
      </c>
      <c r="F2667" t="str">
        <f t="shared" si="150"/>
        <v>GSE20576</v>
      </c>
    </row>
    <row r="2668" spans="1:6" x14ac:dyDescent="0.25">
      <c r="A2668" t="s">
        <v>4497</v>
      </c>
      <c r="B2668" s="2" t="s">
        <v>4495</v>
      </c>
      <c r="C2668" t="s">
        <v>104</v>
      </c>
      <c r="D2668" t="s">
        <v>923</v>
      </c>
      <c r="E2668" t="str">
        <f>HYPERLINK("https://www.ncbi.nlm.nih.gov/geo/query/acc.cgi?acc=GSM516972","GSM516972")</f>
        <v>GSM516972</v>
      </c>
      <c r="F2668" t="str">
        <f t="shared" si="150"/>
        <v>GSE20576</v>
      </c>
    </row>
    <row r="2669" spans="1:6" x14ac:dyDescent="0.25">
      <c r="A2669" t="s">
        <v>4498</v>
      </c>
      <c r="B2669" s="2" t="s">
        <v>4495</v>
      </c>
      <c r="C2669" t="s">
        <v>104</v>
      </c>
      <c r="D2669" t="s">
        <v>923</v>
      </c>
      <c r="E2669" t="str">
        <f>HYPERLINK("https://www.ncbi.nlm.nih.gov/geo/query/acc.cgi?acc=GSM516973","GSM516973")</f>
        <v>GSM516973</v>
      </c>
      <c r="F2669" t="str">
        <f t="shared" si="150"/>
        <v>GSE20576</v>
      </c>
    </row>
    <row r="2670" spans="1:6" x14ac:dyDescent="0.25">
      <c r="A2670" t="s">
        <v>4499</v>
      </c>
      <c r="B2670" s="2" t="s">
        <v>4126</v>
      </c>
      <c r="C2670" t="s">
        <v>104</v>
      </c>
      <c r="D2670" t="s">
        <v>923</v>
      </c>
      <c r="E2670" t="str">
        <f>HYPERLINK("https://www.ncbi.nlm.nih.gov/geo/query/acc.cgi?acc=GSM516970","GSM516970")</f>
        <v>GSM516970</v>
      </c>
      <c r="F2670" t="str">
        <f t="shared" si="150"/>
        <v>GSE20576</v>
      </c>
    </row>
    <row r="2671" spans="1:6" x14ac:dyDescent="0.25">
      <c r="A2671" t="s">
        <v>4500</v>
      </c>
      <c r="B2671" s="2" t="s">
        <v>4126</v>
      </c>
      <c r="C2671" t="s">
        <v>104</v>
      </c>
      <c r="D2671" t="s">
        <v>923</v>
      </c>
      <c r="E2671" t="str">
        <f>HYPERLINK("https://www.ncbi.nlm.nih.gov/geo/query/acc.cgi?acc=GSM516971","GSM516971")</f>
        <v>GSM516971</v>
      </c>
      <c r="F2671" t="str">
        <f t="shared" si="150"/>
        <v>GSE20576</v>
      </c>
    </row>
    <row r="2672" spans="1:6" x14ac:dyDescent="0.25">
      <c r="A2672" t="s">
        <v>4501</v>
      </c>
      <c r="B2672" s="2" t="s">
        <v>4502</v>
      </c>
      <c r="C2672" t="s">
        <v>186</v>
      </c>
      <c r="D2672" t="s">
        <v>728</v>
      </c>
      <c r="E2672" t="str">
        <f>HYPERLINK("https://www.ncbi.nlm.nih.gov/geo/query/acc.cgi?acc=GSM777849","GSM777849")</f>
        <v>GSM777849</v>
      </c>
      <c r="F2672" t="str">
        <f>HYPERLINK("https://www.ncbi.nlm.nih.gov/geo/query/acc.cgi?acc=GSE31374","GSE31374")</f>
        <v>GSE31374</v>
      </c>
    </row>
    <row r="2673" spans="1:6" x14ac:dyDescent="0.25">
      <c r="A2673" t="s">
        <v>4503</v>
      </c>
      <c r="B2673" s="2" t="s">
        <v>4502</v>
      </c>
      <c r="C2673" t="s">
        <v>186</v>
      </c>
      <c r="D2673" t="s">
        <v>728</v>
      </c>
      <c r="E2673" t="str">
        <f>HYPERLINK("https://www.ncbi.nlm.nih.gov/geo/query/acc.cgi?acc=GSM777848","GSM777848")</f>
        <v>GSM777848</v>
      </c>
      <c r="F2673" t="str">
        <f>HYPERLINK("https://www.ncbi.nlm.nih.gov/geo/query/acc.cgi?acc=GSE31374","GSE31374")</f>
        <v>GSE31374</v>
      </c>
    </row>
    <row r="2674" spans="1:6" x14ac:dyDescent="0.25">
      <c r="A2674" t="s">
        <v>4504</v>
      </c>
      <c r="B2674" s="2" t="s">
        <v>4505</v>
      </c>
      <c r="C2674" t="s">
        <v>14</v>
      </c>
      <c r="D2674" t="s">
        <v>2252</v>
      </c>
      <c r="E2674" t="str">
        <f>HYPERLINK("https://www.ncbi.nlm.nih.gov/geo/query/acc.cgi?acc=GSM313616","GSM313616")</f>
        <v>GSM313616</v>
      </c>
      <c r="F2674" t="str">
        <f>HYPERLINK("https://www.ncbi.nlm.nih.gov/geo/query/acc.cgi?acc=GSE12482","GSE12482")</f>
        <v>GSE12482</v>
      </c>
    </row>
    <row r="2675" spans="1:6" x14ac:dyDescent="0.25">
      <c r="A2675" t="s">
        <v>4506</v>
      </c>
      <c r="B2675" s="2" t="s">
        <v>1453</v>
      </c>
      <c r="C2675" t="s">
        <v>404</v>
      </c>
      <c r="D2675" t="s">
        <v>579</v>
      </c>
      <c r="E2675" t="str">
        <f>HYPERLINK("https://www.ncbi.nlm.nih.gov/geo/query/acc.cgi?acc=GSM1385855","GSM1385855")</f>
        <v>GSM1385855</v>
      </c>
      <c r="F2675" t="str">
        <f>HYPERLINK("https://www.ncbi.nlm.nih.gov/geo/query/acc.cgi?acc=GSE57639","GSE57639")</f>
        <v>GSE57639</v>
      </c>
    </row>
    <row r="2676" spans="1:6" x14ac:dyDescent="0.25">
      <c r="A2676" t="s">
        <v>4507</v>
      </c>
      <c r="B2676" s="2" t="s">
        <v>4508</v>
      </c>
      <c r="C2676" t="s">
        <v>14</v>
      </c>
      <c r="D2676" t="s">
        <v>2252</v>
      </c>
      <c r="E2676" t="str">
        <f>HYPERLINK("https://www.ncbi.nlm.nih.gov/geo/query/acc.cgi?acc=GSM313617","GSM313617")</f>
        <v>GSM313617</v>
      </c>
      <c r="F2676" t="str">
        <f>HYPERLINK("https://www.ncbi.nlm.nih.gov/geo/query/acc.cgi?acc=GSE12482","GSE12482")</f>
        <v>GSE12482</v>
      </c>
    </row>
    <row r="2677" spans="1:6" x14ac:dyDescent="0.25">
      <c r="A2677" t="s">
        <v>4509</v>
      </c>
      <c r="B2677" s="2" t="s">
        <v>4510</v>
      </c>
      <c r="C2677" t="s">
        <v>404</v>
      </c>
      <c r="D2677" t="s">
        <v>579</v>
      </c>
      <c r="E2677" t="str">
        <f>HYPERLINK("https://www.ncbi.nlm.nih.gov/geo/query/acc.cgi?acc=GSM1385854","GSM1385854")</f>
        <v>GSM1385854</v>
      </c>
      <c r="F2677" t="str">
        <f>HYPERLINK("https://www.ncbi.nlm.nih.gov/geo/query/acc.cgi?acc=GSE57639","GSE57639")</f>
        <v>GSE57639</v>
      </c>
    </row>
    <row r="2678" spans="1:6" x14ac:dyDescent="0.25">
      <c r="A2678" t="s">
        <v>4511</v>
      </c>
      <c r="B2678" s="2" t="s">
        <v>4505</v>
      </c>
      <c r="C2678" t="s">
        <v>14</v>
      </c>
      <c r="D2678" t="s">
        <v>2252</v>
      </c>
      <c r="E2678" t="str">
        <f>HYPERLINK("https://www.ncbi.nlm.nih.gov/geo/query/acc.cgi?acc=GSM313614","GSM313614")</f>
        <v>GSM313614</v>
      </c>
      <c r="F2678" t="str">
        <f>HYPERLINK("https://www.ncbi.nlm.nih.gov/geo/query/acc.cgi?acc=GSE12482","GSE12482")</f>
        <v>GSE12482</v>
      </c>
    </row>
    <row r="2679" spans="1:6" x14ac:dyDescent="0.25">
      <c r="A2679" t="s">
        <v>4512</v>
      </c>
      <c r="B2679" s="2" t="s">
        <v>4513</v>
      </c>
      <c r="C2679" t="s">
        <v>377</v>
      </c>
      <c r="D2679" t="s">
        <v>618</v>
      </c>
      <c r="E2679" t="str">
        <f>HYPERLINK("https://www.ncbi.nlm.nih.gov/geo/query/acc.cgi?acc=GSM1304596","GSM1304596")</f>
        <v>GSM1304596</v>
      </c>
      <c r="F2679" t="str">
        <f>HYPERLINK("https://www.ncbi.nlm.nih.gov/geo/query/acc.cgi?acc=GSE53969","GSE53969")</f>
        <v>GSE53969</v>
      </c>
    </row>
    <row r="2680" spans="1:6" x14ac:dyDescent="0.25">
      <c r="A2680" t="s">
        <v>4514</v>
      </c>
      <c r="B2680" s="2" t="s">
        <v>4510</v>
      </c>
      <c r="C2680" t="s">
        <v>404</v>
      </c>
      <c r="D2680" t="s">
        <v>579</v>
      </c>
      <c r="E2680" t="str">
        <f>HYPERLINK("https://www.ncbi.nlm.nih.gov/geo/query/acc.cgi?acc=GSM1385853","GSM1385853")</f>
        <v>GSM1385853</v>
      </c>
      <c r="F2680" t="str">
        <f>HYPERLINK("https://www.ncbi.nlm.nih.gov/geo/query/acc.cgi?acc=GSE57639","GSE57639")</f>
        <v>GSE57639</v>
      </c>
    </row>
    <row r="2681" spans="1:6" x14ac:dyDescent="0.25">
      <c r="A2681" t="s">
        <v>4515</v>
      </c>
      <c r="B2681" s="2" t="s">
        <v>4505</v>
      </c>
      <c r="C2681" t="s">
        <v>14</v>
      </c>
      <c r="D2681" t="s">
        <v>2252</v>
      </c>
      <c r="E2681" t="str">
        <f>HYPERLINK("https://www.ncbi.nlm.nih.gov/geo/query/acc.cgi?acc=GSM313615","GSM313615")</f>
        <v>GSM313615</v>
      </c>
      <c r="F2681" t="str">
        <f>HYPERLINK("https://www.ncbi.nlm.nih.gov/geo/query/acc.cgi?acc=GSE12482","GSE12482")</f>
        <v>GSE12482</v>
      </c>
    </row>
    <row r="2682" spans="1:6" x14ac:dyDescent="0.25">
      <c r="A2682" t="s">
        <v>4516</v>
      </c>
      <c r="B2682" s="2" t="s">
        <v>4510</v>
      </c>
      <c r="C2682" t="s">
        <v>404</v>
      </c>
      <c r="D2682" t="s">
        <v>579</v>
      </c>
      <c r="E2682" t="str">
        <f>HYPERLINK("https://www.ncbi.nlm.nih.gov/geo/query/acc.cgi?acc=GSM1385852","GSM1385852")</f>
        <v>GSM1385852</v>
      </c>
      <c r="F2682" t="str">
        <f>HYPERLINK("https://www.ncbi.nlm.nih.gov/geo/query/acc.cgi?acc=GSE57639","GSE57639")</f>
        <v>GSE57639</v>
      </c>
    </row>
    <row r="2683" spans="1:6" x14ac:dyDescent="0.25">
      <c r="A2683" t="s">
        <v>4517</v>
      </c>
      <c r="B2683" s="2" t="s">
        <v>2285</v>
      </c>
      <c r="C2683" t="s">
        <v>404</v>
      </c>
      <c r="D2683" t="s">
        <v>579</v>
      </c>
      <c r="E2683" t="str">
        <f>HYPERLINK("https://www.ncbi.nlm.nih.gov/geo/query/acc.cgi?acc=GSM1385851","GSM1385851")</f>
        <v>GSM1385851</v>
      </c>
      <c r="F2683" t="str">
        <f>HYPERLINK("https://www.ncbi.nlm.nih.gov/geo/query/acc.cgi?acc=GSE57639","GSE57639")</f>
        <v>GSE57639</v>
      </c>
    </row>
    <row r="2684" spans="1:6" x14ac:dyDescent="0.25">
      <c r="A2684" t="s">
        <v>4518</v>
      </c>
      <c r="B2684" s="2" t="s">
        <v>4519</v>
      </c>
      <c r="C2684" t="s">
        <v>360</v>
      </c>
      <c r="D2684" t="s">
        <v>559</v>
      </c>
      <c r="E2684" t="str">
        <f>HYPERLINK("https://www.ncbi.nlm.nih.gov/geo/query/acc.cgi?acc=GSM1261096","GSM1261096")</f>
        <v>GSM1261096</v>
      </c>
      <c r="F2684" t="str">
        <f>HYPERLINK("https://www.ncbi.nlm.nih.gov/geo/query/acc.cgi?acc=GSE52200","GSE52200")</f>
        <v>GSE52200</v>
      </c>
    </row>
    <row r="2685" spans="1:6" x14ac:dyDescent="0.25">
      <c r="A2685" t="s">
        <v>4520</v>
      </c>
      <c r="B2685" s="2" t="s">
        <v>661</v>
      </c>
      <c r="C2685" t="s">
        <v>542</v>
      </c>
      <c r="D2685" t="s">
        <v>559</v>
      </c>
      <c r="E2685" t="str">
        <f>HYPERLINK("https://www.ncbi.nlm.nih.gov/geo/query/acc.cgi?acc=GSM241858","GSM241858")</f>
        <v>GSM241858</v>
      </c>
      <c r="F2685" t="str">
        <f>HYPERLINK("https://www.ncbi.nlm.nih.gov/geo/query/acc.cgi?acc=GSE9563","GSE9563")</f>
        <v>GSE9563</v>
      </c>
    </row>
    <row r="2686" spans="1:6" x14ac:dyDescent="0.25">
      <c r="A2686" t="s">
        <v>4521</v>
      </c>
      <c r="B2686" s="2" t="s">
        <v>4522</v>
      </c>
      <c r="C2686" t="s">
        <v>360</v>
      </c>
      <c r="D2686" t="s">
        <v>559</v>
      </c>
      <c r="E2686" t="str">
        <f>HYPERLINK("https://www.ncbi.nlm.nih.gov/geo/query/acc.cgi?acc=GSM1261095","GSM1261095")</f>
        <v>GSM1261095</v>
      </c>
      <c r="F2686" t="str">
        <f>HYPERLINK("https://www.ncbi.nlm.nih.gov/geo/query/acc.cgi?acc=GSE52200","GSE52200")</f>
        <v>GSE52200</v>
      </c>
    </row>
    <row r="2687" spans="1:6" x14ac:dyDescent="0.25">
      <c r="A2687" t="s">
        <v>4523</v>
      </c>
      <c r="B2687" s="2" t="s">
        <v>2132</v>
      </c>
      <c r="C2687" t="s">
        <v>420</v>
      </c>
      <c r="D2687" t="s">
        <v>559</v>
      </c>
      <c r="E2687" t="str">
        <f>HYPERLINK("https://www.ncbi.nlm.nih.gov/geo/query/acc.cgi?acc=GSM1503982","GSM1503982")</f>
        <v>GSM1503982</v>
      </c>
      <c r="F2687" t="str">
        <f>HYPERLINK("https://www.ncbi.nlm.nih.gov/geo/query/acc.cgi?acc=GSE61403","GSE61403")</f>
        <v>GSE61403</v>
      </c>
    </row>
    <row r="2688" spans="1:6" x14ac:dyDescent="0.25">
      <c r="A2688" t="s">
        <v>4524</v>
      </c>
      <c r="B2688" s="2" t="s">
        <v>4525</v>
      </c>
      <c r="C2688" t="s">
        <v>183</v>
      </c>
      <c r="D2688" t="s">
        <v>3753</v>
      </c>
      <c r="E2688" t="str">
        <f>HYPERLINK("https://www.ncbi.nlm.nih.gov/geo/query/acc.cgi?acc=GSM768359","GSM768359")</f>
        <v>GSM768359</v>
      </c>
      <c r="F2688" t="str">
        <f t="shared" ref="F2688:F2697" si="151">HYPERLINK("https://www.ncbi.nlm.nih.gov/geo/query/acc.cgi?acc=GSE31008","GSE31008")</f>
        <v>GSE31008</v>
      </c>
    </row>
    <row r="2689" spans="1:6" x14ac:dyDescent="0.25">
      <c r="A2689" t="s">
        <v>4526</v>
      </c>
      <c r="B2689" s="2" t="s">
        <v>1882</v>
      </c>
      <c r="C2689" t="s">
        <v>183</v>
      </c>
      <c r="D2689" t="s">
        <v>3753</v>
      </c>
      <c r="E2689" t="str">
        <f>HYPERLINK("https://www.ncbi.nlm.nih.gov/geo/query/acc.cgi?acc=GSM768358","GSM768358")</f>
        <v>GSM768358</v>
      </c>
      <c r="F2689" t="str">
        <f t="shared" si="151"/>
        <v>GSE31008</v>
      </c>
    </row>
    <row r="2690" spans="1:6" x14ac:dyDescent="0.25">
      <c r="A2690" t="s">
        <v>4527</v>
      </c>
      <c r="B2690" s="2" t="s">
        <v>4528</v>
      </c>
      <c r="C2690" t="s">
        <v>183</v>
      </c>
      <c r="D2690" t="s">
        <v>3753</v>
      </c>
      <c r="E2690" t="str">
        <f>HYPERLINK("https://www.ncbi.nlm.nih.gov/geo/query/acc.cgi?acc=GSM768355","GSM768355")</f>
        <v>GSM768355</v>
      </c>
      <c r="F2690" t="str">
        <f t="shared" si="151"/>
        <v>GSE31008</v>
      </c>
    </row>
    <row r="2691" spans="1:6" x14ac:dyDescent="0.25">
      <c r="A2691" t="s">
        <v>4529</v>
      </c>
      <c r="B2691" s="2" t="s">
        <v>4530</v>
      </c>
      <c r="C2691" t="s">
        <v>183</v>
      </c>
      <c r="D2691" t="s">
        <v>3753</v>
      </c>
      <c r="E2691" t="str">
        <f>HYPERLINK("https://www.ncbi.nlm.nih.gov/geo/query/acc.cgi?acc=GSM768354","GSM768354")</f>
        <v>GSM768354</v>
      </c>
      <c r="F2691" t="str">
        <f t="shared" si="151"/>
        <v>GSE31008</v>
      </c>
    </row>
    <row r="2692" spans="1:6" x14ac:dyDescent="0.25">
      <c r="A2692" t="s">
        <v>4531</v>
      </c>
      <c r="B2692" s="2" t="s">
        <v>1882</v>
      </c>
      <c r="C2692" t="s">
        <v>183</v>
      </c>
      <c r="D2692" t="s">
        <v>3753</v>
      </c>
      <c r="E2692" t="str">
        <f>HYPERLINK("https://www.ncbi.nlm.nih.gov/geo/query/acc.cgi?acc=GSM768357","GSM768357")</f>
        <v>GSM768357</v>
      </c>
      <c r="F2692" t="str">
        <f t="shared" si="151"/>
        <v>GSE31008</v>
      </c>
    </row>
    <row r="2693" spans="1:6" x14ac:dyDescent="0.25">
      <c r="A2693" t="s">
        <v>4532</v>
      </c>
      <c r="B2693" s="2" t="s">
        <v>4528</v>
      </c>
      <c r="C2693" t="s">
        <v>183</v>
      </c>
      <c r="D2693" t="s">
        <v>3753</v>
      </c>
      <c r="E2693" t="str">
        <f>HYPERLINK("https://www.ncbi.nlm.nih.gov/geo/query/acc.cgi?acc=GSM768356","GSM768356")</f>
        <v>GSM768356</v>
      </c>
      <c r="F2693" t="str">
        <f t="shared" si="151"/>
        <v>GSE31008</v>
      </c>
    </row>
    <row r="2694" spans="1:6" x14ac:dyDescent="0.25">
      <c r="A2694" t="s">
        <v>4533</v>
      </c>
      <c r="B2694" s="2" t="s">
        <v>4534</v>
      </c>
      <c r="C2694" t="s">
        <v>183</v>
      </c>
      <c r="D2694" t="s">
        <v>3753</v>
      </c>
      <c r="E2694" t="str">
        <f>HYPERLINK("https://www.ncbi.nlm.nih.gov/geo/query/acc.cgi?acc=GSM768351","GSM768351")</f>
        <v>GSM768351</v>
      </c>
      <c r="F2694" t="str">
        <f t="shared" si="151"/>
        <v>GSE31008</v>
      </c>
    </row>
    <row r="2695" spans="1:6" x14ac:dyDescent="0.25">
      <c r="A2695" t="s">
        <v>4535</v>
      </c>
      <c r="B2695" s="2" t="s">
        <v>4536</v>
      </c>
      <c r="C2695" t="s">
        <v>183</v>
      </c>
      <c r="D2695" t="s">
        <v>3753</v>
      </c>
      <c r="E2695" t="str">
        <f>HYPERLINK("https://www.ncbi.nlm.nih.gov/geo/query/acc.cgi?acc=GSM768350","GSM768350")</f>
        <v>GSM768350</v>
      </c>
      <c r="F2695" t="str">
        <f t="shared" si="151"/>
        <v>GSE31008</v>
      </c>
    </row>
    <row r="2696" spans="1:6" x14ac:dyDescent="0.25">
      <c r="A2696" t="s">
        <v>4537</v>
      </c>
      <c r="B2696" s="2" t="s">
        <v>4530</v>
      </c>
      <c r="C2696" t="s">
        <v>183</v>
      </c>
      <c r="D2696" t="s">
        <v>3753</v>
      </c>
      <c r="E2696" t="str">
        <f>HYPERLINK("https://www.ncbi.nlm.nih.gov/geo/query/acc.cgi?acc=GSM768353","GSM768353")</f>
        <v>GSM768353</v>
      </c>
      <c r="F2696" t="str">
        <f t="shared" si="151"/>
        <v>GSE31008</v>
      </c>
    </row>
    <row r="2697" spans="1:6" x14ac:dyDescent="0.25">
      <c r="A2697" t="s">
        <v>4538</v>
      </c>
      <c r="B2697" s="2" t="s">
        <v>4534</v>
      </c>
      <c r="C2697" t="s">
        <v>183</v>
      </c>
      <c r="D2697" t="s">
        <v>3753</v>
      </c>
      <c r="E2697" t="str">
        <f>HYPERLINK("https://www.ncbi.nlm.nih.gov/geo/query/acc.cgi?acc=GSM768352","GSM768352")</f>
        <v>GSM768352</v>
      </c>
      <c r="F2697" t="str">
        <f t="shared" si="151"/>
        <v>GSE31008</v>
      </c>
    </row>
    <row r="2698" spans="1:6" x14ac:dyDescent="0.25">
      <c r="A2698" t="s">
        <v>4539</v>
      </c>
      <c r="B2698" s="2" t="s">
        <v>4540</v>
      </c>
      <c r="C2698" t="s">
        <v>422</v>
      </c>
      <c r="D2698" t="s">
        <v>572</v>
      </c>
      <c r="E2698" t="str">
        <f>HYPERLINK("https://www.ncbi.nlm.nih.gov/geo/query/acc.cgi?acc=GSM1529400","GSM1529400")</f>
        <v>GSM1529400</v>
      </c>
      <c r="F2698" t="str">
        <f>HYPERLINK("https://www.ncbi.nlm.nih.gov/geo/query/acc.cgi?acc=GSE62565","GSE62565")</f>
        <v>GSE62565</v>
      </c>
    </row>
    <row r="2699" spans="1:6" x14ac:dyDescent="0.25">
      <c r="A2699" t="s">
        <v>4541</v>
      </c>
      <c r="B2699" s="2" t="s">
        <v>4540</v>
      </c>
      <c r="C2699" t="s">
        <v>422</v>
      </c>
      <c r="D2699" t="s">
        <v>572</v>
      </c>
      <c r="E2699" t="str">
        <f>HYPERLINK("https://www.ncbi.nlm.nih.gov/geo/query/acc.cgi?acc=GSM1529401","GSM1529401")</f>
        <v>GSM1529401</v>
      </c>
      <c r="F2699" t="str">
        <f>HYPERLINK("https://www.ncbi.nlm.nih.gov/geo/query/acc.cgi?acc=GSE62565","GSE62565")</f>
        <v>GSE62565</v>
      </c>
    </row>
    <row r="2700" spans="1:6" x14ac:dyDescent="0.25">
      <c r="A2700" t="s">
        <v>4542</v>
      </c>
      <c r="B2700" s="2" t="s">
        <v>4540</v>
      </c>
      <c r="C2700" t="s">
        <v>422</v>
      </c>
      <c r="D2700" t="s">
        <v>572</v>
      </c>
      <c r="E2700" t="str">
        <f>HYPERLINK("https://www.ncbi.nlm.nih.gov/geo/query/acc.cgi?acc=GSM1529402","GSM1529402")</f>
        <v>GSM1529402</v>
      </c>
      <c r="F2700" t="str">
        <f>HYPERLINK("https://www.ncbi.nlm.nih.gov/geo/query/acc.cgi?acc=GSE62565","GSE62565")</f>
        <v>GSE62565</v>
      </c>
    </row>
    <row r="2701" spans="1:6" x14ac:dyDescent="0.25">
      <c r="A2701" t="s">
        <v>4543</v>
      </c>
      <c r="B2701" s="2" t="s">
        <v>1830</v>
      </c>
      <c r="C2701" t="s">
        <v>422</v>
      </c>
      <c r="D2701" t="s">
        <v>572</v>
      </c>
      <c r="E2701" t="str">
        <f>HYPERLINK("https://www.ncbi.nlm.nih.gov/geo/query/acc.cgi?acc=GSM1529403","GSM1529403")</f>
        <v>GSM1529403</v>
      </c>
      <c r="F2701" t="str">
        <f>HYPERLINK("https://www.ncbi.nlm.nih.gov/geo/query/acc.cgi?acc=GSE62565","GSE62565")</f>
        <v>GSE62565</v>
      </c>
    </row>
    <row r="2702" spans="1:6" x14ac:dyDescent="0.25">
      <c r="A2702" t="s">
        <v>4544</v>
      </c>
      <c r="B2702" s="2" t="s">
        <v>1830</v>
      </c>
      <c r="C2702" t="s">
        <v>422</v>
      </c>
      <c r="D2702" t="s">
        <v>572</v>
      </c>
      <c r="E2702" t="str">
        <f>HYPERLINK("https://www.ncbi.nlm.nih.gov/geo/query/acc.cgi?acc=GSM1529404","GSM1529404")</f>
        <v>GSM1529404</v>
      </c>
      <c r="F2702" t="str">
        <f>HYPERLINK("https://www.ncbi.nlm.nih.gov/geo/query/acc.cgi?acc=GSE62565","GSE62565")</f>
        <v>GSE62565</v>
      </c>
    </row>
    <row r="2703" spans="1:6" x14ac:dyDescent="0.25">
      <c r="A2703" t="s">
        <v>4545</v>
      </c>
      <c r="B2703" s="2" t="s">
        <v>2247</v>
      </c>
      <c r="C2703" t="s">
        <v>377</v>
      </c>
      <c r="D2703" t="s">
        <v>618</v>
      </c>
      <c r="E2703" t="str">
        <f>HYPERLINK("https://www.ncbi.nlm.nih.gov/geo/query/acc.cgi?acc=GSM1304552","GSM1304552")</f>
        <v>GSM1304552</v>
      </c>
      <c r="F2703" t="str">
        <f>HYPERLINK("https://www.ncbi.nlm.nih.gov/geo/query/acc.cgi?acc=GSE53969","GSE53969")</f>
        <v>GSE53969</v>
      </c>
    </row>
    <row r="2704" spans="1:6" x14ac:dyDescent="0.25">
      <c r="A2704" t="s">
        <v>4546</v>
      </c>
      <c r="B2704" s="2" t="s">
        <v>4547</v>
      </c>
      <c r="C2704" t="s">
        <v>422</v>
      </c>
      <c r="D2704" t="s">
        <v>572</v>
      </c>
      <c r="E2704" t="str">
        <f>HYPERLINK("https://www.ncbi.nlm.nih.gov/geo/query/acc.cgi?acc=GSM1529406","GSM1529406")</f>
        <v>GSM1529406</v>
      </c>
      <c r="F2704" t="str">
        <f>HYPERLINK("https://www.ncbi.nlm.nih.gov/geo/query/acc.cgi?acc=GSE62565","GSE62565")</f>
        <v>GSE62565</v>
      </c>
    </row>
    <row r="2705" spans="1:6" x14ac:dyDescent="0.25">
      <c r="A2705" t="s">
        <v>4548</v>
      </c>
      <c r="B2705" s="2" t="s">
        <v>4547</v>
      </c>
      <c r="C2705" t="s">
        <v>422</v>
      </c>
      <c r="D2705" t="s">
        <v>572</v>
      </c>
      <c r="E2705" t="str">
        <f>HYPERLINK("https://www.ncbi.nlm.nih.gov/geo/query/acc.cgi?acc=GSM1529407","GSM1529407")</f>
        <v>GSM1529407</v>
      </c>
      <c r="F2705" t="str">
        <f>HYPERLINK("https://www.ncbi.nlm.nih.gov/geo/query/acc.cgi?acc=GSE62565","GSE62565")</f>
        <v>GSE62565</v>
      </c>
    </row>
    <row r="2706" spans="1:6" x14ac:dyDescent="0.25">
      <c r="A2706" t="s">
        <v>4549</v>
      </c>
      <c r="B2706" s="2" t="s">
        <v>4547</v>
      </c>
      <c r="C2706" t="s">
        <v>422</v>
      </c>
      <c r="D2706" t="s">
        <v>572</v>
      </c>
      <c r="E2706" t="str">
        <f>HYPERLINK("https://www.ncbi.nlm.nih.gov/geo/query/acc.cgi?acc=GSM1529408","GSM1529408")</f>
        <v>GSM1529408</v>
      </c>
      <c r="F2706" t="str">
        <f>HYPERLINK("https://www.ncbi.nlm.nih.gov/geo/query/acc.cgi?acc=GSE62565","GSE62565")</f>
        <v>GSE62565</v>
      </c>
    </row>
    <row r="2707" spans="1:6" x14ac:dyDescent="0.25">
      <c r="A2707" t="s">
        <v>4550</v>
      </c>
      <c r="B2707" s="2" t="s">
        <v>4143</v>
      </c>
      <c r="C2707" t="s">
        <v>422</v>
      </c>
      <c r="D2707" t="s">
        <v>572</v>
      </c>
      <c r="E2707" t="str">
        <f>HYPERLINK("https://www.ncbi.nlm.nih.gov/geo/query/acc.cgi?acc=GSM1529409","GSM1529409")</f>
        <v>GSM1529409</v>
      </c>
      <c r="F2707" t="str">
        <f>HYPERLINK("https://www.ncbi.nlm.nih.gov/geo/query/acc.cgi?acc=GSE62565","GSE62565")</f>
        <v>GSE62565</v>
      </c>
    </row>
    <row r="2708" spans="1:6" x14ac:dyDescent="0.25">
      <c r="A2708" t="s">
        <v>4551</v>
      </c>
      <c r="B2708" s="2" t="s">
        <v>4552</v>
      </c>
      <c r="C2708" t="s">
        <v>85</v>
      </c>
      <c r="D2708" t="s">
        <v>579</v>
      </c>
      <c r="E2708" t="str">
        <f>HYPERLINK("https://www.ncbi.nlm.nih.gov/geo/query/acc.cgi?acc=GSM480936","GSM480936")</f>
        <v>GSM480936</v>
      </c>
      <c r="F2708" t="str">
        <f>HYPERLINK("https://www.ncbi.nlm.nih.gov/geo/query/acc.cgi?acc=GSE19378","GSE19378")</f>
        <v>GSE19378</v>
      </c>
    </row>
    <row r="2709" spans="1:6" x14ac:dyDescent="0.25">
      <c r="A2709" t="s">
        <v>4553</v>
      </c>
      <c r="B2709" s="2" t="s">
        <v>4554</v>
      </c>
      <c r="C2709" t="s">
        <v>85</v>
      </c>
      <c r="D2709" t="s">
        <v>579</v>
      </c>
      <c r="E2709" t="str">
        <f>HYPERLINK("https://www.ncbi.nlm.nih.gov/geo/query/acc.cgi?acc=GSM480937","GSM480937")</f>
        <v>GSM480937</v>
      </c>
      <c r="F2709" t="str">
        <f>HYPERLINK("https://www.ncbi.nlm.nih.gov/geo/query/acc.cgi?acc=GSE19378","GSE19378")</f>
        <v>GSE19378</v>
      </c>
    </row>
    <row r="2710" spans="1:6" x14ac:dyDescent="0.25">
      <c r="A2710" t="s">
        <v>4555</v>
      </c>
      <c r="B2710" s="2" t="s">
        <v>4556</v>
      </c>
      <c r="C2710" t="s">
        <v>85</v>
      </c>
      <c r="D2710" t="s">
        <v>579</v>
      </c>
      <c r="E2710" t="str">
        <f>HYPERLINK("https://www.ncbi.nlm.nih.gov/geo/query/acc.cgi?acc=GSM480935","GSM480935")</f>
        <v>GSM480935</v>
      </c>
      <c r="F2710" t="str">
        <f>HYPERLINK("https://www.ncbi.nlm.nih.gov/geo/query/acc.cgi?acc=GSE19378","GSE19378")</f>
        <v>GSE19378</v>
      </c>
    </row>
    <row r="2711" spans="1:6" x14ac:dyDescent="0.25">
      <c r="A2711" t="s">
        <v>4557</v>
      </c>
      <c r="B2711" s="2" t="s">
        <v>4558</v>
      </c>
      <c r="C2711" t="s">
        <v>186</v>
      </c>
      <c r="D2711" t="s">
        <v>728</v>
      </c>
      <c r="E2711" t="str">
        <f>HYPERLINK("https://www.ncbi.nlm.nih.gov/geo/query/acc.cgi?acc=GSM777847","GSM777847")</f>
        <v>GSM777847</v>
      </c>
      <c r="F2711" t="str">
        <f>HYPERLINK("https://www.ncbi.nlm.nih.gov/geo/query/acc.cgi?acc=GSE31374","GSE31374")</f>
        <v>GSE31374</v>
      </c>
    </row>
    <row r="2712" spans="1:6" x14ac:dyDescent="0.25">
      <c r="A2712" t="s">
        <v>4559</v>
      </c>
      <c r="B2712" s="2" t="s">
        <v>4558</v>
      </c>
      <c r="C2712" t="s">
        <v>186</v>
      </c>
      <c r="D2712" t="s">
        <v>728</v>
      </c>
      <c r="E2712" t="str">
        <f>HYPERLINK("https://www.ncbi.nlm.nih.gov/geo/query/acc.cgi?acc=GSM777846","GSM777846")</f>
        <v>GSM777846</v>
      </c>
      <c r="F2712" t="str">
        <f>HYPERLINK("https://www.ncbi.nlm.nih.gov/geo/query/acc.cgi?acc=GSE31374","GSE31374")</f>
        <v>GSE31374</v>
      </c>
    </row>
    <row r="2713" spans="1:6" x14ac:dyDescent="0.25">
      <c r="A2713" t="s">
        <v>4560</v>
      </c>
      <c r="B2713" s="2" t="s">
        <v>4561</v>
      </c>
      <c r="C2713" t="s">
        <v>85</v>
      </c>
      <c r="D2713" t="s">
        <v>579</v>
      </c>
      <c r="E2713" t="str">
        <f>HYPERLINK("https://www.ncbi.nlm.nih.gov/geo/query/acc.cgi?acc=GSM480938","GSM480938")</f>
        <v>GSM480938</v>
      </c>
      <c r="F2713" t="str">
        <f>HYPERLINK("https://www.ncbi.nlm.nih.gov/geo/query/acc.cgi?acc=GSE19378","GSE19378")</f>
        <v>GSE19378</v>
      </c>
    </row>
    <row r="2714" spans="1:6" x14ac:dyDescent="0.25">
      <c r="A2714" t="s">
        <v>4562</v>
      </c>
      <c r="B2714" s="2" t="s">
        <v>4563</v>
      </c>
      <c r="C2714" t="s">
        <v>85</v>
      </c>
      <c r="D2714" t="s">
        <v>579</v>
      </c>
      <c r="E2714" t="str">
        <f>HYPERLINK("https://www.ncbi.nlm.nih.gov/geo/query/acc.cgi?acc=GSM480939","GSM480939")</f>
        <v>GSM480939</v>
      </c>
      <c r="F2714" t="str">
        <f>HYPERLINK("https://www.ncbi.nlm.nih.gov/geo/query/acc.cgi?acc=GSE19378","GSE19378")</f>
        <v>GSE19378</v>
      </c>
    </row>
    <row r="2715" spans="1:6" x14ac:dyDescent="0.25">
      <c r="A2715" t="s">
        <v>4564</v>
      </c>
      <c r="B2715" s="2" t="s">
        <v>2247</v>
      </c>
      <c r="C2715" t="s">
        <v>377</v>
      </c>
      <c r="D2715" t="s">
        <v>618</v>
      </c>
      <c r="E2715" t="str">
        <f>HYPERLINK("https://www.ncbi.nlm.nih.gov/geo/query/acc.cgi?acc=GSM1304555","GSM1304555")</f>
        <v>GSM1304555</v>
      </c>
      <c r="F2715" t="str">
        <f>HYPERLINK("https://www.ncbi.nlm.nih.gov/geo/query/acc.cgi?acc=GSE53969","GSE53969")</f>
        <v>GSE53969</v>
      </c>
    </row>
    <row r="2716" spans="1:6" x14ac:dyDescent="0.25">
      <c r="A2716" t="s">
        <v>4565</v>
      </c>
      <c r="B2716" s="2" t="s">
        <v>4566</v>
      </c>
      <c r="C2716" t="s">
        <v>324</v>
      </c>
      <c r="D2716" t="s">
        <v>623</v>
      </c>
      <c r="E2716" t="str">
        <f>HYPERLINK("https://www.ncbi.nlm.nih.gov/geo/query/acc.cgi?acc=GSM105502","GSM105502")</f>
        <v>GSM105502</v>
      </c>
      <c r="F2716" t="str">
        <f>HYPERLINK("https://www.ncbi.nlm.nih.gov/geo/query/acc.cgi?acc=GSE4679","GSE4679")</f>
        <v>GSE4679</v>
      </c>
    </row>
    <row r="2717" spans="1:6" x14ac:dyDescent="0.25">
      <c r="A2717" t="s">
        <v>4567</v>
      </c>
      <c r="B2717" s="2" t="s">
        <v>1251</v>
      </c>
      <c r="C2717" t="s">
        <v>365</v>
      </c>
      <c r="D2717" t="s">
        <v>821</v>
      </c>
      <c r="E2717" t="str">
        <f>HYPERLINK("https://www.ncbi.nlm.nih.gov/geo/query/acc.cgi?acc=GSM1128643","GSM1128643")</f>
        <v>GSM1128643</v>
      </c>
      <c r="F2717" t="str">
        <f>HYPERLINK("https://www.ncbi.nlm.nih.gov/geo/query/acc.cgi?acc=GSE52397","GSE52397")</f>
        <v>GSE52397</v>
      </c>
    </row>
    <row r="2718" spans="1:6" x14ac:dyDescent="0.25">
      <c r="A2718" t="s">
        <v>4568</v>
      </c>
      <c r="B2718" s="2" t="s">
        <v>4569</v>
      </c>
      <c r="C2718" t="s">
        <v>37</v>
      </c>
      <c r="D2718" t="s">
        <v>559</v>
      </c>
      <c r="E2718" t="str">
        <f>HYPERLINK("https://www.ncbi.nlm.nih.gov/geo/query/acc.cgi?acc=GSM344760","GSM344760")</f>
        <v>GSM344760</v>
      </c>
      <c r="F2718" t="str">
        <f>HYPERLINK("https://www.ncbi.nlm.nih.gov/geo/query/acc.cgi?acc=GSE14012","GSE14012")</f>
        <v>GSE14012</v>
      </c>
    </row>
    <row r="2719" spans="1:6" x14ac:dyDescent="0.25">
      <c r="A2719" t="s">
        <v>4570</v>
      </c>
      <c r="B2719" s="2" t="s">
        <v>4571</v>
      </c>
      <c r="C2719" t="s">
        <v>351</v>
      </c>
      <c r="D2719" t="s">
        <v>583</v>
      </c>
      <c r="E2719" t="str">
        <f>HYPERLINK("https://www.ncbi.nlm.nih.gov/geo/query/acc.cgi?acc=GSM1544138","GSM1544138")</f>
        <v>GSM1544138</v>
      </c>
      <c r="F2719" t="str">
        <f>HYPERLINK("https://www.ncbi.nlm.nih.gov/geo/query/acc.cgi?acc=GSE49940","GSE49940")</f>
        <v>GSE49940</v>
      </c>
    </row>
    <row r="2720" spans="1:6" x14ac:dyDescent="0.25">
      <c r="A2720" t="s">
        <v>4572</v>
      </c>
      <c r="B2720" s="2" t="s">
        <v>2247</v>
      </c>
      <c r="C2720" t="s">
        <v>377</v>
      </c>
      <c r="D2720" t="s">
        <v>618</v>
      </c>
      <c r="E2720" t="str">
        <f>HYPERLINK("https://www.ncbi.nlm.nih.gov/geo/query/acc.cgi?acc=GSM1304554","GSM1304554")</f>
        <v>GSM1304554</v>
      </c>
      <c r="F2720" t="str">
        <f>HYPERLINK("https://www.ncbi.nlm.nih.gov/geo/query/acc.cgi?acc=GSE53969","GSE53969")</f>
        <v>GSE53969</v>
      </c>
    </row>
    <row r="2721" spans="1:6" x14ac:dyDescent="0.25">
      <c r="A2721" t="s">
        <v>4573</v>
      </c>
      <c r="B2721" s="2" t="s">
        <v>4015</v>
      </c>
      <c r="C2721" t="s">
        <v>478</v>
      </c>
      <c r="D2721" t="s">
        <v>559</v>
      </c>
      <c r="E2721" t="str">
        <f>HYPERLINK("https://www.ncbi.nlm.nih.gov/geo/query/acc.cgi?acc=GSM182261","GSM182261")</f>
        <v>GSM182261</v>
      </c>
      <c r="F2721" t="str">
        <f>HYPERLINK("https://www.ncbi.nlm.nih.gov/geo/query/acc.cgi?acc=GSE7528","GSE7528")</f>
        <v>GSE7528</v>
      </c>
    </row>
    <row r="2722" spans="1:6" x14ac:dyDescent="0.25">
      <c r="A2722" t="s">
        <v>4574</v>
      </c>
      <c r="B2722" s="2" t="s">
        <v>4575</v>
      </c>
      <c r="C2722" t="s">
        <v>281</v>
      </c>
      <c r="D2722" t="s">
        <v>923</v>
      </c>
      <c r="E2722" t="str">
        <f>HYPERLINK("https://www.ncbi.nlm.nih.gov/geo/query/acc.cgi?acc=GSM1038599","GSM1038599")</f>
        <v>GSM1038599</v>
      </c>
      <c r="F2722" t="str">
        <f t="shared" ref="F2722:F2728" si="152">HYPERLINK("https://www.ncbi.nlm.nih.gov/geo/query/acc.cgi?acc=GSE42478","GSE42478")</f>
        <v>GSE42478</v>
      </c>
    </row>
    <row r="2723" spans="1:6" x14ac:dyDescent="0.25">
      <c r="A2723" t="s">
        <v>4576</v>
      </c>
      <c r="B2723" s="2" t="s">
        <v>4577</v>
      </c>
      <c r="C2723" t="s">
        <v>281</v>
      </c>
      <c r="D2723" t="s">
        <v>923</v>
      </c>
      <c r="E2723" t="str">
        <f>HYPERLINK("https://www.ncbi.nlm.nih.gov/geo/query/acc.cgi?acc=GSM1038598","GSM1038598")</f>
        <v>GSM1038598</v>
      </c>
      <c r="F2723" t="str">
        <f t="shared" si="152"/>
        <v>GSE42478</v>
      </c>
    </row>
    <row r="2724" spans="1:6" x14ac:dyDescent="0.25">
      <c r="A2724" t="s">
        <v>4578</v>
      </c>
      <c r="B2724" s="2" t="s">
        <v>4579</v>
      </c>
      <c r="C2724" t="s">
        <v>281</v>
      </c>
      <c r="D2724" t="s">
        <v>923</v>
      </c>
      <c r="E2724" t="str">
        <f>HYPERLINK("https://www.ncbi.nlm.nih.gov/geo/query/acc.cgi?acc=GSM1038597","GSM1038597")</f>
        <v>GSM1038597</v>
      </c>
      <c r="F2724" t="str">
        <f t="shared" si="152"/>
        <v>GSE42478</v>
      </c>
    </row>
    <row r="2725" spans="1:6" x14ac:dyDescent="0.25">
      <c r="A2725" t="s">
        <v>4580</v>
      </c>
      <c r="B2725" s="2" t="s">
        <v>4581</v>
      </c>
      <c r="C2725" t="s">
        <v>281</v>
      </c>
      <c r="D2725" t="s">
        <v>923</v>
      </c>
      <c r="E2725" t="str">
        <f>HYPERLINK("https://www.ncbi.nlm.nih.gov/geo/query/acc.cgi?acc=GSM1038596","GSM1038596")</f>
        <v>GSM1038596</v>
      </c>
      <c r="F2725" t="str">
        <f t="shared" si="152"/>
        <v>GSE42478</v>
      </c>
    </row>
    <row r="2726" spans="1:6" x14ac:dyDescent="0.25">
      <c r="A2726" t="s">
        <v>4582</v>
      </c>
      <c r="B2726" s="2" t="s">
        <v>4583</v>
      </c>
      <c r="C2726" t="s">
        <v>281</v>
      </c>
      <c r="D2726" t="s">
        <v>923</v>
      </c>
      <c r="E2726" t="str">
        <f>HYPERLINK("https://www.ncbi.nlm.nih.gov/geo/query/acc.cgi?acc=GSM1038595","GSM1038595")</f>
        <v>GSM1038595</v>
      </c>
      <c r="F2726" t="str">
        <f t="shared" si="152"/>
        <v>GSE42478</v>
      </c>
    </row>
    <row r="2727" spans="1:6" x14ac:dyDescent="0.25">
      <c r="A2727" t="s">
        <v>4584</v>
      </c>
      <c r="B2727" s="2" t="s">
        <v>4585</v>
      </c>
      <c r="C2727" t="s">
        <v>281</v>
      </c>
      <c r="D2727" t="s">
        <v>923</v>
      </c>
      <c r="E2727" t="str">
        <f>HYPERLINK("https://www.ncbi.nlm.nih.gov/geo/query/acc.cgi?acc=GSM1038594","GSM1038594")</f>
        <v>GSM1038594</v>
      </c>
      <c r="F2727" t="str">
        <f t="shared" si="152"/>
        <v>GSE42478</v>
      </c>
    </row>
    <row r="2728" spans="1:6" x14ac:dyDescent="0.25">
      <c r="A2728" t="s">
        <v>4586</v>
      </c>
      <c r="B2728" s="2" t="s">
        <v>4587</v>
      </c>
      <c r="C2728" t="s">
        <v>281</v>
      </c>
      <c r="D2728" t="s">
        <v>923</v>
      </c>
      <c r="E2728" t="str">
        <f>HYPERLINK("https://www.ncbi.nlm.nih.gov/geo/query/acc.cgi?acc=GSM1038593","GSM1038593")</f>
        <v>GSM1038593</v>
      </c>
      <c r="F2728" t="str">
        <f t="shared" si="152"/>
        <v>GSE42478</v>
      </c>
    </row>
    <row r="2729" spans="1:6" x14ac:dyDescent="0.25">
      <c r="A2729" t="s">
        <v>4588</v>
      </c>
      <c r="B2729" s="2" t="s">
        <v>2361</v>
      </c>
      <c r="C2729" t="s">
        <v>395</v>
      </c>
      <c r="D2729" t="s">
        <v>559</v>
      </c>
      <c r="E2729" t="str">
        <f>HYPERLINK("https://www.ncbi.nlm.nih.gov/geo/query/acc.cgi?acc=GSM132666","GSM132666")</f>
        <v>GSM132666</v>
      </c>
      <c r="F2729" t="str">
        <f>HYPERLINK("https://www.ncbi.nlm.nih.gov/geo/query/acc.cgi?acc=GSE5671","GSE5671")</f>
        <v>GSE5671</v>
      </c>
    </row>
    <row r="2730" spans="1:6" x14ac:dyDescent="0.25">
      <c r="A2730" t="s">
        <v>4589</v>
      </c>
      <c r="B2730" s="2" t="s">
        <v>4590</v>
      </c>
      <c r="C2730" t="s">
        <v>454</v>
      </c>
      <c r="D2730" t="s">
        <v>559</v>
      </c>
      <c r="E2730" t="str">
        <f>HYPERLINK("https://www.ncbi.nlm.nih.gov/geo/query/acc.cgi?acc=GSM169460","GSM169460")</f>
        <v>GSM169460</v>
      </c>
      <c r="F2730" t="str">
        <f>HYPERLINK("https://www.ncbi.nlm.nih.gov/geo/query/acc.cgi?acc=GSE7069","GSE7069")</f>
        <v>GSE7069</v>
      </c>
    </row>
    <row r="2731" spans="1:6" x14ac:dyDescent="0.25">
      <c r="A2731" t="s">
        <v>4591</v>
      </c>
      <c r="B2731" s="2" t="s">
        <v>2864</v>
      </c>
      <c r="C2731" t="s">
        <v>395</v>
      </c>
      <c r="D2731" t="s">
        <v>559</v>
      </c>
      <c r="E2731" t="str">
        <f>HYPERLINK("https://www.ncbi.nlm.nih.gov/geo/query/acc.cgi?acc=GSM132667","GSM132667")</f>
        <v>GSM132667</v>
      </c>
      <c r="F2731" t="str">
        <f>HYPERLINK("https://www.ncbi.nlm.nih.gov/geo/query/acc.cgi?acc=GSE5671","GSE5671")</f>
        <v>GSE5671</v>
      </c>
    </row>
    <row r="2732" spans="1:6" x14ac:dyDescent="0.25">
      <c r="A2732" t="s">
        <v>4592</v>
      </c>
      <c r="B2732" s="2" t="s">
        <v>3166</v>
      </c>
      <c r="C2732" t="s">
        <v>395</v>
      </c>
      <c r="D2732" t="s">
        <v>559</v>
      </c>
      <c r="E2732" t="str">
        <f>HYPERLINK("https://www.ncbi.nlm.nih.gov/geo/query/acc.cgi?acc=GSM132678","GSM132678")</f>
        <v>GSM132678</v>
      </c>
      <c r="F2732" t="str">
        <f>HYPERLINK("https://www.ncbi.nlm.nih.gov/geo/query/acc.cgi?acc=GSE5671","GSE5671")</f>
        <v>GSE5671</v>
      </c>
    </row>
    <row r="2733" spans="1:6" x14ac:dyDescent="0.25">
      <c r="A2733" t="s">
        <v>4593</v>
      </c>
      <c r="B2733" s="2" t="s">
        <v>4594</v>
      </c>
      <c r="C2733" t="s">
        <v>478</v>
      </c>
      <c r="D2733" t="s">
        <v>559</v>
      </c>
      <c r="E2733" t="str">
        <f>HYPERLINK("https://www.ncbi.nlm.nih.gov/geo/query/acc.cgi?acc=GSM182260","GSM182260")</f>
        <v>GSM182260</v>
      </c>
      <c r="F2733" t="str">
        <f>HYPERLINK("https://www.ncbi.nlm.nih.gov/geo/query/acc.cgi?acc=GSE7528","GSE7528")</f>
        <v>GSE7528</v>
      </c>
    </row>
    <row r="2734" spans="1:6" x14ac:dyDescent="0.25">
      <c r="A2734" t="s">
        <v>4595</v>
      </c>
      <c r="B2734" s="2" t="s">
        <v>2855</v>
      </c>
      <c r="C2734" t="s">
        <v>395</v>
      </c>
      <c r="D2734" t="s">
        <v>559</v>
      </c>
      <c r="E2734" t="str">
        <f>HYPERLINK("https://www.ncbi.nlm.nih.gov/geo/query/acc.cgi?acc=GSM132662","GSM132662")</f>
        <v>GSM132662</v>
      </c>
      <c r="F2734" t="str">
        <f>HYPERLINK("https://www.ncbi.nlm.nih.gov/geo/query/acc.cgi?acc=GSE5671","GSE5671")</f>
        <v>GSE5671</v>
      </c>
    </row>
    <row r="2735" spans="1:6" x14ac:dyDescent="0.25">
      <c r="A2735" t="s">
        <v>4596</v>
      </c>
      <c r="B2735" s="2" t="s">
        <v>2344</v>
      </c>
      <c r="C2735" t="s">
        <v>534</v>
      </c>
      <c r="D2735" t="s">
        <v>856</v>
      </c>
      <c r="E2735" t="str">
        <f>HYPERLINK("https://www.ncbi.nlm.nih.gov/geo/query/acc.cgi?acc=GSM2385244","GSM2385244")</f>
        <v>GSM2385244</v>
      </c>
      <c r="F2735" t="str">
        <f>HYPERLINK("https://www.ncbi.nlm.nih.gov/geo/query/acc.cgi?acc=GSE89600","GSE89600")</f>
        <v>GSE89600</v>
      </c>
    </row>
    <row r="2736" spans="1:6" x14ac:dyDescent="0.25">
      <c r="A2736" t="s">
        <v>4597</v>
      </c>
      <c r="B2736" s="2" t="s">
        <v>4598</v>
      </c>
      <c r="C2736" t="s">
        <v>354</v>
      </c>
      <c r="D2736" t="s">
        <v>856</v>
      </c>
      <c r="E2736" t="str">
        <f>HYPERLINK("https://www.ncbi.nlm.nih.gov/geo/query/acc.cgi?acc=GSM1330515","GSM1330515")</f>
        <v>GSM1330515</v>
      </c>
      <c r="F2736" t="str">
        <f>HYPERLINK("https://www.ncbi.nlm.nih.gov/geo/query/acc.cgi?acc=GSE50206","GSE50206")</f>
        <v>GSE50206</v>
      </c>
    </row>
    <row r="2737" spans="1:6" x14ac:dyDescent="0.25">
      <c r="A2737" t="s">
        <v>4599</v>
      </c>
      <c r="B2737" s="2" t="s">
        <v>2340</v>
      </c>
      <c r="C2737" t="s">
        <v>534</v>
      </c>
      <c r="D2737" t="s">
        <v>856</v>
      </c>
      <c r="E2737" t="str">
        <f>HYPERLINK("https://www.ncbi.nlm.nih.gov/geo/query/acc.cgi?acc=GSM2385247","GSM2385247")</f>
        <v>GSM2385247</v>
      </c>
      <c r="F2737" t="str">
        <f>HYPERLINK("https://www.ncbi.nlm.nih.gov/geo/query/acc.cgi?acc=GSE89600","GSE89600")</f>
        <v>GSE89600</v>
      </c>
    </row>
    <row r="2738" spans="1:6" x14ac:dyDescent="0.25">
      <c r="A2738" t="s">
        <v>4600</v>
      </c>
      <c r="B2738" s="2" t="s">
        <v>4452</v>
      </c>
      <c r="C2738" t="s">
        <v>404</v>
      </c>
      <c r="D2738" t="s">
        <v>579</v>
      </c>
      <c r="E2738" t="str">
        <f>HYPERLINK("https://www.ncbi.nlm.nih.gov/geo/query/acc.cgi?acc=GSM1385828","GSM1385828")</f>
        <v>GSM1385828</v>
      </c>
      <c r="F2738" t="str">
        <f>HYPERLINK("https://www.ncbi.nlm.nih.gov/geo/query/acc.cgi?acc=GSE57639","GSE57639")</f>
        <v>GSE57639</v>
      </c>
    </row>
    <row r="2739" spans="1:6" x14ac:dyDescent="0.25">
      <c r="A2739" t="s">
        <v>4601</v>
      </c>
      <c r="B2739" s="2" t="s">
        <v>1513</v>
      </c>
      <c r="C2739" t="s">
        <v>357</v>
      </c>
      <c r="D2739" t="s">
        <v>583</v>
      </c>
      <c r="E2739" t="str">
        <f>HYPERLINK("https://www.ncbi.nlm.nih.gov/geo/query/acc.cgi?acc=GSM1249099","GSM1249099")</f>
        <v>GSM1249099</v>
      </c>
      <c r="F2739" t="str">
        <f>HYPERLINK("https://www.ncbi.nlm.nih.gov/geo/query/acc.cgi?acc=GSE51605","GSE51605")</f>
        <v>GSE51605</v>
      </c>
    </row>
    <row r="2740" spans="1:6" x14ac:dyDescent="0.25">
      <c r="A2740" t="s">
        <v>4602</v>
      </c>
      <c r="B2740" s="2" t="s">
        <v>4603</v>
      </c>
      <c r="C2740" t="s">
        <v>486</v>
      </c>
      <c r="D2740" t="s">
        <v>856</v>
      </c>
      <c r="E2740" t="str">
        <f>HYPERLINK("https://www.ncbi.nlm.nih.gov/geo/query/acc.cgi?acc=GSM2028229","GSM2028229")</f>
        <v>GSM2028229</v>
      </c>
      <c r="F2740" t="str">
        <f t="shared" ref="F2740:F2748" si="153">HYPERLINK("https://www.ncbi.nlm.nih.gov/geo/query/acc.cgi?acc=GSE76582","GSE76582")</f>
        <v>GSE76582</v>
      </c>
    </row>
    <row r="2741" spans="1:6" x14ac:dyDescent="0.25">
      <c r="A2741" t="s">
        <v>4604</v>
      </c>
      <c r="B2741" s="2" t="s">
        <v>4603</v>
      </c>
      <c r="C2741" t="s">
        <v>486</v>
      </c>
      <c r="D2741" t="s">
        <v>856</v>
      </c>
      <c r="E2741" t="str">
        <f>HYPERLINK("https://www.ncbi.nlm.nih.gov/geo/query/acc.cgi?acc=GSM2028228","GSM2028228")</f>
        <v>GSM2028228</v>
      </c>
      <c r="F2741" t="str">
        <f t="shared" si="153"/>
        <v>GSE76582</v>
      </c>
    </row>
    <row r="2742" spans="1:6" x14ac:dyDescent="0.25">
      <c r="A2742" t="s">
        <v>4605</v>
      </c>
      <c r="B2742" s="2" t="s">
        <v>4603</v>
      </c>
      <c r="C2742" t="s">
        <v>486</v>
      </c>
      <c r="D2742" t="s">
        <v>856</v>
      </c>
      <c r="E2742" t="str">
        <f>HYPERLINK("https://www.ncbi.nlm.nih.gov/geo/query/acc.cgi?acc=GSM2028227","GSM2028227")</f>
        <v>GSM2028227</v>
      </c>
      <c r="F2742" t="str">
        <f t="shared" si="153"/>
        <v>GSE76582</v>
      </c>
    </row>
    <row r="2743" spans="1:6" x14ac:dyDescent="0.25">
      <c r="A2743" t="s">
        <v>4606</v>
      </c>
      <c r="B2743" s="2" t="s">
        <v>4607</v>
      </c>
      <c r="C2743" t="s">
        <v>486</v>
      </c>
      <c r="D2743" t="s">
        <v>856</v>
      </c>
      <c r="E2743" t="str">
        <f>HYPERLINK("https://www.ncbi.nlm.nih.gov/geo/query/acc.cgi?acc=GSM2028226","GSM2028226")</f>
        <v>GSM2028226</v>
      </c>
      <c r="F2743" t="str">
        <f t="shared" si="153"/>
        <v>GSE76582</v>
      </c>
    </row>
    <row r="2744" spans="1:6" x14ac:dyDescent="0.25">
      <c r="A2744" t="s">
        <v>4608</v>
      </c>
      <c r="B2744" s="2" t="s">
        <v>4607</v>
      </c>
      <c r="C2744" t="s">
        <v>486</v>
      </c>
      <c r="D2744" t="s">
        <v>856</v>
      </c>
      <c r="E2744" t="str">
        <f>HYPERLINK("https://www.ncbi.nlm.nih.gov/geo/query/acc.cgi?acc=GSM2028225","GSM2028225")</f>
        <v>GSM2028225</v>
      </c>
      <c r="F2744" t="str">
        <f t="shared" si="153"/>
        <v>GSE76582</v>
      </c>
    </row>
    <row r="2745" spans="1:6" x14ac:dyDescent="0.25">
      <c r="A2745" t="s">
        <v>4609</v>
      </c>
      <c r="B2745" s="2" t="s">
        <v>4607</v>
      </c>
      <c r="C2745" t="s">
        <v>486</v>
      </c>
      <c r="D2745" t="s">
        <v>856</v>
      </c>
      <c r="E2745" t="str">
        <f>HYPERLINK("https://www.ncbi.nlm.nih.gov/geo/query/acc.cgi?acc=GSM2028224","GSM2028224")</f>
        <v>GSM2028224</v>
      </c>
      <c r="F2745" t="str">
        <f t="shared" si="153"/>
        <v>GSE76582</v>
      </c>
    </row>
    <row r="2746" spans="1:6" x14ac:dyDescent="0.25">
      <c r="A2746" t="s">
        <v>4610</v>
      </c>
      <c r="B2746" s="2" t="s">
        <v>4611</v>
      </c>
      <c r="C2746" t="s">
        <v>486</v>
      </c>
      <c r="D2746" t="s">
        <v>856</v>
      </c>
      <c r="E2746" t="str">
        <f>HYPERLINK("https://www.ncbi.nlm.nih.gov/geo/query/acc.cgi?acc=GSM2028223","GSM2028223")</f>
        <v>GSM2028223</v>
      </c>
      <c r="F2746" t="str">
        <f t="shared" si="153"/>
        <v>GSE76582</v>
      </c>
    </row>
    <row r="2747" spans="1:6" x14ac:dyDescent="0.25">
      <c r="A2747" t="s">
        <v>4612</v>
      </c>
      <c r="B2747" s="2" t="s">
        <v>4611</v>
      </c>
      <c r="C2747" t="s">
        <v>486</v>
      </c>
      <c r="D2747" t="s">
        <v>856</v>
      </c>
      <c r="E2747" t="str">
        <f>HYPERLINK("https://www.ncbi.nlm.nih.gov/geo/query/acc.cgi?acc=GSM2028222","GSM2028222")</f>
        <v>GSM2028222</v>
      </c>
      <c r="F2747" t="str">
        <f t="shared" si="153"/>
        <v>GSE76582</v>
      </c>
    </row>
    <row r="2748" spans="1:6" x14ac:dyDescent="0.25">
      <c r="A2748" t="s">
        <v>4613</v>
      </c>
      <c r="B2748" s="2" t="s">
        <v>4611</v>
      </c>
      <c r="C2748" t="s">
        <v>486</v>
      </c>
      <c r="D2748" t="s">
        <v>856</v>
      </c>
      <c r="E2748" t="str">
        <f>HYPERLINK("https://www.ncbi.nlm.nih.gov/geo/query/acc.cgi?acc=GSM2028221","GSM2028221")</f>
        <v>GSM2028221</v>
      </c>
      <c r="F2748" t="str">
        <f t="shared" si="153"/>
        <v>GSE76582</v>
      </c>
    </row>
    <row r="2749" spans="1:6" x14ac:dyDescent="0.25">
      <c r="A2749" t="s">
        <v>4614</v>
      </c>
      <c r="B2749" s="2" t="s">
        <v>4594</v>
      </c>
      <c r="C2749" t="s">
        <v>478</v>
      </c>
      <c r="D2749" t="s">
        <v>559</v>
      </c>
      <c r="E2749" t="str">
        <f>HYPERLINK("https://www.ncbi.nlm.nih.gov/geo/query/acc.cgi?acc=GSM182267","GSM182267")</f>
        <v>GSM182267</v>
      </c>
      <c r="F2749" t="str">
        <f>HYPERLINK("https://www.ncbi.nlm.nih.gov/geo/query/acc.cgi?acc=GSE7528","GSE7528")</f>
        <v>GSE7528</v>
      </c>
    </row>
    <row r="2750" spans="1:6" x14ac:dyDescent="0.25">
      <c r="A2750" t="s">
        <v>4615</v>
      </c>
      <c r="B2750" s="2" t="s">
        <v>2765</v>
      </c>
      <c r="C2750" t="s">
        <v>519</v>
      </c>
      <c r="D2750" t="s">
        <v>559</v>
      </c>
      <c r="E2750" t="str">
        <f>HYPERLINK("https://www.ncbi.nlm.nih.gov/geo/query/acc.cgi?acc=GSM201486","GSM201486")</f>
        <v>GSM201486</v>
      </c>
      <c r="F2750" t="str">
        <f>HYPERLINK("https://www.ncbi.nlm.nih.gov/geo/query/acc.cgi?acc=GSE8128","GSE8128")</f>
        <v>GSE8128</v>
      </c>
    </row>
    <row r="2751" spans="1:6" x14ac:dyDescent="0.25">
      <c r="A2751" t="s">
        <v>4616</v>
      </c>
      <c r="B2751" s="2" t="s">
        <v>2378</v>
      </c>
      <c r="C2751" t="s">
        <v>519</v>
      </c>
      <c r="D2751" t="s">
        <v>559</v>
      </c>
      <c r="E2751" t="str">
        <f>HYPERLINK("https://www.ncbi.nlm.nih.gov/geo/query/acc.cgi?acc=GSM201485","GSM201485")</f>
        <v>GSM201485</v>
      </c>
      <c r="F2751" t="str">
        <f>HYPERLINK("https://www.ncbi.nlm.nih.gov/geo/query/acc.cgi?acc=GSE8128","GSE8128")</f>
        <v>GSE8128</v>
      </c>
    </row>
    <row r="2752" spans="1:6" x14ac:dyDescent="0.25">
      <c r="A2752" t="s">
        <v>4617</v>
      </c>
      <c r="B2752" s="2" t="s">
        <v>2765</v>
      </c>
      <c r="C2752" t="s">
        <v>519</v>
      </c>
      <c r="D2752" t="s">
        <v>559</v>
      </c>
      <c r="E2752" t="str">
        <f>HYPERLINK("https://www.ncbi.nlm.nih.gov/geo/query/acc.cgi?acc=GSM201484","GSM201484")</f>
        <v>GSM201484</v>
      </c>
      <c r="F2752" t="str">
        <f>HYPERLINK("https://www.ncbi.nlm.nih.gov/geo/query/acc.cgi?acc=GSE8128","GSE8128")</f>
        <v>GSE8128</v>
      </c>
    </row>
    <row r="2753" spans="1:6" x14ac:dyDescent="0.25">
      <c r="A2753" t="s">
        <v>4618</v>
      </c>
      <c r="B2753" s="2" t="s">
        <v>4240</v>
      </c>
      <c r="C2753" t="s">
        <v>160</v>
      </c>
      <c r="D2753" t="s">
        <v>1475</v>
      </c>
      <c r="E2753" t="str">
        <f>HYPERLINK("https://www.ncbi.nlm.nih.gov/geo/query/acc.cgi?acc=GSM1356149","GSM1356149")</f>
        <v>GSM1356149</v>
      </c>
      <c r="F2753" t="str">
        <f>HYPERLINK("https://www.ncbi.nlm.nih.gov/geo/query/acc.cgi?acc=GSE28452","GSE28452")</f>
        <v>GSE28452</v>
      </c>
    </row>
    <row r="2754" spans="1:6" x14ac:dyDescent="0.25">
      <c r="A2754" t="s">
        <v>4619</v>
      </c>
      <c r="B2754" s="2" t="s">
        <v>2765</v>
      </c>
      <c r="C2754" t="s">
        <v>519</v>
      </c>
      <c r="D2754" t="s">
        <v>559</v>
      </c>
      <c r="E2754" t="str">
        <f>HYPERLINK("https://www.ncbi.nlm.nih.gov/geo/query/acc.cgi?acc=GSM201482","GSM201482")</f>
        <v>GSM201482</v>
      </c>
      <c r="F2754" t="str">
        <f>HYPERLINK("https://www.ncbi.nlm.nih.gov/geo/query/acc.cgi?acc=GSE8128","GSE8128")</f>
        <v>GSE8128</v>
      </c>
    </row>
    <row r="2755" spans="1:6" x14ac:dyDescent="0.25">
      <c r="A2755" t="s">
        <v>4620</v>
      </c>
      <c r="B2755" s="2" t="s">
        <v>2378</v>
      </c>
      <c r="C2755" t="s">
        <v>519</v>
      </c>
      <c r="D2755" t="s">
        <v>559</v>
      </c>
      <c r="E2755" t="str">
        <f>HYPERLINK("https://www.ncbi.nlm.nih.gov/geo/query/acc.cgi?acc=GSM201481","GSM201481")</f>
        <v>GSM201481</v>
      </c>
      <c r="F2755" t="str">
        <f>HYPERLINK("https://www.ncbi.nlm.nih.gov/geo/query/acc.cgi?acc=GSE8128","GSE8128")</f>
        <v>GSE8128</v>
      </c>
    </row>
    <row r="2756" spans="1:6" x14ac:dyDescent="0.25">
      <c r="A2756" t="s">
        <v>4621</v>
      </c>
      <c r="B2756" s="2" t="s">
        <v>2378</v>
      </c>
      <c r="C2756" t="s">
        <v>519</v>
      </c>
      <c r="D2756" t="s">
        <v>559</v>
      </c>
      <c r="E2756" t="str">
        <f>HYPERLINK("https://www.ncbi.nlm.nih.gov/geo/query/acc.cgi?acc=GSM201480","GSM201480")</f>
        <v>GSM201480</v>
      </c>
      <c r="F2756" t="str">
        <f>HYPERLINK("https://www.ncbi.nlm.nih.gov/geo/query/acc.cgi?acc=GSE8128","GSE8128")</f>
        <v>GSE8128</v>
      </c>
    </row>
    <row r="2757" spans="1:6" x14ac:dyDescent="0.25">
      <c r="A2757" t="s">
        <v>4622</v>
      </c>
      <c r="B2757" s="2" t="s">
        <v>4452</v>
      </c>
      <c r="C2757" t="s">
        <v>404</v>
      </c>
      <c r="D2757" t="s">
        <v>579</v>
      </c>
      <c r="E2757" t="str">
        <f>HYPERLINK("https://www.ncbi.nlm.nih.gov/geo/query/acc.cgi?acc=GSM1385829","GSM1385829")</f>
        <v>GSM1385829</v>
      </c>
      <c r="F2757" t="str">
        <f>HYPERLINK("https://www.ncbi.nlm.nih.gov/geo/query/acc.cgi?acc=GSE57639","GSE57639")</f>
        <v>GSE57639</v>
      </c>
    </row>
    <row r="2758" spans="1:6" x14ac:dyDescent="0.25">
      <c r="A2758" t="s">
        <v>4623</v>
      </c>
      <c r="B2758" s="2" t="s">
        <v>4624</v>
      </c>
      <c r="C2758" t="s">
        <v>395</v>
      </c>
      <c r="D2758" t="s">
        <v>559</v>
      </c>
      <c r="E2758" t="str">
        <f>HYPERLINK("https://www.ncbi.nlm.nih.gov/geo/query/acc.cgi?acc=GSM132669","GSM132669")</f>
        <v>GSM132669</v>
      </c>
      <c r="F2758" t="str">
        <f>HYPERLINK("https://www.ncbi.nlm.nih.gov/geo/query/acc.cgi?acc=GSE5671","GSE5671")</f>
        <v>GSE5671</v>
      </c>
    </row>
    <row r="2759" spans="1:6" x14ac:dyDescent="0.25">
      <c r="A2759" t="s">
        <v>4625</v>
      </c>
      <c r="B2759" s="2" t="s">
        <v>4626</v>
      </c>
      <c r="C2759" t="s">
        <v>295</v>
      </c>
      <c r="D2759" t="s">
        <v>559</v>
      </c>
      <c r="E2759" t="str">
        <f>HYPERLINK("https://www.ncbi.nlm.nih.gov/geo/query/acc.cgi?acc=GSM1058146","GSM1058146")</f>
        <v>GSM1058146</v>
      </c>
      <c r="F2759" t="str">
        <f>HYPERLINK("https://www.ncbi.nlm.nih.gov/geo/query/acc.cgi?acc=GSE43197","GSE43197")</f>
        <v>GSE43197</v>
      </c>
    </row>
    <row r="2760" spans="1:6" x14ac:dyDescent="0.25">
      <c r="A2760" t="s">
        <v>4627</v>
      </c>
      <c r="B2760" s="2" t="s">
        <v>737</v>
      </c>
      <c r="C2760" t="s">
        <v>186</v>
      </c>
      <c r="D2760" t="s">
        <v>728</v>
      </c>
      <c r="E2760" t="str">
        <f>HYPERLINK("https://www.ncbi.nlm.nih.gov/geo/query/acc.cgi?acc=GSM777893","GSM777893")</f>
        <v>GSM777893</v>
      </c>
      <c r="F2760" t="str">
        <f>HYPERLINK("https://www.ncbi.nlm.nih.gov/geo/query/acc.cgi?acc=GSE31374","GSE31374")</f>
        <v>GSE31374</v>
      </c>
    </row>
    <row r="2761" spans="1:6" x14ac:dyDescent="0.25">
      <c r="A2761" t="s">
        <v>4628</v>
      </c>
      <c r="B2761" s="2" t="s">
        <v>4629</v>
      </c>
      <c r="C2761" t="s">
        <v>295</v>
      </c>
      <c r="D2761" t="s">
        <v>559</v>
      </c>
      <c r="E2761" t="str">
        <f>HYPERLINK("https://www.ncbi.nlm.nih.gov/geo/query/acc.cgi?acc=GSM1058147","GSM1058147")</f>
        <v>GSM1058147</v>
      </c>
      <c r="F2761" t="str">
        <f>HYPERLINK("https://www.ncbi.nlm.nih.gov/geo/query/acc.cgi?acc=GSE43197","GSE43197")</f>
        <v>GSE43197</v>
      </c>
    </row>
    <row r="2762" spans="1:6" x14ac:dyDescent="0.25">
      <c r="A2762" t="s">
        <v>4630</v>
      </c>
      <c r="B2762" s="2" t="s">
        <v>4123</v>
      </c>
      <c r="C2762" t="s">
        <v>377</v>
      </c>
      <c r="D2762" t="s">
        <v>618</v>
      </c>
      <c r="E2762" t="str">
        <f>HYPERLINK("https://www.ncbi.nlm.nih.gov/geo/query/acc.cgi?acc=GSM1304524","GSM1304524")</f>
        <v>GSM1304524</v>
      </c>
      <c r="F2762" t="str">
        <f>HYPERLINK("https://www.ncbi.nlm.nih.gov/geo/query/acc.cgi?acc=GSE53969","GSE53969")</f>
        <v>GSE53969</v>
      </c>
    </row>
    <row r="2763" spans="1:6" x14ac:dyDescent="0.25">
      <c r="A2763" t="s">
        <v>4631</v>
      </c>
      <c r="B2763" s="2" t="s">
        <v>2614</v>
      </c>
      <c r="C2763" t="s">
        <v>377</v>
      </c>
      <c r="D2763" t="s">
        <v>618</v>
      </c>
      <c r="E2763" t="str">
        <f>HYPERLINK("https://www.ncbi.nlm.nih.gov/geo/query/acc.cgi?acc=GSM1304559","GSM1304559")</f>
        <v>GSM1304559</v>
      </c>
      <c r="F2763" t="str">
        <f>HYPERLINK("https://www.ncbi.nlm.nih.gov/geo/query/acc.cgi?acc=GSE53969","GSE53969")</f>
        <v>GSE53969</v>
      </c>
    </row>
    <row r="2764" spans="1:6" x14ac:dyDescent="0.25">
      <c r="A2764" t="s">
        <v>4632</v>
      </c>
      <c r="B2764" s="2" t="s">
        <v>4626</v>
      </c>
      <c r="C2764" t="s">
        <v>295</v>
      </c>
      <c r="D2764" t="s">
        <v>559</v>
      </c>
      <c r="E2764" t="str">
        <f>HYPERLINK("https://www.ncbi.nlm.nih.gov/geo/query/acc.cgi?acc=GSM1058144","GSM1058144")</f>
        <v>GSM1058144</v>
      </c>
      <c r="F2764" t="str">
        <f>HYPERLINK("https://www.ncbi.nlm.nih.gov/geo/query/acc.cgi?acc=GSE43197","GSE43197")</f>
        <v>GSE43197</v>
      </c>
    </row>
    <row r="2765" spans="1:6" x14ac:dyDescent="0.25">
      <c r="A2765" t="s">
        <v>4633</v>
      </c>
      <c r="B2765" s="2" t="s">
        <v>4634</v>
      </c>
      <c r="C2765" t="s">
        <v>380</v>
      </c>
      <c r="D2765" t="s">
        <v>559</v>
      </c>
      <c r="E2765" t="str">
        <f>HYPERLINK("https://www.ncbi.nlm.nih.gov/geo/query/acc.cgi?acc=GSM1310819","GSM1310819")</f>
        <v>GSM1310819</v>
      </c>
      <c r="F2765" t="str">
        <f>HYPERLINK("https://www.ncbi.nlm.nih.gov/geo/query/acc.cgi?acc=GSE54242","GSE54242")</f>
        <v>GSE54242</v>
      </c>
    </row>
    <row r="2766" spans="1:6" x14ac:dyDescent="0.25">
      <c r="A2766" t="s">
        <v>4635</v>
      </c>
      <c r="B2766" s="2" t="s">
        <v>4123</v>
      </c>
      <c r="C2766" t="s">
        <v>377</v>
      </c>
      <c r="D2766" t="s">
        <v>618</v>
      </c>
      <c r="E2766" t="str">
        <f>HYPERLINK("https://www.ncbi.nlm.nih.gov/geo/query/acc.cgi?acc=GSM1304525","GSM1304525")</f>
        <v>GSM1304525</v>
      </c>
      <c r="F2766" t="str">
        <f>HYPERLINK("https://www.ncbi.nlm.nih.gov/geo/query/acc.cgi?acc=GSE53969","GSE53969")</f>
        <v>GSE53969</v>
      </c>
    </row>
    <row r="2767" spans="1:6" x14ac:dyDescent="0.25">
      <c r="A2767" t="s">
        <v>4636</v>
      </c>
      <c r="B2767" s="2" t="s">
        <v>4626</v>
      </c>
      <c r="C2767" t="s">
        <v>295</v>
      </c>
      <c r="D2767" t="s">
        <v>559</v>
      </c>
      <c r="E2767" t="str">
        <f>HYPERLINK("https://www.ncbi.nlm.nih.gov/geo/query/acc.cgi?acc=GSM1058145","GSM1058145")</f>
        <v>GSM1058145</v>
      </c>
      <c r="F2767" t="str">
        <f>HYPERLINK("https://www.ncbi.nlm.nih.gov/geo/query/acc.cgi?acc=GSE43197","GSE43197")</f>
        <v>GSE43197</v>
      </c>
    </row>
    <row r="2768" spans="1:6" x14ac:dyDescent="0.25">
      <c r="A2768" t="s">
        <v>4637</v>
      </c>
      <c r="B2768" s="2" t="s">
        <v>4638</v>
      </c>
      <c r="C2768" t="s">
        <v>178</v>
      </c>
      <c r="D2768" t="s">
        <v>630</v>
      </c>
      <c r="E2768" t="str">
        <f>HYPERLINK("https://www.ncbi.nlm.nih.gov/geo/query/acc.cgi?acc=GSM749118","GSM749118")</f>
        <v>GSM749118</v>
      </c>
      <c r="F2768" t="str">
        <f t="shared" ref="F2768:F2777" si="154">HYPERLINK("https://www.ncbi.nlm.nih.gov/geo/query/acc.cgi?acc=GSE30245","GSE30245")</f>
        <v>GSE30245</v>
      </c>
    </row>
    <row r="2769" spans="1:6" x14ac:dyDescent="0.25">
      <c r="A2769" t="s">
        <v>4639</v>
      </c>
      <c r="B2769" s="2" t="s">
        <v>4640</v>
      </c>
      <c r="C2769" t="s">
        <v>178</v>
      </c>
      <c r="D2769" t="s">
        <v>630</v>
      </c>
      <c r="E2769" t="str">
        <f>HYPERLINK("https://www.ncbi.nlm.nih.gov/geo/query/acc.cgi?acc=GSM749119","GSM749119")</f>
        <v>GSM749119</v>
      </c>
      <c r="F2769" t="str">
        <f t="shared" si="154"/>
        <v>GSE30245</v>
      </c>
    </row>
    <row r="2770" spans="1:6" x14ac:dyDescent="0.25">
      <c r="A2770" t="s">
        <v>4641</v>
      </c>
      <c r="B2770" s="2" t="s">
        <v>4642</v>
      </c>
      <c r="C2770" t="s">
        <v>178</v>
      </c>
      <c r="D2770" t="s">
        <v>630</v>
      </c>
      <c r="E2770" t="str">
        <f>HYPERLINK("https://www.ncbi.nlm.nih.gov/geo/query/acc.cgi?acc=GSM749116","GSM749116")</f>
        <v>GSM749116</v>
      </c>
      <c r="F2770" t="str">
        <f t="shared" si="154"/>
        <v>GSE30245</v>
      </c>
    </row>
    <row r="2771" spans="1:6" x14ac:dyDescent="0.25">
      <c r="A2771" t="s">
        <v>4643</v>
      </c>
      <c r="B2771" s="2" t="s">
        <v>4638</v>
      </c>
      <c r="C2771" t="s">
        <v>178</v>
      </c>
      <c r="D2771" t="s">
        <v>630</v>
      </c>
      <c r="E2771" t="str">
        <f>HYPERLINK("https://www.ncbi.nlm.nih.gov/geo/query/acc.cgi?acc=GSM749117","GSM749117")</f>
        <v>GSM749117</v>
      </c>
      <c r="F2771" t="str">
        <f t="shared" si="154"/>
        <v>GSE30245</v>
      </c>
    </row>
    <row r="2772" spans="1:6" x14ac:dyDescent="0.25">
      <c r="A2772" t="s">
        <v>4644</v>
      </c>
      <c r="B2772" s="2" t="s">
        <v>4645</v>
      </c>
      <c r="C2772" t="s">
        <v>178</v>
      </c>
      <c r="D2772" t="s">
        <v>630</v>
      </c>
      <c r="E2772" t="str">
        <f>HYPERLINK("https://www.ncbi.nlm.nih.gov/geo/query/acc.cgi?acc=GSM749114","GSM749114")</f>
        <v>GSM749114</v>
      </c>
      <c r="F2772" t="str">
        <f t="shared" si="154"/>
        <v>GSE30245</v>
      </c>
    </row>
    <row r="2773" spans="1:6" x14ac:dyDescent="0.25">
      <c r="A2773" t="s">
        <v>4646</v>
      </c>
      <c r="B2773" s="2" t="s">
        <v>4642</v>
      </c>
      <c r="C2773" t="s">
        <v>178</v>
      </c>
      <c r="D2773" t="s">
        <v>630</v>
      </c>
      <c r="E2773" t="str">
        <f>HYPERLINK("https://www.ncbi.nlm.nih.gov/geo/query/acc.cgi?acc=GSM749115","GSM749115")</f>
        <v>GSM749115</v>
      </c>
      <c r="F2773" t="str">
        <f t="shared" si="154"/>
        <v>GSE30245</v>
      </c>
    </row>
    <row r="2774" spans="1:6" x14ac:dyDescent="0.25">
      <c r="A2774" t="s">
        <v>4647</v>
      </c>
      <c r="B2774" s="2" t="s">
        <v>4648</v>
      </c>
      <c r="C2774" t="s">
        <v>178</v>
      </c>
      <c r="D2774" t="s">
        <v>630</v>
      </c>
      <c r="E2774" t="str">
        <f>HYPERLINK("https://www.ncbi.nlm.nih.gov/geo/query/acc.cgi?acc=GSM749112","GSM749112")</f>
        <v>GSM749112</v>
      </c>
      <c r="F2774" t="str">
        <f t="shared" si="154"/>
        <v>GSE30245</v>
      </c>
    </row>
    <row r="2775" spans="1:6" x14ac:dyDescent="0.25">
      <c r="A2775" t="s">
        <v>4649</v>
      </c>
      <c r="B2775" s="2" t="s">
        <v>4648</v>
      </c>
      <c r="C2775" t="s">
        <v>178</v>
      </c>
      <c r="D2775" t="s">
        <v>630</v>
      </c>
      <c r="E2775" t="str">
        <f>HYPERLINK("https://www.ncbi.nlm.nih.gov/geo/query/acc.cgi?acc=GSM749113","GSM749113")</f>
        <v>GSM749113</v>
      </c>
      <c r="F2775" t="str">
        <f t="shared" si="154"/>
        <v>GSE30245</v>
      </c>
    </row>
    <row r="2776" spans="1:6" x14ac:dyDescent="0.25">
      <c r="A2776" t="s">
        <v>4650</v>
      </c>
      <c r="B2776" s="2" t="s">
        <v>4250</v>
      </c>
      <c r="C2776" t="s">
        <v>178</v>
      </c>
      <c r="D2776" t="s">
        <v>630</v>
      </c>
      <c r="E2776" t="str">
        <f>HYPERLINK("https://www.ncbi.nlm.nih.gov/geo/query/acc.cgi?acc=GSM749110","GSM749110")</f>
        <v>GSM749110</v>
      </c>
      <c r="F2776" t="str">
        <f t="shared" si="154"/>
        <v>GSE30245</v>
      </c>
    </row>
    <row r="2777" spans="1:6" x14ac:dyDescent="0.25">
      <c r="A2777" t="s">
        <v>4651</v>
      </c>
      <c r="B2777" s="2" t="s">
        <v>4652</v>
      </c>
      <c r="C2777" t="s">
        <v>178</v>
      </c>
      <c r="D2777" t="s">
        <v>630</v>
      </c>
      <c r="E2777" t="str">
        <f>HYPERLINK("https://www.ncbi.nlm.nih.gov/geo/query/acc.cgi?acc=GSM749111","GSM749111")</f>
        <v>GSM749111</v>
      </c>
      <c r="F2777" t="str">
        <f t="shared" si="154"/>
        <v>GSE30245</v>
      </c>
    </row>
    <row r="2778" spans="1:6" x14ac:dyDescent="0.25">
      <c r="A2778" t="s">
        <v>4653</v>
      </c>
      <c r="B2778" s="2" t="s">
        <v>4123</v>
      </c>
      <c r="C2778" t="s">
        <v>377</v>
      </c>
      <c r="D2778" t="s">
        <v>618</v>
      </c>
      <c r="E2778" t="str">
        <f>HYPERLINK("https://www.ncbi.nlm.nih.gov/geo/query/acc.cgi?acc=GSM1304528","GSM1304528")</f>
        <v>GSM1304528</v>
      </c>
      <c r="F2778" t="str">
        <f>HYPERLINK("https://www.ncbi.nlm.nih.gov/geo/query/acc.cgi?acc=GSE53969","GSE53969")</f>
        <v>GSE53969</v>
      </c>
    </row>
    <row r="2779" spans="1:6" x14ac:dyDescent="0.25">
      <c r="A2779" t="s">
        <v>4654</v>
      </c>
      <c r="B2779" s="2" t="s">
        <v>3551</v>
      </c>
      <c r="C2779" t="s">
        <v>401</v>
      </c>
      <c r="D2779" t="s">
        <v>824</v>
      </c>
      <c r="E2779" t="str">
        <f>HYPERLINK("https://www.ncbi.nlm.nih.gov/geo/query/acc.cgi?acc=GSM1370209","GSM1370209")</f>
        <v>GSM1370209</v>
      </c>
      <c r="F2779" t="str">
        <f>HYPERLINK("https://www.ncbi.nlm.nih.gov/geo/query/acc.cgi?acc=GSE56853","GSE56853")</f>
        <v>GSE56853</v>
      </c>
    </row>
    <row r="2780" spans="1:6" x14ac:dyDescent="0.25">
      <c r="A2780" t="s">
        <v>4655</v>
      </c>
      <c r="B2780" s="2" t="s">
        <v>1741</v>
      </c>
      <c r="C2780" t="s">
        <v>472</v>
      </c>
      <c r="D2780" t="s">
        <v>764</v>
      </c>
      <c r="E2780" t="str">
        <f>HYPERLINK("https://www.ncbi.nlm.nih.gov/geo/query/acc.cgi?acc=GSM181967","GSM181967")</f>
        <v>GSM181967</v>
      </c>
      <c r="F2780" t="str">
        <f>HYPERLINK("https://www.ncbi.nlm.nih.gov/geo/query/acc.cgi?acc=GSE7506","GSE7506")</f>
        <v>GSE7506</v>
      </c>
    </row>
    <row r="2781" spans="1:6" x14ac:dyDescent="0.25">
      <c r="A2781" t="s">
        <v>4656</v>
      </c>
      <c r="B2781" s="2" t="s">
        <v>4123</v>
      </c>
      <c r="C2781" t="s">
        <v>377</v>
      </c>
      <c r="D2781" t="s">
        <v>618</v>
      </c>
      <c r="E2781" t="str">
        <f>HYPERLINK("https://www.ncbi.nlm.nih.gov/geo/query/acc.cgi?acc=GSM1304529","GSM1304529")</f>
        <v>GSM1304529</v>
      </c>
      <c r="F2781" t="str">
        <f>HYPERLINK("https://www.ncbi.nlm.nih.gov/geo/query/acc.cgi?acc=GSE53969","GSE53969")</f>
        <v>GSE53969</v>
      </c>
    </row>
    <row r="2782" spans="1:6" x14ac:dyDescent="0.25">
      <c r="A2782" t="s">
        <v>4657</v>
      </c>
      <c r="B2782" s="2" t="s">
        <v>1511</v>
      </c>
      <c r="C2782" t="s">
        <v>178</v>
      </c>
      <c r="D2782" t="s">
        <v>630</v>
      </c>
      <c r="E2782" t="str">
        <f>HYPERLINK("https://www.ncbi.nlm.nih.gov/geo/query/acc.cgi?acc=GSM749070","GSM749070")</f>
        <v>GSM749070</v>
      </c>
      <c r="F2782" t="str">
        <f>HYPERLINK("https://www.ncbi.nlm.nih.gov/geo/query/acc.cgi?acc=GSE30245","GSE30245")</f>
        <v>GSE30245</v>
      </c>
    </row>
    <row r="2783" spans="1:6" x14ac:dyDescent="0.25">
      <c r="A2783" t="s">
        <v>4658</v>
      </c>
      <c r="B2783" s="2" t="s">
        <v>4659</v>
      </c>
      <c r="C2783" t="s">
        <v>351</v>
      </c>
      <c r="D2783" t="s">
        <v>583</v>
      </c>
      <c r="E2783" t="str">
        <f>HYPERLINK("https://www.ncbi.nlm.nih.gov/geo/query/acc.cgi?acc=GSM1544170","GSM1544170")</f>
        <v>GSM1544170</v>
      </c>
      <c r="F2783" t="str">
        <f>HYPERLINK("https://www.ncbi.nlm.nih.gov/geo/query/acc.cgi?acc=GSE49940","GSE49940")</f>
        <v>GSE49940</v>
      </c>
    </row>
    <row r="2784" spans="1:6" x14ac:dyDescent="0.25">
      <c r="A2784" t="s">
        <v>4660</v>
      </c>
      <c r="B2784" s="2" t="s">
        <v>1131</v>
      </c>
      <c r="C2784" t="s">
        <v>351</v>
      </c>
      <c r="D2784" t="s">
        <v>583</v>
      </c>
      <c r="E2784" t="str">
        <f>HYPERLINK("https://www.ncbi.nlm.nih.gov/geo/query/acc.cgi?acc=GSM1544173","GSM1544173")</f>
        <v>GSM1544173</v>
      </c>
      <c r="F2784" t="str">
        <f>HYPERLINK("https://www.ncbi.nlm.nih.gov/geo/query/acc.cgi?acc=GSE49940","GSE49940")</f>
        <v>GSE49940</v>
      </c>
    </row>
    <row r="2785" spans="1:6" x14ac:dyDescent="0.25">
      <c r="A2785" t="s">
        <v>4661</v>
      </c>
      <c r="B2785" s="2" t="s">
        <v>1131</v>
      </c>
      <c r="C2785" t="s">
        <v>351</v>
      </c>
      <c r="D2785" t="s">
        <v>583</v>
      </c>
      <c r="E2785" t="str">
        <f>HYPERLINK("https://www.ncbi.nlm.nih.gov/geo/query/acc.cgi?acc=GSM1544172","GSM1544172")</f>
        <v>GSM1544172</v>
      </c>
      <c r="F2785" t="str">
        <f>HYPERLINK("https://www.ncbi.nlm.nih.gov/geo/query/acc.cgi?acc=GSE49940","GSE49940")</f>
        <v>GSE49940</v>
      </c>
    </row>
    <row r="2786" spans="1:6" x14ac:dyDescent="0.25">
      <c r="A2786" t="s">
        <v>4662</v>
      </c>
      <c r="B2786" s="2" t="s">
        <v>4663</v>
      </c>
      <c r="C2786" t="s">
        <v>17</v>
      </c>
      <c r="D2786" t="s">
        <v>559</v>
      </c>
      <c r="E2786" t="str">
        <f>HYPERLINK("https://www.ncbi.nlm.nih.gov/geo/query/acc.cgi?acc=GSM325428","GSM325428")</f>
        <v>GSM325428</v>
      </c>
      <c r="F2786" t="str">
        <f>HYPERLINK("https://www.ncbi.nlm.nih.gov/geo/query/acc.cgi?acc=GSE12982","GSE12982")</f>
        <v>GSE12982</v>
      </c>
    </row>
    <row r="2787" spans="1:6" x14ac:dyDescent="0.25">
      <c r="A2787" t="s">
        <v>4664</v>
      </c>
      <c r="B2787" s="2" t="s">
        <v>4663</v>
      </c>
      <c r="C2787" t="s">
        <v>17</v>
      </c>
      <c r="D2787" t="s">
        <v>559</v>
      </c>
      <c r="E2787" t="str">
        <f>HYPERLINK("https://www.ncbi.nlm.nih.gov/geo/query/acc.cgi?acc=GSM325429","GSM325429")</f>
        <v>GSM325429</v>
      </c>
      <c r="F2787" t="str">
        <f>HYPERLINK("https://www.ncbi.nlm.nih.gov/geo/query/acc.cgi?acc=GSE12982","GSE12982")</f>
        <v>GSE12982</v>
      </c>
    </row>
    <row r="2788" spans="1:6" x14ac:dyDescent="0.25">
      <c r="A2788" t="s">
        <v>4665</v>
      </c>
      <c r="B2788" s="2" t="s">
        <v>3791</v>
      </c>
      <c r="C2788" t="s">
        <v>269</v>
      </c>
      <c r="D2788" t="s">
        <v>579</v>
      </c>
      <c r="E2788" t="str">
        <f>HYPERLINK("https://www.ncbi.nlm.nih.gov/geo/query/acc.cgi?acc=GSM991419","GSM991419")</f>
        <v>GSM991419</v>
      </c>
      <c r="F2788" t="str">
        <f>HYPERLINK("https://www.ncbi.nlm.nih.gov/geo/query/acc.cgi?acc=GSE40335","GSE40335")</f>
        <v>GSE40335</v>
      </c>
    </row>
    <row r="2789" spans="1:6" x14ac:dyDescent="0.25">
      <c r="A2789" t="s">
        <v>4666</v>
      </c>
      <c r="B2789" s="2" t="s">
        <v>3490</v>
      </c>
      <c r="C2789" t="s">
        <v>17</v>
      </c>
      <c r="D2789" t="s">
        <v>559</v>
      </c>
      <c r="E2789" t="str">
        <f>HYPERLINK("https://www.ncbi.nlm.nih.gov/geo/query/acc.cgi?acc=GSM325420","GSM325420")</f>
        <v>GSM325420</v>
      </c>
      <c r="F2789" t="str">
        <f t="shared" ref="F2789:F2796" si="155">HYPERLINK("https://www.ncbi.nlm.nih.gov/geo/query/acc.cgi?acc=GSE12982","GSE12982")</f>
        <v>GSE12982</v>
      </c>
    </row>
    <row r="2790" spans="1:6" x14ac:dyDescent="0.25">
      <c r="A2790" t="s">
        <v>4667</v>
      </c>
      <c r="B2790" s="2" t="s">
        <v>3490</v>
      </c>
      <c r="C2790" t="s">
        <v>17</v>
      </c>
      <c r="D2790" t="s">
        <v>559</v>
      </c>
      <c r="E2790" t="str">
        <f>HYPERLINK("https://www.ncbi.nlm.nih.gov/geo/query/acc.cgi?acc=GSM325421","GSM325421")</f>
        <v>GSM325421</v>
      </c>
      <c r="F2790" t="str">
        <f t="shared" si="155"/>
        <v>GSE12982</v>
      </c>
    </row>
    <row r="2791" spans="1:6" x14ac:dyDescent="0.25">
      <c r="A2791" t="s">
        <v>4668</v>
      </c>
      <c r="B2791" s="2" t="s">
        <v>3490</v>
      </c>
      <c r="C2791" t="s">
        <v>17</v>
      </c>
      <c r="D2791" t="s">
        <v>559</v>
      </c>
      <c r="E2791" t="str">
        <f>HYPERLINK("https://www.ncbi.nlm.nih.gov/geo/query/acc.cgi?acc=GSM325422","GSM325422")</f>
        <v>GSM325422</v>
      </c>
      <c r="F2791" t="str">
        <f t="shared" si="155"/>
        <v>GSE12982</v>
      </c>
    </row>
    <row r="2792" spans="1:6" x14ac:dyDescent="0.25">
      <c r="A2792" t="s">
        <v>4669</v>
      </c>
      <c r="B2792" s="2" t="s">
        <v>4670</v>
      </c>
      <c r="C2792" t="s">
        <v>17</v>
      </c>
      <c r="D2792" t="s">
        <v>559</v>
      </c>
      <c r="E2792" t="str">
        <f>HYPERLINK("https://www.ncbi.nlm.nih.gov/geo/query/acc.cgi?acc=GSM325423","GSM325423")</f>
        <v>GSM325423</v>
      </c>
      <c r="F2792" t="str">
        <f t="shared" si="155"/>
        <v>GSE12982</v>
      </c>
    </row>
    <row r="2793" spans="1:6" x14ac:dyDescent="0.25">
      <c r="A2793" t="s">
        <v>4671</v>
      </c>
      <c r="B2793" s="2" t="s">
        <v>4670</v>
      </c>
      <c r="C2793" t="s">
        <v>17</v>
      </c>
      <c r="D2793" t="s">
        <v>559</v>
      </c>
      <c r="E2793" t="str">
        <f>HYPERLINK("https://www.ncbi.nlm.nih.gov/geo/query/acc.cgi?acc=GSM325424","GSM325424")</f>
        <v>GSM325424</v>
      </c>
      <c r="F2793" t="str">
        <f t="shared" si="155"/>
        <v>GSE12982</v>
      </c>
    </row>
    <row r="2794" spans="1:6" x14ac:dyDescent="0.25">
      <c r="A2794" t="s">
        <v>4672</v>
      </c>
      <c r="B2794" s="2" t="s">
        <v>4670</v>
      </c>
      <c r="C2794" t="s">
        <v>17</v>
      </c>
      <c r="D2794" t="s">
        <v>559</v>
      </c>
      <c r="E2794" t="str">
        <f>HYPERLINK("https://www.ncbi.nlm.nih.gov/geo/query/acc.cgi?acc=GSM325425","GSM325425")</f>
        <v>GSM325425</v>
      </c>
      <c r="F2794" t="str">
        <f t="shared" si="155"/>
        <v>GSE12982</v>
      </c>
    </row>
    <row r="2795" spans="1:6" x14ac:dyDescent="0.25">
      <c r="A2795" t="s">
        <v>4673</v>
      </c>
      <c r="B2795" s="2" t="s">
        <v>4670</v>
      </c>
      <c r="C2795" t="s">
        <v>17</v>
      </c>
      <c r="D2795" t="s">
        <v>559</v>
      </c>
      <c r="E2795" t="str">
        <f>HYPERLINK("https://www.ncbi.nlm.nih.gov/geo/query/acc.cgi?acc=GSM325426","GSM325426")</f>
        <v>GSM325426</v>
      </c>
      <c r="F2795" t="str">
        <f t="shared" si="155"/>
        <v>GSE12982</v>
      </c>
    </row>
    <row r="2796" spans="1:6" x14ac:dyDescent="0.25">
      <c r="A2796" t="s">
        <v>4674</v>
      </c>
      <c r="B2796" s="2" t="s">
        <v>4670</v>
      </c>
      <c r="C2796" t="s">
        <v>17</v>
      </c>
      <c r="D2796" t="s">
        <v>559</v>
      </c>
      <c r="E2796" t="str">
        <f>HYPERLINK("https://www.ncbi.nlm.nih.gov/geo/query/acc.cgi?acc=GSM325427","GSM325427")</f>
        <v>GSM325427</v>
      </c>
      <c r="F2796" t="str">
        <f t="shared" si="155"/>
        <v>GSE12982</v>
      </c>
    </row>
    <row r="2797" spans="1:6" x14ac:dyDescent="0.25">
      <c r="A2797" t="s">
        <v>4675</v>
      </c>
      <c r="B2797" s="2" t="s">
        <v>820</v>
      </c>
      <c r="C2797" t="s">
        <v>428</v>
      </c>
      <c r="D2797" t="s">
        <v>821</v>
      </c>
      <c r="E2797" t="str">
        <f>HYPERLINK("https://www.ncbi.nlm.nih.gov/geo/query/acc.cgi?acc=GSM1567065","GSM1567065")</f>
        <v>GSM1567065</v>
      </c>
      <c r="F2797" t="str">
        <f>HYPERLINK("https://www.ncbi.nlm.nih.gov/geo/query/acc.cgi?acc=GSE64251","GSE64251")</f>
        <v>GSE64251</v>
      </c>
    </row>
    <row r="2798" spans="1:6" x14ac:dyDescent="0.25">
      <c r="A2798" t="s">
        <v>4676</v>
      </c>
      <c r="B2798" s="2" t="s">
        <v>3178</v>
      </c>
      <c r="C2798" t="s">
        <v>401</v>
      </c>
      <c r="D2798" t="s">
        <v>824</v>
      </c>
      <c r="E2798" t="str">
        <f>HYPERLINK("https://www.ncbi.nlm.nih.gov/geo/query/acc.cgi?acc=GSM1370203","GSM1370203")</f>
        <v>GSM1370203</v>
      </c>
      <c r="F2798" t="str">
        <f>HYPERLINK("https://www.ncbi.nlm.nih.gov/geo/query/acc.cgi?acc=GSE56853","GSE56853")</f>
        <v>GSE56853</v>
      </c>
    </row>
    <row r="2799" spans="1:6" x14ac:dyDescent="0.25">
      <c r="A2799" t="s">
        <v>4677</v>
      </c>
      <c r="B2799" s="2" t="s">
        <v>2633</v>
      </c>
      <c r="C2799" t="s">
        <v>478</v>
      </c>
      <c r="D2799" t="s">
        <v>559</v>
      </c>
      <c r="E2799" t="str">
        <f>HYPERLINK("https://www.ncbi.nlm.nih.gov/geo/query/acc.cgi?acc=GSM182264","GSM182264")</f>
        <v>GSM182264</v>
      </c>
      <c r="F2799" t="str">
        <f>HYPERLINK("https://www.ncbi.nlm.nih.gov/geo/query/acc.cgi?acc=GSE7528","GSE7528")</f>
        <v>GSE7528</v>
      </c>
    </row>
    <row r="2800" spans="1:6" x14ac:dyDescent="0.25">
      <c r="A2800" t="s">
        <v>4678</v>
      </c>
      <c r="B2800" s="2" t="s">
        <v>1308</v>
      </c>
      <c r="C2800" t="s">
        <v>460</v>
      </c>
      <c r="D2800" t="s">
        <v>559</v>
      </c>
      <c r="E2800" t="str">
        <f>HYPERLINK("https://www.ncbi.nlm.nih.gov/geo/query/acc.cgi?acc=GSM1831430","GSM1831430")</f>
        <v>GSM1831430</v>
      </c>
      <c r="F2800" t="str">
        <f>HYPERLINK("https://www.ncbi.nlm.nih.gov/geo/query/acc.cgi?acc=GSE71255","GSE71255")</f>
        <v>GSE71255</v>
      </c>
    </row>
    <row r="2801" spans="1:6" x14ac:dyDescent="0.25">
      <c r="A2801" t="s">
        <v>4679</v>
      </c>
      <c r="B2801" s="2" t="s">
        <v>3679</v>
      </c>
      <c r="C2801" t="s">
        <v>82</v>
      </c>
      <c r="D2801" t="s">
        <v>559</v>
      </c>
      <c r="E2801" t="str">
        <f>HYPERLINK("https://www.ncbi.nlm.nih.gov/geo/query/acc.cgi?acc=GSM475200","GSM475200")</f>
        <v>GSM475200</v>
      </c>
      <c r="F2801" t="str">
        <f>HYPERLINK("https://www.ncbi.nlm.nih.gov/geo/query/acc.cgi?acc=GSE19165","GSE19165")</f>
        <v>GSE19165</v>
      </c>
    </row>
    <row r="2802" spans="1:6" x14ac:dyDescent="0.25">
      <c r="A2802" t="s">
        <v>4680</v>
      </c>
      <c r="B2802" s="2" t="s">
        <v>4681</v>
      </c>
      <c r="C2802" t="s">
        <v>425</v>
      </c>
      <c r="D2802" t="s">
        <v>559</v>
      </c>
      <c r="E2802" t="str">
        <f>HYPERLINK("https://www.ncbi.nlm.nih.gov/geo/query/acc.cgi?acc=GSM1545150","GSM1545150")</f>
        <v>GSM1545150</v>
      </c>
      <c r="F2802" t="str">
        <f t="shared" ref="F2802:F2807" si="156">HYPERLINK("https://www.ncbi.nlm.nih.gov/geo/query/acc.cgi?acc=GSE63291","GSE63291")</f>
        <v>GSE63291</v>
      </c>
    </row>
    <row r="2803" spans="1:6" x14ac:dyDescent="0.25">
      <c r="A2803" t="s">
        <v>4682</v>
      </c>
      <c r="B2803" s="2" t="s">
        <v>4681</v>
      </c>
      <c r="C2803" t="s">
        <v>425</v>
      </c>
      <c r="D2803" t="s">
        <v>559</v>
      </c>
      <c r="E2803" t="str">
        <f>HYPERLINK("https://www.ncbi.nlm.nih.gov/geo/query/acc.cgi?acc=GSM1545151","GSM1545151")</f>
        <v>GSM1545151</v>
      </c>
      <c r="F2803" t="str">
        <f t="shared" si="156"/>
        <v>GSE63291</v>
      </c>
    </row>
    <row r="2804" spans="1:6" x14ac:dyDescent="0.25">
      <c r="A2804" t="s">
        <v>4683</v>
      </c>
      <c r="B2804" s="2" t="s">
        <v>4684</v>
      </c>
      <c r="C2804" t="s">
        <v>425</v>
      </c>
      <c r="D2804" t="s">
        <v>559</v>
      </c>
      <c r="E2804" t="str">
        <f>HYPERLINK("https://www.ncbi.nlm.nih.gov/geo/query/acc.cgi?acc=GSM1545152","GSM1545152")</f>
        <v>GSM1545152</v>
      </c>
      <c r="F2804" t="str">
        <f t="shared" si="156"/>
        <v>GSE63291</v>
      </c>
    </row>
    <row r="2805" spans="1:6" x14ac:dyDescent="0.25">
      <c r="A2805" t="s">
        <v>4685</v>
      </c>
      <c r="B2805" s="2" t="s">
        <v>4684</v>
      </c>
      <c r="C2805" t="s">
        <v>425</v>
      </c>
      <c r="D2805" t="s">
        <v>559</v>
      </c>
      <c r="E2805" t="str">
        <f>HYPERLINK("https://www.ncbi.nlm.nih.gov/geo/query/acc.cgi?acc=GSM1545153","GSM1545153")</f>
        <v>GSM1545153</v>
      </c>
      <c r="F2805" t="str">
        <f t="shared" si="156"/>
        <v>GSE63291</v>
      </c>
    </row>
    <row r="2806" spans="1:6" x14ac:dyDescent="0.25">
      <c r="A2806" t="s">
        <v>4686</v>
      </c>
      <c r="B2806" s="2" t="s">
        <v>4687</v>
      </c>
      <c r="C2806" t="s">
        <v>425</v>
      </c>
      <c r="D2806" t="s">
        <v>559</v>
      </c>
      <c r="E2806" t="str">
        <f>HYPERLINK("https://www.ncbi.nlm.nih.gov/geo/query/acc.cgi?acc=GSM1545154","GSM1545154")</f>
        <v>GSM1545154</v>
      </c>
      <c r="F2806" t="str">
        <f t="shared" si="156"/>
        <v>GSE63291</v>
      </c>
    </row>
    <row r="2807" spans="1:6" x14ac:dyDescent="0.25">
      <c r="A2807" t="s">
        <v>4688</v>
      </c>
      <c r="B2807" s="2" t="s">
        <v>4687</v>
      </c>
      <c r="C2807" t="s">
        <v>425</v>
      </c>
      <c r="D2807" t="s">
        <v>559</v>
      </c>
      <c r="E2807" t="str">
        <f>HYPERLINK("https://www.ncbi.nlm.nih.gov/geo/query/acc.cgi?acc=GSM1545155","GSM1545155")</f>
        <v>GSM1545155</v>
      </c>
      <c r="F2807" t="str">
        <f t="shared" si="156"/>
        <v>GSE63291</v>
      </c>
    </row>
    <row r="2808" spans="1:6" x14ac:dyDescent="0.25">
      <c r="A2808" t="s">
        <v>4689</v>
      </c>
      <c r="B2808" s="2" t="s">
        <v>4690</v>
      </c>
      <c r="C2808" t="s">
        <v>199</v>
      </c>
      <c r="D2808" t="s">
        <v>623</v>
      </c>
      <c r="E2808" t="str">
        <f>HYPERLINK("https://www.ncbi.nlm.nih.gov/geo/query/acc.cgi?acc=GSM72848","GSM72848")</f>
        <v>GSM72848</v>
      </c>
      <c r="F2808" t="str">
        <f>HYPERLINK("https://www.ncbi.nlm.nih.gov/geo/query/acc.cgi?acc=GSE3231","GSE3231")</f>
        <v>GSE3231</v>
      </c>
    </row>
    <row r="2809" spans="1:6" x14ac:dyDescent="0.25">
      <c r="A2809" t="s">
        <v>4691</v>
      </c>
      <c r="B2809" s="2" t="s">
        <v>4690</v>
      </c>
      <c r="C2809" t="s">
        <v>199</v>
      </c>
      <c r="D2809" t="s">
        <v>625</v>
      </c>
      <c r="E2809" t="str">
        <f>HYPERLINK("https://www.ncbi.nlm.nih.gov/geo/query/acc.cgi?acc=GSM72849","GSM72849")</f>
        <v>GSM72849</v>
      </c>
      <c r="F2809" t="str">
        <f>HYPERLINK("https://www.ncbi.nlm.nih.gov/geo/query/acc.cgi?acc=GSE3231","GSE3231")</f>
        <v>GSE3231</v>
      </c>
    </row>
    <row r="2810" spans="1:6" x14ac:dyDescent="0.25">
      <c r="A2810" t="s">
        <v>4692</v>
      </c>
      <c r="B2810" s="2" t="s">
        <v>2851</v>
      </c>
      <c r="C2810" t="s">
        <v>225</v>
      </c>
      <c r="D2810" t="s">
        <v>579</v>
      </c>
      <c r="E2810" t="str">
        <f>HYPERLINK("https://www.ncbi.nlm.nih.gov/geo/query/acc.cgi?acc=GSM898508","GSM898508")</f>
        <v>GSM898508</v>
      </c>
      <c r="F2810" t="str">
        <f>HYPERLINK("https://www.ncbi.nlm.nih.gov/geo/query/acc.cgi?acc=GSE36679","GSE36679")</f>
        <v>GSE36679</v>
      </c>
    </row>
    <row r="2811" spans="1:6" x14ac:dyDescent="0.25">
      <c r="A2811" t="s">
        <v>4693</v>
      </c>
      <c r="B2811" s="2" t="s">
        <v>4321</v>
      </c>
      <c r="C2811" t="s">
        <v>225</v>
      </c>
      <c r="D2811" t="s">
        <v>579</v>
      </c>
      <c r="E2811" t="str">
        <f>HYPERLINK("https://www.ncbi.nlm.nih.gov/geo/query/acc.cgi?acc=GSM898509","GSM898509")</f>
        <v>GSM898509</v>
      </c>
      <c r="F2811" t="str">
        <f>HYPERLINK("https://www.ncbi.nlm.nih.gov/geo/query/acc.cgi?acc=GSE36679","GSE36679")</f>
        <v>GSE36679</v>
      </c>
    </row>
    <row r="2812" spans="1:6" x14ac:dyDescent="0.25">
      <c r="A2812" t="s">
        <v>4694</v>
      </c>
      <c r="B2812" s="2" t="s">
        <v>661</v>
      </c>
      <c r="C2812" t="s">
        <v>542</v>
      </c>
      <c r="D2812" t="s">
        <v>559</v>
      </c>
      <c r="E2812" t="str">
        <f>HYPERLINK("https://www.ncbi.nlm.nih.gov/geo/query/acc.cgi?acc=GSM241851","GSM241851")</f>
        <v>GSM241851</v>
      </c>
      <c r="F2812" t="str">
        <f>HYPERLINK("https://www.ncbi.nlm.nih.gov/geo/query/acc.cgi?acc=GSE9563","GSE9563")</f>
        <v>GSE9563</v>
      </c>
    </row>
    <row r="2813" spans="1:6" x14ac:dyDescent="0.25">
      <c r="A2813" t="s">
        <v>4695</v>
      </c>
      <c r="B2813" s="2" t="s">
        <v>1949</v>
      </c>
      <c r="C2813" t="s">
        <v>199</v>
      </c>
      <c r="D2813" t="s">
        <v>623</v>
      </c>
      <c r="E2813" t="str">
        <f>HYPERLINK("https://www.ncbi.nlm.nih.gov/geo/query/acc.cgi?acc=GSM72840","GSM72840")</f>
        <v>GSM72840</v>
      </c>
      <c r="F2813" t="str">
        <f t="shared" ref="F2813:F2820" si="157">HYPERLINK("https://www.ncbi.nlm.nih.gov/geo/query/acc.cgi?acc=GSE3231","GSE3231")</f>
        <v>GSE3231</v>
      </c>
    </row>
    <row r="2814" spans="1:6" x14ac:dyDescent="0.25">
      <c r="A2814" t="s">
        <v>4696</v>
      </c>
      <c r="B2814" s="2" t="s">
        <v>1949</v>
      </c>
      <c r="C2814" t="s">
        <v>199</v>
      </c>
      <c r="D2814" t="s">
        <v>625</v>
      </c>
      <c r="E2814" t="str">
        <f>HYPERLINK("https://www.ncbi.nlm.nih.gov/geo/query/acc.cgi?acc=GSM72841","GSM72841")</f>
        <v>GSM72841</v>
      </c>
      <c r="F2814" t="str">
        <f t="shared" si="157"/>
        <v>GSE3231</v>
      </c>
    </row>
    <row r="2815" spans="1:6" x14ac:dyDescent="0.25">
      <c r="A2815" t="s">
        <v>4697</v>
      </c>
      <c r="B2815" s="2" t="s">
        <v>1949</v>
      </c>
      <c r="C2815" t="s">
        <v>199</v>
      </c>
      <c r="D2815" t="s">
        <v>623</v>
      </c>
      <c r="E2815" t="str">
        <f>HYPERLINK("https://www.ncbi.nlm.nih.gov/geo/query/acc.cgi?acc=GSM72842","GSM72842")</f>
        <v>GSM72842</v>
      </c>
      <c r="F2815" t="str">
        <f t="shared" si="157"/>
        <v>GSE3231</v>
      </c>
    </row>
    <row r="2816" spans="1:6" x14ac:dyDescent="0.25">
      <c r="A2816" t="s">
        <v>4698</v>
      </c>
      <c r="B2816" s="2" t="s">
        <v>1949</v>
      </c>
      <c r="C2816" t="s">
        <v>199</v>
      </c>
      <c r="D2816" t="s">
        <v>625</v>
      </c>
      <c r="E2816" t="str">
        <f>HYPERLINK("https://www.ncbi.nlm.nih.gov/geo/query/acc.cgi?acc=GSM72843","GSM72843")</f>
        <v>GSM72843</v>
      </c>
      <c r="F2816" t="str">
        <f t="shared" si="157"/>
        <v>GSE3231</v>
      </c>
    </row>
    <row r="2817" spans="1:6" x14ac:dyDescent="0.25">
      <c r="A2817" t="s">
        <v>4699</v>
      </c>
      <c r="B2817" s="2" t="s">
        <v>4690</v>
      </c>
      <c r="C2817" t="s">
        <v>199</v>
      </c>
      <c r="D2817" t="s">
        <v>623</v>
      </c>
      <c r="E2817" t="str">
        <f>HYPERLINK("https://www.ncbi.nlm.nih.gov/geo/query/acc.cgi?acc=GSM72844","GSM72844")</f>
        <v>GSM72844</v>
      </c>
      <c r="F2817" t="str">
        <f t="shared" si="157"/>
        <v>GSE3231</v>
      </c>
    </row>
    <row r="2818" spans="1:6" x14ac:dyDescent="0.25">
      <c r="A2818" t="s">
        <v>4700</v>
      </c>
      <c r="B2818" s="2" t="s">
        <v>4690</v>
      </c>
      <c r="C2818" t="s">
        <v>199</v>
      </c>
      <c r="D2818" t="s">
        <v>625</v>
      </c>
      <c r="E2818" t="str">
        <f>HYPERLINK("https://www.ncbi.nlm.nih.gov/geo/query/acc.cgi?acc=GSM72845","GSM72845")</f>
        <v>GSM72845</v>
      </c>
      <c r="F2818" t="str">
        <f t="shared" si="157"/>
        <v>GSE3231</v>
      </c>
    </row>
    <row r="2819" spans="1:6" x14ac:dyDescent="0.25">
      <c r="A2819" t="s">
        <v>4701</v>
      </c>
      <c r="B2819" s="2" t="s">
        <v>4690</v>
      </c>
      <c r="C2819" t="s">
        <v>199</v>
      </c>
      <c r="D2819" t="s">
        <v>623</v>
      </c>
      <c r="E2819" t="str">
        <f>HYPERLINK("https://www.ncbi.nlm.nih.gov/geo/query/acc.cgi?acc=GSM72846","GSM72846")</f>
        <v>GSM72846</v>
      </c>
      <c r="F2819" t="str">
        <f t="shared" si="157"/>
        <v>GSE3231</v>
      </c>
    </row>
    <row r="2820" spans="1:6" x14ac:dyDescent="0.25">
      <c r="A2820" t="s">
        <v>4702</v>
      </c>
      <c r="B2820" s="2" t="s">
        <v>4690</v>
      </c>
      <c r="C2820" t="s">
        <v>199</v>
      </c>
      <c r="D2820" t="s">
        <v>625</v>
      </c>
      <c r="E2820" t="str">
        <f>HYPERLINK("https://www.ncbi.nlm.nih.gov/geo/query/acc.cgi?acc=GSM72847","GSM72847")</f>
        <v>GSM72847</v>
      </c>
      <c r="F2820" t="str">
        <f t="shared" si="157"/>
        <v>GSE3231</v>
      </c>
    </row>
    <row r="2821" spans="1:6" x14ac:dyDescent="0.25">
      <c r="A2821" t="s">
        <v>4703</v>
      </c>
      <c r="B2821" s="2" t="s">
        <v>4704</v>
      </c>
      <c r="C2821" t="s">
        <v>207</v>
      </c>
      <c r="D2821" t="s">
        <v>559</v>
      </c>
      <c r="E2821" t="str">
        <f>HYPERLINK("https://www.ncbi.nlm.nih.gov/geo/query/acc.cgi?acc=GSM823719","GSM823719")</f>
        <v>GSM823719</v>
      </c>
      <c r="F2821" t="str">
        <f>HYPERLINK("https://www.ncbi.nlm.nih.gov/geo/query/acc.cgi?acc=GSE33308","GSE33308")</f>
        <v>GSE33308</v>
      </c>
    </row>
    <row r="2822" spans="1:6" x14ac:dyDescent="0.25">
      <c r="A2822" t="s">
        <v>4705</v>
      </c>
      <c r="B2822" s="2" t="s">
        <v>3679</v>
      </c>
      <c r="C2822" t="s">
        <v>82</v>
      </c>
      <c r="D2822" t="s">
        <v>559</v>
      </c>
      <c r="E2822" t="str">
        <f>HYPERLINK("https://www.ncbi.nlm.nih.gov/geo/query/acc.cgi?acc=GSM475201","GSM475201")</f>
        <v>GSM475201</v>
      </c>
      <c r="F2822" t="str">
        <f>HYPERLINK("https://www.ncbi.nlm.nih.gov/geo/query/acc.cgi?acc=GSE19165","GSE19165")</f>
        <v>GSE19165</v>
      </c>
    </row>
    <row r="2823" spans="1:6" x14ac:dyDescent="0.25">
      <c r="A2823" t="s">
        <v>4706</v>
      </c>
      <c r="B2823" s="2" t="s">
        <v>4707</v>
      </c>
      <c r="C2823" t="s">
        <v>357</v>
      </c>
      <c r="D2823" t="s">
        <v>583</v>
      </c>
      <c r="E2823" t="str">
        <f>HYPERLINK("https://www.ncbi.nlm.nih.gov/geo/query/acc.cgi?acc=GSM1249097","GSM1249097")</f>
        <v>GSM1249097</v>
      </c>
      <c r="F2823" t="str">
        <f>HYPERLINK("https://www.ncbi.nlm.nih.gov/geo/query/acc.cgi?acc=GSE51605","GSE51605")</f>
        <v>GSE51605</v>
      </c>
    </row>
    <row r="2824" spans="1:6" x14ac:dyDescent="0.25">
      <c r="A2824" t="s">
        <v>4708</v>
      </c>
      <c r="B2824" s="2" t="s">
        <v>4709</v>
      </c>
      <c r="C2824" t="s">
        <v>412</v>
      </c>
      <c r="D2824" t="s">
        <v>583</v>
      </c>
      <c r="E2824" t="str">
        <f>HYPERLINK("https://www.ncbi.nlm.nih.gov/geo/query/acc.cgi?acc=GSM1416500","GSM1416500")</f>
        <v>GSM1416500</v>
      </c>
      <c r="F2824" t="str">
        <f t="shared" ref="F2824:F2829" si="158">HYPERLINK("https://www.ncbi.nlm.nih.gov/geo/query/acc.cgi?acc=GSE58656","GSE58656")</f>
        <v>GSE58656</v>
      </c>
    </row>
    <row r="2825" spans="1:6" x14ac:dyDescent="0.25">
      <c r="A2825" t="s">
        <v>4710</v>
      </c>
      <c r="B2825" s="2" t="s">
        <v>4709</v>
      </c>
      <c r="C2825" t="s">
        <v>412</v>
      </c>
      <c r="D2825" t="s">
        <v>583</v>
      </c>
      <c r="E2825" t="str">
        <f>HYPERLINK("https://www.ncbi.nlm.nih.gov/geo/query/acc.cgi?acc=GSM1416501","GSM1416501")</f>
        <v>GSM1416501</v>
      </c>
      <c r="F2825" t="str">
        <f t="shared" si="158"/>
        <v>GSE58656</v>
      </c>
    </row>
    <row r="2826" spans="1:6" x14ac:dyDescent="0.25">
      <c r="A2826" t="s">
        <v>4711</v>
      </c>
      <c r="B2826" s="2" t="s">
        <v>4709</v>
      </c>
      <c r="C2826" t="s">
        <v>412</v>
      </c>
      <c r="D2826" t="s">
        <v>583</v>
      </c>
      <c r="E2826" t="str">
        <f>HYPERLINK("https://www.ncbi.nlm.nih.gov/geo/query/acc.cgi?acc=GSM1416502","GSM1416502")</f>
        <v>GSM1416502</v>
      </c>
      <c r="F2826" t="str">
        <f t="shared" si="158"/>
        <v>GSE58656</v>
      </c>
    </row>
    <row r="2827" spans="1:6" x14ac:dyDescent="0.25">
      <c r="A2827" t="s">
        <v>4712</v>
      </c>
      <c r="B2827" s="2" t="s">
        <v>4713</v>
      </c>
      <c r="C2827" t="s">
        <v>412</v>
      </c>
      <c r="D2827" t="s">
        <v>583</v>
      </c>
      <c r="E2827" t="str">
        <f>HYPERLINK("https://www.ncbi.nlm.nih.gov/geo/query/acc.cgi?acc=GSM1416503","GSM1416503")</f>
        <v>GSM1416503</v>
      </c>
      <c r="F2827" t="str">
        <f t="shared" si="158"/>
        <v>GSE58656</v>
      </c>
    </row>
    <row r="2828" spans="1:6" x14ac:dyDescent="0.25">
      <c r="A2828" t="s">
        <v>4714</v>
      </c>
      <c r="B2828" s="2" t="s">
        <v>4713</v>
      </c>
      <c r="C2828" t="s">
        <v>412</v>
      </c>
      <c r="D2828" t="s">
        <v>583</v>
      </c>
      <c r="E2828" t="str">
        <f>HYPERLINK("https://www.ncbi.nlm.nih.gov/geo/query/acc.cgi?acc=GSM1416504","GSM1416504")</f>
        <v>GSM1416504</v>
      </c>
      <c r="F2828" t="str">
        <f t="shared" si="158"/>
        <v>GSE58656</v>
      </c>
    </row>
    <row r="2829" spans="1:6" x14ac:dyDescent="0.25">
      <c r="A2829" t="s">
        <v>4715</v>
      </c>
      <c r="B2829" s="2" t="s">
        <v>4713</v>
      </c>
      <c r="C2829" t="s">
        <v>412</v>
      </c>
      <c r="D2829" t="s">
        <v>583</v>
      </c>
      <c r="E2829" t="str">
        <f>HYPERLINK("https://www.ncbi.nlm.nih.gov/geo/query/acc.cgi?acc=GSM1416505","GSM1416505")</f>
        <v>GSM1416505</v>
      </c>
      <c r="F2829" t="str">
        <f t="shared" si="158"/>
        <v>GSE58656</v>
      </c>
    </row>
    <row r="2830" spans="1:6" x14ac:dyDescent="0.25">
      <c r="A2830" t="s">
        <v>4716</v>
      </c>
      <c r="B2830" s="2" t="s">
        <v>4717</v>
      </c>
      <c r="C2830" t="s">
        <v>178</v>
      </c>
      <c r="D2830" t="s">
        <v>630</v>
      </c>
      <c r="E2830" t="str">
        <f>HYPERLINK("https://www.ncbi.nlm.nih.gov/geo/query/acc.cgi?acc=GSM749288","GSM749288")</f>
        <v>GSM749288</v>
      </c>
      <c r="F2830" t="str">
        <f t="shared" ref="F2830:F2839" si="159">HYPERLINK("https://www.ncbi.nlm.nih.gov/geo/query/acc.cgi?acc=GSE30245","GSE30245")</f>
        <v>GSE30245</v>
      </c>
    </row>
    <row r="2831" spans="1:6" x14ac:dyDescent="0.25">
      <c r="A2831" t="s">
        <v>4718</v>
      </c>
      <c r="B2831" s="2" t="s">
        <v>4717</v>
      </c>
      <c r="C2831" t="s">
        <v>178</v>
      </c>
      <c r="D2831" t="s">
        <v>630</v>
      </c>
      <c r="E2831" t="str">
        <f>HYPERLINK("https://www.ncbi.nlm.nih.gov/geo/query/acc.cgi?acc=GSM749289","GSM749289")</f>
        <v>GSM749289</v>
      </c>
      <c r="F2831" t="str">
        <f t="shared" si="159"/>
        <v>GSE30245</v>
      </c>
    </row>
    <row r="2832" spans="1:6" x14ac:dyDescent="0.25">
      <c r="A2832" t="s">
        <v>4719</v>
      </c>
      <c r="B2832" s="2" t="s">
        <v>4720</v>
      </c>
      <c r="C2832" t="s">
        <v>178</v>
      </c>
      <c r="D2832" t="s">
        <v>630</v>
      </c>
      <c r="E2832" t="str">
        <f>HYPERLINK("https://www.ncbi.nlm.nih.gov/geo/query/acc.cgi?acc=GSM749286","GSM749286")</f>
        <v>GSM749286</v>
      </c>
      <c r="F2832" t="str">
        <f t="shared" si="159"/>
        <v>GSE30245</v>
      </c>
    </row>
    <row r="2833" spans="1:6" x14ac:dyDescent="0.25">
      <c r="A2833" t="s">
        <v>4721</v>
      </c>
      <c r="B2833" s="2" t="s">
        <v>4720</v>
      </c>
      <c r="C2833" t="s">
        <v>178</v>
      </c>
      <c r="D2833" t="s">
        <v>630</v>
      </c>
      <c r="E2833" t="str">
        <f>HYPERLINK("https://www.ncbi.nlm.nih.gov/geo/query/acc.cgi?acc=GSM749287","GSM749287")</f>
        <v>GSM749287</v>
      </c>
      <c r="F2833" t="str">
        <f t="shared" si="159"/>
        <v>GSE30245</v>
      </c>
    </row>
    <row r="2834" spans="1:6" x14ac:dyDescent="0.25">
      <c r="A2834" t="s">
        <v>4722</v>
      </c>
      <c r="B2834" s="2" t="s">
        <v>4723</v>
      </c>
      <c r="C2834" t="s">
        <v>178</v>
      </c>
      <c r="D2834" t="s">
        <v>630</v>
      </c>
      <c r="E2834" t="str">
        <f>HYPERLINK("https://www.ncbi.nlm.nih.gov/geo/query/acc.cgi?acc=GSM749284","GSM749284")</f>
        <v>GSM749284</v>
      </c>
      <c r="F2834" t="str">
        <f t="shared" si="159"/>
        <v>GSE30245</v>
      </c>
    </row>
    <row r="2835" spans="1:6" x14ac:dyDescent="0.25">
      <c r="A2835" t="s">
        <v>4724</v>
      </c>
      <c r="B2835" s="2" t="s">
        <v>4723</v>
      </c>
      <c r="C2835" t="s">
        <v>178</v>
      </c>
      <c r="D2835" t="s">
        <v>630</v>
      </c>
      <c r="E2835" t="str">
        <f>HYPERLINK("https://www.ncbi.nlm.nih.gov/geo/query/acc.cgi?acc=GSM749285","GSM749285")</f>
        <v>GSM749285</v>
      </c>
      <c r="F2835" t="str">
        <f t="shared" si="159"/>
        <v>GSE30245</v>
      </c>
    </row>
    <row r="2836" spans="1:6" x14ac:dyDescent="0.25">
      <c r="A2836" t="s">
        <v>4725</v>
      </c>
      <c r="B2836" s="2" t="s">
        <v>4726</v>
      </c>
      <c r="C2836" t="s">
        <v>178</v>
      </c>
      <c r="D2836" t="s">
        <v>630</v>
      </c>
      <c r="E2836" t="str">
        <f>HYPERLINK("https://www.ncbi.nlm.nih.gov/geo/query/acc.cgi?acc=GSM749282","GSM749282")</f>
        <v>GSM749282</v>
      </c>
      <c r="F2836" t="str">
        <f t="shared" si="159"/>
        <v>GSE30245</v>
      </c>
    </row>
    <row r="2837" spans="1:6" x14ac:dyDescent="0.25">
      <c r="A2837" t="s">
        <v>4727</v>
      </c>
      <c r="B2837" s="2" t="s">
        <v>4726</v>
      </c>
      <c r="C2837" t="s">
        <v>178</v>
      </c>
      <c r="D2837" t="s">
        <v>630</v>
      </c>
      <c r="E2837" t="str">
        <f>HYPERLINK("https://www.ncbi.nlm.nih.gov/geo/query/acc.cgi?acc=GSM749283","GSM749283")</f>
        <v>GSM749283</v>
      </c>
      <c r="F2837" t="str">
        <f t="shared" si="159"/>
        <v>GSE30245</v>
      </c>
    </row>
    <row r="2838" spans="1:6" x14ac:dyDescent="0.25">
      <c r="A2838" t="s">
        <v>4728</v>
      </c>
      <c r="B2838" s="2" t="s">
        <v>4729</v>
      </c>
      <c r="C2838" t="s">
        <v>178</v>
      </c>
      <c r="D2838" t="s">
        <v>630</v>
      </c>
      <c r="E2838" t="str">
        <f>HYPERLINK("https://www.ncbi.nlm.nih.gov/geo/query/acc.cgi?acc=GSM749280","GSM749280")</f>
        <v>GSM749280</v>
      </c>
      <c r="F2838" t="str">
        <f t="shared" si="159"/>
        <v>GSE30245</v>
      </c>
    </row>
    <row r="2839" spans="1:6" x14ac:dyDescent="0.25">
      <c r="A2839" t="s">
        <v>4730</v>
      </c>
      <c r="B2839" s="2" t="s">
        <v>4729</v>
      </c>
      <c r="C2839" t="s">
        <v>178</v>
      </c>
      <c r="D2839" t="s">
        <v>630</v>
      </c>
      <c r="E2839" t="str">
        <f>HYPERLINK("https://www.ncbi.nlm.nih.gov/geo/query/acc.cgi?acc=GSM749281","GSM749281")</f>
        <v>GSM749281</v>
      </c>
      <c r="F2839" t="str">
        <f t="shared" si="159"/>
        <v>GSE30245</v>
      </c>
    </row>
    <row r="2840" spans="1:6" x14ac:dyDescent="0.25">
      <c r="A2840" t="s">
        <v>4731</v>
      </c>
      <c r="B2840" s="2" t="s">
        <v>4732</v>
      </c>
      <c r="C2840" t="s">
        <v>107</v>
      </c>
      <c r="D2840" t="s">
        <v>559</v>
      </c>
      <c r="E2840" t="str">
        <f>HYPERLINK("https://www.ncbi.nlm.nih.gov/geo/query/acc.cgi?acc=GSM537476","GSM537476")</f>
        <v>GSM537476</v>
      </c>
      <c r="F2840" t="str">
        <f>HYPERLINK("https://www.ncbi.nlm.nih.gov/geo/query/acc.cgi?acc=GSE21515","GSE21515")</f>
        <v>GSE21515</v>
      </c>
    </row>
    <row r="2841" spans="1:6" x14ac:dyDescent="0.25">
      <c r="A2841" t="s">
        <v>4733</v>
      </c>
      <c r="B2841" s="2" t="s">
        <v>4732</v>
      </c>
      <c r="C2841" t="s">
        <v>107</v>
      </c>
      <c r="D2841" t="s">
        <v>559</v>
      </c>
      <c r="E2841" t="str">
        <f>HYPERLINK("https://www.ncbi.nlm.nih.gov/geo/query/acc.cgi?acc=GSM537477","GSM537477")</f>
        <v>GSM537477</v>
      </c>
      <c r="F2841" t="str">
        <f>HYPERLINK("https://www.ncbi.nlm.nih.gov/geo/query/acc.cgi?acc=GSE21515","GSE21515")</f>
        <v>GSE21515</v>
      </c>
    </row>
    <row r="2842" spans="1:6" x14ac:dyDescent="0.25">
      <c r="A2842" t="s">
        <v>4734</v>
      </c>
      <c r="B2842" s="2" t="s">
        <v>4735</v>
      </c>
      <c r="C2842" t="s">
        <v>107</v>
      </c>
      <c r="D2842" t="s">
        <v>559</v>
      </c>
      <c r="E2842" t="str">
        <f>HYPERLINK("https://www.ncbi.nlm.nih.gov/geo/query/acc.cgi?acc=GSM537474","GSM537474")</f>
        <v>GSM537474</v>
      </c>
      <c r="F2842" t="str">
        <f>HYPERLINK("https://www.ncbi.nlm.nih.gov/geo/query/acc.cgi?acc=GSE21515","GSE21515")</f>
        <v>GSE21515</v>
      </c>
    </row>
    <row r="2843" spans="1:6" x14ac:dyDescent="0.25">
      <c r="A2843" t="s">
        <v>4736</v>
      </c>
      <c r="B2843" s="2" t="s">
        <v>4735</v>
      </c>
      <c r="C2843" t="s">
        <v>107</v>
      </c>
      <c r="D2843" t="s">
        <v>559</v>
      </c>
      <c r="E2843" t="str">
        <f>HYPERLINK("https://www.ncbi.nlm.nih.gov/geo/query/acc.cgi?acc=GSM537475","GSM537475")</f>
        <v>GSM537475</v>
      </c>
      <c r="F2843" t="str">
        <f>HYPERLINK("https://www.ncbi.nlm.nih.gov/geo/query/acc.cgi?acc=GSE21515","GSE21515")</f>
        <v>GSE21515</v>
      </c>
    </row>
    <row r="2844" spans="1:6" x14ac:dyDescent="0.25">
      <c r="A2844" t="s">
        <v>4737</v>
      </c>
      <c r="B2844" s="2" t="s">
        <v>2974</v>
      </c>
      <c r="C2844" t="s">
        <v>324</v>
      </c>
      <c r="D2844" t="s">
        <v>623</v>
      </c>
      <c r="E2844" t="str">
        <f>HYPERLINK("https://www.ncbi.nlm.nih.gov/geo/query/acc.cgi?acc=GSM105622","GSM105622")</f>
        <v>GSM105622</v>
      </c>
      <c r="F2844" t="str">
        <f>HYPERLINK("https://www.ncbi.nlm.nih.gov/geo/query/acc.cgi?acc=GSE4679","GSE4679")</f>
        <v>GSE4679</v>
      </c>
    </row>
    <row r="2845" spans="1:6" x14ac:dyDescent="0.25">
      <c r="A2845" t="s">
        <v>4738</v>
      </c>
      <c r="B2845" s="2" t="s">
        <v>4735</v>
      </c>
      <c r="C2845" t="s">
        <v>107</v>
      </c>
      <c r="D2845" t="s">
        <v>559</v>
      </c>
      <c r="E2845" t="str">
        <f>HYPERLINK("https://www.ncbi.nlm.nih.gov/geo/query/acc.cgi?acc=GSM537473","GSM537473")</f>
        <v>GSM537473</v>
      </c>
      <c r="F2845" t="str">
        <f>HYPERLINK("https://www.ncbi.nlm.nih.gov/geo/query/acc.cgi?acc=GSE21515","GSE21515")</f>
        <v>GSE21515</v>
      </c>
    </row>
    <row r="2846" spans="1:6" x14ac:dyDescent="0.25">
      <c r="A2846" t="s">
        <v>4739</v>
      </c>
      <c r="B2846" s="2" t="s">
        <v>4740</v>
      </c>
      <c r="C2846" t="s">
        <v>324</v>
      </c>
      <c r="D2846" t="s">
        <v>623</v>
      </c>
      <c r="E2846" t="str">
        <f>HYPERLINK("https://www.ncbi.nlm.nih.gov/geo/query/acc.cgi?acc=GSM105620","GSM105620")</f>
        <v>GSM105620</v>
      </c>
      <c r="F2846" t="str">
        <f>HYPERLINK("https://www.ncbi.nlm.nih.gov/geo/query/acc.cgi?acc=GSE4679","GSE4679")</f>
        <v>GSE4679</v>
      </c>
    </row>
    <row r="2847" spans="1:6" x14ac:dyDescent="0.25">
      <c r="A2847" t="s">
        <v>4741</v>
      </c>
      <c r="B2847" s="2" t="s">
        <v>4740</v>
      </c>
      <c r="C2847" t="s">
        <v>324</v>
      </c>
      <c r="D2847" t="s">
        <v>625</v>
      </c>
      <c r="E2847" t="str">
        <f>HYPERLINK("https://www.ncbi.nlm.nih.gov/geo/query/acc.cgi?acc=GSM105621","GSM105621")</f>
        <v>GSM105621</v>
      </c>
      <c r="F2847" t="str">
        <f>HYPERLINK("https://www.ncbi.nlm.nih.gov/geo/query/acc.cgi?acc=GSE4679","GSE4679")</f>
        <v>GSE4679</v>
      </c>
    </row>
    <row r="2848" spans="1:6" x14ac:dyDescent="0.25">
      <c r="A2848" t="s">
        <v>4742</v>
      </c>
      <c r="B2848" s="2" t="s">
        <v>4743</v>
      </c>
      <c r="C2848" t="s">
        <v>189</v>
      </c>
      <c r="D2848" t="s">
        <v>579</v>
      </c>
      <c r="E2848" t="str">
        <f>HYPERLINK("https://www.ncbi.nlm.nih.gov/geo/query/acc.cgi?acc=GSM788494","GSM788494")</f>
        <v>GSM788494</v>
      </c>
      <c r="F2848" t="str">
        <f>HYPERLINK("https://www.ncbi.nlm.nih.gov/geo/query/acc.cgi?acc=GSE31784","GSE31784")</f>
        <v>GSE31784</v>
      </c>
    </row>
    <row r="2849" spans="1:6" x14ac:dyDescent="0.25">
      <c r="A2849" t="s">
        <v>4744</v>
      </c>
      <c r="B2849" s="2" t="s">
        <v>4743</v>
      </c>
      <c r="C2849" t="s">
        <v>189</v>
      </c>
      <c r="D2849" t="s">
        <v>579</v>
      </c>
      <c r="E2849" t="str">
        <f>HYPERLINK("https://www.ncbi.nlm.nih.gov/geo/query/acc.cgi?acc=GSM788495","GSM788495")</f>
        <v>GSM788495</v>
      </c>
      <c r="F2849" t="str">
        <f>HYPERLINK("https://www.ncbi.nlm.nih.gov/geo/query/acc.cgi?acc=GSE31784","GSE31784")</f>
        <v>GSE31784</v>
      </c>
    </row>
    <row r="2850" spans="1:6" x14ac:dyDescent="0.25">
      <c r="A2850" t="s">
        <v>4745</v>
      </c>
      <c r="B2850" s="2" t="s">
        <v>4746</v>
      </c>
      <c r="C2850" t="s">
        <v>415</v>
      </c>
      <c r="D2850" t="s">
        <v>579</v>
      </c>
      <c r="E2850" t="str">
        <f>HYPERLINK("https://www.ncbi.nlm.nih.gov/geo/query/acc.cgi?acc=GSM1500905","GSM1500905")</f>
        <v>GSM1500905</v>
      </c>
      <c r="F2850" t="str">
        <f>HYPERLINK("https://www.ncbi.nlm.nih.gov/geo/query/acc.cgi?acc=GSE60708","GSE60708")</f>
        <v>GSE60708</v>
      </c>
    </row>
    <row r="2851" spans="1:6" x14ac:dyDescent="0.25">
      <c r="A2851" t="s">
        <v>4747</v>
      </c>
      <c r="B2851" s="2" t="s">
        <v>4732</v>
      </c>
      <c r="C2851" t="s">
        <v>107</v>
      </c>
      <c r="D2851" t="s">
        <v>559</v>
      </c>
      <c r="E2851" t="str">
        <f>HYPERLINK("https://www.ncbi.nlm.nih.gov/geo/query/acc.cgi?acc=GSM537478","GSM537478")</f>
        <v>GSM537478</v>
      </c>
      <c r="F2851" t="str">
        <f>HYPERLINK("https://www.ncbi.nlm.nih.gov/geo/query/acc.cgi?acc=GSE21515","GSE21515")</f>
        <v>GSE21515</v>
      </c>
    </row>
    <row r="2852" spans="1:6" x14ac:dyDescent="0.25">
      <c r="A2852" t="s">
        <v>4748</v>
      </c>
      <c r="B2852" s="2" t="s">
        <v>3004</v>
      </c>
      <c r="C2852" t="s">
        <v>189</v>
      </c>
      <c r="D2852" t="s">
        <v>579</v>
      </c>
      <c r="E2852" t="str">
        <f>HYPERLINK("https://www.ncbi.nlm.nih.gov/geo/query/acc.cgi?acc=GSM788493","GSM788493")</f>
        <v>GSM788493</v>
      </c>
      <c r="F2852" t="str">
        <f>HYPERLINK("https://www.ncbi.nlm.nih.gov/geo/query/acc.cgi?acc=GSE31784","GSE31784")</f>
        <v>GSE31784</v>
      </c>
    </row>
    <row r="2853" spans="1:6" x14ac:dyDescent="0.25">
      <c r="A2853" t="s">
        <v>4749</v>
      </c>
      <c r="B2853" s="2" t="s">
        <v>4750</v>
      </c>
      <c r="C2853" t="s">
        <v>82</v>
      </c>
      <c r="D2853" t="s">
        <v>559</v>
      </c>
      <c r="E2853" t="str">
        <f>HYPERLINK("https://www.ncbi.nlm.nih.gov/geo/query/acc.cgi?acc=GSM475203","GSM475203")</f>
        <v>GSM475203</v>
      </c>
      <c r="F2853" t="str">
        <f>HYPERLINK("https://www.ncbi.nlm.nih.gov/geo/query/acc.cgi?acc=GSE19165","GSE19165")</f>
        <v>GSE19165</v>
      </c>
    </row>
    <row r="2854" spans="1:6" x14ac:dyDescent="0.25">
      <c r="A2854" t="s">
        <v>4751</v>
      </c>
      <c r="B2854" s="2" t="s">
        <v>4752</v>
      </c>
      <c r="C2854" t="s">
        <v>142</v>
      </c>
      <c r="D2854" t="s">
        <v>579</v>
      </c>
      <c r="E2854" t="str">
        <f>HYPERLINK("https://www.ncbi.nlm.nih.gov/geo/query/acc.cgi?acc=GSM668583","GSM668583")</f>
        <v>GSM668583</v>
      </c>
      <c r="F2854" t="str">
        <f>HYPERLINK("https://www.ncbi.nlm.nih.gov/geo/query/acc.cgi?acc=GSE27087","GSE27087")</f>
        <v>GSE27087</v>
      </c>
    </row>
    <row r="2855" spans="1:6" x14ac:dyDescent="0.25">
      <c r="A2855" t="s">
        <v>4753</v>
      </c>
      <c r="B2855" s="2" t="s">
        <v>4752</v>
      </c>
      <c r="C2855" t="s">
        <v>142</v>
      </c>
      <c r="D2855" t="s">
        <v>579</v>
      </c>
      <c r="E2855" t="str">
        <f>HYPERLINK("https://www.ncbi.nlm.nih.gov/geo/query/acc.cgi?acc=GSM668582","GSM668582")</f>
        <v>GSM668582</v>
      </c>
      <c r="F2855" t="str">
        <f>HYPERLINK("https://www.ncbi.nlm.nih.gov/geo/query/acc.cgi?acc=GSE27087","GSE27087")</f>
        <v>GSE27087</v>
      </c>
    </row>
    <row r="2856" spans="1:6" x14ac:dyDescent="0.25">
      <c r="A2856" t="s">
        <v>4754</v>
      </c>
      <c r="B2856" s="2" t="s">
        <v>4755</v>
      </c>
      <c r="C2856" t="s">
        <v>142</v>
      </c>
      <c r="D2856" t="s">
        <v>579</v>
      </c>
      <c r="E2856" t="str">
        <f>HYPERLINK("https://www.ncbi.nlm.nih.gov/geo/query/acc.cgi?acc=GSM668581","GSM668581")</f>
        <v>GSM668581</v>
      </c>
      <c r="F2856" t="str">
        <f>HYPERLINK("https://www.ncbi.nlm.nih.gov/geo/query/acc.cgi?acc=GSE27087","GSE27087")</f>
        <v>GSE27087</v>
      </c>
    </row>
    <row r="2857" spans="1:6" x14ac:dyDescent="0.25">
      <c r="A2857" t="s">
        <v>4756</v>
      </c>
      <c r="B2857" s="2" t="s">
        <v>4755</v>
      </c>
      <c r="C2857" t="s">
        <v>142</v>
      </c>
      <c r="D2857" t="s">
        <v>579</v>
      </c>
      <c r="E2857" t="str">
        <f>HYPERLINK("https://www.ncbi.nlm.nih.gov/geo/query/acc.cgi?acc=GSM668580","GSM668580")</f>
        <v>GSM668580</v>
      </c>
      <c r="F2857" t="str">
        <f>HYPERLINK("https://www.ncbi.nlm.nih.gov/geo/query/acc.cgi?acc=GSE27087","GSE27087")</f>
        <v>GSE27087</v>
      </c>
    </row>
    <row r="2858" spans="1:6" x14ac:dyDescent="0.25">
      <c r="A2858" t="s">
        <v>4757</v>
      </c>
      <c r="B2858" s="2" t="s">
        <v>2577</v>
      </c>
      <c r="C2858" t="s">
        <v>389</v>
      </c>
      <c r="D2858" t="s">
        <v>559</v>
      </c>
      <c r="E2858" t="str">
        <f>HYPERLINK("https://www.ncbi.nlm.nih.gov/geo/query/acc.cgi?acc=GSM1340495","GSM1340495")</f>
        <v>GSM1340495</v>
      </c>
      <c r="F2858" t="str">
        <f>HYPERLINK("https://www.ncbi.nlm.nih.gov/geo/query/acc.cgi?acc=GSE55622","GSE55622")</f>
        <v>GSE55622</v>
      </c>
    </row>
    <row r="2859" spans="1:6" x14ac:dyDescent="0.25">
      <c r="A2859" t="s">
        <v>4758</v>
      </c>
      <c r="B2859" s="2" t="s">
        <v>4759</v>
      </c>
      <c r="C2859" t="s">
        <v>336</v>
      </c>
      <c r="D2859" t="s">
        <v>1806</v>
      </c>
      <c r="E2859" t="str">
        <f>HYPERLINK("https://www.ncbi.nlm.nih.gov/geo/query/acc.cgi?acc=GSM1177486","GSM1177486")</f>
        <v>GSM1177486</v>
      </c>
      <c r="F2859" t="str">
        <f>HYPERLINK("https://www.ncbi.nlm.nih.gov/geo/query/acc.cgi?acc=GSE48411","GSE48411")</f>
        <v>GSE48411</v>
      </c>
    </row>
    <row r="2860" spans="1:6" x14ac:dyDescent="0.25">
      <c r="A2860" t="s">
        <v>4760</v>
      </c>
      <c r="B2860" s="2" t="s">
        <v>4752</v>
      </c>
      <c r="C2860" t="s">
        <v>142</v>
      </c>
      <c r="D2860" t="s">
        <v>579</v>
      </c>
      <c r="E2860" t="str">
        <f>HYPERLINK("https://www.ncbi.nlm.nih.gov/geo/query/acc.cgi?acc=GSM668584","GSM668584")</f>
        <v>GSM668584</v>
      </c>
      <c r="F2860" t="str">
        <f>HYPERLINK("https://www.ncbi.nlm.nih.gov/geo/query/acc.cgi?acc=GSE27087","GSE27087")</f>
        <v>GSE27087</v>
      </c>
    </row>
    <row r="2861" spans="1:6" x14ac:dyDescent="0.25">
      <c r="A2861" t="s">
        <v>4761</v>
      </c>
      <c r="B2861" s="2" t="s">
        <v>3081</v>
      </c>
      <c r="C2861" t="s">
        <v>357</v>
      </c>
      <c r="D2861" t="s">
        <v>583</v>
      </c>
      <c r="E2861" t="str">
        <f>HYPERLINK("https://www.ncbi.nlm.nih.gov/geo/query/acc.cgi?acc=GSM1249102","GSM1249102")</f>
        <v>GSM1249102</v>
      </c>
      <c r="F2861" t="str">
        <f>HYPERLINK("https://www.ncbi.nlm.nih.gov/geo/query/acc.cgi?acc=GSE51605","GSE51605")</f>
        <v>GSE51605</v>
      </c>
    </row>
    <row r="2862" spans="1:6" x14ac:dyDescent="0.25">
      <c r="A2862" t="s">
        <v>4762</v>
      </c>
      <c r="B2862" s="2" t="s">
        <v>3081</v>
      </c>
      <c r="C2862" t="s">
        <v>357</v>
      </c>
      <c r="D2862" t="s">
        <v>583</v>
      </c>
      <c r="E2862" t="str">
        <f>HYPERLINK("https://www.ncbi.nlm.nih.gov/geo/query/acc.cgi?acc=GSM1249103","GSM1249103")</f>
        <v>GSM1249103</v>
      </c>
      <c r="F2862" t="str">
        <f>HYPERLINK("https://www.ncbi.nlm.nih.gov/geo/query/acc.cgi?acc=GSE51605","GSE51605")</f>
        <v>GSE51605</v>
      </c>
    </row>
    <row r="2863" spans="1:6" x14ac:dyDescent="0.25">
      <c r="A2863" t="s">
        <v>4763</v>
      </c>
      <c r="B2863" s="2" t="s">
        <v>4764</v>
      </c>
      <c r="C2863" t="s">
        <v>336</v>
      </c>
      <c r="D2863" t="s">
        <v>1806</v>
      </c>
      <c r="E2863" t="str">
        <f>HYPERLINK("https://www.ncbi.nlm.nih.gov/geo/query/acc.cgi?acc=GSM1177489","GSM1177489")</f>
        <v>GSM1177489</v>
      </c>
      <c r="F2863" t="str">
        <f>HYPERLINK("https://www.ncbi.nlm.nih.gov/geo/query/acc.cgi?acc=GSE48411","GSE48411")</f>
        <v>GSE48411</v>
      </c>
    </row>
    <row r="2864" spans="1:6" x14ac:dyDescent="0.25">
      <c r="A2864" t="s">
        <v>4765</v>
      </c>
      <c r="B2864" s="2" t="s">
        <v>4766</v>
      </c>
      <c r="C2864" t="s">
        <v>336</v>
      </c>
      <c r="D2864" t="s">
        <v>1806</v>
      </c>
      <c r="E2864" t="str">
        <f>HYPERLINK("https://www.ncbi.nlm.nih.gov/geo/query/acc.cgi?acc=GSM1177488","GSM1177488")</f>
        <v>GSM1177488</v>
      </c>
      <c r="F2864" t="str">
        <f>HYPERLINK("https://www.ncbi.nlm.nih.gov/geo/query/acc.cgi?acc=GSE48411","GSE48411")</f>
        <v>GSE48411</v>
      </c>
    </row>
    <row r="2865" spans="1:6" x14ac:dyDescent="0.25">
      <c r="A2865" t="s">
        <v>4767</v>
      </c>
      <c r="B2865" s="2" t="s">
        <v>4768</v>
      </c>
      <c r="C2865" t="s">
        <v>357</v>
      </c>
      <c r="D2865" t="s">
        <v>583</v>
      </c>
      <c r="E2865" t="str">
        <f>HYPERLINK("https://www.ncbi.nlm.nih.gov/geo/query/acc.cgi?acc=GSM1249106","GSM1249106")</f>
        <v>GSM1249106</v>
      </c>
      <c r="F2865" t="str">
        <f>HYPERLINK("https://www.ncbi.nlm.nih.gov/geo/query/acc.cgi?acc=GSE51605","GSE51605")</f>
        <v>GSE51605</v>
      </c>
    </row>
    <row r="2866" spans="1:6" x14ac:dyDescent="0.25">
      <c r="A2866" t="s">
        <v>4769</v>
      </c>
      <c r="B2866" s="2" t="s">
        <v>4768</v>
      </c>
      <c r="C2866" t="s">
        <v>357</v>
      </c>
      <c r="D2866" t="s">
        <v>583</v>
      </c>
      <c r="E2866" t="str">
        <f>HYPERLINK("https://www.ncbi.nlm.nih.gov/geo/query/acc.cgi?acc=GSM1249104","GSM1249104")</f>
        <v>GSM1249104</v>
      </c>
      <c r="F2866" t="str">
        <f>HYPERLINK("https://www.ncbi.nlm.nih.gov/geo/query/acc.cgi?acc=GSE51605","GSE51605")</f>
        <v>GSE51605</v>
      </c>
    </row>
    <row r="2867" spans="1:6" x14ac:dyDescent="0.25">
      <c r="A2867" t="s">
        <v>4770</v>
      </c>
      <c r="B2867" s="2" t="s">
        <v>4768</v>
      </c>
      <c r="C2867" t="s">
        <v>357</v>
      </c>
      <c r="D2867" t="s">
        <v>583</v>
      </c>
      <c r="E2867" t="str">
        <f>HYPERLINK("https://www.ncbi.nlm.nih.gov/geo/query/acc.cgi?acc=GSM1249105","GSM1249105")</f>
        <v>GSM1249105</v>
      </c>
      <c r="F2867" t="str">
        <f>HYPERLINK("https://www.ncbi.nlm.nih.gov/geo/query/acc.cgi?acc=GSE51605","GSE51605")</f>
        <v>GSE51605</v>
      </c>
    </row>
    <row r="2868" spans="1:6" x14ac:dyDescent="0.25">
      <c r="A2868" t="s">
        <v>4771</v>
      </c>
      <c r="B2868" s="2" t="s">
        <v>4772</v>
      </c>
      <c r="C2868" t="s">
        <v>324</v>
      </c>
      <c r="D2868" t="s">
        <v>623</v>
      </c>
      <c r="E2868" t="str">
        <f>HYPERLINK("https://www.ncbi.nlm.nih.gov/geo/query/acc.cgi?acc=GSM105532","GSM105532")</f>
        <v>GSM105532</v>
      </c>
      <c r="F2868" t="str">
        <f t="shared" ref="F2868:F2876" si="160">HYPERLINK("https://www.ncbi.nlm.nih.gov/geo/query/acc.cgi?acc=GSE4679","GSE4679")</f>
        <v>GSE4679</v>
      </c>
    </row>
    <row r="2869" spans="1:6" x14ac:dyDescent="0.25">
      <c r="A2869" t="s">
        <v>4773</v>
      </c>
      <c r="B2869" s="2" t="s">
        <v>4772</v>
      </c>
      <c r="C2869" t="s">
        <v>324</v>
      </c>
      <c r="D2869" t="s">
        <v>625</v>
      </c>
      <c r="E2869" t="str">
        <f>HYPERLINK("https://www.ncbi.nlm.nih.gov/geo/query/acc.cgi?acc=GSM105533","GSM105533")</f>
        <v>GSM105533</v>
      </c>
      <c r="F2869" t="str">
        <f t="shared" si="160"/>
        <v>GSE4679</v>
      </c>
    </row>
    <row r="2870" spans="1:6" x14ac:dyDescent="0.25">
      <c r="A2870" t="s">
        <v>4774</v>
      </c>
      <c r="B2870" s="2" t="s">
        <v>4775</v>
      </c>
      <c r="C2870" t="s">
        <v>324</v>
      </c>
      <c r="D2870" t="s">
        <v>623</v>
      </c>
      <c r="E2870" t="str">
        <f>HYPERLINK("https://www.ncbi.nlm.nih.gov/geo/query/acc.cgi?acc=GSM105530","GSM105530")</f>
        <v>GSM105530</v>
      </c>
      <c r="F2870" t="str">
        <f t="shared" si="160"/>
        <v>GSE4679</v>
      </c>
    </row>
    <row r="2871" spans="1:6" x14ac:dyDescent="0.25">
      <c r="A2871" t="s">
        <v>4776</v>
      </c>
      <c r="B2871" s="2" t="s">
        <v>4775</v>
      </c>
      <c r="C2871" t="s">
        <v>324</v>
      </c>
      <c r="D2871" t="s">
        <v>625</v>
      </c>
      <c r="E2871" t="str">
        <f>HYPERLINK("https://www.ncbi.nlm.nih.gov/geo/query/acc.cgi?acc=GSM105531","GSM105531")</f>
        <v>GSM105531</v>
      </c>
      <c r="F2871" t="str">
        <f t="shared" si="160"/>
        <v>GSE4679</v>
      </c>
    </row>
    <row r="2872" spans="1:6" x14ac:dyDescent="0.25">
      <c r="A2872" t="s">
        <v>4777</v>
      </c>
      <c r="B2872" s="2" t="s">
        <v>4778</v>
      </c>
      <c r="C2872" t="s">
        <v>324</v>
      </c>
      <c r="D2872" t="s">
        <v>623</v>
      </c>
      <c r="E2872" t="str">
        <f>HYPERLINK("https://www.ncbi.nlm.nih.gov/geo/query/acc.cgi?acc=GSM105536","GSM105536")</f>
        <v>GSM105536</v>
      </c>
      <c r="F2872" t="str">
        <f t="shared" si="160"/>
        <v>GSE4679</v>
      </c>
    </row>
    <row r="2873" spans="1:6" x14ac:dyDescent="0.25">
      <c r="A2873" t="s">
        <v>4779</v>
      </c>
      <c r="B2873" s="2" t="s">
        <v>4778</v>
      </c>
      <c r="C2873" t="s">
        <v>324</v>
      </c>
      <c r="D2873" t="s">
        <v>625</v>
      </c>
      <c r="E2873" t="str">
        <f>HYPERLINK("https://www.ncbi.nlm.nih.gov/geo/query/acc.cgi?acc=GSM105537","GSM105537")</f>
        <v>GSM105537</v>
      </c>
      <c r="F2873" t="str">
        <f t="shared" si="160"/>
        <v>GSE4679</v>
      </c>
    </row>
    <row r="2874" spans="1:6" x14ac:dyDescent="0.25">
      <c r="A2874" t="s">
        <v>4780</v>
      </c>
      <c r="B2874" s="2" t="s">
        <v>4781</v>
      </c>
      <c r="C2874" t="s">
        <v>324</v>
      </c>
      <c r="D2874" t="s">
        <v>623</v>
      </c>
      <c r="E2874" t="str">
        <f>HYPERLINK("https://www.ncbi.nlm.nih.gov/geo/query/acc.cgi?acc=GSM105534","GSM105534")</f>
        <v>GSM105534</v>
      </c>
      <c r="F2874" t="str">
        <f t="shared" si="160"/>
        <v>GSE4679</v>
      </c>
    </row>
    <row r="2875" spans="1:6" x14ac:dyDescent="0.25">
      <c r="A2875" t="s">
        <v>4782</v>
      </c>
      <c r="B2875" s="2" t="s">
        <v>4781</v>
      </c>
      <c r="C2875" t="s">
        <v>324</v>
      </c>
      <c r="D2875" t="s">
        <v>625</v>
      </c>
      <c r="E2875" t="str">
        <f>HYPERLINK("https://www.ncbi.nlm.nih.gov/geo/query/acc.cgi?acc=GSM105535","GSM105535")</f>
        <v>GSM105535</v>
      </c>
      <c r="F2875" t="str">
        <f t="shared" si="160"/>
        <v>GSE4679</v>
      </c>
    </row>
    <row r="2876" spans="1:6" x14ac:dyDescent="0.25">
      <c r="A2876" t="s">
        <v>4783</v>
      </c>
      <c r="B2876" s="2" t="s">
        <v>3148</v>
      </c>
      <c r="C2876" t="s">
        <v>324</v>
      </c>
      <c r="D2876" t="s">
        <v>623</v>
      </c>
      <c r="E2876" t="str">
        <f>HYPERLINK("https://www.ncbi.nlm.nih.gov/geo/query/acc.cgi?acc=GSM105538","GSM105538")</f>
        <v>GSM105538</v>
      </c>
      <c r="F2876" t="str">
        <f t="shared" si="160"/>
        <v>GSE4679</v>
      </c>
    </row>
    <row r="2877" spans="1:6" x14ac:dyDescent="0.25">
      <c r="A2877" t="s">
        <v>4784</v>
      </c>
      <c r="B2877" s="2" t="s">
        <v>2487</v>
      </c>
      <c r="C2877" t="s">
        <v>267</v>
      </c>
      <c r="D2877" t="s">
        <v>559</v>
      </c>
      <c r="E2877" t="str">
        <f>HYPERLINK("https://www.ncbi.nlm.nih.gov/geo/query/acc.cgi?acc=GSM978938","GSM978938")</f>
        <v>GSM978938</v>
      </c>
      <c r="F2877" t="str">
        <f>HYPERLINK("https://www.ncbi.nlm.nih.gov/geo/query/acc.cgi?acc=GSE39771","GSE39771")</f>
        <v>GSE39771</v>
      </c>
    </row>
    <row r="2878" spans="1:6" x14ac:dyDescent="0.25">
      <c r="A2878" t="s">
        <v>4785</v>
      </c>
      <c r="B2878" s="2" t="s">
        <v>4786</v>
      </c>
      <c r="C2878" t="s">
        <v>142</v>
      </c>
      <c r="D2878" t="s">
        <v>579</v>
      </c>
      <c r="E2878" t="str">
        <f>HYPERLINK("https://www.ncbi.nlm.nih.gov/geo/query/acc.cgi?acc=GSM668569","GSM668569")</f>
        <v>GSM668569</v>
      </c>
      <c r="F2878" t="str">
        <f>HYPERLINK("https://www.ncbi.nlm.nih.gov/geo/query/acc.cgi?acc=GSE27087","GSE27087")</f>
        <v>GSE27087</v>
      </c>
    </row>
    <row r="2879" spans="1:6" x14ac:dyDescent="0.25">
      <c r="A2879" t="s">
        <v>4787</v>
      </c>
      <c r="B2879" s="2" t="s">
        <v>4786</v>
      </c>
      <c r="C2879" t="s">
        <v>142</v>
      </c>
      <c r="D2879" t="s">
        <v>579</v>
      </c>
      <c r="E2879" t="str">
        <f>HYPERLINK("https://www.ncbi.nlm.nih.gov/geo/query/acc.cgi?acc=GSM668568","GSM668568")</f>
        <v>GSM668568</v>
      </c>
      <c r="F2879" t="str">
        <f>HYPERLINK("https://www.ncbi.nlm.nih.gov/geo/query/acc.cgi?acc=GSE27087","GSE27087")</f>
        <v>GSE27087</v>
      </c>
    </row>
    <row r="2880" spans="1:6" x14ac:dyDescent="0.25">
      <c r="A2880" t="s">
        <v>4788</v>
      </c>
      <c r="B2880" s="2" t="s">
        <v>2577</v>
      </c>
      <c r="C2880" t="s">
        <v>389</v>
      </c>
      <c r="D2880" t="s">
        <v>559</v>
      </c>
      <c r="E2880" t="str">
        <f>HYPERLINK("https://www.ncbi.nlm.nih.gov/geo/query/acc.cgi?acc=GSM1340496","GSM1340496")</f>
        <v>GSM1340496</v>
      </c>
      <c r="F2880" t="str">
        <f>HYPERLINK("https://www.ncbi.nlm.nih.gov/geo/query/acc.cgi?acc=GSE55622","GSE55622")</f>
        <v>GSE55622</v>
      </c>
    </row>
    <row r="2881" spans="1:6" x14ac:dyDescent="0.25">
      <c r="A2881" t="s">
        <v>4789</v>
      </c>
      <c r="B2881" s="2" t="s">
        <v>4790</v>
      </c>
      <c r="C2881" t="s">
        <v>142</v>
      </c>
      <c r="D2881" t="s">
        <v>579</v>
      </c>
      <c r="E2881" t="str">
        <f>HYPERLINK("https://www.ncbi.nlm.nih.gov/geo/query/acc.cgi?acc=GSM668565","GSM668565")</f>
        <v>GSM668565</v>
      </c>
      <c r="F2881" t="str">
        <f>HYPERLINK("https://www.ncbi.nlm.nih.gov/geo/query/acc.cgi?acc=GSE27087","GSE27087")</f>
        <v>GSE27087</v>
      </c>
    </row>
    <row r="2882" spans="1:6" x14ac:dyDescent="0.25">
      <c r="A2882" t="s">
        <v>4791</v>
      </c>
      <c r="B2882" s="2" t="s">
        <v>4790</v>
      </c>
      <c r="C2882" t="s">
        <v>142</v>
      </c>
      <c r="D2882" t="s">
        <v>579</v>
      </c>
      <c r="E2882" t="str">
        <f>HYPERLINK("https://www.ncbi.nlm.nih.gov/geo/query/acc.cgi?acc=GSM668564","GSM668564")</f>
        <v>GSM668564</v>
      </c>
      <c r="F2882" t="str">
        <f>HYPERLINK("https://www.ncbi.nlm.nih.gov/geo/query/acc.cgi?acc=GSE27087","GSE27087")</f>
        <v>GSE27087</v>
      </c>
    </row>
    <row r="2883" spans="1:6" x14ac:dyDescent="0.25">
      <c r="A2883" t="s">
        <v>4792</v>
      </c>
      <c r="B2883" s="2" t="s">
        <v>4786</v>
      </c>
      <c r="C2883" t="s">
        <v>142</v>
      </c>
      <c r="D2883" t="s">
        <v>579</v>
      </c>
      <c r="E2883" t="str">
        <f>HYPERLINK("https://www.ncbi.nlm.nih.gov/geo/query/acc.cgi?acc=GSM668567","GSM668567")</f>
        <v>GSM668567</v>
      </c>
      <c r="F2883" t="str">
        <f>HYPERLINK("https://www.ncbi.nlm.nih.gov/geo/query/acc.cgi?acc=GSE27087","GSE27087")</f>
        <v>GSE27087</v>
      </c>
    </row>
    <row r="2884" spans="1:6" x14ac:dyDescent="0.25">
      <c r="A2884" t="s">
        <v>4793</v>
      </c>
      <c r="B2884" s="2" t="s">
        <v>4790</v>
      </c>
      <c r="C2884" t="s">
        <v>142</v>
      </c>
      <c r="D2884" t="s">
        <v>579</v>
      </c>
      <c r="E2884" t="str">
        <f>HYPERLINK("https://www.ncbi.nlm.nih.gov/geo/query/acc.cgi?acc=GSM668566","GSM668566")</f>
        <v>GSM668566</v>
      </c>
      <c r="F2884" t="str">
        <f>HYPERLINK("https://www.ncbi.nlm.nih.gov/geo/query/acc.cgi?acc=GSE27087","GSE27087")</f>
        <v>GSE27087</v>
      </c>
    </row>
    <row r="2885" spans="1:6" x14ac:dyDescent="0.25">
      <c r="A2885" t="s">
        <v>4794</v>
      </c>
      <c r="B2885" s="2" t="s">
        <v>739</v>
      </c>
      <c r="C2885" t="s">
        <v>133</v>
      </c>
      <c r="D2885" t="s">
        <v>579</v>
      </c>
      <c r="E2885" t="str">
        <f>HYPERLINK("https://www.ncbi.nlm.nih.gov/geo/query/acc.cgi?acc=GSM412782","GSM412782")</f>
        <v>GSM412782</v>
      </c>
      <c r="F2885" t="str">
        <f t="shared" ref="F2885:F2891" si="161">HYPERLINK("https://www.ncbi.nlm.nih.gov/geo/query/acc.cgi?acc=GSE26360","GSE26360")</f>
        <v>GSE26360</v>
      </c>
    </row>
    <row r="2886" spans="1:6" x14ac:dyDescent="0.25">
      <c r="A2886" t="s">
        <v>4795</v>
      </c>
      <c r="B2886" s="2" t="s">
        <v>4796</v>
      </c>
      <c r="C2886" t="s">
        <v>133</v>
      </c>
      <c r="D2886" t="s">
        <v>579</v>
      </c>
      <c r="E2886" t="str">
        <f>HYPERLINK("https://www.ncbi.nlm.nih.gov/geo/query/acc.cgi?acc=GSM412783","GSM412783")</f>
        <v>GSM412783</v>
      </c>
      <c r="F2886" t="str">
        <f t="shared" si="161"/>
        <v>GSE26360</v>
      </c>
    </row>
    <row r="2887" spans="1:6" x14ac:dyDescent="0.25">
      <c r="A2887" t="s">
        <v>4797</v>
      </c>
      <c r="B2887" s="2" t="s">
        <v>739</v>
      </c>
      <c r="C2887" t="s">
        <v>133</v>
      </c>
      <c r="D2887" t="s">
        <v>579</v>
      </c>
      <c r="E2887" t="str">
        <f>HYPERLINK("https://www.ncbi.nlm.nih.gov/geo/query/acc.cgi?acc=GSM412780","GSM412780")</f>
        <v>GSM412780</v>
      </c>
      <c r="F2887" t="str">
        <f t="shared" si="161"/>
        <v>GSE26360</v>
      </c>
    </row>
    <row r="2888" spans="1:6" x14ac:dyDescent="0.25">
      <c r="A2888" t="s">
        <v>4798</v>
      </c>
      <c r="B2888" s="2" t="s">
        <v>739</v>
      </c>
      <c r="C2888" t="s">
        <v>133</v>
      </c>
      <c r="D2888" t="s">
        <v>579</v>
      </c>
      <c r="E2888" t="str">
        <f>HYPERLINK("https://www.ncbi.nlm.nih.gov/geo/query/acc.cgi?acc=GSM412781","GSM412781")</f>
        <v>GSM412781</v>
      </c>
      <c r="F2888" t="str">
        <f t="shared" si="161"/>
        <v>GSE26360</v>
      </c>
    </row>
    <row r="2889" spans="1:6" x14ac:dyDescent="0.25">
      <c r="A2889" t="s">
        <v>4799</v>
      </c>
      <c r="B2889" s="2" t="s">
        <v>4796</v>
      </c>
      <c r="C2889" t="s">
        <v>133</v>
      </c>
      <c r="D2889" t="s">
        <v>579</v>
      </c>
      <c r="E2889" t="str">
        <f>HYPERLINK("https://www.ncbi.nlm.nih.gov/geo/query/acc.cgi?acc=GSM412786","GSM412786")</f>
        <v>GSM412786</v>
      </c>
      <c r="F2889" t="str">
        <f t="shared" si="161"/>
        <v>GSE26360</v>
      </c>
    </row>
    <row r="2890" spans="1:6" x14ac:dyDescent="0.25">
      <c r="A2890" t="s">
        <v>4800</v>
      </c>
      <c r="B2890" s="2" t="s">
        <v>4796</v>
      </c>
      <c r="C2890" t="s">
        <v>133</v>
      </c>
      <c r="D2890" t="s">
        <v>579</v>
      </c>
      <c r="E2890" t="str">
        <f>HYPERLINK("https://www.ncbi.nlm.nih.gov/geo/query/acc.cgi?acc=GSM412784","GSM412784")</f>
        <v>GSM412784</v>
      </c>
      <c r="F2890" t="str">
        <f t="shared" si="161"/>
        <v>GSE26360</v>
      </c>
    </row>
    <row r="2891" spans="1:6" x14ac:dyDescent="0.25">
      <c r="A2891" t="s">
        <v>4801</v>
      </c>
      <c r="B2891" s="2" t="s">
        <v>4796</v>
      </c>
      <c r="C2891" t="s">
        <v>133</v>
      </c>
      <c r="D2891" t="s">
        <v>579</v>
      </c>
      <c r="E2891" t="str">
        <f>HYPERLINK("https://www.ncbi.nlm.nih.gov/geo/query/acc.cgi?acc=GSM412785","GSM412785")</f>
        <v>GSM412785</v>
      </c>
      <c r="F2891" t="str">
        <f t="shared" si="161"/>
        <v>GSE26360</v>
      </c>
    </row>
    <row r="2892" spans="1:6" x14ac:dyDescent="0.25">
      <c r="A2892" t="s">
        <v>4802</v>
      </c>
      <c r="B2892" s="2" t="s">
        <v>3650</v>
      </c>
      <c r="C2892" t="s">
        <v>389</v>
      </c>
      <c r="D2892" t="s">
        <v>559</v>
      </c>
      <c r="E2892" t="str">
        <f>HYPERLINK("https://www.ncbi.nlm.nih.gov/geo/query/acc.cgi?acc=GSM1340497","GSM1340497")</f>
        <v>GSM1340497</v>
      </c>
      <c r="F2892" t="str">
        <f>HYPERLINK("https://www.ncbi.nlm.nih.gov/geo/query/acc.cgi?acc=GSE55622","GSE55622")</f>
        <v>GSE55622</v>
      </c>
    </row>
    <row r="2893" spans="1:6" x14ac:dyDescent="0.25">
      <c r="A2893" t="s">
        <v>4803</v>
      </c>
      <c r="B2893" s="2" t="s">
        <v>4804</v>
      </c>
      <c r="C2893" t="s">
        <v>57</v>
      </c>
      <c r="D2893" t="s">
        <v>583</v>
      </c>
      <c r="E2893" t="str">
        <f>HYPERLINK("https://www.ncbi.nlm.nih.gov/geo/query/acc.cgi?acc=GSM428967","GSM428967")</f>
        <v>GSM428967</v>
      </c>
      <c r="F2893" t="str">
        <f>HYPERLINK("https://www.ncbi.nlm.nih.gov/geo/query/acc.cgi?acc=GSE17132","GSE17132")</f>
        <v>GSE17132</v>
      </c>
    </row>
    <row r="2894" spans="1:6" x14ac:dyDescent="0.25">
      <c r="A2894" t="s">
        <v>4805</v>
      </c>
      <c r="B2894" s="2" t="s">
        <v>4806</v>
      </c>
      <c r="C2894" t="s">
        <v>54</v>
      </c>
      <c r="D2894" t="s">
        <v>583</v>
      </c>
      <c r="E2894" t="str">
        <f>HYPERLINK("https://www.ncbi.nlm.nih.gov/geo/query/acc.cgi?acc=GSM428964","GSM428964")</f>
        <v>GSM428964</v>
      </c>
      <c r="F2894" t="str">
        <f>HYPERLINK("https://www.ncbi.nlm.nih.gov/geo/query/acc.cgi?acc=GSE17131","GSE17131")</f>
        <v>GSE17131</v>
      </c>
    </row>
    <row r="2895" spans="1:6" x14ac:dyDescent="0.25">
      <c r="A2895" t="s">
        <v>4807</v>
      </c>
      <c r="B2895" s="2" t="s">
        <v>4808</v>
      </c>
      <c r="C2895" t="s">
        <v>145</v>
      </c>
      <c r="D2895" t="s">
        <v>559</v>
      </c>
      <c r="E2895" t="str">
        <f>HYPERLINK("https://www.ncbi.nlm.nih.gov/geo/query/acc.cgi?acc=GSM678447","GSM678447")</f>
        <v>GSM678447</v>
      </c>
      <c r="F2895" t="str">
        <f>HYPERLINK("https://www.ncbi.nlm.nih.gov/geo/query/acc.cgi?acc=GSE27455","GSE27455")</f>
        <v>GSE27455</v>
      </c>
    </row>
    <row r="2896" spans="1:6" x14ac:dyDescent="0.25">
      <c r="A2896" t="s">
        <v>4809</v>
      </c>
      <c r="B2896" s="2" t="s">
        <v>4808</v>
      </c>
      <c r="C2896" t="s">
        <v>145</v>
      </c>
      <c r="D2896" t="s">
        <v>559</v>
      </c>
      <c r="E2896" t="str">
        <f>HYPERLINK("https://www.ncbi.nlm.nih.gov/geo/query/acc.cgi?acc=GSM678446","GSM678446")</f>
        <v>GSM678446</v>
      </c>
      <c r="F2896" t="str">
        <f>HYPERLINK("https://www.ncbi.nlm.nih.gov/geo/query/acc.cgi?acc=GSE27455","GSE27455")</f>
        <v>GSE27455</v>
      </c>
    </row>
    <row r="2897" spans="1:6" x14ac:dyDescent="0.25">
      <c r="A2897" t="s">
        <v>4810</v>
      </c>
      <c r="B2897" s="2" t="s">
        <v>4808</v>
      </c>
      <c r="C2897" t="s">
        <v>145</v>
      </c>
      <c r="D2897" t="s">
        <v>559</v>
      </c>
      <c r="E2897" t="str">
        <f>HYPERLINK("https://www.ncbi.nlm.nih.gov/geo/query/acc.cgi?acc=GSM678445","GSM678445")</f>
        <v>GSM678445</v>
      </c>
      <c r="F2897" t="str">
        <f>HYPERLINK("https://www.ncbi.nlm.nih.gov/geo/query/acc.cgi?acc=GSE27455","GSE27455")</f>
        <v>GSE27455</v>
      </c>
    </row>
    <row r="2898" spans="1:6" x14ac:dyDescent="0.25">
      <c r="A2898" t="s">
        <v>4811</v>
      </c>
      <c r="B2898" s="2" t="s">
        <v>2108</v>
      </c>
      <c r="C2898" t="s">
        <v>389</v>
      </c>
      <c r="D2898" t="s">
        <v>559</v>
      </c>
      <c r="E2898" t="str">
        <f>HYPERLINK("https://www.ncbi.nlm.nih.gov/geo/query/acc.cgi?acc=GSM1340505","GSM1340505")</f>
        <v>GSM1340505</v>
      </c>
      <c r="F2898" t="str">
        <f>HYPERLINK("https://www.ncbi.nlm.nih.gov/geo/query/acc.cgi?acc=GSE55622","GSE55622")</f>
        <v>GSE55622</v>
      </c>
    </row>
    <row r="2899" spans="1:6" x14ac:dyDescent="0.25">
      <c r="A2899" t="s">
        <v>4812</v>
      </c>
      <c r="B2899" s="2" t="s">
        <v>4813</v>
      </c>
      <c r="C2899" t="s">
        <v>389</v>
      </c>
      <c r="D2899" t="s">
        <v>559</v>
      </c>
      <c r="E2899" t="str">
        <f>HYPERLINK("https://www.ncbi.nlm.nih.gov/geo/query/acc.cgi?acc=GSM1340502","GSM1340502")</f>
        <v>GSM1340502</v>
      </c>
      <c r="F2899" t="str">
        <f>HYPERLINK("https://www.ncbi.nlm.nih.gov/geo/query/acc.cgi?acc=GSE55622","GSE55622")</f>
        <v>GSE55622</v>
      </c>
    </row>
    <row r="2900" spans="1:6" x14ac:dyDescent="0.25">
      <c r="A2900" t="s">
        <v>4814</v>
      </c>
      <c r="B2900" s="2" t="s">
        <v>4813</v>
      </c>
      <c r="C2900" t="s">
        <v>389</v>
      </c>
      <c r="D2900" t="s">
        <v>559</v>
      </c>
      <c r="E2900" t="str">
        <f>HYPERLINK("https://www.ncbi.nlm.nih.gov/geo/query/acc.cgi?acc=GSM1340503","GSM1340503")</f>
        <v>GSM1340503</v>
      </c>
      <c r="F2900" t="str">
        <f>HYPERLINK("https://www.ncbi.nlm.nih.gov/geo/query/acc.cgi?acc=GSE55622","GSE55622")</f>
        <v>GSE55622</v>
      </c>
    </row>
    <row r="2901" spans="1:6" x14ac:dyDescent="0.25">
      <c r="A2901" t="s">
        <v>4815</v>
      </c>
      <c r="B2901" s="2" t="s">
        <v>4813</v>
      </c>
      <c r="C2901" t="s">
        <v>389</v>
      </c>
      <c r="D2901" t="s">
        <v>559</v>
      </c>
      <c r="E2901" t="str">
        <f>HYPERLINK("https://www.ncbi.nlm.nih.gov/geo/query/acc.cgi?acc=GSM1340500","GSM1340500")</f>
        <v>GSM1340500</v>
      </c>
      <c r="F2901" t="str">
        <f>HYPERLINK("https://www.ncbi.nlm.nih.gov/geo/query/acc.cgi?acc=GSE55622","GSE55622")</f>
        <v>GSE55622</v>
      </c>
    </row>
    <row r="2902" spans="1:6" x14ac:dyDescent="0.25">
      <c r="A2902" t="s">
        <v>4816</v>
      </c>
      <c r="B2902" s="2" t="s">
        <v>4813</v>
      </c>
      <c r="C2902" t="s">
        <v>389</v>
      </c>
      <c r="D2902" t="s">
        <v>559</v>
      </c>
      <c r="E2902" t="str">
        <f>HYPERLINK("https://www.ncbi.nlm.nih.gov/geo/query/acc.cgi?acc=GSM1340501","GSM1340501")</f>
        <v>GSM1340501</v>
      </c>
      <c r="F2902" t="str">
        <f>HYPERLINK("https://www.ncbi.nlm.nih.gov/geo/query/acc.cgi?acc=GSE55622","GSE55622")</f>
        <v>GSE55622</v>
      </c>
    </row>
    <row r="2903" spans="1:6" x14ac:dyDescent="0.25">
      <c r="A2903" t="s">
        <v>4817</v>
      </c>
      <c r="B2903" s="2" t="s">
        <v>4818</v>
      </c>
      <c r="C2903" t="s">
        <v>145</v>
      </c>
      <c r="D2903" t="s">
        <v>559</v>
      </c>
      <c r="E2903" t="str">
        <f>HYPERLINK("https://www.ncbi.nlm.nih.gov/geo/query/acc.cgi?acc=GSM678449","GSM678449")</f>
        <v>GSM678449</v>
      </c>
      <c r="F2903" t="str">
        <f>HYPERLINK("https://www.ncbi.nlm.nih.gov/geo/query/acc.cgi?acc=GSE27455","GSE27455")</f>
        <v>GSE27455</v>
      </c>
    </row>
    <row r="2904" spans="1:6" x14ac:dyDescent="0.25">
      <c r="A2904" t="s">
        <v>4819</v>
      </c>
      <c r="B2904" s="2" t="s">
        <v>4818</v>
      </c>
      <c r="C2904" t="s">
        <v>145</v>
      </c>
      <c r="D2904" t="s">
        <v>559</v>
      </c>
      <c r="E2904" t="str">
        <f>HYPERLINK("https://www.ncbi.nlm.nih.gov/geo/query/acc.cgi?acc=GSM678448","GSM678448")</f>
        <v>GSM678448</v>
      </c>
      <c r="F2904" t="str">
        <f>HYPERLINK("https://www.ncbi.nlm.nih.gov/geo/query/acc.cgi?acc=GSE27455","GSE27455")</f>
        <v>GSE27455</v>
      </c>
    </row>
    <row r="2905" spans="1:6" x14ac:dyDescent="0.25">
      <c r="A2905" t="s">
        <v>4820</v>
      </c>
      <c r="B2905" s="2" t="s">
        <v>4821</v>
      </c>
      <c r="C2905" t="s">
        <v>404</v>
      </c>
      <c r="D2905" t="s">
        <v>579</v>
      </c>
      <c r="E2905" t="str">
        <f>HYPERLINK("https://www.ncbi.nlm.nih.gov/geo/query/acc.cgi?acc=GSM1385807","GSM1385807")</f>
        <v>GSM1385807</v>
      </c>
      <c r="F2905" t="str">
        <f>HYPERLINK("https://www.ncbi.nlm.nih.gov/geo/query/acc.cgi?acc=GSE57639","GSE57639")</f>
        <v>GSE57639</v>
      </c>
    </row>
    <row r="2906" spans="1:6" x14ac:dyDescent="0.25">
      <c r="A2906" t="s">
        <v>4822</v>
      </c>
      <c r="B2906" s="2" t="s">
        <v>4821</v>
      </c>
      <c r="C2906" t="s">
        <v>404</v>
      </c>
      <c r="D2906" t="s">
        <v>579</v>
      </c>
      <c r="E2906" t="str">
        <f>HYPERLINK("https://www.ncbi.nlm.nih.gov/geo/query/acc.cgi?acc=GSM1385808","GSM1385808")</f>
        <v>GSM1385808</v>
      </c>
      <c r="F2906" t="str">
        <f>HYPERLINK("https://www.ncbi.nlm.nih.gov/geo/query/acc.cgi?acc=GSE57639","GSE57639")</f>
        <v>GSE57639</v>
      </c>
    </row>
    <row r="2907" spans="1:6" x14ac:dyDescent="0.25">
      <c r="A2907" t="s">
        <v>4823</v>
      </c>
      <c r="B2907" s="2" t="s">
        <v>4821</v>
      </c>
      <c r="C2907" t="s">
        <v>404</v>
      </c>
      <c r="D2907" t="s">
        <v>579</v>
      </c>
      <c r="E2907" t="str">
        <f>HYPERLINK("https://www.ncbi.nlm.nih.gov/geo/query/acc.cgi?acc=GSM1385809","GSM1385809")</f>
        <v>GSM1385809</v>
      </c>
      <c r="F2907" t="str">
        <f>HYPERLINK("https://www.ncbi.nlm.nih.gov/geo/query/acc.cgi?acc=GSE57639","GSE57639")</f>
        <v>GSE57639</v>
      </c>
    </row>
    <row r="2908" spans="1:6" x14ac:dyDescent="0.25">
      <c r="A2908" t="s">
        <v>4824</v>
      </c>
      <c r="B2908" s="2" t="s">
        <v>1329</v>
      </c>
      <c r="C2908" t="s">
        <v>469</v>
      </c>
      <c r="D2908" t="s">
        <v>789</v>
      </c>
      <c r="E2908" t="str">
        <f>HYPERLINK("https://www.ncbi.nlm.nih.gov/geo/query/acc.cgi?acc=GSM1894017","GSM1894017")</f>
        <v>GSM1894017</v>
      </c>
      <c r="F2908" t="str">
        <f>HYPERLINK("https://www.ncbi.nlm.nih.gov/geo/query/acc.cgi?acc=GSE73446","GSE73446")</f>
        <v>GSE73446</v>
      </c>
    </row>
    <row r="2909" spans="1:6" x14ac:dyDescent="0.25">
      <c r="A2909" t="s">
        <v>4825</v>
      </c>
      <c r="B2909" s="2" t="s">
        <v>3196</v>
      </c>
      <c r="C2909" t="s">
        <v>368</v>
      </c>
      <c r="D2909" t="s">
        <v>572</v>
      </c>
      <c r="E2909" t="str">
        <f>HYPERLINK("https://www.ncbi.nlm.nih.gov/geo/query/acc.cgi?acc=GSM1295577","GSM1295577")</f>
        <v>GSM1295577</v>
      </c>
      <c r="F2909" t="str">
        <f>HYPERLINK("https://www.ncbi.nlm.nih.gov/geo/query/acc.cgi?acc=GSE53529","GSE53529")</f>
        <v>GSE53529</v>
      </c>
    </row>
    <row r="2910" spans="1:6" x14ac:dyDescent="0.25">
      <c r="A2910" t="s">
        <v>4826</v>
      </c>
      <c r="B2910" s="2" t="s">
        <v>4827</v>
      </c>
      <c r="C2910" t="s">
        <v>31</v>
      </c>
      <c r="D2910" t="s">
        <v>579</v>
      </c>
      <c r="E2910" t="str">
        <f>HYPERLINK("https://www.ncbi.nlm.nih.gov/geo/query/acc.cgi?acc=GSM346689","GSM346689")</f>
        <v>GSM346689</v>
      </c>
      <c r="F2910" t="str">
        <f>HYPERLINK("https://www.ncbi.nlm.nih.gov/geo/query/acc.cgi?acc=GSE13770","GSE13770")</f>
        <v>GSE13770</v>
      </c>
    </row>
    <row r="2911" spans="1:6" x14ac:dyDescent="0.25">
      <c r="A2911" t="s">
        <v>4828</v>
      </c>
      <c r="B2911" s="2" t="s">
        <v>4175</v>
      </c>
      <c r="C2911" t="s">
        <v>545</v>
      </c>
      <c r="D2911" t="s">
        <v>3368</v>
      </c>
      <c r="E2911" t="str">
        <f>HYPERLINK("https://www.ncbi.nlm.nih.gov/geo/query/acc.cgi?acc=GSM246441","GSM246441")</f>
        <v>GSM246441</v>
      </c>
      <c r="F2911" t="str">
        <f>HYPERLINK("https://www.ncbi.nlm.nih.gov/geo/query/acc.cgi?acc=GSE9775","GSE9775")</f>
        <v>GSE9775</v>
      </c>
    </row>
    <row r="2912" spans="1:6" x14ac:dyDescent="0.25">
      <c r="A2912" t="s">
        <v>4829</v>
      </c>
      <c r="B2912" s="2" t="s">
        <v>3650</v>
      </c>
      <c r="C2912" t="s">
        <v>389</v>
      </c>
      <c r="D2912" t="s">
        <v>559</v>
      </c>
      <c r="E2912" t="str">
        <f>HYPERLINK("https://www.ncbi.nlm.nih.gov/geo/query/acc.cgi?acc=GSM1340499","GSM1340499")</f>
        <v>GSM1340499</v>
      </c>
      <c r="F2912" t="str">
        <f>HYPERLINK("https://www.ncbi.nlm.nih.gov/geo/query/acc.cgi?acc=GSE55622","GSE55622")</f>
        <v>GSE55622</v>
      </c>
    </row>
    <row r="2913" spans="1:6" x14ac:dyDescent="0.25">
      <c r="A2913" t="s">
        <v>4830</v>
      </c>
      <c r="B2913" s="2" t="s">
        <v>4831</v>
      </c>
      <c r="C2913" t="s">
        <v>351</v>
      </c>
      <c r="D2913" t="s">
        <v>583</v>
      </c>
      <c r="E2913" t="str">
        <f>HYPERLINK("https://www.ncbi.nlm.nih.gov/geo/query/acc.cgi?acc=GSM1544146","GSM1544146")</f>
        <v>GSM1544146</v>
      </c>
      <c r="F2913" t="str">
        <f>HYPERLINK("https://www.ncbi.nlm.nih.gov/geo/query/acc.cgi?acc=GSE49940","GSE49940")</f>
        <v>GSE49940</v>
      </c>
    </row>
    <row r="2914" spans="1:6" x14ac:dyDescent="0.25">
      <c r="A2914" t="s">
        <v>4832</v>
      </c>
      <c r="B2914" s="2" t="s">
        <v>4833</v>
      </c>
      <c r="C2914" t="s">
        <v>377</v>
      </c>
      <c r="D2914" t="s">
        <v>618</v>
      </c>
      <c r="E2914" t="str">
        <f>HYPERLINK("https://www.ncbi.nlm.nih.gov/geo/query/acc.cgi?acc=GSM1304649","GSM1304649")</f>
        <v>GSM1304649</v>
      </c>
      <c r="F2914" t="str">
        <f>HYPERLINK("https://www.ncbi.nlm.nih.gov/geo/query/acc.cgi?acc=GSE53969","GSE53969")</f>
        <v>GSE53969</v>
      </c>
    </row>
    <row r="2915" spans="1:6" x14ac:dyDescent="0.25">
      <c r="A2915" t="s">
        <v>4834</v>
      </c>
      <c r="B2915" s="2" t="s">
        <v>4833</v>
      </c>
      <c r="C2915" t="s">
        <v>377</v>
      </c>
      <c r="D2915" t="s">
        <v>618</v>
      </c>
      <c r="E2915" t="str">
        <f>HYPERLINK("https://www.ncbi.nlm.nih.gov/geo/query/acc.cgi?acc=GSM1304648","GSM1304648")</f>
        <v>GSM1304648</v>
      </c>
      <c r="F2915" t="str">
        <f>HYPERLINK("https://www.ncbi.nlm.nih.gov/geo/query/acc.cgi?acc=GSE53969","GSE53969")</f>
        <v>GSE53969</v>
      </c>
    </row>
    <row r="2916" spans="1:6" x14ac:dyDescent="0.25">
      <c r="A2916" t="s">
        <v>4835</v>
      </c>
      <c r="B2916" s="2" t="s">
        <v>2635</v>
      </c>
      <c r="C2916" t="s">
        <v>478</v>
      </c>
      <c r="D2916" t="s">
        <v>559</v>
      </c>
      <c r="E2916" t="str">
        <f>HYPERLINK("https://www.ncbi.nlm.nih.gov/geo/query/acc.cgi?acc=GSM182280","GSM182280")</f>
        <v>GSM182280</v>
      </c>
      <c r="F2916" t="str">
        <f>HYPERLINK("https://www.ncbi.nlm.nih.gov/geo/query/acc.cgi?acc=GSE7528","GSE7528")</f>
        <v>GSE7528</v>
      </c>
    </row>
    <row r="2917" spans="1:6" x14ac:dyDescent="0.25">
      <c r="A2917" t="s">
        <v>4836</v>
      </c>
      <c r="B2917" s="2" t="s">
        <v>1190</v>
      </c>
      <c r="C2917" t="s">
        <v>377</v>
      </c>
      <c r="D2917" t="s">
        <v>618</v>
      </c>
      <c r="E2917" t="str">
        <f>HYPERLINK("https://www.ncbi.nlm.nih.gov/geo/query/acc.cgi?acc=GSM1304641","GSM1304641")</f>
        <v>GSM1304641</v>
      </c>
      <c r="F2917" t="str">
        <f t="shared" ref="F2917:F2924" si="162">HYPERLINK("https://www.ncbi.nlm.nih.gov/geo/query/acc.cgi?acc=GSE53969","GSE53969")</f>
        <v>GSE53969</v>
      </c>
    </row>
    <row r="2918" spans="1:6" x14ac:dyDescent="0.25">
      <c r="A2918" t="s">
        <v>4837</v>
      </c>
      <c r="B2918" s="2" t="s">
        <v>1190</v>
      </c>
      <c r="C2918" t="s">
        <v>377</v>
      </c>
      <c r="D2918" t="s">
        <v>618</v>
      </c>
      <c r="E2918" t="str">
        <f>HYPERLINK("https://www.ncbi.nlm.nih.gov/geo/query/acc.cgi?acc=GSM1304640","GSM1304640")</f>
        <v>GSM1304640</v>
      </c>
      <c r="F2918" t="str">
        <f t="shared" si="162"/>
        <v>GSE53969</v>
      </c>
    </row>
    <row r="2919" spans="1:6" x14ac:dyDescent="0.25">
      <c r="A2919" t="s">
        <v>4838</v>
      </c>
      <c r="B2919" s="2" t="s">
        <v>4833</v>
      </c>
      <c r="C2919" t="s">
        <v>377</v>
      </c>
      <c r="D2919" t="s">
        <v>618</v>
      </c>
      <c r="E2919" t="str">
        <f>HYPERLINK("https://www.ncbi.nlm.nih.gov/geo/query/acc.cgi?acc=GSM1304643","GSM1304643")</f>
        <v>GSM1304643</v>
      </c>
      <c r="F2919" t="str">
        <f t="shared" si="162"/>
        <v>GSE53969</v>
      </c>
    </row>
    <row r="2920" spans="1:6" x14ac:dyDescent="0.25">
      <c r="A2920" t="s">
        <v>4839</v>
      </c>
      <c r="B2920" s="2" t="s">
        <v>1190</v>
      </c>
      <c r="C2920" t="s">
        <v>377</v>
      </c>
      <c r="D2920" t="s">
        <v>618</v>
      </c>
      <c r="E2920" t="str">
        <f>HYPERLINK("https://www.ncbi.nlm.nih.gov/geo/query/acc.cgi?acc=GSM1304642","GSM1304642")</f>
        <v>GSM1304642</v>
      </c>
      <c r="F2920" t="str">
        <f t="shared" si="162"/>
        <v>GSE53969</v>
      </c>
    </row>
    <row r="2921" spans="1:6" x14ac:dyDescent="0.25">
      <c r="A2921" t="s">
        <v>4840</v>
      </c>
      <c r="B2921" s="2" t="s">
        <v>4833</v>
      </c>
      <c r="C2921" t="s">
        <v>377</v>
      </c>
      <c r="D2921" t="s">
        <v>618</v>
      </c>
      <c r="E2921" t="str">
        <f>HYPERLINK("https://www.ncbi.nlm.nih.gov/geo/query/acc.cgi?acc=GSM1304645","GSM1304645")</f>
        <v>GSM1304645</v>
      </c>
      <c r="F2921" t="str">
        <f t="shared" si="162"/>
        <v>GSE53969</v>
      </c>
    </row>
    <row r="2922" spans="1:6" x14ac:dyDescent="0.25">
      <c r="A2922" t="s">
        <v>4841</v>
      </c>
      <c r="B2922" s="2" t="s">
        <v>4833</v>
      </c>
      <c r="C2922" t="s">
        <v>377</v>
      </c>
      <c r="D2922" t="s">
        <v>618</v>
      </c>
      <c r="E2922" t="str">
        <f>HYPERLINK("https://www.ncbi.nlm.nih.gov/geo/query/acc.cgi?acc=GSM1304644","GSM1304644")</f>
        <v>GSM1304644</v>
      </c>
      <c r="F2922" t="str">
        <f t="shared" si="162"/>
        <v>GSE53969</v>
      </c>
    </row>
    <row r="2923" spans="1:6" x14ac:dyDescent="0.25">
      <c r="A2923" t="s">
        <v>4842</v>
      </c>
      <c r="B2923" s="2" t="s">
        <v>4833</v>
      </c>
      <c r="C2923" t="s">
        <v>377</v>
      </c>
      <c r="D2923" t="s">
        <v>618</v>
      </c>
      <c r="E2923" t="str">
        <f>HYPERLINK("https://www.ncbi.nlm.nih.gov/geo/query/acc.cgi?acc=GSM1304647","GSM1304647")</f>
        <v>GSM1304647</v>
      </c>
      <c r="F2923" t="str">
        <f t="shared" si="162"/>
        <v>GSE53969</v>
      </c>
    </row>
    <row r="2924" spans="1:6" x14ac:dyDescent="0.25">
      <c r="A2924" t="s">
        <v>4843</v>
      </c>
      <c r="B2924" s="2" t="s">
        <v>4833</v>
      </c>
      <c r="C2924" t="s">
        <v>377</v>
      </c>
      <c r="D2924" t="s">
        <v>618</v>
      </c>
      <c r="E2924" t="str">
        <f>HYPERLINK("https://www.ncbi.nlm.nih.gov/geo/query/acc.cgi?acc=GSM1304646","GSM1304646")</f>
        <v>GSM1304646</v>
      </c>
      <c r="F2924" t="str">
        <f t="shared" si="162"/>
        <v>GSE53969</v>
      </c>
    </row>
    <row r="2925" spans="1:6" x14ac:dyDescent="0.25">
      <c r="A2925" t="s">
        <v>4844</v>
      </c>
      <c r="B2925" s="2" t="s">
        <v>682</v>
      </c>
      <c r="C2925" t="s">
        <v>443</v>
      </c>
      <c r="D2925" t="s">
        <v>583</v>
      </c>
      <c r="E2925" t="str">
        <f>HYPERLINK("https://www.ncbi.nlm.nih.gov/geo/query/acc.cgi?acc=GSM1626326","GSM1626326")</f>
        <v>GSM1626326</v>
      </c>
      <c r="F2925" t="str">
        <f>HYPERLINK("https://www.ncbi.nlm.nih.gov/geo/query/acc.cgi?acc=GSE67026","GSE67026")</f>
        <v>GSE67026</v>
      </c>
    </row>
    <row r="2926" spans="1:6" x14ac:dyDescent="0.25">
      <c r="A2926" t="s">
        <v>4845</v>
      </c>
      <c r="B2926" s="2" t="s">
        <v>4846</v>
      </c>
      <c r="C2926" t="s">
        <v>351</v>
      </c>
      <c r="D2926" t="s">
        <v>583</v>
      </c>
      <c r="E2926" t="str">
        <f>HYPERLINK("https://www.ncbi.nlm.nih.gov/geo/query/acc.cgi?acc=GSM1544143","GSM1544143")</f>
        <v>GSM1544143</v>
      </c>
      <c r="F2926" t="str">
        <f>HYPERLINK("https://www.ncbi.nlm.nih.gov/geo/query/acc.cgi?acc=GSE49940","GSE49940")</f>
        <v>GSE49940</v>
      </c>
    </row>
    <row r="2927" spans="1:6" x14ac:dyDescent="0.25">
      <c r="A2927" t="s">
        <v>4847</v>
      </c>
      <c r="B2927" s="2" t="s">
        <v>746</v>
      </c>
      <c r="C2927" t="s">
        <v>443</v>
      </c>
      <c r="D2927" t="s">
        <v>583</v>
      </c>
      <c r="E2927" t="str">
        <f>HYPERLINK("https://www.ncbi.nlm.nih.gov/geo/query/acc.cgi?acc=GSM1626320","GSM1626320")</f>
        <v>GSM1626320</v>
      </c>
      <c r="F2927" t="str">
        <f>HYPERLINK("https://www.ncbi.nlm.nih.gov/geo/query/acc.cgi?acc=GSE67026","GSE67026")</f>
        <v>GSE67026</v>
      </c>
    </row>
    <row r="2928" spans="1:6" x14ac:dyDescent="0.25">
      <c r="A2928" t="s">
        <v>4848</v>
      </c>
      <c r="B2928" s="2" t="s">
        <v>4849</v>
      </c>
      <c r="C2928" t="s">
        <v>380</v>
      </c>
      <c r="D2928" t="s">
        <v>559</v>
      </c>
      <c r="E2928" t="str">
        <f>HYPERLINK("https://www.ncbi.nlm.nih.gov/geo/query/acc.cgi?acc=GSM1310828","GSM1310828")</f>
        <v>GSM1310828</v>
      </c>
      <c r="F2928" t="str">
        <f>HYPERLINK("https://www.ncbi.nlm.nih.gov/geo/query/acc.cgi?acc=GSE54242","GSE54242")</f>
        <v>GSE54242</v>
      </c>
    </row>
    <row r="2929" spans="1:6" x14ac:dyDescent="0.25">
      <c r="A2929" t="s">
        <v>4850</v>
      </c>
      <c r="B2929" s="2" t="s">
        <v>4849</v>
      </c>
      <c r="C2929" t="s">
        <v>380</v>
      </c>
      <c r="D2929" t="s">
        <v>559</v>
      </c>
      <c r="E2929" t="str">
        <f>HYPERLINK("https://www.ncbi.nlm.nih.gov/geo/query/acc.cgi?acc=GSM1310829","GSM1310829")</f>
        <v>GSM1310829</v>
      </c>
      <c r="F2929" t="str">
        <f>HYPERLINK("https://www.ncbi.nlm.nih.gov/geo/query/acc.cgi?acc=GSE54242","GSE54242")</f>
        <v>GSE54242</v>
      </c>
    </row>
    <row r="2930" spans="1:6" x14ac:dyDescent="0.25">
      <c r="A2930" t="s">
        <v>4851</v>
      </c>
      <c r="B2930" s="2" t="s">
        <v>4852</v>
      </c>
      <c r="C2930" t="s">
        <v>169</v>
      </c>
      <c r="D2930" t="s">
        <v>583</v>
      </c>
      <c r="E2930" t="str">
        <f>HYPERLINK("https://www.ncbi.nlm.nih.gov/geo/query/acc.cgi?acc=GSM734424","GSM734424")</f>
        <v>GSM734424</v>
      </c>
      <c r="F2930" t="str">
        <f t="shared" ref="F2930:F2935" si="163">HYPERLINK("https://www.ncbi.nlm.nih.gov/geo/query/acc.cgi?acc=GSE29635","GSE29635")</f>
        <v>GSE29635</v>
      </c>
    </row>
    <row r="2931" spans="1:6" x14ac:dyDescent="0.25">
      <c r="A2931" t="s">
        <v>4853</v>
      </c>
      <c r="B2931" s="2" t="s">
        <v>4854</v>
      </c>
      <c r="C2931" t="s">
        <v>169</v>
      </c>
      <c r="D2931" t="s">
        <v>583</v>
      </c>
      <c r="E2931" t="str">
        <f>HYPERLINK("https://www.ncbi.nlm.nih.gov/geo/query/acc.cgi?acc=GSM734425","GSM734425")</f>
        <v>GSM734425</v>
      </c>
      <c r="F2931" t="str">
        <f t="shared" si="163"/>
        <v>GSE29635</v>
      </c>
    </row>
    <row r="2932" spans="1:6" x14ac:dyDescent="0.25">
      <c r="A2932" t="s">
        <v>4855</v>
      </c>
      <c r="B2932" s="2" t="s">
        <v>4856</v>
      </c>
      <c r="C2932" t="s">
        <v>169</v>
      </c>
      <c r="D2932" t="s">
        <v>583</v>
      </c>
      <c r="E2932" t="str">
        <f>HYPERLINK("https://www.ncbi.nlm.nih.gov/geo/query/acc.cgi?acc=GSM734422","GSM734422")</f>
        <v>GSM734422</v>
      </c>
      <c r="F2932" t="str">
        <f t="shared" si="163"/>
        <v>GSE29635</v>
      </c>
    </row>
    <row r="2933" spans="1:6" x14ac:dyDescent="0.25">
      <c r="A2933" t="s">
        <v>4857</v>
      </c>
      <c r="B2933" s="2" t="s">
        <v>4858</v>
      </c>
      <c r="C2933" t="s">
        <v>169</v>
      </c>
      <c r="D2933" t="s">
        <v>583</v>
      </c>
      <c r="E2933" t="str">
        <f>HYPERLINK("https://www.ncbi.nlm.nih.gov/geo/query/acc.cgi?acc=GSM734423","GSM734423")</f>
        <v>GSM734423</v>
      </c>
      <c r="F2933" t="str">
        <f t="shared" si="163"/>
        <v>GSE29635</v>
      </c>
    </row>
    <row r="2934" spans="1:6" x14ac:dyDescent="0.25">
      <c r="A2934" t="s">
        <v>4859</v>
      </c>
      <c r="B2934" s="2" t="s">
        <v>4860</v>
      </c>
      <c r="C2934" t="s">
        <v>169</v>
      </c>
      <c r="D2934" t="s">
        <v>583</v>
      </c>
      <c r="E2934" t="str">
        <f>HYPERLINK("https://www.ncbi.nlm.nih.gov/geo/query/acc.cgi?acc=GSM734420","GSM734420")</f>
        <v>GSM734420</v>
      </c>
      <c r="F2934" t="str">
        <f t="shared" si="163"/>
        <v>GSE29635</v>
      </c>
    </row>
    <row r="2935" spans="1:6" x14ac:dyDescent="0.25">
      <c r="A2935" t="s">
        <v>4861</v>
      </c>
      <c r="B2935" s="2" t="s">
        <v>4862</v>
      </c>
      <c r="C2935" t="s">
        <v>169</v>
      </c>
      <c r="D2935" t="s">
        <v>583</v>
      </c>
      <c r="E2935" t="str">
        <f>HYPERLINK("https://www.ncbi.nlm.nih.gov/geo/query/acc.cgi?acc=GSM734421","GSM734421")</f>
        <v>GSM734421</v>
      </c>
      <c r="F2935" t="str">
        <f t="shared" si="163"/>
        <v>GSE29635</v>
      </c>
    </row>
    <row r="2936" spans="1:6" x14ac:dyDescent="0.25">
      <c r="A2936" t="s">
        <v>4863</v>
      </c>
      <c r="B2936" s="2" t="s">
        <v>4634</v>
      </c>
      <c r="C2936" t="s">
        <v>380</v>
      </c>
      <c r="D2936" t="s">
        <v>559</v>
      </c>
      <c r="E2936" t="str">
        <f>HYPERLINK("https://www.ncbi.nlm.nih.gov/geo/query/acc.cgi?acc=GSM1310820","GSM1310820")</f>
        <v>GSM1310820</v>
      </c>
      <c r="F2936" t="str">
        <f t="shared" ref="F2936:F2943" si="164">HYPERLINK("https://www.ncbi.nlm.nih.gov/geo/query/acc.cgi?acc=GSE54242","GSE54242")</f>
        <v>GSE54242</v>
      </c>
    </row>
    <row r="2937" spans="1:6" x14ac:dyDescent="0.25">
      <c r="A2937" t="s">
        <v>4864</v>
      </c>
      <c r="B2937" s="2" t="s">
        <v>4634</v>
      </c>
      <c r="C2937" t="s">
        <v>380</v>
      </c>
      <c r="D2937" t="s">
        <v>559</v>
      </c>
      <c r="E2937" t="str">
        <f>HYPERLINK("https://www.ncbi.nlm.nih.gov/geo/query/acc.cgi?acc=GSM1310821","GSM1310821")</f>
        <v>GSM1310821</v>
      </c>
      <c r="F2937" t="str">
        <f t="shared" si="164"/>
        <v>GSE54242</v>
      </c>
    </row>
    <row r="2938" spans="1:6" x14ac:dyDescent="0.25">
      <c r="A2938" t="s">
        <v>4865</v>
      </c>
      <c r="B2938" s="2" t="s">
        <v>4866</v>
      </c>
      <c r="C2938" t="s">
        <v>380</v>
      </c>
      <c r="D2938" t="s">
        <v>559</v>
      </c>
      <c r="E2938" t="str">
        <f>HYPERLINK("https://www.ncbi.nlm.nih.gov/geo/query/acc.cgi?acc=GSM1310822","GSM1310822")</f>
        <v>GSM1310822</v>
      </c>
      <c r="F2938" t="str">
        <f t="shared" si="164"/>
        <v>GSE54242</v>
      </c>
    </row>
    <row r="2939" spans="1:6" x14ac:dyDescent="0.25">
      <c r="A2939" t="s">
        <v>4867</v>
      </c>
      <c r="B2939" s="2" t="s">
        <v>4866</v>
      </c>
      <c r="C2939" t="s">
        <v>380</v>
      </c>
      <c r="D2939" t="s">
        <v>559</v>
      </c>
      <c r="E2939" t="str">
        <f>HYPERLINK("https://www.ncbi.nlm.nih.gov/geo/query/acc.cgi?acc=GSM1310823","GSM1310823")</f>
        <v>GSM1310823</v>
      </c>
      <c r="F2939" t="str">
        <f t="shared" si="164"/>
        <v>GSE54242</v>
      </c>
    </row>
    <row r="2940" spans="1:6" x14ac:dyDescent="0.25">
      <c r="A2940" t="s">
        <v>4868</v>
      </c>
      <c r="B2940" s="2" t="s">
        <v>4866</v>
      </c>
      <c r="C2940" t="s">
        <v>380</v>
      </c>
      <c r="D2940" t="s">
        <v>559</v>
      </c>
      <c r="E2940" t="str">
        <f>HYPERLINK("https://www.ncbi.nlm.nih.gov/geo/query/acc.cgi?acc=GSM1310824","GSM1310824")</f>
        <v>GSM1310824</v>
      </c>
      <c r="F2940" t="str">
        <f t="shared" si="164"/>
        <v>GSE54242</v>
      </c>
    </row>
    <row r="2941" spans="1:6" x14ac:dyDescent="0.25">
      <c r="A2941" t="s">
        <v>4869</v>
      </c>
      <c r="B2941" s="2" t="s">
        <v>4870</v>
      </c>
      <c r="C2941" t="s">
        <v>380</v>
      </c>
      <c r="D2941" t="s">
        <v>559</v>
      </c>
      <c r="E2941" t="str">
        <f>HYPERLINK("https://www.ncbi.nlm.nih.gov/geo/query/acc.cgi?acc=GSM1310825","GSM1310825")</f>
        <v>GSM1310825</v>
      </c>
      <c r="F2941" t="str">
        <f t="shared" si="164"/>
        <v>GSE54242</v>
      </c>
    </row>
    <row r="2942" spans="1:6" x14ac:dyDescent="0.25">
      <c r="A2942" t="s">
        <v>4871</v>
      </c>
      <c r="B2942" s="2" t="s">
        <v>4870</v>
      </c>
      <c r="C2942" t="s">
        <v>380</v>
      </c>
      <c r="D2942" t="s">
        <v>559</v>
      </c>
      <c r="E2942" t="str">
        <f>HYPERLINK("https://www.ncbi.nlm.nih.gov/geo/query/acc.cgi?acc=GSM1310826","GSM1310826")</f>
        <v>GSM1310826</v>
      </c>
      <c r="F2942" t="str">
        <f t="shared" si="164"/>
        <v>GSE54242</v>
      </c>
    </row>
    <row r="2943" spans="1:6" x14ac:dyDescent="0.25">
      <c r="A2943" t="s">
        <v>4872</v>
      </c>
      <c r="B2943" s="2" t="s">
        <v>4870</v>
      </c>
      <c r="C2943" t="s">
        <v>380</v>
      </c>
      <c r="D2943" t="s">
        <v>559</v>
      </c>
      <c r="E2943" t="str">
        <f>HYPERLINK("https://www.ncbi.nlm.nih.gov/geo/query/acc.cgi?acc=GSM1310827","GSM1310827")</f>
        <v>GSM1310827</v>
      </c>
      <c r="F2943" t="str">
        <f t="shared" si="164"/>
        <v>GSE54242</v>
      </c>
    </row>
    <row r="2944" spans="1:6" x14ac:dyDescent="0.25">
      <c r="A2944" t="s">
        <v>4873</v>
      </c>
      <c r="B2944" s="2" t="s">
        <v>4874</v>
      </c>
      <c r="C2944" t="s">
        <v>481</v>
      </c>
      <c r="D2944" t="s">
        <v>856</v>
      </c>
      <c r="E2944" t="str">
        <f>HYPERLINK("https://www.ncbi.nlm.nih.gov/geo/query/acc.cgi?acc=GSM2026302","GSM2026302")</f>
        <v>GSM2026302</v>
      </c>
      <c r="F2944" t="str">
        <f>HYPERLINK("https://www.ncbi.nlm.nih.gov/geo/query/acc.cgi?acc=GSE76481","GSE76481")</f>
        <v>GSE76481</v>
      </c>
    </row>
    <row r="2945" spans="1:6" x14ac:dyDescent="0.25">
      <c r="A2945" t="s">
        <v>4875</v>
      </c>
      <c r="B2945" s="2" t="s">
        <v>4876</v>
      </c>
      <c r="C2945" t="s">
        <v>481</v>
      </c>
      <c r="D2945" t="s">
        <v>856</v>
      </c>
      <c r="E2945" t="str">
        <f>HYPERLINK("https://www.ncbi.nlm.nih.gov/geo/query/acc.cgi?acc=GSM2026303","GSM2026303")</f>
        <v>GSM2026303</v>
      </c>
      <c r="F2945" t="str">
        <f>HYPERLINK("https://www.ncbi.nlm.nih.gov/geo/query/acc.cgi?acc=GSE76481","GSE76481")</f>
        <v>GSE76481</v>
      </c>
    </row>
    <row r="2946" spans="1:6" x14ac:dyDescent="0.25">
      <c r="A2946" t="s">
        <v>4877</v>
      </c>
      <c r="B2946" s="2" t="s">
        <v>4874</v>
      </c>
      <c r="C2946" t="s">
        <v>481</v>
      </c>
      <c r="D2946" t="s">
        <v>856</v>
      </c>
      <c r="E2946" t="str">
        <f>HYPERLINK("https://www.ncbi.nlm.nih.gov/geo/query/acc.cgi?acc=GSM2026301","GSM2026301")</f>
        <v>GSM2026301</v>
      </c>
      <c r="F2946" t="str">
        <f>HYPERLINK("https://www.ncbi.nlm.nih.gov/geo/query/acc.cgi?acc=GSE76481","GSE76481")</f>
        <v>GSE76481</v>
      </c>
    </row>
    <row r="2947" spans="1:6" x14ac:dyDescent="0.25">
      <c r="A2947" t="s">
        <v>4878</v>
      </c>
      <c r="B2947" s="2" t="s">
        <v>1131</v>
      </c>
      <c r="C2947" t="s">
        <v>104</v>
      </c>
      <c r="D2947" t="s">
        <v>923</v>
      </c>
      <c r="E2947" t="str">
        <f>HYPERLINK("https://www.ncbi.nlm.nih.gov/geo/query/acc.cgi?acc=GSM516947","GSM516947")</f>
        <v>GSM516947</v>
      </c>
      <c r="F2947" t="str">
        <f>HYPERLINK("https://www.ncbi.nlm.nih.gov/geo/query/acc.cgi?acc=GSE20576","GSE20576")</f>
        <v>GSE20576</v>
      </c>
    </row>
    <row r="2948" spans="1:6" x14ac:dyDescent="0.25">
      <c r="A2948" t="s">
        <v>4879</v>
      </c>
      <c r="B2948" s="2" t="s">
        <v>1131</v>
      </c>
      <c r="C2948" t="s">
        <v>104</v>
      </c>
      <c r="D2948" t="s">
        <v>923</v>
      </c>
      <c r="E2948" t="str">
        <f>HYPERLINK("https://www.ncbi.nlm.nih.gov/geo/query/acc.cgi?acc=GSM516946","GSM516946")</f>
        <v>GSM516946</v>
      </c>
      <c r="F2948" t="str">
        <f>HYPERLINK("https://www.ncbi.nlm.nih.gov/geo/query/acc.cgi?acc=GSE20576","GSE20576")</f>
        <v>GSE20576</v>
      </c>
    </row>
    <row r="2949" spans="1:6" x14ac:dyDescent="0.25">
      <c r="A2949" t="s">
        <v>4880</v>
      </c>
      <c r="B2949" s="2" t="s">
        <v>1131</v>
      </c>
      <c r="C2949" t="s">
        <v>104</v>
      </c>
      <c r="D2949" t="s">
        <v>923</v>
      </c>
      <c r="E2949" t="str">
        <f>HYPERLINK("https://www.ncbi.nlm.nih.gov/geo/query/acc.cgi?acc=GSM516945","GSM516945")</f>
        <v>GSM516945</v>
      </c>
      <c r="F2949" t="str">
        <f>HYPERLINK("https://www.ncbi.nlm.nih.gov/geo/query/acc.cgi?acc=GSE20576","GSE20576")</f>
        <v>GSE20576</v>
      </c>
    </row>
    <row r="2950" spans="1:6" x14ac:dyDescent="0.25">
      <c r="A2950" t="s">
        <v>4881</v>
      </c>
      <c r="B2950" s="2" t="s">
        <v>3782</v>
      </c>
      <c r="C2950" t="s">
        <v>481</v>
      </c>
      <c r="D2950" t="s">
        <v>856</v>
      </c>
      <c r="E2950" t="str">
        <f>HYPERLINK("https://www.ncbi.nlm.nih.gov/geo/query/acc.cgi?acc=GSM2026305","GSM2026305")</f>
        <v>GSM2026305</v>
      </c>
      <c r="F2950" t="str">
        <f>HYPERLINK("https://www.ncbi.nlm.nih.gov/geo/query/acc.cgi?acc=GSE76481","GSE76481")</f>
        <v>GSE76481</v>
      </c>
    </row>
    <row r="2951" spans="1:6" x14ac:dyDescent="0.25">
      <c r="A2951" t="s">
        <v>4882</v>
      </c>
      <c r="B2951" s="2" t="s">
        <v>4883</v>
      </c>
      <c r="C2951" t="s">
        <v>420</v>
      </c>
      <c r="D2951" t="s">
        <v>559</v>
      </c>
      <c r="E2951" t="str">
        <f>HYPERLINK("https://www.ncbi.nlm.nih.gov/geo/query/acc.cgi?acc=GSM1503989","GSM1503989")</f>
        <v>GSM1503989</v>
      </c>
      <c r="F2951" t="str">
        <f>HYPERLINK("https://www.ncbi.nlm.nih.gov/geo/query/acc.cgi?acc=GSE61403","GSE61403")</f>
        <v>GSE61403</v>
      </c>
    </row>
    <row r="2952" spans="1:6" x14ac:dyDescent="0.25">
      <c r="A2952" t="s">
        <v>4884</v>
      </c>
      <c r="B2952" s="2" t="s">
        <v>4885</v>
      </c>
      <c r="C2952" t="s">
        <v>104</v>
      </c>
      <c r="D2952" t="s">
        <v>923</v>
      </c>
      <c r="E2952" t="str">
        <f>HYPERLINK("https://www.ncbi.nlm.nih.gov/geo/query/acc.cgi?acc=GSM516949","GSM516949")</f>
        <v>GSM516949</v>
      </c>
      <c r="F2952" t="str">
        <f>HYPERLINK("https://www.ncbi.nlm.nih.gov/geo/query/acc.cgi?acc=GSE20576","GSE20576")</f>
        <v>GSE20576</v>
      </c>
    </row>
    <row r="2953" spans="1:6" x14ac:dyDescent="0.25">
      <c r="A2953" t="s">
        <v>4886</v>
      </c>
      <c r="B2953" s="2" t="s">
        <v>1131</v>
      </c>
      <c r="C2953" t="s">
        <v>104</v>
      </c>
      <c r="D2953" t="s">
        <v>923</v>
      </c>
      <c r="E2953" t="str">
        <f>HYPERLINK("https://www.ncbi.nlm.nih.gov/geo/query/acc.cgi?acc=GSM516948","GSM516948")</f>
        <v>GSM516948</v>
      </c>
      <c r="F2953" t="str">
        <f>HYPERLINK("https://www.ncbi.nlm.nih.gov/geo/query/acc.cgi?acc=GSE20576","GSE20576")</f>
        <v>GSE20576</v>
      </c>
    </row>
    <row r="2954" spans="1:6" x14ac:dyDescent="0.25">
      <c r="A2954" t="s">
        <v>4887</v>
      </c>
      <c r="B2954" s="2" t="s">
        <v>4888</v>
      </c>
      <c r="C2954" t="s">
        <v>516</v>
      </c>
      <c r="D2954" t="s">
        <v>559</v>
      </c>
      <c r="E2954" t="str">
        <f>HYPERLINK("https://www.ncbi.nlm.nih.gov/geo/query/acc.cgi?acc=GSM2139758","GSM2139758")</f>
        <v>GSM2139758</v>
      </c>
      <c r="F2954" t="str">
        <f>HYPERLINK("https://www.ncbi.nlm.nih.gov/geo/query/acc.cgi?acc=GSE80983","GSE80983")</f>
        <v>GSE80983</v>
      </c>
    </row>
    <row r="2955" spans="1:6" x14ac:dyDescent="0.25">
      <c r="A2955" t="s">
        <v>4889</v>
      </c>
      <c r="B2955" s="2" t="s">
        <v>4883</v>
      </c>
      <c r="C2955" t="s">
        <v>420</v>
      </c>
      <c r="D2955" t="s">
        <v>559</v>
      </c>
      <c r="E2955" t="str">
        <f>HYPERLINK("https://www.ncbi.nlm.nih.gov/geo/query/acc.cgi?acc=GSM1503988","GSM1503988")</f>
        <v>GSM1503988</v>
      </c>
      <c r="F2955" t="str">
        <f>HYPERLINK("https://www.ncbi.nlm.nih.gov/geo/query/acc.cgi?acc=GSE61403","GSE61403")</f>
        <v>GSE61403</v>
      </c>
    </row>
    <row r="2956" spans="1:6" x14ac:dyDescent="0.25">
      <c r="A2956" t="s">
        <v>4890</v>
      </c>
      <c r="B2956" s="2" t="s">
        <v>4163</v>
      </c>
      <c r="C2956" t="s">
        <v>79</v>
      </c>
      <c r="D2956" t="s">
        <v>559</v>
      </c>
      <c r="E2956" t="str">
        <f>HYPERLINK("https://www.ncbi.nlm.nih.gov/geo/query/acc.cgi?acc=GSM472245","GSM472245")</f>
        <v>GSM472245</v>
      </c>
      <c r="F2956" t="str">
        <f>HYPERLINK("https://www.ncbi.nlm.nih.gov/geo/query/acc.cgi?acc=GSE19076","GSE19076")</f>
        <v>GSE19076</v>
      </c>
    </row>
    <row r="2957" spans="1:6" x14ac:dyDescent="0.25">
      <c r="A2957" t="s">
        <v>4891</v>
      </c>
      <c r="B2957" s="2" t="s">
        <v>4163</v>
      </c>
      <c r="C2957" t="s">
        <v>79</v>
      </c>
      <c r="D2957" t="s">
        <v>559</v>
      </c>
      <c r="E2957" t="str">
        <f>HYPERLINK("https://www.ncbi.nlm.nih.gov/geo/query/acc.cgi?acc=GSM472244","GSM472244")</f>
        <v>GSM472244</v>
      </c>
      <c r="F2957" t="str">
        <f>HYPERLINK("https://www.ncbi.nlm.nih.gov/geo/query/acc.cgi?acc=GSE19076","GSE19076")</f>
        <v>GSE19076</v>
      </c>
    </row>
    <row r="2958" spans="1:6" x14ac:dyDescent="0.25">
      <c r="A2958" t="s">
        <v>4892</v>
      </c>
      <c r="B2958" s="2" t="s">
        <v>4893</v>
      </c>
      <c r="C2958" t="s">
        <v>510</v>
      </c>
      <c r="D2958" t="s">
        <v>856</v>
      </c>
      <c r="E2958" t="str">
        <f>HYPERLINK("https://www.ncbi.nlm.nih.gov/geo/query/acc.cgi?acc=GSM2100494","GSM2100494")</f>
        <v>GSM2100494</v>
      </c>
      <c r="F2958" t="str">
        <f>HYPERLINK("https://www.ncbi.nlm.nih.gov/geo/query/acc.cgi?acc=GSE79652","GSE79652")</f>
        <v>GSE79652</v>
      </c>
    </row>
    <row r="2959" spans="1:6" x14ac:dyDescent="0.25">
      <c r="A2959" t="s">
        <v>4894</v>
      </c>
      <c r="B2959" s="2" t="s">
        <v>4895</v>
      </c>
      <c r="C2959" t="s">
        <v>210</v>
      </c>
      <c r="D2959" t="s">
        <v>579</v>
      </c>
      <c r="E2959" t="str">
        <f>HYPERLINK("https://www.ncbi.nlm.nih.gov/geo/query/acc.cgi?acc=GSM838334","GSM838334")</f>
        <v>GSM838334</v>
      </c>
      <c r="F2959" t="str">
        <f>HYPERLINK("https://www.ncbi.nlm.nih.gov/geo/query/acc.cgi?acc=GSE33882","GSE33882")</f>
        <v>GSE33882</v>
      </c>
    </row>
    <row r="2960" spans="1:6" x14ac:dyDescent="0.25">
      <c r="A2960" t="s">
        <v>4896</v>
      </c>
      <c r="B2960" s="2" t="s">
        <v>2045</v>
      </c>
      <c r="C2960" t="s">
        <v>398</v>
      </c>
      <c r="D2960" t="s">
        <v>559</v>
      </c>
      <c r="E2960" t="str">
        <f>HYPERLINK("https://www.ncbi.nlm.nih.gov/geo/query/acc.cgi?acc=GSM1370098","GSM1370098")</f>
        <v>GSM1370098</v>
      </c>
      <c r="F2960" t="str">
        <f>HYPERLINK("https://www.ncbi.nlm.nih.gov/geo/query/acc.cgi?acc=GSE56838","GSE56838")</f>
        <v>GSE56838</v>
      </c>
    </row>
    <row r="2961" spans="1:6" x14ac:dyDescent="0.25">
      <c r="A2961" t="s">
        <v>4897</v>
      </c>
      <c r="B2961" s="2" t="s">
        <v>4860</v>
      </c>
      <c r="C2961" t="s">
        <v>522</v>
      </c>
      <c r="D2961" t="s">
        <v>583</v>
      </c>
      <c r="E2961" t="str">
        <f>HYPERLINK("https://www.ncbi.nlm.nih.gov/geo/query/acc.cgi?acc=GSM2177596","GSM2177596")</f>
        <v>GSM2177596</v>
      </c>
      <c r="F2961" t="str">
        <f>HYPERLINK("https://www.ncbi.nlm.nih.gov/geo/query/acc.cgi?acc=GSE81908","GSE81908")</f>
        <v>GSE81908</v>
      </c>
    </row>
    <row r="2962" spans="1:6" x14ac:dyDescent="0.25">
      <c r="A2962" t="s">
        <v>4898</v>
      </c>
      <c r="B2962" s="2" t="s">
        <v>4074</v>
      </c>
      <c r="C2962" t="s">
        <v>404</v>
      </c>
      <c r="D2962" t="s">
        <v>579</v>
      </c>
      <c r="E2962" t="str">
        <f>HYPERLINK("https://www.ncbi.nlm.nih.gov/geo/query/acc.cgi?acc=GSM1385827","GSM1385827")</f>
        <v>GSM1385827</v>
      </c>
      <c r="F2962" t="str">
        <f>HYPERLINK("https://www.ncbi.nlm.nih.gov/geo/query/acc.cgi?acc=GSE57639","GSE57639")</f>
        <v>GSE57639</v>
      </c>
    </row>
    <row r="2963" spans="1:6" x14ac:dyDescent="0.25">
      <c r="A2963" t="s">
        <v>4899</v>
      </c>
      <c r="B2963" s="2" t="s">
        <v>4900</v>
      </c>
      <c r="C2963" t="s">
        <v>95</v>
      </c>
      <c r="D2963" t="s">
        <v>559</v>
      </c>
      <c r="E2963" t="str">
        <f>HYPERLINK("https://www.ncbi.nlm.nih.gov/geo/query/acc.cgi?acc=GSM495493","GSM495493")</f>
        <v>GSM495493</v>
      </c>
      <c r="F2963" t="str">
        <f t="shared" ref="F2963:F2972" si="165">HYPERLINK("https://www.ncbi.nlm.nih.gov/geo/query/acc.cgi?acc=GSE19836","GSE19836")</f>
        <v>GSE19836</v>
      </c>
    </row>
    <row r="2964" spans="1:6" x14ac:dyDescent="0.25">
      <c r="A2964" t="s">
        <v>4901</v>
      </c>
      <c r="B2964" s="2" t="s">
        <v>4900</v>
      </c>
      <c r="C2964" t="s">
        <v>95</v>
      </c>
      <c r="D2964" t="s">
        <v>559</v>
      </c>
      <c r="E2964" t="str">
        <f>HYPERLINK("https://www.ncbi.nlm.nih.gov/geo/query/acc.cgi?acc=GSM495492","GSM495492")</f>
        <v>GSM495492</v>
      </c>
      <c r="F2964" t="str">
        <f t="shared" si="165"/>
        <v>GSE19836</v>
      </c>
    </row>
    <row r="2965" spans="1:6" x14ac:dyDescent="0.25">
      <c r="A2965" t="s">
        <v>4902</v>
      </c>
      <c r="B2965" s="2" t="s">
        <v>4903</v>
      </c>
      <c r="C2965" t="s">
        <v>95</v>
      </c>
      <c r="D2965" t="s">
        <v>559</v>
      </c>
      <c r="E2965" t="str">
        <f>HYPERLINK("https://www.ncbi.nlm.nih.gov/geo/query/acc.cgi?acc=GSM495491","GSM495491")</f>
        <v>GSM495491</v>
      </c>
      <c r="F2965" t="str">
        <f t="shared" si="165"/>
        <v>GSE19836</v>
      </c>
    </row>
    <row r="2966" spans="1:6" x14ac:dyDescent="0.25">
      <c r="A2966" t="s">
        <v>4904</v>
      </c>
      <c r="B2966" s="2" t="s">
        <v>4903</v>
      </c>
      <c r="C2966" t="s">
        <v>95</v>
      </c>
      <c r="D2966" t="s">
        <v>559</v>
      </c>
      <c r="E2966" t="str">
        <f>HYPERLINK("https://www.ncbi.nlm.nih.gov/geo/query/acc.cgi?acc=GSM495490","GSM495490")</f>
        <v>GSM495490</v>
      </c>
      <c r="F2966" t="str">
        <f t="shared" si="165"/>
        <v>GSE19836</v>
      </c>
    </row>
    <row r="2967" spans="1:6" x14ac:dyDescent="0.25">
      <c r="A2967" t="s">
        <v>4905</v>
      </c>
      <c r="B2967" s="2" t="s">
        <v>4906</v>
      </c>
      <c r="C2967" t="s">
        <v>95</v>
      </c>
      <c r="D2967" t="s">
        <v>559</v>
      </c>
      <c r="E2967" t="str">
        <f>HYPERLINK("https://www.ncbi.nlm.nih.gov/geo/query/acc.cgi?acc=GSM495497","GSM495497")</f>
        <v>GSM495497</v>
      </c>
      <c r="F2967" t="str">
        <f t="shared" si="165"/>
        <v>GSE19836</v>
      </c>
    </row>
    <row r="2968" spans="1:6" x14ac:dyDescent="0.25">
      <c r="A2968" t="s">
        <v>4907</v>
      </c>
      <c r="B2968" s="2" t="s">
        <v>4906</v>
      </c>
      <c r="C2968" t="s">
        <v>95</v>
      </c>
      <c r="D2968" t="s">
        <v>559</v>
      </c>
      <c r="E2968" t="str">
        <f>HYPERLINK("https://www.ncbi.nlm.nih.gov/geo/query/acc.cgi?acc=GSM495496","GSM495496")</f>
        <v>GSM495496</v>
      </c>
      <c r="F2968" t="str">
        <f t="shared" si="165"/>
        <v>GSE19836</v>
      </c>
    </row>
    <row r="2969" spans="1:6" x14ac:dyDescent="0.25">
      <c r="A2969" t="s">
        <v>4908</v>
      </c>
      <c r="B2969" s="2" t="s">
        <v>4906</v>
      </c>
      <c r="C2969" t="s">
        <v>95</v>
      </c>
      <c r="D2969" t="s">
        <v>559</v>
      </c>
      <c r="E2969" t="str">
        <f>HYPERLINK("https://www.ncbi.nlm.nih.gov/geo/query/acc.cgi?acc=GSM495495","GSM495495")</f>
        <v>GSM495495</v>
      </c>
      <c r="F2969" t="str">
        <f t="shared" si="165"/>
        <v>GSE19836</v>
      </c>
    </row>
    <row r="2970" spans="1:6" x14ac:dyDescent="0.25">
      <c r="A2970" t="s">
        <v>4909</v>
      </c>
      <c r="B2970" s="2" t="s">
        <v>4900</v>
      </c>
      <c r="C2970" t="s">
        <v>95</v>
      </c>
      <c r="D2970" t="s">
        <v>559</v>
      </c>
      <c r="E2970" t="str">
        <f>HYPERLINK("https://www.ncbi.nlm.nih.gov/geo/query/acc.cgi?acc=GSM495494","GSM495494")</f>
        <v>GSM495494</v>
      </c>
      <c r="F2970" t="str">
        <f t="shared" si="165"/>
        <v>GSE19836</v>
      </c>
    </row>
    <row r="2971" spans="1:6" x14ac:dyDescent="0.25">
      <c r="A2971" t="s">
        <v>4910</v>
      </c>
      <c r="B2971" s="2" t="s">
        <v>2717</v>
      </c>
      <c r="C2971" t="s">
        <v>95</v>
      </c>
      <c r="D2971" t="s">
        <v>559</v>
      </c>
      <c r="E2971" t="str">
        <f>HYPERLINK("https://www.ncbi.nlm.nih.gov/geo/query/acc.cgi?acc=GSM495499","GSM495499")</f>
        <v>GSM495499</v>
      </c>
      <c r="F2971" t="str">
        <f t="shared" si="165"/>
        <v>GSE19836</v>
      </c>
    </row>
    <row r="2972" spans="1:6" x14ac:dyDescent="0.25">
      <c r="A2972" t="s">
        <v>4911</v>
      </c>
      <c r="B2972" s="2" t="s">
        <v>2717</v>
      </c>
      <c r="C2972" t="s">
        <v>95</v>
      </c>
      <c r="D2972" t="s">
        <v>559</v>
      </c>
      <c r="E2972" t="str">
        <f>HYPERLINK("https://www.ncbi.nlm.nih.gov/geo/query/acc.cgi?acc=GSM495498","GSM495498")</f>
        <v>GSM495498</v>
      </c>
      <c r="F2972" t="str">
        <f t="shared" si="165"/>
        <v>GSE19836</v>
      </c>
    </row>
    <row r="2973" spans="1:6" x14ac:dyDescent="0.25">
      <c r="A2973" t="s">
        <v>4912</v>
      </c>
      <c r="B2973" s="2" t="s">
        <v>958</v>
      </c>
      <c r="C2973" t="s">
        <v>330</v>
      </c>
      <c r="D2973" t="s">
        <v>947</v>
      </c>
      <c r="E2973" t="str">
        <f>HYPERLINK("https://www.ncbi.nlm.nih.gov/geo/query/acc.cgi?acc=GSM1147620","GSM1147620")</f>
        <v>GSM1147620</v>
      </c>
      <c r="F2973" t="str">
        <f t="shared" ref="F2973:F2978" si="166">HYPERLINK("https://www.ncbi.nlm.nih.gov/geo/query/acc.cgi?acc=GSE47345","GSE47345")</f>
        <v>GSE47345</v>
      </c>
    </row>
    <row r="2974" spans="1:6" x14ac:dyDescent="0.25">
      <c r="A2974" t="s">
        <v>4913</v>
      </c>
      <c r="B2974" s="2" t="s">
        <v>958</v>
      </c>
      <c r="C2974" t="s">
        <v>330</v>
      </c>
      <c r="D2974" t="s">
        <v>947</v>
      </c>
      <c r="E2974" t="str">
        <f>HYPERLINK("https://www.ncbi.nlm.nih.gov/geo/query/acc.cgi?acc=GSM1147621","GSM1147621")</f>
        <v>GSM1147621</v>
      </c>
      <c r="F2974" t="str">
        <f t="shared" si="166"/>
        <v>GSE47345</v>
      </c>
    </row>
    <row r="2975" spans="1:6" x14ac:dyDescent="0.25">
      <c r="A2975" t="s">
        <v>4914</v>
      </c>
      <c r="B2975" s="2" t="s">
        <v>955</v>
      </c>
      <c r="C2975" t="s">
        <v>330</v>
      </c>
      <c r="D2975" t="s">
        <v>947</v>
      </c>
      <c r="E2975" t="str">
        <f>HYPERLINK("https://www.ncbi.nlm.nih.gov/geo/query/acc.cgi?acc=GSM1147622","GSM1147622")</f>
        <v>GSM1147622</v>
      </c>
      <c r="F2975" t="str">
        <f t="shared" si="166"/>
        <v>GSE47345</v>
      </c>
    </row>
    <row r="2976" spans="1:6" x14ac:dyDescent="0.25">
      <c r="A2976" t="s">
        <v>4915</v>
      </c>
      <c r="B2976" s="2" t="s">
        <v>955</v>
      </c>
      <c r="C2976" t="s">
        <v>330</v>
      </c>
      <c r="D2976" t="s">
        <v>947</v>
      </c>
      <c r="E2976" t="str">
        <f>HYPERLINK("https://www.ncbi.nlm.nih.gov/geo/query/acc.cgi?acc=GSM1147623","GSM1147623")</f>
        <v>GSM1147623</v>
      </c>
      <c r="F2976" t="str">
        <f t="shared" si="166"/>
        <v>GSE47345</v>
      </c>
    </row>
    <row r="2977" spans="1:6" x14ac:dyDescent="0.25">
      <c r="A2977" t="s">
        <v>4916</v>
      </c>
      <c r="B2977" s="2" t="s">
        <v>951</v>
      </c>
      <c r="C2977" t="s">
        <v>330</v>
      </c>
      <c r="D2977" t="s">
        <v>947</v>
      </c>
      <c r="E2977" t="str">
        <f>HYPERLINK("https://www.ncbi.nlm.nih.gov/geo/query/acc.cgi?acc=GSM1147624","GSM1147624")</f>
        <v>GSM1147624</v>
      </c>
      <c r="F2977" t="str">
        <f t="shared" si="166"/>
        <v>GSE47345</v>
      </c>
    </row>
    <row r="2978" spans="1:6" x14ac:dyDescent="0.25">
      <c r="A2978" t="s">
        <v>4917</v>
      </c>
      <c r="B2978" s="2" t="s">
        <v>953</v>
      </c>
      <c r="C2978" t="s">
        <v>330</v>
      </c>
      <c r="D2978" t="s">
        <v>947</v>
      </c>
      <c r="E2978" t="str">
        <f>HYPERLINK("https://www.ncbi.nlm.nih.gov/geo/query/acc.cgi?acc=GSM1147625","GSM1147625")</f>
        <v>GSM1147625</v>
      </c>
      <c r="F2978" t="str">
        <f t="shared" si="166"/>
        <v>GSE47345</v>
      </c>
    </row>
    <row r="2979" spans="1:6" x14ac:dyDescent="0.25">
      <c r="A2979" t="s">
        <v>4918</v>
      </c>
      <c r="B2979" s="2" t="s">
        <v>4919</v>
      </c>
      <c r="C2979" t="s">
        <v>183</v>
      </c>
      <c r="D2979" t="s">
        <v>3753</v>
      </c>
      <c r="E2979" t="str">
        <f>HYPERLINK("https://www.ncbi.nlm.nih.gov/geo/query/acc.cgi?acc=GSM768348","GSM768348")</f>
        <v>GSM768348</v>
      </c>
      <c r="F2979" t="str">
        <f t="shared" ref="F2979:F2988" si="167">HYPERLINK("https://www.ncbi.nlm.nih.gov/geo/query/acc.cgi?acc=GSE31008","GSE31008")</f>
        <v>GSE31008</v>
      </c>
    </row>
    <row r="2980" spans="1:6" x14ac:dyDescent="0.25">
      <c r="A2980" t="s">
        <v>4920</v>
      </c>
      <c r="B2980" s="2" t="s">
        <v>4536</v>
      </c>
      <c r="C2980" t="s">
        <v>183</v>
      </c>
      <c r="D2980" t="s">
        <v>3753</v>
      </c>
      <c r="E2980" t="str">
        <f>HYPERLINK("https://www.ncbi.nlm.nih.gov/geo/query/acc.cgi?acc=GSM768349","GSM768349")</f>
        <v>GSM768349</v>
      </c>
      <c r="F2980" t="str">
        <f t="shared" si="167"/>
        <v>GSE31008</v>
      </c>
    </row>
    <row r="2981" spans="1:6" x14ac:dyDescent="0.25">
      <c r="A2981" t="s">
        <v>4921</v>
      </c>
      <c r="B2981" s="2" t="s">
        <v>4922</v>
      </c>
      <c r="C2981" t="s">
        <v>183</v>
      </c>
      <c r="D2981" t="s">
        <v>3753</v>
      </c>
      <c r="E2981" t="str">
        <f>HYPERLINK("https://www.ncbi.nlm.nih.gov/geo/query/acc.cgi?acc=GSM768346","GSM768346")</f>
        <v>GSM768346</v>
      </c>
      <c r="F2981" t="str">
        <f t="shared" si="167"/>
        <v>GSE31008</v>
      </c>
    </row>
    <row r="2982" spans="1:6" x14ac:dyDescent="0.25">
      <c r="A2982" t="s">
        <v>4923</v>
      </c>
      <c r="B2982" s="2" t="s">
        <v>4919</v>
      </c>
      <c r="C2982" t="s">
        <v>183</v>
      </c>
      <c r="D2982" t="s">
        <v>3753</v>
      </c>
      <c r="E2982" t="str">
        <f>HYPERLINK("https://www.ncbi.nlm.nih.gov/geo/query/acc.cgi?acc=GSM768347","GSM768347")</f>
        <v>GSM768347</v>
      </c>
      <c r="F2982" t="str">
        <f t="shared" si="167"/>
        <v>GSE31008</v>
      </c>
    </row>
    <row r="2983" spans="1:6" x14ac:dyDescent="0.25">
      <c r="A2983" t="s">
        <v>4924</v>
      </c>
      <c r="B2983" s="2" t="s">
        <v>4925</v>
      </c>
      <c r="C2983" t="s">
        <v>183</v>
      </c>
      <c r="D2983" t="s">
        <v>3753</v>
      </c>
      <c r="E2983" t="str">
        <f>HYPERLINK("https://www.ncbi.nlm.nih.gov/geo/query/acc.cgi?acc=GSM768344","GSM768344")</f>
        <v>GSM768344</v>
      </c>
      <c r="F2983" t="str">
        <f t="shared" si="167"/>
        <v>GSE31008</v>
      </c>
    </row>
    <row r="2984" spans="1:6" x14ac:dyDescent="0.25">
      <c r="A2984" t="s">
        <v>4926</v>
      </c>
      <c r="B2984" s="2" t="s">
        <v>4922</v>
      </c>
      <c r="C2984" t="s">
        <v>183</v>
      </c>
      <c r="D2984" t="s">
        <v>3753</v>
      </c>
      <c r="E2984" t="str">
        <f>HYPERLINK("https://www.ncbi.nlm.nih.gov/geo/query/acc.cgi?acc=GSM768345","GSM768345")</f>
        <v>GSM768345</v>
      </c>
      <c r="F2984" t="str">
        <f t="shared" si="167"/>
        <v>GSE31008</v>
      </c>
    </row>
    <row r="2985" spans="1:6" x14ac:dyDescent="0.25">
      <c r="A2985" t="s">
        <v>4927</v>
      </c>
      <c r="B2985" s="2" t="s">
        <v>4928</v>
      </c>
      <c r="C2985" t="s">
        <v>183</v>
      </c>
      <c r="D2985" t="s">
        <v>3753</v>
      </c>
      <c r="E2985" t="str">
        <f>HYPERLINK("https://www.ncbi.nlm.nih.gov/geo/query/acc.cgi?acc=GSM768342","GSM768342")</f>
        <v>GSM768342</v>
      </c>
      <c r="F2985" t="str">
        <f t="shared" si="167"/>
        <v>GSE31008</v>
      </c>
    </row>
    <row r="2986" spans="1:6" x14ac:dyDescent="0.25">
      <c r="A2986" t="s">
        <v>4929</v>
      </c>
      <c r="B2986" s="2" t="s">
        <v>4925</v>
      </c>
      <c r="C2986" t="s">
        <v>183</v>
      </c>
      <c r="D2986" t="s">
        <v>3753</v>
      </c>
      <c r="E2986" t="str">
        <f>HYPERLINK("https://www.ncbi.nlm.nih.gov/geo/query/acc.cgi?acc=GSM768343","GSM768343")</f>
        <v>GSM768343</v>
      </c>
      <c r="F2986" t="str">
        <f t="shared" si="167"/>
        <v>GSE31008</v>
      </c>
    </row>
    <row r="2987" spans="1:6" x14ac:dyDescent="0.25">
      <c r="A2987" t="s">
        <v>4930</v>
      </c>
      <c r="B2987" s="2" t="s">
        <v>3771</v>
      </c>
      <c r="C2987" t="s">
        <v>183</v>
      </c>
      <c r="D2987" t="s">
        <v>3753</v>
      </c>
      <c r="E2987" t="str">
        <f>HYPERLINK("https://www.ncbi.nlm.nih.gov/geo/query/acc.cgi?acc=GSM768340","GSM768340")</f>
        <v>GSM768340</v>
      </c>
      <c r="F2987" t="str">
        <f t="shared" si="167"/>
        <v>GSE31008</v>
      </c>
    </row>
    <row r="2988" spans="1:6" x14ac:dyDescent="0.25">
      <c r="A2988" t="s">
        <v>4931</v>
      </c>
      <c r="B2988" s="2" t="s">
        <v>4928</v>
      </c>
      <c r="C2988" t="s">
        <v>183</v>
      </c>
      <c r="D2988" t="s">
        <v>3753</v>
      </c>
      <c r="E2988" t="str">
        <f>HYPERLINK("https://www.ncbi.nlm.nih.gov/geo/query/acc.cgi?acc=GSM768341","GSM768341")</f>
        <v>GSM768341</v>
      </c>
      <c r="F2988" t="str">
        <f t="shared" si="167"/>
        <v>GSE31008</v>
      </c>
    </row>
    <row r="2989" spans="1:6" x14ac:dyDescent="0.25">
      <c r="A2989" t="s">
        <v>4932</v>
      </c>
      <c r="B2989" s="2" t="s">
        <v>4933</v>
      </c>
      <c r="C2989" t="s">
        <v>309</v>
      </c>
      <c r="D2989" t="s">
        <v>583</v>
      </c>
      <c r="E2989" t="str">
        <f>HYPERLINK("https://www.ncbi.nlm.nih.gov/geo/query/acc.cgi?acc=GSM1068170","GSM1068170")</f>
        <v>GSM1068170</v>
      </c>
      <c r="F2989" t="str">
        <f t="shared" ref="F2989:F2996" si="168">HYPERLINK("https://www.ncbi.nlm.nih.gov/geo/query/acc.cgi?acc=GSE43682","GSE43682")</f>
        <v>GSE43682</v>
      </c>
    </row>
    <row r="2990" spans="1:6" x14ac:dyDescent="0.25">
      <c r="A2990" t="s">
        <v>4934</v>
      </c>
      <c r="B2990" s="2" t="s">
        <v>4933</v>
      </c>
      <c r="C2990" t="s">
        <v>309</v>
      </c>
      <c r="D2990" t="s">
        <v>583</v>
      </c>
      <c r="E2990" t="str">
        <f>HYPERLINK("https://www.ncbi.nlm.nih.gov/geo/query/acc.cgi?acc=GSM1068171","GSM1068171")</f>
        <v>GSM1068171</v>
      </c>
      <c r="F2990" t="str">
        <f t="shared" si="168"/>
        <v>GSE43682</v>
      </c>
    </row>
    <row r="2991" spans="1:6" x14ac:dyDescent="0.25">
      <c r="A2991" t="s">
        <v>4935</v>
      </c>
      <c r="B2991" s="2" t="s">
        <v>4936</v>
      </c>
      <c r="C2991" t="s">
        <v>309</v>
      </c>
      <c r="D2991" t="s">
        <v>572</v>
      </c>
      <c r="E2991" t="str">
        <f>HYPERLINK("https://www.ncbi.nlm.nih.gov/geo/query/acc.cgi?acc=GSM1068172","GSM1068172")</f>
        <v>GSM1068172</v>
      </c>
      <c r="F2991" t="str">
        <f t="shared" si="168"/>
        <v>GSE43682</v>
      </c>
    </row>
    <row r="2992" spans="1:6" x14ac:dyDescent="0.25">
      <c r="A2992" t="s">
        <v>4937</v>
      </c>
      <c r="B2992" s="2" t="s">
        <v>4938</v>
      </c>
      <c r="C2992" t="s">
        <v>309</v>
      </c>
      <c r="D2992" t="s">
        <v>572</v>
      </c>
      <c r="E2992" t="str">
        <f>HYPERLINK("https://www.ncbi.nlm.nih.gov/geo/query/acc.cgi?acc=GSM1068173","GSM1068173")</f>
        <v>GSM1068173</v>
      </c>
      <c r="F2992" t="str">
        <f t="shared" si="168"/>
        <v>GSE43682</v>
      </c>
    </row>
    <row r="2993" spans="1:6" x14ac:dyDescent="0.25">
      <c r="A2993" t="s">
        <v>4939</v>
      </c>
      <c r="B2993" s="2" t="s">
        <v>4940</v>
      </c>
      <c r="C2993" t="s">
        <v>309</v>
      </c>
      <c r="D2993" t="s">
        <v>572</v>
      </c>
      <c r="E2993" t="str">
        <f>HYPERLINK("https://www.ncbi.nlm.nih.gov/geo/query/acc.cgi?acc=GSM1068174","GSM1068174")</f>
        <v>GSM1068174</v>
      </c>
      <c r="F2993" t="str">
        <f t="shared" si="168"/>
        <v>GSE43682</v>
      </c>
    </row>
    <row r="2994" spans="1:6" x14ac:dyDescent="0.25">
      <c r="A2994" t="s">
        <v>4941</v>
      </c>
      <c r="B2994" s="2" t="s">
        <v>4942</v>
      </c>
      <c r="C2994" t="s">
        <v>309</v>
      </c>
      <c r="D2994" t="s">
        <v>572</v>
      </c>
      <c r="E2994" t="str">
        <f>HYPERLINK("https://www.ncbi.nlm.nih.gov/geo/query/acc.cgi?acc=GSM1068175","GSM1068175")</f>
        <v>GSM1068175</v>
      </c>
      <c r="F2994" t="str">
        <f t="shared" si="168"/>
        <v>GSE43682</v>
      </c>
    </row>
    <row r="2995" spans="1:6" x14ac:dyDescent="0.25">
      <c r="A2995" t="s">
        <v>4943</v>
      </c>
      <c r="B2995" s="2" t="s">
        <v>4944</v>
      </c>
      <c r="C2995" t="s">
        <v>309</v>
      </c>
      <c r="D2995" t="s">
        <v>572</v>
      </c>
      <c r="E2995" t="str">
        <f>HYPERLINK("https://www.ncbi.nlm.nih.gov/geo/query/acc.cgi?acc=GSM1068176","GSM1068176")</f>
        <v>GSM1068176</v>
      </c>
      <c r="F2995" t="str">
        <f t="shared" si="168"/>
        <v>GSE43682</v>
      </c>
    </row>
    <row r="2996" spans="1:6" x14ac:dyDescent="0.25">
      <c r="A2996" t="s">
        <v>4945</v>
      </c>
      <c r="B2996" s="2" t="s">
        <v>4946</v>
      </c>
      <c r="C2996" t="s">
        <v>309</v>
      </c>
      <c r="D2996" t="s">
        <v>572</v>
      </c>
      <c r="E2996" t="str">
        <f>HYPERLINK("https://www.ncbi.nlm.nih.gov/geo/query/acc.cgi?acc=GSM1068177","GSM1068177")</f>
        <v>GSM1068177</v>
      </c>
      <c r="F2996" t="str">
        <f t="shared" si="168"/>
        <v>GSE43682</v>
      </c>
    </row>
    <row r="2997" spans="1:6" x14ac:dyDescent="0.25">
      <c r="A2997" t="s">
        <v>4947</v>
      </c>
      <c r="B2997" s="2" t="s">
        <v>4948</v>
      </c>
      <c r="C2997" t="s">
        <v>139</v>
      </c>
      <c r="D2997" t="s">
        <v>559</v>
      </c>
      <c r="E2997" t="str">
        <f>HYPERLINK("https://www.ncbi.nlm.nih.gov/geo/query/acc.cgi?acc=GSM659781","GSM659781")</f>
        <v>GSM659781</v>
      </c>
      <c r="F2997" t="str">
        <f t="shared" ref="F2997:F3002" si="169">HYPERLINK("https://www.ncbi.nlm.nih.gov/geo/query/acc.cgi?acc=GSE26830","GSE26830")</f>
        <v>GSE26830</v>
      </c>
    </row>
    <row r="2998" spans="1:6" x14ac:dyDescent="0.25">
      <c r="A2998" t="s">
        <v>4949</v>
      </c>
      <c r="B2998" s="2" t="s">
        <v>4948</v>
      </c>
      <c r="C2998" t="s">
        <v>139</v>
      </c>
      <c r="D2998" t="s">
        <v>559</v>
      </c>
      <c r="E2998" t="str">
        <f>HYPERLINK("https://www.ncbi.nlm.nih.gov/geo/query/acc.cgi?acc=GSM659780","GSM659780")</f>
        <v>GSM659780</v>
      </c>
      <c r="F2998" t="str">
        <f t="shared" si="169"/>
        <v>GSE26830</v>
      </c>
    </row>
    <row r="2999" spans="1:6" x14ac:dyDescent="0.25">
      <c r="A2999" t="s">
        <v>4950</v>
      </c>
      <c r="B2999" s="2" t="s">
        <v>4951</v>
      </c>
      <c r="C2999" t="s">
        <v>139</v>
      </c>
      <c r="D2999" t="s">
        <v>559</v>
      </c>
      <c r="E2999" t="str">
        <f>HYPERLINK("https://www.ncbi.nlm.nih.gov/geo/query/acc.cgi?acc=GSM659783","GSM659783")</f>
        <v>GSM659783</v>
      </c>
      <c r="F2999" t="str">
        <f t="shared" si="169"/>
        <v>GSE26830</v>
      </c>
    </row>
    <row r="3000" spans="1:6" x14ac:dyDescent="0.25">
      <c r="A3000" t="s">
        <v>4952</v>
      </c>
      <c r="B3000" s="2" t="s">
        <v>4948</v>
      </c>
      <c r="C3000" t="s">
        <v>139</v>
      </c>
      <c r="D3000" t="s">
        <v>559</v>
      </c>
      <c r="E3000" t="str">
        <f>HYPERLINK("https://www.ncbi.nlm.nih.gov/geo/query/acc.cgi?acc=GSM659782","GSM659782")</f>
        <v>GSM659782</v>
      </c>
      <c r="F3000" t="str">
        <f t="shared" si="169"/>
        <v>GSE26830</v>
      </c>
    </row>
    <row r="3001" spans="1:6" x14ac:dyDescent="0.25">
      <c r="A3001" t="s">
        <v>4953</v>
      </c>
      <c r="B3001" s="2" t="s">
        <v>4951</v>
      </c>
      <c r="C3001" t="s">
        <v>139</v>
      </c>
      <c r="D3001" t="s">
        <v>559</v>
      </c>
      <c r="E3001" t="str">
        <f>HYPERLINK("https://www.ncbi.nlm.nih.gov/geo/query/acc.cgi?acc=GSM659785","GSM659785")</f>
        <v>GSM659785</v>
      </c>
      <c r="F3001" t="str">
        <f t="shared" si="169"/>
        <v>GSE26830</v>
      </c>
    </row>
    <row r="3002" spans="1:6" x14ac:dyDescent="0.25">
      <c r="A3002" t="s">
        <v>4954</v>
      </c>
      <c r="B3002" s="2" t="s">
        <v>4951</v>
      </c>
      <c r="C3002" t="s">
        <v>139</v>
      </c>
      <c r="D3002" t="s">
        <v>559</v>
      </c>
      <c r="E3002" t="str">
        <f>HYPERLINK("https://www.ncbi.nlm.nih.gov/geo/query/acc.cgi?acc=GSM659784","GSM659784")</f>
        <v>GSM659784</v>
      </c>
      <c r="F3002" t="str">
        <f t="shared" si="169"/>
        <v>GSE26830</v>
      </c>
    </row>
    <row r="3003" spans="1:6" x14ac:dyDescent="0.25">
      <c r="A3003" t="s">
        <v>4955</v>
      </c>
      <c r="B3003" s="2" t="s">
        <v>617</v>
      </c>
      <c r="C3003" t="s">
        <v>377</v>
      </c>
      <c r="D3003" t="s">
        <v>618</v>
      </c>
      <c r="E3003" t="str">
        <f>HYPERLINK("https://www.ncbi.nlm.nih.gov/geo/query/acc.cgi?acc=GSM1304496","GSM1304496")</f>
        <v>GSM1304496</v>
      </c>
      <c r="F3003" t="str">
        <f>HYPERLINK("https://www.ncbi.nlm.nih.gov/geo/query/acc.cgi?acc=GSE53969","GSE53969")</f>
        <v>GSE53969</v>
      </c>
    </row>
    <row r="3004" spans="1:6" x14ac:dyDescent="0.25">
      <c r="A3004" t="s">
        <v>4956</v>
      </c>
      <c r="B3004" s="2" t="s">
        <v>4951</v>
      </c>
      <c r="C3004" t="s">
        <v>139</v>
      </c>
      <c r="D3004" t="s">
        <v>559</v>
      </c>
      <c r="E3004" t="str">
        <f>HYPERLINK("https://www.ncbi.nlm.nih.gov/geo/query/acc.cgi?acc=GSM659786","GSM659786")</f>
        <v>GSM659786</v>
      </c>
      <c r="F3004" t="str">
        <f>HYPERLINK("https://www.ncbi.nlm.nih.gov/geo/query/acc.cgi?acc=GSE26830","GSE26830")</f>
        <v>GSE26830</v>
      </c>
    </row>
    <row r="3005" spans="1:6" x14ac:dyDescent="0.25">
      <c r="A3005" t="s">
        <v>4957</v>
      </c>
      <c r="B3005" s="2" t="s">
        <v>4958</v>
      </c>
      <c r="C3005" t="s">
        <v>516</v>
      </c>
      <c r="D3005" t="s">
        <v>559</v>
      </c>
      <c r="E3005" t="str">
        <f>HYPERLINK("https://www.ncbi.nlm.nih.gov/geo/query/acc.cgi?acc=GSM2139757","GSM2139757")</f>
        <v>GSM2139757</v>
      </c>
      <c r="F3005" t="str">
        <f>HYPERLINK("https://www.ncbi.nlm.nih.gov/geo/query/acc.cgi?acc=GSE80983","GSE80983")</f>
        <v>GSE80983</v>
      </c>
    </row>
    <row r="3006" spans="1:6" x14ac:dyDescent="0.25">
      <c r="A3006" t="s">
        <v>4959</v>
      </c>
      <c r="B3006" s="2" t="s">
        <v>4960</v>
      </c>
      <c r="C3006" t="s">
        <v>357</v>
      </c>
      <c r="D3006" t="s">
        <v>583</v>
      </c>
      <c r="E3006" t="str">
        <f>HYPERLINK("https://www.ncbi.nlm.nih.gov/geo/query/acc.cgi?acc=GSM1249108","GSM1249108")</f>
        <v>GSM1249108</v>
      </c>
      <c r="F3006" t="str">
        <f>HYPERLINK("https://www.ncbi.nlm.nih.gov/geo/query/acc.cgi?acc=GSE51605","GSE51605")</f>
        <v>GSE51605</v>
      </c>
    </row>
    <row r="3007" spans="1:6" x14ac:dyDescent="0.25">
      <c r="A3007" t="s">
        <v>4961</v>
      </c>
      <c r="B3007" s="2" t="s">
        <v>3350</v>
      </c>
      <c r="C3007" t="s">
        <v>264</v>
      </c>
      <c r="D3007" t="s">
        <v>559</v>
      </c>
      <c r="E3007" t="str">
        <f>HYPERLINK("https://www.ncbi.nlm.nih.gov/geo/query/acc.cgi?acc=GSM978927","GSM978927")</f>
        <v>GSM978927</v>
      </c>
      <c r="F3007" t="str">
        <f>HYPERLINK("https://www.ncbi.nlm.nih.gov/geo/query/acc.cgi?acc=GSE39770","GSE39770")</f>
        <v>GSE39770</v>
      </c>
    </row>
    <row r="3008" spans="1:6" x14ac:dyDescent="0.25">
      <c r="A3008" t="s">
        <v>4962</v>
      </c>
      <c r="B3008" s="2" t="s">
        <v>4963</v>
      </c>
      <c r="C3008" t="s">
        <v>186</v>
      </c>
      <c r="D3008" t="s">
        <v>728</v>
      </c>
      <c r="E3008" t="str">
        <f>HYPERLINK("https://www.ncbi.nlm.nih.gov/geo/query/acc.cgi?acc=GSM777964","GSM777964")</f>
        <v>GSM777964</v>
      </c>
      <c r="F3008" t="str">
        <f>HYPERLINK("https://www.ncbi.nlm.nih.gov/geo/query/acc.cgi?acc=GSE31374","GSE31374")</f>
        <v>GSE31374</v>
      </c>
    </row>
    <row r="3009" spans="1:6" x14ac:dyDescent="0.25">
      <c r="A3009" t="s">
        <v>4964</v>
      </c>
      <c r="B3009" s="2" t="s">
        <v>1034</v>
      </c>
      <c r="C3009" t="s">
        <v>301</v>
      </c>
      <c r="D3009" t="s">
        <v>579</v>
      </c>
      <c r="E3009" t="str">
        <f>HYPERLINK("https://www.ncbi.nlm.nih.gov/geo/query/acc.cgi?acc=GSM1061994","GSM1061994")</f>
        <v>GSM1061994</v>
      </c>
      <c r="F3009" t="str">
        <f>HYPERLINK("https://www.ncbi.nlm.nih.gov/geo/query/acc.cgi?acc=GSE43398","GSE43398")</f>
        <v>GSE43398</v>
      </c>
    </row>
    <row r="3010" spans="1:6" x14ac:dyDescent="0.25">
      <c r="A3010" t="s">
        <v>4965</v>
      </c>
      <c r="B3010" s="2" t="s">
        <v>4966</v>
      </c>
      <c r="C3010" t="s">
        <v>522</v>
      </c>
      <c r="D3010" t="s">
        <v>583</v>
      </c>
      <c r="E3010" t="str">
        <f>HYPERLINK("https://www.ncbi.nlm.nih.gov/geo/query/acc.cgi?acc=GSM2177598","GSM2177598")</f>
        <v>GSM2177598</v>
      </c>
      <c r="F3010" t="str">
        <f>HYPERLINK("https://www.ncbi.nlm.nih.gov/geo/query/acc.cgi?acc=GSE81908","GSE81908")</f>
        <v>GSE81908</v>
      </c>
    </row>
    <row r="3011" spans="1:6" x14ac:dyDescent="0.25">
      <c r="A3011" t="s">
        <v>4967</v>
      </c>
      <c r="B3011" s="2" t="s">
        <v>4569</v>
      </c>
      <c r="C3011" t="s">
        <v>37</v>
      </c>
      <c r="D3011" t="s">
        <v>559</v>
      </c>
      <c r="E3011" t="str">
        <f>HYPERLINK("https://www.ncbi.nlm.nih.gov/geo/query/acc.cgi?acc=GSM344759","GSM344759")</f>
        <v>GSM344759</v>
      </c>
      <c r="F3011" t="str">
        <f>HYPERLINK("https://www.ncbi.nlm.nih.gov/geo/query/acc.cgi?acc=GSE14012","GSE14012")</f>
        <v>GSE14012</v>
      </c>
    </row>
    <row r="3012" spans="1:6" x14ac:dyDescent="0.25">
      <c r="A3012" t="s">
        <v>4968</v>
      </c>
      <c r="B3012" s="2" t="s">
        <v>4969</v>
      </c>
      <c r="C3012" t="s">
        <v>37</v>
      </c>
      <c r="D3012" t="s">
        <v>559</v>
      </c>
      <c r="E3012" t="str">
        <f>HYPERLINK("https://www.ncbi.nlm.nih.gov/geo/query/acc.cgi?acc=GSM344758","GSM344758")</f>
        <v>GSM344758</v>
      </c>
      <c r="F3012" t="str">
        <f>HYPERLINK("https://www.ncbi.nlm.nih.gov/geo/query/acc.cgi?acc=GSE14012","GSE14012")</f>
        <v>GSE14012</v>
      </c>
    </row>
    <row r="3013" spans="1:6" x14ac:dyDescent="0.25">
      <c r="A3013" t="s">
        <v>4970</v>
      </c>
      <c r="B3013" s="2" t="s">
        <v>4969</v>
      </c>
      <c r="C3013" t="s">
        <v>37</v>
      </c>
      <c r="D3013" t="s">
        <v>559</v>
      </c>
      <c r="E3013" t="str">
        <f>HYPERLINK("https://www.ncbi.nlm.nih.gov/geo/query/acc.cgi?acc=GSM344757","GSM344757")</f>
        <v>GSM344757</v>
      </c>
      <c r="F3013" t="str">
        <f>HYPERLINK("https://www.ncbi.nlm.nih.gov/geo/query/acc.cgi?acc=GSE14012","GSE14012")</f>
        <v>GSE14012</v>
      </c>
    </row>
    <row r="3014" spans="1:6" x14ac:dyDescent="0.25">
      <c r="A3014" t="s">
        <v>4971</v>
      </c>
      <c r="B3014" s="2" t="s">
        <v>4308</v>
      </c>
      <c r="C3014" t="s">
        <v>70</v>
      </c>
      <c r="D3014" t="s">
        <v>559</v>
      </c>
      <c r="E3014" t="str">
        <f>HYPERLINK("https://www.ncbi.nlm.nih.gov/geo/query/acc.cgi?acc=GSM463596","GSM463596")</f>
        <v>GSM463596</v>
      </c>
      <c r="F3014" t="str">
        <f>HYPERLINK("https://www.ncbi.nlm.nih.gov/geo/query/acc.cgi?acc=GSE18660","GSE18660")</f>
        <v>GSE18660</v>
      </c>
    </row>
    <row r="3015" spans="1:6" x14ac:dyDescent="0.25">
      <c r="A3015" t="s">
        <v>4972</v>
      </c>
      <c r="B3015" s="2" t="s">
        <v>4966</v>
      </c>
      <c r="C3015" t="s">
        <v>522</v>
      </c>
      <c r="D3015" t="s">
        <v>583</v>
      </c>
      <c r="E3015" t="str">
        <f>HYPERLINK("https://www.ncbi.nlm.nih.gov/geo/query/acc.cgi?acc=GSM2177599","GSM2177599")</f>
        <v>GSM2177599</v>
      </c>
      <c r="F3015" t="str">
        <f>HYPERLINK("https://www.ncbi.nlm.nih.gov/geo/query/acc.cgi?acc=GSE81908","GSE81908")</f>
        <v>GSE81908</v>
      </c>
    </row>
    <row r="3016" spans="1:6" x14ac:dyDescent="0.25">
      <c r="A3016" t="s">
        <v>4973</v>
      </c>
      <c r="B3016" s="2" t="s">
        <v>3861</v>
      </c>
      <c r="C3016" t="s">
        <v>225</v>
      </c>
      <c r="D3016" t="s">
        <v>579</v>
      </c>
      <c r="E3016" t="str">
        <f>HYPERLINK("https://www.ncbi.nlm.nih.gov/geo/query/acc.cgi?acc=GSM898500","GSM898500")</f>
        <v>GSM898500</v>
      </c>
      <c r="F3016" t="str">
        <f>HYPERLINK("https://www.ncbi.nlm.nih.gov/geo/query/acc.cgi?acc=GSE36679","GSE36679")</f>
        <v>GSE36679</v>
      </c>
    </row>
    <row r="3017" spans="1:6" x14ac:dyDescent="0.25">
      <c r="A3017" t="s">
        <v>4974</v>
      </c>
      <c r="B3017" s="2" t="s">
        <v>3365</v>
      </c>
      <c r="C3017" t="s">
        <v>330</v>
      </c>
      <c r="D3017" t="s">
        <v>947</v>
      </c>
      <c r="E3017" t="str">
        <f>HYPERLINK("https://www.ncbi.nlm.nih.gov/geo/query/acc.cgi?acc=GSM1147698","GSM1147698")</f>
        <v>GSM1147698</v>
      </c>
      <c r="F3017" t="str">
        <f>HYPERLINK("https://www.ncbi.nlm.nih.gov/geo/query/acc.cgi?acc=GSE47345","GSE47345")</f>
        <v>GSE47345</v>
      </c>
    </row>
    <row r="3018" spans="1:6" x14ac:dyDescent="0.25">
      <c r="A3018" t="s">
        <v>4975</v>
      </c>
      <c r="B3018" s="2" t="s">
        <v>893</v>
      </c>
      <c r="C3018" t="s">
        <v>386</v>
      </c>
      <c r="D3018" t="s">
        <v>824</v>
      </c>
      <c r="E3018" t="str">
        <f>HYPERLINK("https://www.ncbi.nlm.nih.gov/geo/query/acc.cgi?acc=GSM1335357","GSM1335357")</f>
        <v>GSM1335357</v>
      </c>
      <c r="F3018" t="str">
        <f>HYPERLINK("https://www.ncbi.nlm.nih.gov/geo/query/acc.cgi?acc=GSE55401","GSE55401")</f>
        <v>GSE55401</v>
      </c>
    </row>
    <row r="3019" spans="1:6" x14ac:dyDescent="0.25">
      <c r="A3019" t="s">
        <v>4976</v>
      </c>
      <c r="B3019" s="2" t="s">
        <v>1034</v>
      </c>
      <c r="C3019" t="s">
        <v>301</v>
      </c>
      <c r="D3019" t="s">
        <v>579</v>
      </c>
      <c r="E3019" t="str">
        <f>HYPERLINK("https://www.ncbi.nlm.nih.gov/geo/query/acc.cgi?acc=GSM1061997","GSM1061997")</f>
        <v>GSM1061997</v>
      </c>
      <c r="F3019" t="str">
        <f>HYPERLINK("https://www.ncbi.nlm.nih.gov/geo/query/acc.cgi?acc=GSE43398","GSE43398")</f>
        <v>GSE43398</v>
      </c>
    </row>
    <row r="3020" spans="1:6" x14ac:dyDescent="0.25">
      <c r="A3020" t="s">
        <v>4977</v>
      </c>
      <c r="B3020" s="2" t="s">
        <v>4978</v>
      </c>
      <c r="C3020" t="s">
        <v>454</v>
      </c>
      <c r="D3020" t="s">
        <v>559</v>
      </c>
      <c r="E3020" t="str">
        <f>HYPERLINK("https://www.ncbi.nlm.nih.gov/geo/query/acc.cgi?acc=GSM169455","GSM169455")</f>
        <v>GSM169455</v>
      </c>
      <c r="F3020" t="str">
        <f>HYPERLINK("https://www.ncbi.nlm.nih.gov/geo/query/acc.cgi?acc=GSE7069","GSE7069")</f>
        <v>GSE7069</v>
      </c>
    </row>
    <row r="3021" spans="1:6" x14ac:dyDescent="0.25">
      <c r="A3021" t="s">
        <v>4979</v>
      </c>
      <c r="B3021" s="2" t="s">
        <v>4590</v>
      </c>
      <c r="C3021" t="s">
        <v>454</v>
      </c>
      <c r="D3021" t="s">
        <v>559</v>
      </c>
      <c r="E3021" t="str">
        <f>HYPERLINK("https://www.ncbi.nlm.nih.gov/geo/query/acc.cgi?acc=GSM169459","GSM169459")</f>
        <v>GSM169459</v>
      </c>
      <c r="F3021" t="str">
        <f>HYPERLINK("https://www.ncbi.nlm.nih.gov/geo/query/acc.cgi?acc=GSE7069","GSE7069")</f>
        <v>GSE7069</v>
      </c>
    </row>
    <row r="3022" spans="1:6" x14ac:dyDescent="0.25">
      <c r="A3022" t="s">
        <v>4980</v>
      </c>
      <c r="B3022" s="2" t="s">
        <v>4981</v>
      </c>
      <c r="C3022" t="s">
        <v>172</v>
      </c>
      <c r="D3022" t="s">
        <v>623</v>
      </c>
      <c r="E3022" t="str">
        <f>HYPERLINK("https://www.ncbi.nlm.nih.gov/geo/query/acc.cgi?acc=GSM64928","GSM64928")</f>
        <v>GSM64928</v>
      </c>
      <c r="F3022" t="str">
        <f>HYPERLINK("https://www.ncbi.nlm.nih.gov/geo/query/acc.cgi?acc=GSE2972","GSE2972")</f>
        <v>GSE2972</v>
      </c>
    </row>
    <row r="3023" spans="1:6" x14ac:dyDescent="0.25">
      <c r="A3023" t="s">
        <v>4982</v>
      </c>
      <c r="B3023" s="2" t="s">
        <v>4981</v>
      </c>
      <c r="C3023" t="s">
        <v>172</v>
      </c>
      <c r="D3023" t="s">
        <v>625</v>
      </c>
      <c r="E3023" t="str">
        <f>HYPERLINK("https://www.ncbi.nlm.nih.gov/geo/query/acc.cgi?acc=GSM64929","GSM64929")</f>
        <v>GSM64929</v>
      </c>
      <c r="F3023" t="str">
        <f>HYPERLINK("https://www.ncbi.nlm.nih.gov/geo/query/acc.cgi?acc=GSE2972","GSE2972")</f>
        <v>GSE2972</v>
      </c>
    </row>
    <row r="3024" spans="1:6" x14ac:dyDescent="0.25">
      <c r="A3024" t="s">
        <v>4983</v>
      </c>
      <c r="B3024" s="2" t="s">
        <v>4043</v>
      </c>
      <c r="C3024" t="s">
        <v>428</v>
      </c>
      <c r="D3024" t="s">
        <v>821</v>
      </c>
      <c r="E3024" t="str">
        <f>HYPERLINK("https://www.ncbi.nlm.nih.gov/geo/query/acc.cgi?acc=GSM1567068","GSM1567068")</f>
        <v>GSM1567068</v>
      </c>
      <c r="F3024" t="str">
        <f>HYPERLINK("https://www.ncbi.nlm.nih.gov/geo/query/acc.cgi?acc=GSE64251","GSE64251")</f>
        <v>GSE64251</v>
      </c>
    </row>
    <row r="3025" spans="1:6" x14ac:dyDescent="0.25">
      <c r="A3025" t="s">
        <v>4984</v>
      </c>
      <c r="B3025" s="2" t="s">
        <v>4985</v>
      </c>
      <c r="C3025" t="s">
        <v>516</v>
      </c>
      <c r="D3025" t="s">
        <v>559</v>
      </c>
      <c r="E3025" t="str">
        <f>HYPERLINK("https://www.ncbi.nlm.nih.gov/geo/query/acc.cgi?acc=GSM2139755","GSM2139755")</f>
        <v>GSM2139755</v>
      </c>
      <c r="F3025" t="str">
        <f>HYPERLINK("https://www.ncbi.nlm.nih.gov/geo/query/acc.cgi?acc=GSE80983","GSE80983")</f>
        <v>GSE80983</v>
      </c>
    </row>
    <row r="3026" spans="1:6" x14ac:dyDescent="0.25">
      <c r="A3026" t="s">
        <v>4986</v>
      </c>
      <c r="B3026" s="2" t="s">
        <v>4987</v>
      </c>
      <c r="C3026" t="s">
        <v>172</v>
      </c>
      <c r="D3026" t="s">
        <v>623</v>
      </c>
      <c r="E3026" t="str">
        <f>HYPERLINK("https://www.ncbi.nlm.nih.gov/geo/query/acc.cgi?acc=GSM64922","GSM64922")</f>
        <v>GSM64922</v>
      </c>
      <c r="F3026" t="str">
        <f t="shared" ref="F3026:F3031" si="170">HYPERLINK("https://www.ncbi.nlm.nih.gov/geo/query/acc.cgi?acc=GSE2972","GSE2972")</f>
        <v>GSE2972</v>
      </c>
    </row>
    <row r="3027" spans="1:6" x14ac:dyDescent="0.25">
      <c r="A3027" t="s">
        <v>4988</v>
      </c>
      <c r="B3027" s="2" t="s">
        <v>4987</v>
      </c>
      <c r="C3027" t="s">
        <v>172</v>
      </c>
      <c r="D3027" t="s">
        <v>625</v>
      </c>
      <c r="E3027" t="str">
        <f>HYPERLINK("https://www.ncbi.nlm.nih.gov/geo/query/acc.cgi?acc=GSM64923","GSM64923")</f>
        <v>GSM64923</v>
      </c>
      <c r="F3027" t="str">
        <f t="shared" si="170"/>
        <v>GSE2972</v>
      </c>
    </row>
    <row r="3028" spans="1:6" x14ac:dyDescent="0.25">
      <c r="A3028" t="s">
        <v>4989</v>
      </c>
      <c r="B3028" s="2" t="s">
        <v>4987</v>
      </c>
      <c r="C3028" t="s">
        <v>172</v>
      </c>
      <c r="D3028" t="s">
        <v>623</v>
      </c>
      <c r="E3028" t="str">
        <f>HYPERLINK("https://www.ncbi.nlm.nih.gov/geo/query/acc.cgi?acc=GSM64924","GSM64924")</f>
        <v>GSM64924</v>
      </c>
      <c r="F3028" t="str">
        <f t="shared" si="170"/>
        <v>GSE2972</v>
      </c>
    </row>
    <row r="3029" spans="1:6" x14ac:dyDescent="0.25">
      <c r="A3029" t="s">
        <v>4990</v>
      </c>
      <c r="B3029" s="2" t="s">
        <v>4987</v>
      </c>
      <c r="C3029" t="s">
        <v>172</v>
      </c>
      <c r="D3029" t="s">
        <v>625</v>
      </c>
      <c r="E3029" t="str">
        <f>HYPERLINK("https://www.ncbi.nlm.nih.gov/geo/query/acc.cgi?acc=GSM64925","GSM64925")</f>
        <v>GSM64925</v>
      </c>
      <c r="F3029" t="str">
        <f t="shared" si="170"/>
        <v>GSE2972</v>
      </c>
    </row>
    <row r="3030" spans="1:6" x14ac:dyDescent="0.25">
      <c r="A3030" t="s">
        <v>4991</v>
      </c>
      <c r="B3030" s="2" t="s">
        <v>4987</v>
      </c>
      <c r="C3030" t="s">
        <v>172</v>
      </c>
      <c r="D3030" t="s">
        <v>623</v>
      </c>
      <c r="E3030" t="str">
        <f>HYPERLINK("https://www.ncbi.nlm.nih.gov/geo/query/acc.cgi?acc=GSM64926","GSM64926")</f>
        <v>GSM64926</v>
      </c>
      <c r="F3030" t="str">
        <f t="shared" si="170"/>
        <v>GSE2972</v>
      </c>
    </row>
    <row r="3031" spans="1:6" x14ac:dyDescent="0.25">
      <c r="A3031" t="s">
        <v>4992</v>
      </c>
      <c r="B3031" s="2" t="s">
        <v>4987</v>
      </c>
      <c r="C3031" t="s">
        <v>172</v>
      </c>
      <c r="D3031" t="s">
        <v>625</v>
      </c>
      <c r="E3031" t="str">
        <f>HYPERLINK("https://www.ncbi.nlm.nih.gov/geo/query/acc.cgi?acc=GSM64927","GSM64927")</f>
        <v>GSM64927</v>
      </c>
      <c r="F3031" t="str">
        <f t="shared" si="170"/>
        <v>GSE2972</v>
      </c>
    </row>
    <row r="3032" spans="1:6" x14ac:dyDescent="0.25">
      <c r="A3032" t="s">
        <v>4993</v>
      </c>
      <c r="B3032" s="2" t="s">
        <v>2645</v>
      </c>
      <c r="C3032" t="s">
        <v>386</v>
      </c>
      <c r="D3032" t="s">
        <v>824</v>
      </c>
      <c r="E3032" t="str">
        <f>HYPERLINK("https://www.ncbi.nlm.nih.gov/geo/query/acc.cgi?acc=GSM1335356","GSM1335356")</f>
        <v>GSM1335356</v>
      </c>
      <c r="F3032" t="str">
        <f>HYPERLINK("https://www.ncbi.nlm.nih.gov/geo/query/acc.cgi?acc=GSE55401","GSE55401")</f>
        <v>GSE55401</v>
      </c>
    </row>
    <row r="3033" spans="1:6" x14ac:dyDescent="0.25">
      <c r="A3033" t="s">
        <v>4994</v>
      </c>
      <c r="B3033" s="2" t="s">
        <v>4995</v>
      </c>
      <c r="C3033" t="s">
        <v>186</v>
      </c>
      <c r="D3033" t="s">
        <v>728</v>
      </c>
      <c r="E3033" t="str">
        <f>HYPERLINK("https://www.ncbi.nlm.nih.gov/geo/query/acc.cgi?acc=GSM778025","GSM778025")</f>
        <v>GSM778025</v>
      </c>
      <c r="F3033" t="str">
        <f>HYPERLINK("https://www.ncbi.nlm.nih.gov/geo/query/acc.cgi?acc=GSE31374","GSE31374")</f>
        <v>GSE31374</v>
      </c>
    </row>
    <row r="3034" spans="1:6" x14ac:dyDescent="0.25">
      <c r="A3034" t="s">
        <v>4996</v>
      </c>
      <c r="B3034" s="2" t="s">
        <v>4997</v>
      </c>
      <c r="C3034" t="s">
        <v>95</v>
      </c>
      <c r="D3034" t="s">
        <v>559</v>
      </c>
      <c r="E3034" t="str">
        <f>HYPERLINK("https://www.ncbi.nlm.nih.gov/geo/query/acc.cgi?acc=GSM495479","GSM495479")</f>
        <v>GSM495479</v>
      </c>
      <c r="F3034" t="str">
        <f>HYPERLINK("https://www.ncbi.nlm.nih.gov/geo/query/acc.cgi?acc=GSE19836","GSE19836")</f>
        <v>GSE19836</v>
      </c>
    </row>
    <row r="3035" spans="1:6" x14ac:dyDescent="0.25">
      <c r="A3035" t="s">
        <v>4998</v>
      </c>
      <c r="B3035" s="2" t="s">
        <v>4997</v>
      </c>
      <c r="C3035" t="s">
        <v>95</v>
      </c>
      <c r="D3035" t="s">
        <v>559</v>
      </c>
      <c r="E3035" t="str">
        <f>HYPERLINK("https://www.ncbi.nlm.nih.gov/geo/query/acc.cgi?acc=GSM495478","GSM495478")</f>
        <v>GSM495478</v>
      </c>
      <c r="F3035" t="str">
        <f>HYPERLINK("https://www.ncbi.nlm.nih.gov/geo/query/acc.cgi?acc=GSE19836","GSE19836")</f>
        <v>GSE19836</v>
      </c>
    </row>
    <row r="3036" spans="1:6" x14ac:dyDescent="0.25">
      <c r="A3036" t="s">
        <v>4999</v>
      </c>
      <c r="B3036" s="2" t="s">
        <v>4624</v>
      </c>
      <c r="C3036" t="s">
        <v>395</v>
      </c>
      <c r="D3036" t="s">
        <v>559</v>
      </c>
      <c r="E3036" t="str">
        <f>HYPERLINK("https://www.ncbi.nlm.nih.gov/geo/query/acc.cgi?acc=GSM132432","GSM132432")</f>
        <v>GSM132432</v>
      </c>
      <c r="F3036" t="str">
        <f>HYPERLINK("https://www.ncbi.nlm.nih.gov/geo/query/acc.cgi?acc=GSE5671","GSE5671")</f>
        <v>GSE5671</v>
      </c>
    </row>
    <row r="3037" spans="1:6" x14ac:dyDescent="0.25">
      <c r="A3037" t="s">
        <v>5000</v>
      </c>
      <c r="B3037" s="2" t="s">
        <v>4629</v>
      </c>
      <c r="C3037" t="s">
        <v>295</v>
      </c>
      <c r="D3037" t="s">
        <v>559</v>
      </c>
      <c r="E3037" t="str">
        <f>HYPERLINK("https://www.ncbi.nlm.nih.gov/geo/query/acc.cgi?acc=GSM1058148","GSM1058148")</f>
        <v>GSM1058148</v>
      </c>
      <c r="F3037" t="str">
        <f>HYPERLINK("https://www.ncbi.nlm.nih.gov/geo/query/acc.cgi?acc=GSE43197","GSE43197")</f>
        <v>GSE43197</v>
      </c>
    </row>
    <row r="3038" spans="1:6" x14ac:dyDescent="0.25">
      <c r="A3038" t="s">
        <v>5001</v>
      </c>
      <c r="B3038" s="2" t="s">
        <v>4629</v>
      </c>
      <c r="C3038" t="s">
        <v>295</v>
      </c>
      <c r="D3038" t="s">
        <v>559</v>
      </c>
      <c r="E3038" t="str">
        <f>HYPERLINK("https://www.ncbi.nlm.nih.gov/geo/query/acc.cgi?acc=GSM1058149","GSM1058149")</f>
        <v>GSM1058149</v>
      </c>
      <c r="F3038" t="str">
        <f>HYPERLINK("https://www.ncbi.nlm.nih.gov/geo/query/acc.cgi?acc=GSE43197","GSE43197")</f>
        <v>GSE43197</v>
      </c>
    </row>
    <row r="3039" spans="1:6" x14ac:dyDescent="0.25">
      <c r="A3039" t="s">
        <v>5002</v>
      </c>
      <c r="B3039" s="2" t="s">
        <v>5003</v>
      </c>
      <c r="C3039" t="s">
        <v>95</v>
      </c>
      <c r="D3039" t="s">
        <v>559</v>
      </c>
      <c r="E3039" t="str">
        <f>HYPERLINK("https://www.ncbi.nlm.nih.gov/geo/query/acc.cgi?acc=GSM495471","GSM495471")</f>
        <v>GSM495471</v>
      </c>
      <c r="F3039" t="str">
        <f t="shared" ref="F3039:F3046" si="171">HYPERLINK("https://www.ncbi.nlm.nih.gov/geo/query/acc.cgi?acc=GSE19836","GSE19836")</f>
        <v>GSE19836</v>
      </c>
    </row>
    <row r="3040" spans="1:6" x14ac:dyDescent="0.25">
      <c r="A3040" t="s">
        <v>5004</v>
      </c>
      <c r="B3040" s="2" t="s">
        <v>5005</v>
      </c>
      <c r="C3040" t="s">
        <v>95</v>
      </c>
      <c r="D3040" t="s">
        <v>559</v>
      </c>
      <c r="E3040" t="str">
        <f>HYPERLINK("https://www.ncbi.nlm.nih.gov/geo/query/acc.cgi?acc=GSM495470","GSM495470")</f>
        <v>GSM495470</v>
      </c>
      <c r="F3040" t="str">
        <f t="shared" si="171"/>
        <v>GSE19836</v>
      </c>
    </row>
    <row r="3041" spans="1:6" x14ac:dyDescent="0.25">
      <c r="A3041" t="s">
        <v>5006</v>
      </c>
      <c r="B3041" s="2" t="s">
        <v>5003</v>
      </c>
      <c r="C3041" t="s">
        <v>95</v>
      </c>
      <c r="D3041" t="s">
        <v>559</v>
      </c>
      <c r="E3041" t="str">
        <f>HYPERLINK("https://www.ncbi.nlm.nih.gov/geo/query/acc.cgi?acc=GSM495473","GSM495473")</f>
        <v>GSM495473</v>
      </c>
      <c r="F3041" t="str">
        <f t="shared" si="171"/>
        <v>GSE19836</v>
      </c>
    </row>
    <row r="3042" spans="1:6" x14ac:dyDescent="0.25">
      <c r="A3042" t="s">
        <v>5007</v>
      </c>
      <c r="B3042" s="2" t="s">
        <v>5003</v>
      </c>
      <c r="C3042" t="s">
        <v>95</v>
      </c>
      <c r="D3042" t="s">
        <v>559</v>
      </c>
      <c r="E3042" t="str">
        <f>HYPERLINK("https://www.ncbi.nlm.nih.gov/geo/query/acc.cgi?acc=GSM495472","GSM495472")</f>
        <v>GSM495472</v>
      </c>
      <c r="F3042" t="str">
        <f t="shared" si="171"/>
        <v>GSE19836</v>
      </c>
    </row>
    <row r="3043" spans="1:6" x14ac:dyDescent="0.25">
      <c r="A3043" t="s">
        <v>5008</v>
      </c>
      <c r="B3043" s="2" t="s">
        <v>5009</v>
      </c>
      <c r="C3043" t="s">
        <v>95</v>
      </c>
      <c r="D3043" t="s">
        <v>559</v>
      </c>
      <c r="E3043" t="str">
        <f>HYPERLINK("https://www.ncbi.nlm.nih.gov/geo/query/acc.cgi?acc=GSM495475","GSM495475")</f>
        <v>GSM495475</v>
      </c>
      <c r="F3043" t="str">
        <f t="shared" si="171"/>
        <v>GSE19836</v>
      </c>
    </row>
    <row r="3044" spans="1:6" x14ac:dyDescent="0.25">
      <c r="A3044" t="s">
        <v>5010</v>
      </c>
      <c r="B3044" s="2" t="s">
        <v>5009</v>
      </c>
      <c r="C3044" t="s">
        <v>95</v>
      </c>
      <c r="D3044" t="s">
        <v>559</v>
      </c>
      <c r="E3044" t="str">
        <f>HYPERLINK("https://www.ncbi.nlm.nih.gov/geo/query/acc.cgi?acc=GSM495474","GSM495474")</f>
        <v>GSM495474</v>
      </c>
      <c r="F3044" t="str">
        <f t="shared" si="171"/>
        <v>GSE19836</v>
      </c>
    </row>
    <row r="3045" spans="1:6" x14ac:dyDescent="0.25">
      <c r="A3045" t="s">
        <v>5011</v>
      </c>
      <c r="B3045" s="2" t="s">
        <v>4997</v>
      </c>
      <c r="C3045" t="s">
        <v>95</v>
      </c>
      <c r="D3045" t="s">
        <v>559</v>
      </c>
      <c r="E3045" t="str">
        <f>HYPERLINK("https://www.ncbi.nlm.nih.gov/geo/query/acc.cgi?acc=GSM495477","GSM495477")</f>
        <v>GSM495477</v>
      </c>
      <c r="F3045" t="str">
        <f t="shared" si="171"/>
        <v>GSE19836</v>
      </c>
    </row>
    <row r="3046" spans="1:6" x14ac:dyDescent="0.25">
      <c r="A3046" t="s">
        <v>5012</v>
      </c>
      <c r="B3046" s="2" t="s">
        <v>5009</v>
      </c>
      <c r="C3046" t="s">
        <v>95</v>
      </c>
      <c r="D3046" t="s">
        <v>559</v>
      </c>
      <c r="E3046" t="str">
        <f>HYPERLINK("https://www.ncbi.nlm.nih.gov/geo/query/acc.cgi?acc=GSM495476","GSM495476")</f>
        <v>GSM495476</v>
      </c>
      <c r="F3046" t="str">
        <f t="shared" si="171"/>
        <v>GSE19836</v>
      </c>
    </row>
    <row r="3047" spans="1:6" x14ac:dyDescent="0.25">
      <c r="A3047" t="s">
        <v>5013</v>
      </c>
      <c r="B3047" s="2" t="s">
        <v>3875</v>
      </c>
      <c r="C3047" t="s">
        <v>65</v>
      </c>
      <c r="D3047" t="s">
        <v>579</v>
      </c>
      <c r="E3047" t="str">
        <f>HYPERLINK("https://www.ncbi.nlm.nih.gov/geo/query/acc.cgi?acc=GSM436120","GSM436120")</f>
        <v>GSM436120</v>
      </c>
      <c r="F3047" t="str">
        <f>HYPERLINK("https://www.ncbi.nlm.nih.gov/geo/query/acc.cgi?acc=GSE17489","GSE17489")</f>
        <v>GSE17489</v>
      </c>
    </row>
    <row r="3048" spans="1:6" x14ac:dyDescent="0.25">
      <c r="A3048" t="s">
        <v>5014</v>
      </c>
      <c r="B3048" s="2" t="s">
        <v>3875</v>
      </c>
      <c r="C3048" t="s">
        <v>65</v>
      </c>
      <c r="D3048" t="s">
        <v>579</v>
      </c>
      <c r="E3048" t="str">
        <f>HYPERLINK("https://www.ncbi.nlm.nih.gov/geo/query/acc.cgi?acc=GSM436121","GSM436121")</f>
        <v>GSM436121</v>
      </c>
      <c r="F3048" t="str">
        <f>HYPERLINK("https://www.ncbi.nlm.nih.gov/geo/query/acc.cgi?acc=GSE17489","GSE17489")</f>
        <v>GSE17489</v>
      </c>
    </row>
    <row r="3049" spans="1:6" x14ac:dyDescent="0.25">
      <c r="A3049" t="s">
        <v>5015</v>
      </c>
      <c r="B3049" s="2" t="s">
        <v>1069</v>
      </c>
      <c r="C3049" t="s">
        <v>324</v>
      </c>
      <c r="D3049" t="s">
        <v>623</v>
      </c>
      <c r="E3049" t="str">
        <f>HYPERLINK("https://www.ncbi.nlm.nih.gov/geo/query/acc.cgi?acc=GSM105490","GSM105490")</f>
        <v>GSM105490</v>
      </c>
      <c r="F3049" t="str">
        <f>HYPERLINK("https://www.ncbi.nlm.nih.gov/geo/query/acc.cgi?acc=GSE4679","GSE4679")</f>
        <v>GSE4679</v>
      </c>
    </row>
    <row r="3050" spans="1:6" x14ac:dyDescent="0.25">
      <c r="A3050" t="s">
        <v>5016</v>
      </c>
      <c r="B3050" s="2" t="s">
        <v>5017</v>
      </c>
      <c r="C3050" t="s">
        <v>551</v>
      </c>
      <c r="D3050" t="s">
        <v>559</v>
      </c>
      <c r="E3050" t="str">
        <f>HYPERLINK("https://www.ncbi.nlm.nih.gov/geo/query/acc.cgi?acc=GSM251877","GSM251877")</f>
        <v>GSM251877</v>
      </c>
      <c r="F3050" t="str">
        <f>HYPERLINK("https://www.ncbi.nlm.nih.gov/geo/query/acc.cgi?acc=GSE9978","GSE9978")</f>
        <v>GSE9978</v>
      </c>
    </row>
    <row r="3051" spans="1:6" x14ac:dyDescent="0.25">
      <c r="A3051" t="s">
        <v>5018</v>
      </c>
      <c r="B3051" s="2" t="s">
        <v>5017</v>
      </c>
      <c r="C3051" t="s">
        <v>551</v>
      </c>
      <c r="D3051" t="s">
        <v>559</v>
      </c>
      <c r="E3051" t="str">
        <f>HYPERLINK("https://www.ncbi.nlm.nih.gov/geo/query/acc.cgi?acc=GSM251876","GSM251876")</f>
        <v>GSM251876</v>
      </c>
      <c r="F3051" t="str">
        <f>HYPERLINK("https://www.ncbi.nlm.nih.gov/geo/query/acc.cgi?acc=GSE9978","GSE9978")</f>
        <v>GSE9978</v>
      </c>
    </row>
    <row r="3052" spans="1:6" x14ac:dyDescent="0.25">
      <c r="A3052" t="s">
        <v>5019</v>
      </c>
      <c r="B3052" s="2" t="s">
        <v>5020</v>
      </c>
      <c r="C3052" t="s">
        <v>178</v>
      </c>
      <c r="D3052" t="s">
        <v>630</v>
      </c>
      <c r="E3052" t="str">
        <f>HYPERLINK("https://www.ncbi.nlm.nih.gov/geo/query/acc.cgi?acc=GSM749123","GSM749123")</f>
        <v>GSM749123</v>
      </c>
      <c r="F3052" t="str">
        <f t="shared" ref="F3052:F3061" si="172">HYPERLINK("https://www.ncbi.nlm.nih.gov/geo/query/acc.cgi?acc=GSE30245","GSE30245")</f>
        <v>GSE30245</v>
      </c>
    </row>
    <row r="3053" spans="1:6" x14ac:dyDescent="0.25">
      <c r="A3053" t="s">
        <v>5021</v>
      </c>
      <c r="B3053" s="2" t="s">
        <v>5020</v>
      </c>
      <c r="C3053" t="s">
        <v>178</v>
      </c>
      <c r="D3053" t="s">
        <v>630</v>
      </c>
      <c r="E3053" t="str">
        <f>HYPERLINK("https://www.ncbi.nlm.nih.gov/geo/query/acc.cgi?acc=GSM749122","GSM749122")</f>
        <v>GSM749122</v>
      </c>
      <c r="F3053" t="str">
        <f t="shared" si="172"/>
        <v>GSE30245</v>
      </c>
    </row>
    <row r="3054" spans="1:6" x14ac:dyDescent="0.25">
      <c r="A3054" t="s">
        <v>5022</v>
      </c>
      <c r="B3054" s="2" t="s">
        <v>5023</v>
      </c>
      <c r="C3054" t="s">
        <v>178</v>
      </c>
      <c r="D3054" t="s">
        <v>630</v>
      </c>
      <c r="E3054" t="str">
        <f>HYPERLINK("https://www.ncbi.nlm.nih.gov/geo/query/acc.cgi?acc=GSM749121","GSM749121")</f>
        <v>GSM749121</v>
      </c>
      <c r="F3054" t="str">
        <f t="shared" si="172"/>
        <v>GSE30245</v>
      </c>
    </row>
    <row r="3055" spans="1:6" x14ac:dyDescent="0.25">
      <c r="A3055" t="s">
        <v>5024</v>
      </c>
      <c r="B3055" s="2" t="s">
        <v>4640</v>
      </c>
      <c r="C3055" t="s">
        <v>178</v>
      </c>
      <c r="D3055" t="s">
        <v>630</v>
      </c>
      <c r="E3055" t="str">
        <f>HYPERLINK("https://www.ncbi.nlm.nih.gov/geo/query/acc.cgi?acc=GSM749120","GSM749120")</f>
        <v>GSM749120</v>
      </c>
      <c r="F3055" t="str">
        <f t="shared" si="172"/>
        <v>GSE30245</v>
      </c>
    </row>
    <row r="3056" spans="1:6" x14ac:dyDescent="0.25">
      <c r="A3056" t="s">
        <v>5025</v>
      </c>
      <c r="B3056" s="2" t="s">
        <v>5026</v>
      </c>
      <c r="C3056" t="s">
        <v>178</v>
      </c>
      <c r="D3056" t="s">
        <v>630</v>
      </c>
      <c r="E3056" t="str">
        <f>HYPERLINK("https://www.ncbi.nlm.nih.gov/geo/query/acc.cgi?acc=GSM749127","GSM749127")</f>
        <v>GSM749127</v>
      </c>
      <c r="F3056" t="str">
        <f t="shared" si="172"/>
        <v>GSE30245</v>
      </c>
    </row>
    <row r="3057" spans="1:6" x14ac:dyDescent="0.25">
      <c r="A3057" t="s">
        <v>5027</v>
      </c>
      <c r="B3057" s="2" t="s">
        <v>5026</v>
      </c>
      <c r="C3057" t="s">
        <v>178</v>
      </c>
      <c r="D3057" t="s">
        <v>630</v>
      </c>
      <c r="E3057" t="str">
        <f>HYPERLINK("https://www.ncbi.nlm.nih.gov/geo/query/acc.cgi?acc=GSM749126","GSM749126")</f>
        <v>GSM749126</v>
      </c>
      <c r="F3057" t="str">
        <f t="shared" si="172"/>
        <v>GSE30245</v>
      </c>
    </row>
    <row r="3058" spans="1:6" x14ac:dyDescent="0.25">
      <c r="A3058" t="s">
        <v>5028</v>
      </c>
      <c r="B3058" s="2" t="s">
        <v>5029</v>
      </c>
      <c r="C3058" t="s">
        <v>178</v>
      </c>
      <c r="D3058" t="s">
        <v>630</v>
      </c>
      <c r="E3058" t="str">
        <f>HYPERLINK("https://www.ncbi.nlm.nih.gov/geo/query/acc.cgi?acc=GSM749125","GSM749125")</f>
        <v>GSM749125</v>
      </c>
      <c r="F3058" t="str">
        <f t="shared" si="172"/>
        <v>GSE30245</v>
      </c>
    </row>
    <row r="3059" spans="1:6" x14ac:dyDescent="0.25">
      <c r="A3059" t="s">
        <v>5030</v>
      </c>
      <c r="B3059" s="2" t="s">
        <v>5029</v>
      </c>
      <c r="C3059" t="s">
        <v>178</v>
      </c>
      <c r="D3059" t="s">
        <v>630</v>
      </c>
      <c r="E3059" t="str">
        <f>HYPERLINK("https://www.ncbi.nlm.nih.gov/geo/query/acc.cgi?acc=GSM749124","GSM749124")</f>
        <v>GSM749124</v>
      </c>
      <c r="F3059" t="str">
        <f t="shared" si="172"/>
        <v>GSE30245</v>
      </c>
    </row>
    <row r="3060" spans="1:6" x14ac:dyDescent="0.25">
      <c r="A3060" t="s">
        <v>5031</v>
      </c>
      <c r="B3060" s="2" t="s">
        <v>5032</v>
      </c>
      <c r="C3060" t="s">
        <v>178</v>
      </c>
      <c r="D3060" t="s">
        <v>630</v>
      </c>
      <c r="E3060" t="str">
        <f>HYPERLINK("https://www.ncbi.nlm.nih.gov/geo/query/acc.cgi?acc=GSM749129","GSM749129")</f>
        <v>GSM749129</v>
      </c>
      <c r="F3060" t="str">
        <f t="shared" si="172"/>
        <v>GSE30245</v>
      </c>
    </row>
    <row r="3061" spans="1:6" x14ac:dyDescent="0.25">
      <c r="A3061" t="s">
        <v>5033</v>
      </c>
      <c r="B3061" s="2" t="s">
        <v>5032</v>
      </c>
      <c r="C3061" t="s">
        <v>178</v>
      </c>
      <c r="D3061" t="s">
        <v>630</v>
      </c>
      <c r="E3061" t="str">
        <f>HYPERLINK("https://www.ncbi.nlm.nih.gov/geo/query/acc.cgi?acc=GSM749128","GSM749128")</f>
        <v>GSM749128</v>
      </c>
      <c r="F3061" t="str">
        <f t="shared" si="172"/>
        <v>GSE30245</v>
      </c>
    </row>
    <row r="3062" spans="1:6" x14ac:dyDescent="0.25">
      <c r="A3062" t="s">
        <v>5034</v>
      </c>
      <c r="B3062" s="2" t="s">
        <v>4963</v>
      </c>
      <c r="C3062" t="s">
        <v>186</v>
      </c>
      <c r="D3062" t="s">
        <v>728</v>
      </c>
      <c r="E3062" t="str">
        <f>HYPERLINK("https://www.ncbi.nlm.nih.gov/geo/query/acc.cgi?acc=GSM777965","GSM777965")</f>
        <v>GSM777965</v>
      </c>
      <c r="F3062" t="str">
        <f>HYPERLINK("https://www.ncbi.nlm.nih.gov/geo/query/acc.cgi?acc=GSE31374","GSE31374")</f>
        <v>GSE31374</v>
      </c>
    </row>
    <row r="3063" spans="1:6" x14ac:dyDescent="0.25">
      <c r="A3063" t="s">
        <v>5035</v>
      </c>
      <c r="B3063" s="2" t="s">
        <v>874</v>
      </c>
      <c r="C3063" t="s">
        <v>469</v>
      </c>
      <c r="D3063" t="s">
        <v>789</v>
      </c>
      <c r="E3063" t="str">
        <f>HYPERLINK("https://www.ncbi.nlm.nih.gov/geo/query/acc.cgi?acc=GSM1894019","GSM1894019")</f>
        <v>GSM1894019</v>
      </c>
      <c r="F3063" t="str">
        <f>HYPERLINK("https://www.ncbi.nlm.nih.gov/geo/query/acc.cgi?acc=GSE73446","GSE73446")</f>
        <v>GSE73446</v>
      </c>
    </row>
    <row r="3064" spans="1:6" x14ac:dyDescent="0.25">
      <c r="A3064" t="s">
        <v>5036</v>
      </c>
      <c r="B3064" s="2" t="s">
        <v>5037</v>
      </c>
      <c r="C3064" t="s">
        <v>351</v>
      </c>
      <c r="D3064" t="s">
        <v>583</v>
      </c>
      <c r="E3064" t="str">
        <f>HYPERLINK("https://www.ncbi.nlm.nih.gov/geo/query/acc.cgi?acc=GSM1544148","GSM1544148")</f>
        <v>GSM1544148</v>
      </c>
      <c r="F3064" t="str">
        <f>HYPERLINK("https://www.ncbi.nlm.nih.gov/geo/query/acc.cgi?acc=GSE49940","GSE49940")</f>
        <v>GSE49940</v>
      </c>
    </row>
    <row r="3065" spans="1:6" x14ac:dyDescent="0.25">
      <c r="A3065" t="s">
        <v>5038</v>
      </c>
      <c r="B3065" s="2" t="s">
        <v>5039</v>
      </c>
      <c r="C3065" t="s">
        <v>351</v>
      </c>
      <c r="D3065" t="s">
        <v>583</v>
      </c>
      <c r="E3065" t="str">
        <f>HYPERLINK("https://www.ncbi.nlm.nih.gov/geo/query/acc.cgi?acc=GSM1544149","GSM1544149")</f>
        <v>GSM1544149</v>
      </c>
      <c r="F3065" t="str">
        <f>HYPERLINK("https://www.ncbi.nlm.nih.gov/geo/query/acc.cgi?acc=GSE49940","GSE49940")</f>
        <v>GSE49940</v>
      </c>
    </row>
    <row r="3066" spans="1:6" x14ac:dyDescent="0.25">
      <c r="A3066" t="s">
        <v>5040</v>
      </c>
      <c r="B3066" s="2" t="s">
        <v>5041</v>
      </c>
      <c r="C3066" t="s">
        <v>351</v>
      </c>
      <c r="D3066" t="s">
        <v>583</v>
      </c>
      <c r="E3066" t="str">
        <f>HYPERLINK("https://www.ncbi.nlm.nih.gov/geo/query/acc.cgi?acc=GSM1544144","GSM1544144")</f>
        <v>GSM1544144</v>
      </c>
      <c r="F3066" t="str">
        <f>HYPERLINK("https://www.ncbi.nlm.nih.gov/geo/query/acc.cgi?acc=GSE49940","GSE49940")</f>
        <v>GSE49940</v>
      </c>
    </row>
    <row r="3067" spans="1:6" x14ac:dyDescent="0.25">
      <c r="A3067" t="s">
        <v>5042</v>
      </c>
      <c r="B3067" s="2" t="s">
        <v>5043</v>
      </c>
      <c r="C3067" t="s">
        <v>351</v>
      </c>
      <c r="D3067" t="s">
        <v>583</v>
      </c>
      <c r="E3067" t="str">
        <f>HYPERLINK("https://www.ncbi.nlm.nih.gov/geo/query/acc.cgi?acc=GSM1544145","GSM1544145")</f>
        <v>GSM1544145</v>
      </c>
      <c r="F3067" t="str">
        <f>HYPERLINK("https://www.ncbi.nlm.nih.gov/geo/query/acc.cgi?acc=GSE49940","GSE49940")</f>
        <v>GSE49940</v>
      </c>
    </row>
    <row r="3068" spans="1:6" x14ac:dyDescent="0.25">
      <c r="A3068" t="s">
        <v>5044</v>
      </c>
      <c r="B3068" s="2" t="s">
        <v>3636</v>
      </c>
      <c r="C3068" t="s">
        <v>284</v>
      </c>
      <c r="D3068" t="s">
        <v>559</v>
      </c>
      <c r="E3068" t="str">
        <f>HYPERLINK("https://www.ncbi.nlm.nih.gov/geo/query/acc.cgi?acc=GSM1045434","GSM1045434")</f>
        <v>GSM1045434</v>
      </c>
      <c r="F3068" t="str">
        <f>HYPERLINK("https://www.ncbi.nlm.nih.gov/geo/query/acc.cgi?acc=GSE42580","GSE42580")</f>
        <v>GSE42580</v>
      </c>
    </row>
    <row r="3069" spans="1:6" x14ac:dyDescent="0.25">
      <c r="A3069" t="s">
        <v>5045</v>
      </c>
      <c r="B3069" s="2" t="s">
        <v>5046</v>
      </c>
      <c r="C3069" t="s">
        <v>351</v>
      </c>
      <c r="D3069" t="s">
        <v>583</v>
      </c>
      <c r="E3069" t="str">
        <f>HYPERLINK("https://www.ncbi.nlm.nih.gov/geo/query/acc.cgi?acc=GSM1544147","GSM1544147")</f>
        <v>GSM1544147</v>
      </c>
      <c r="F3069" t="str">
        <f>HYPERLINK("https://www.ncbi.nlm.nih.gov/geo/query/acc.cgi?acc=GSE49940","GSE49940")</f>
        <v>GSE49940</v>
      </c>
    </row>
    <row r="3070" spans="1:6" x14ac:dyDescent="0.25">
      <c r="A3070" t="s">
        <v>5047</v>
      </c>
      <c r="B3070" s="2" t="s">
        <v>5048</v>
      </c>
      <c r="C3070" t="s">
        <v>351</v>
      </c>
      <c r="D3070" t="s">
        <v>583</v>
      </c>
      <c r="E3070" t="str">
        <f>HYPERLINK("https://www.ncbi.nlm.nih.gov/geo/query/acc.cgi?acc=GSM1544140","GSM1544140")</f>
        <v>GSM1544140</v>
      </c>
      <c r="F3070" t="str">
        <f>HYPERLINK("https://www.ncbi.nlm.nih.gov/geo/query/acc.cgi?acc=GSE49940","GSE49940")</f>
        <v>GSE49940</v>
      </c>
    </row>
    <row r="3071" spans="1:6" x14ac:dyDescent="0.25">
      <c r="A3071" t="s">
        <v>5049</v>
      </c>
      <c r="B3071" s="2" t="s">
        <v>5050</v>
      </c>
      <c r="C3071" t="s">
        <v>351</v>
      </c>
      <c r="D3071" t="s">
        <v>583</v>
      </c>
      <c r="E3071" t="str">
        <f>HYPERLINK("https://www.ncbi.nlm.nih.gov/geo/query/acc.cgi?acc=GSM1544141","GSM1544141")</f>
        <v>GSM1544141</v>
      </c>
      <c r="F3071" t="str">
        <f>HYPERLINK("https://www.ncbi.nlm.nih.gov/geo/query/acc.cgi?acc=GSE49940","GSE49940")</f>
        <v>GSE49940</v>
      </c>
    </row>
    <row r="3072" spans="1:6" x14ac:dyDescent="0.25">
      <c r="A3072" t="s">
        <v>5051</v>
      </c>
      <c r="B3072" s="2" t="s">
        <v>5052</v>
      </c>
      <c r="C3072" t="s">
        <v>351</v>
      </c>
      <c r="D3072" t="s">
        <v>583</v>
      </c>
      <c r="E3072" t="str">
        <f>HYPERLINK("https://www.ncbi.nlm.nih.gov/geo/query/acc.cgi?acc=GSM1544142","GSM1544142")</f>
        <v>GSM1544142</v>
      </c>
      <c r="F3072" t="str">
        <f>HYPERLINK("https://www.ncbi.nlm.nih.gov/geo/query/acc.cgi?acc=GSE49940","GSE49940")</f>
        <v>GSE49940</v>
      </c>
    </row>
    <row r="3073" spans="1:6" x14ac:dyDescent="0.25">
      <c r="A3073" t="s">
        <v>5053</v>
      </c>
      <c r="B3073" s="2" t="s">
        <v>2146</v>
      </c>
      <c r="C3073" t="s">
        <v>346</v>
      </c>
      <c r="D3073" t="s">
        <v>583</v>
      </c>
      <c r="E3073" t="str">
        <f>HYPERLINK("https://www.ncbi.nlm.nih.gov/geo/query/acc.cgi?acc=GSM1201713","GSM1201713")</f>
        <v>GSM1201713</v>
      </c>
      <c r="F3073" t="str">
        <f>HYPERLINK("https://www.ncbi.nlm.nih.gov/geo/query/acc.cgi?acc=GSE49556","GSE49556")</f>
        <v>GSE49556</v>
      </c>
    </row>
    <row r="3074" spans="1:6" x14ac:dyDescent="0.25">
      <c r="A3074" t="s">
        <v>5054</v>
      </c>
      <c r="B3074" s="2" t="s">
        <v>5055</v>
      </c>
      <c r="C3074" t="s">
        <v>20</v>
      </c>
      <c r="D3074" t="s">
        <v>559</v>
      </c>
      <c r="E3074" t="str">
        <f>HYPERLINK("https://www.ncbi.nlm.nih.gov/geo/query/acc.cgi?acc=GSM325459","GSM325459")</f>
        <v>GSM325459</v>
      </c>
      <c r="F3074" t="str">
        <f>HYPERLINK("https://www.ncbi.nlm.nih.gov/geo/query/acc.cgi?acc=GSE12986","GSE12986")</f>
        <v>GSE12986</v>
      </c>
    </row>
    <row r="3075" spans="1:6" x14ac:dyDescent="0.25">
      <c r="A3075" t="s">
        <v>5056</v>
      </c>
      <c r="B3075" s="2" t="s">
        <v>5057</v>
      </c>
      <c r="C3075" t="s">
        <v>20</v>
      </c>
      <c r="D3075" t="s">
        <v>559</v>
      </c>
      <c r="E3075" t="str">
        <f>HYPERLINK("https://www.ncbi.nlm.nih.gov/geo/query/acc.cgi?acc=GSM325458","GSM325458")</f>
        <v>GSM325458</v>
      </c>
      <c r="F3075" t="str">
        <f>HYPERLINK("https://www.ncbi.nlm.nih.gov/geo/query/acc.cgi?acc=GSE12986","GSE12986")</f>
        <v>GSE12986</v>
      </c>
    </row>
    <row r="3076" spans="1:6" x14ac:dyDescent="0.25">
      <c r="A3076" t="s">
        <v>5058</v>
      </c>
      <c r="B3076" s="2" t="s">
        <v>4746</v>
      </c>
      <c r="C3076" t="s">
        <v>415</v>
      </c>
      <c r="D3076" t="s">
        <v>579</v>
      </c>
      <c r="E3076" t="str">
        <f>HYPERLINK("https://www.ncbi.nlm.nih.gov/geo/query/acc.cgi?acc=GSM1500906","GSM1500906")</f>
        <v>GSM1500906</v>
      </c>
      <c r="F3076" t="str">
        <f>HYPERLINK("https://www.ncbi.nlm.nih.gov/geo/query/acc.cgi?acc=GSE60708","GSE60708")</f>
        <v>GSE60708</v>
      </c>
    </row>
    <row r="3077" spans="1:6" x14ac:dyDescent="0.25">
      <c r="A3077" t="s">
        <v>5059</v>
      </c>
      <c r="B3077" s="2" t="s">
        <v>5060</v>
      </c>
      <c r="C3077" t="s">
        <v>20</v>
      </c>
      <c r="D3077" t="s">
        <v>559</v>
      </c>
      <c r="E3077" t="str">
        <f>HYPERLINK("https://www.ncbi.nlm.nih.gov/geo/query/acc.cgi?acc=GSM325455","GSM325455")</f>
        <v>GSM325455</v>
      </c>
      <c r="F3077" t="str">
        <f t="shared" ref="F3077:F3084" si="173">HYPERLINK("https://www.ncbi.nlm.nih.gov/geo/query/acc.cgi?acc=GSE12986","GSE12986")</f>
        <v>GSE12986</v>
      </c>
    </row>
    <row r="3078" spans="1:6" x14ac:dyDescent="0.25">
      <c r="A3078" t="s">
        <v>5061</v>
      </c>
      <c r="B3078" s="2" t="s">
        <v>5060</v>
      </c>
      <c r="C3078" t="s">
        <v>20</v>
      </c>
      <c r="D3078" t="s">
        <v>559</v>
      </c>
      <c r="E3078" t="str">
        <f>HYPERLINK("https://www.ncbi.nlm.nih.gov/geo/query/acc.cgi?acc=GSM325454","GSM325454")</f>
        <v>GSM325454</v>
      </c>
      <c r="F3078" t="str">
        <f t="shared" si="173"/>
        <v>GSE12986</v>
      </c>
    </row>
    <row r="3079" spans="1:6" x14ac:dyDescent="0.25">
      <c r="A3079" t="s">
        <v>5062</v>
      </c>
      <c r="B3079" s="2" t="s">
        <v>5057</v>
      </c>
      <c r="C3079" t="s">
        <v>20</v>
      </c>
      <c r="D3079" t="s">
        <v>559</v>
      </c>
      <c r="E3079" t="str">
        <f>HYPERLINK("https://www.ncbi.nlm.nih.gov/geo/query/acc.cgi?acc=GSM325457","GSM325457")</f>
        <v>GSM325457</v>
      </c>
      <c r="F3079" t="str">
        <f t="shared" si="173"/>
        <v>GSE12986</v>
      </c>
    </row>
    <row r="3080" spans="1:6" x14ac:dyDescent="0.25">
      <c r="A3080" t="s">
        <v>5063</v>
      </c>
      <c r="B3080" s="2" t="s">
        <v>5057</v>
      </c>
      <c r="C3080" t="s">
        <v>20</v>
      </c>
      <c r="D3080" t="s">
        <v>559</v>
      </c>
      <c r="E3080" t="str">
        <f>HYPERLINK("https://www.ncbi.nlm.nih.gov/geo/query/acc.cgi?acc=GSM325456","GSM325456")</f>
        <v>GSM325456</v>
      </c>
      <c r="F3080" t="str">
        <f t="shared" si="173"/>
        <v>GSE12986</v>
      </c>
    </row>
    <row r="3081" spans="1:6" x14ac:dyDescent="0.25">
      <c r="A3081" t="s">
        <v>5064</v>
      </c>
      <c r="B3081" s="2" t="s">
        <v>5065</v>
      </c>
      <c r="C3081" t="s">
        <v>20</v>
      </c>
      <c r="D3081" t="s">
        <v>559</v>
      </c>
      <c r="E3081" t="str">
        <f>HYPERLINK("https://www.ncbi.nlm.nih.gov/geo/query/acc.cgi?acc=GSM325451","GSM325451")</f>
        <v>GSM325451</v>
      </c>
      <c r="F3081" t="str">
        <f t="shared" si="173"/>
        <v>GSE12986</v>
      </c>
    </row>
    <row r="3082" spans="1:6" x14ac:dyDescent="0.25">
      <c r="A3082" t="s">
        <v>5066</v>
      </c>
      <c r="B3082" s="2" t="s">
        <v>5065</v>
      </c>
      <c r="C3082" t="s">
        <v>20</v>
      </c>
      <c r="D3082" t="s">
        <v>559</v>
      </c>
      <c r="E3082" t="str">
        <f>HYPERLINK("https://www.ncbi.nlm.nih.gov/geo/query/acc.cgi?acc=GSM325450","GSM325450")</f>
        <v>GSM325450</v>
      </c>
      <c r="F3082" t="str">
        <f t="shared" si="173"/>
        <v>GSE12986</v>
      </c>
    </row>
    <row r="3083" spans="1:6" x14ac:dyDescent="0.25">
      <c r="A3083" t="s">
        <v>5067</v>
      </c>
      <c r="B3083" s="2" t="s">
        <v>5065</v>
      </c>
      <c r="C3083" t="s">
        <v>20</v>
      </c>
      <c r="D3083" t="s">
        <v>559</v>
      </c>
      <c r="E3083" t="str">
        <f>HYPERLINK("https://www.ncbi.nlm.nih.gov/geo/query/acc.cgi?acc=GSM325453","GSM325453")</f>
        <v>GSM325453</v>
      </c>
      <c r="F3083" t="str">
        <f t="shared" si="173"/>
        <v>GSE12986</v>
      </c>
    </row>
    <row r="3084" spans="1:6" x14ac:dyDescent="0.25">
      <c r="A3084" t="s">
        <v>5068</v>
      </c>
      <c r="B3084" s="2" t="s">
        <v>5065</v>
      </c>
      <c r="C3084" t="s">
        <v>20</v>
      </c>
      <c r="D3084" t="s">
        <v>559</v>
      </c>
      <c r="E3084" t="str">
        <f>HYPERLINK("https://www.ncbi.nlm.nih.gov/geo/query/acc.cgi?acc=GSM325452","GSM325452")</f>
        <v>GSM325452</v>
      </c>
      <c r="F3084" t="str">
        <f t="shared" si="173"/>
        <v>GSE12986</v>
      </c>
    </row>
    <row r="3085" spans="1:6" x14ac:dyDescent="0.25">
      <c r="A3085" t="s">
        <v>5069</v>
      </c>
      <c r="B3085" s="2" t="s">
        <v>5070</v>
      </c>
      <c r="C3085" t="s">
        <v>201</v>
      </c>
      <c r="D3085" t="s">
        <v>559</v>
      </c>
      <c r="E3085" t="str">
        <f>HYPERLINK("https://www.ncbi.nlm.nih.gov/geo/query/acc.cgi?acc=GSM808020","GSM808020")</f>
        <v>GSM808020</v>
      </c>
      <c r="F3085" t="str">
        <f>HYPERLINK("https://www.ncbi.nlm.nih.gov/geo/query/acc.cgi?acc=GSE32598","GSE32598")</f>
        <v>GSE32598</v>
      </c>
    </row>
    <row r="3086" spans="1:6" x14ac:dyDescent="0.25">
      <c r="A3086" t="s">
        <v>5071</v>
      </c>
      <c r="B3086" s="2" t="s">
        <v>5070</v>
      </c>
      <c r="C3086" t="s">
        <v>201</v>
      </c>
      <c r="D3086" t="s">
        <v>559</v>
      </c>
      <c r="E3086" t="str">
        <f>HYPERLINK("https://www.ncbi.nlm.nih.gov/geo/query/acc.cgi?acc=GSM808021","GSM808021")</f>
        <v>GSM808021</v>
      </c>
      <c r="F3086" t="str">
        <f>HYPERLINK("https://www.ncbi.nlm.nih.gov/geo/query/acc.cgi?acc=GSE32598","GSE32598")</f>
        <v>GSE32598</v>
      </c>
    </row>
    <row r="3087" spans="1:6" x14ac:dyDescent="0.25">
      <c r="A3087" t="s">
        <v>5072</v>
      </c>
      <c r="B3087" s="2" t="s">
        <v>5070</v>
      </c>
      <c r="C3087" t="s">
        <v>201</v>
      </c>
      <c r="D3087" t="s">
        <v>559</v>
      </c>
      <c r="E3087" t="str">
        <f>HYPERLINK("https://www.ncbi.nlm.nih.gov/geo/query/acc.cgi?acc=GSM808022","GSM808022")</f>
        <v>GSM808022</v>
      </c>
      <c r="F3087" t="str">
        <f>HYPERLINK("https://www.ncbi.nlm.nih.gov/geo/query/acc.cgi?acc=GSE32598","GSE32598")</f>
        <v>GSE32598</v>
      </c>
    </row>
    <row r="3088" spans="1:6" x14ac:dyDescent="0.25">
      <c r="A3088" t="s">
        <v>5073</v>
      </c>
      <c r="B3088" s="2" t="s">
        <v>3825</v>
      </c>
      <c r="C3088" t="s">
        <v>346</v>
      </c>
      <c r="D3088" t="s">
        <v>583</v>
      </c>
      <c r="E3088" t="str">
        <f>HYPERLINK("https://www.ncbi.nlm.nih.gov/geo/query/acc.cgi?acc=GSM1201712","GSM1201712")</f>
        <v>GSM1201712</v>
      </c>
      <c r="F3088" t="str">
        <f>HYPERLINK("https://www.ncbi.nlm.nih.gov/geo/query/acc.cgi?acc=GSE49556","GSE49556")</f>
        <v>GSE49556</v>
      </c>
    </row>
    <row r="3089" spans="1:6" x14ac:dyDescent="0.25">
      <c r="A3089" t="s">
        <v>5074</v>
      </c>
      <c r="B3089" s="2" t="s">
        <v>4746</v>
      </c>
      <c r="C3089" t="s">
        <v>415</v>
      </c>
      <c r="D3089" t="s">
        <v>579</v>
      </c>
      <c r="E3089" t="str">
        <f>HYPERLINK("https://www.ncbi.nlm.nih.gov/geo/query/acc.cgi?acc=GSM1500907","GSM1500907")</f>
        <v>GSM1500907</v>
      </c>
      <c r="F3089" t="str">
        <f>HYPERLINK("https://www.ncbi.nlm.nih.gov/geo/query/acc.cgi?acc=GSE60708","GSE60708")</f>
        <v>GSE60708</v>
      </c>
    </row>
    <row r="3090" spans="1:6" x14ac:dyDescent="0.25">
      <c r="A3090" t="s">
        <v>5075</v>
      </c>
      <c r="B3090" s="2" t="s">
        <v>985</v>
      </c>
      <c r="C3090" t="s">
        <v>534</v>
      </c>
      <c r="D3090" t="s">
        <v>856</v>
      </c>
      <c r="E3090" t="str">
        <f>HYPERLINK("https://www.ncbi.nlm.nih.gov/geo/query/acc.cgi?acc=GSM2385236","GSM2385236")</f>
        <v>GSM2385236</v>
      </c>
      <c r="F3090" t="str">
        <f>HYPERLINK("https://www.ncbi.nlm.nih.gov/geo/query/acc.cgi?acc=GSE89600","GSE89600")</f>
        <v>GSE89600</v>
      </c>
    </row>
    <row r="3091" spans="1:6" x14ac:dyDescent="0.25">
      <c r="A3091" t="s">
        <v>5076</v>
      </c>
      <c r="B3091" s="2" t="s">
        <v>5077</v>
      </c>
      <c r="C3091" t="s">
        <v>199</v>
      </c>
      <c r="D3091" t="s">
        <v>625</v>
      </c>
      <c r="E3091" t="str">
        <f>HYPERLINK("https://www.ncbi.nlm.nih.gov/geo/query/acc.cgi?acc=GSM72859","GSM72859")</f>
        <v>GSM72859</v>
      </c>
      <c r="F3091" t="str">
        <f t="shared" ref="F3091:F3100" si="174">HYPERLINK("https://www.ncbi.nlm.nih.gov/geo/query/acc.cgi?acc=GSE3231","GSE3231")</f>
        <v>GSE3231</v>
      </c>
    </row>
    <row r="3092" spans="1:6" x14ac:dyDescent="0.25">
      <c r="A3092" t="s">
        <v>5078</v>
      </c>
      <c r="B3092" s="2" t="s">
        <v>5077</v>
      </c>
      <c r="C3092" t="s">
        <v>199</v>
      </c>
      <c r="D3092" t="s">
        <v>623</v>
      </c>
      <c r="E3092" t="str">
        <f>HYPERLINK("https://www.ncbi.nlm.nih.gov/geo/query/acc.cgi?acc=GSM72858","GSM72858")</f>
        <v>GSM72858</v>
      </c>
      <c r="F3092" t="str">
        <f t="shared" si="174"/>
        <v>GSE3231</v>
      </c>
    </row>
    <row r="3093" spans="1:6" x14ac:dyDescent="0.25">
      <c r="A3093" t="s">
        <v>5079</v>
      </c>
      <c r="B3093" s="2" t="s">
        <v>5080</v>
      </c>
      <c r="C3093" t="s">
        <v>199</v>
      </c>
      <c r="D3093" t="s">
        <v>625</v>
      </c>
      <c r="E3093" t="str">
        <f>HYPERLINK("https://www.ncbi.nlm.nih.gov/geo/query/acc.cgi?acc=GSM72853","GSM72853")</f>
        <v>GSM72853</v>
      </c>
      <c r="F3093" t="str">
        <f t="shared" si="174"/>
        <v>GSE3231</v>
      </c>
    </row>
    <row r="3094" spans="1:6" x14ac:dyDescent="0.25">
      <c r="A3094" t="s">
        <v>5081</v>
      </c>
      <c r="B3094" s="2" t="s">
        <v>5080</v>
      </c>
      <c r="C3094" t="s">
        <v>199</v>
      </c>
      <c r="D3094" t="s">
        <v>623</v>
      </c>
      <c r="E3094" t="str">
        <f>HYPERLINK("https://www.ncbi.nlm.nih.gov/geo/query/acc.cgi?acc=GSM72852","GSM72852")</f>
        <v>GSM72852</v>
      </c>
      <c r="F3094" t="str">
        <f t="shared" si="174"/>
        <v>GSE3231</v>
      </c>
    </row>
    <row r="3095" spans="1:6" x14ac:dyDescent="0.25">
      <c r="A3095" t="s">
        <v>5082</v>
      </c>
      <c r="B3095" s="2" t="s">
        <v>5080</v>
      </c>
      <c r="C3095" t="s">
        <v>199</v>
      </c>
      <c r="D3095" t="s">
        <v>625</v>
      </c>
      <c r="E3095" t="str">
        <f>HYPERLINK("https://www.ncbi.nlm.nih.gov/geo/query/acc.cgi?acc=GSM72851","GSM72851")</f>
        <v>GSM72851</v>
      </c>
      <c r="F3095" t="str">
        <f t="shared" si="174"/>
        <v>GSE3231</v>
      </c>
    </row>
    <row r="3096" spans="1:6" x14ac:dyDescent="0.25">
      <c r="A3096" t="s">
        <v>5083</v>
      </c>
      <c r="B3096" s="2" t="s">
        <v>5080</v>
      </c>
      <c r="C3096" t="s">
        <v>199</v>
      </c>
      <c r="D3096" t="s">
        <v>623</v>
      </c>
      <c r="E3096" t="str">
        <f>HYPERLINK("https://www.ncbi.nlm.nih.gov/geo/query/acc.cgi?acc=GSM72850","GSM72850")</f>
        <v>GSM72850</v>
      </c>
      <c r="F3096" t="str">
        <f t="shared" si="174"/>
        <v>GSE3231</v>
      </c>
    </row>
    <row r="3097" spans="1:6" x14ac:dyDescent="0.25">
      <c r="A3097" t="s">
        <v>5084</v>
      </c>
      <c r="B3097" s="2" t="s">
        <v>5077</v>
      </c>
      <c r="C3097" t="s">
        <v>199</v>
      </c>
      <c r="D3097" t="s">
        <v>625</v>
      </c>
      <c r="E3097" t="str">
        <f>HYPERLINK("https://www.ncbi.nlm.nih.gov/geo/query/acc.cgi?acc=GSM72857","GSM72857")</f>
        <v>GSM72857</v>
      </c>
      <c r="F3097" t="str">
        <f t="shared" si="174"/>
        <v>GSE3231</v>
      </c>
    </row>
    <row r="3098" spans="1:6" x14ac:dyDescent="0.25">
      <c r="A3098" t="s">
        <v>5085</v>
      </c>
      <c r="B3098" s="2" t="s">
        <v>5077</v>
      </c>
      <c r="C3098" t="s">
        <v>199</v>
      </c>
      <c r="D3098" t="s">
        <v>623</v>
      </c>
      <c r="E3098" t="str">
        <f>HYPERLINK("https://www.ncbi.nlm.nih.gov/geo/query/acc.cgi?acc=GSM72856","GSM72856")</f>
        <v>GSM72856</v>
      </c>
      <c r="F3098" t="str">
        <f t="shared" si="174"/>
        <v>GSE3231</v>
      </c>
    </row>
    <row r="3099" spans="1:6" x14ac:dyDescent="0.25">
      <c r="A3099" t="s">
        <v>5086</v>
      </c>
      <c r="B3099" s="2" t="s">
        <v>5080</v>
      </c>
      <c r="C3099" t="s">
        <v>199</v>
      </c>
      <c r="D3099" t="s">
        <v>625</v>
      </c>
      <c r="E3099" t="str">
        <f>HYPERLINK("https://www.ncbi.nlm.nih.gov/geo/query/acc.cgi?acc=GSM72855","GSM72855")</f>
        <v>GSM72855</v>
      </c>
      <c r="F3099" t="str">
        <f t="shared" si="174"/>
        <v>GSE3231</v>
      </c>
    </row>
    <row r="3100" spans="1:6" x14ac:dyDescent="0.25">
      <c r="A3100" t="s">
        <v>5087</v>
      </c>
      <c r="B3100" s="2" t="s">
        <v>5080</v>
      </c>
      <c r="C3100" t="s">
        <v>199</v>
      </c>
      <c r="D3100" t="s">
        <v>623</v>
      </c>
      <c r="E3100" t="str">
        <f>HYPERLINK("https://www.ncbi.nlm.nih.gov/geo/query/acc.cgi?acc=GSM72854","GSM72854")</f>
        <v>GSM72854</v>
      </c>
      <c r="F3100" t="str">
        <f t="shared" si="174"/>
        <v>GSE3231</v>
      </c>
    </row>
    <row r="3101" spans="1:6" x14ac:dyDescent="0.25">
      <c r="A3101" t="s">
        <v>5088</v>
      </c>
      <c r="B3101" s="2" t="s">
        <v>5089</v>
      </c>
      <c r="C3101" t="s">
        <v>115</v>
      </c>
      <c r="D3101" t="s">
        <v>559</v>
      </c>
      <c r="E3101" t="str">
        <f>HYPERLINK("https://www.ncbi.nlm.nih.gov/geo/query/acc.cgi?acc=GSM589802","GSM589802")</f>
        <v>GSM589802</v>
      </c>
      <c r="F3101" t="str">
        <f t="shared" ref="F3101:F3108" si="175">HYPERLINK("https://www.ncbi.nlm.nih.gov/geo/query/acc.cgi?acc=GSE23923","GSE23923")</f>
        <v>GSE23923</v>
      </c>
    </row>
    <row r="3102" spans="1:6" x14ac:dyDescent="0.25">
      <c r="A3102" t="s">
        <v>5090</v>
      </c>
      <c r="B3102" s="2" t="s">
        <v>5089</v>
      </c>
      <c r="C3102" t="s">
        <v>115</v>
      </c>
      <c r="D3102" t="s">
        <v>559</v>
      </c>
      <c r="E3102" t="str">
        <f>HYPERLINK("https://www.ncbi.nlm.nih.gov/geo/query/acc.cgi?acc=GSM589803","GSM589803")</f>
        <v>GSM589803</v>
      </c>
      <c r="F3102" t="str">
        <f t="shared" si="175"/>
        <v>GSE23923</v>
      </c>
    </row>
    <row r="3103" spans="1:6" x14ac:dyDescent="0.25">
      <c r="A3103" t="s">
        <v>5091</v>
      </c>
      <c r="B3103" s="2" t="s">
        <v>5089</v>
      </c>
      <c r="C3103" t="s">
        <v>115</v>
      </c>
      <c r="D3103" t="s">
        <v>559</v>
      </c>
      <c r="E3103" t="str">
        <f>HYPERLINK("https://www.ncbi.nlm.nih.gov/geo/query/acc.cgi?acc=GSM589801","GSM589801")</f>
        <v>GSM589801</v>
      </c>
      <c r="F3103" t="str">
        <f t="shared" si="175"/>
        <v>GSE23923</v>
      </c>
    </row>
    <row r="3104" spans="1:6" x14ac:dyDescent="0.25">
      <c r="A3104" t="s">
        <v>5092</v>
      </c>
      <c r="B3104" s="2" t="s">
        <v>5093</v>
      </c>
      <c r="C3104" t="s">
        <v>115</v>
      </c>
      <c r="D3104" t="s">
        <v>559</v>
      </c>
      <c r="E3104" t="str">
        <f>HYPERLINK("https://www.ncbi.nlm.nih.gov/geo/query/acc.cgi?acc=GSM589806","GSM589806")</f>
        <v>GSM589806</v>
      </c>
      <c r="F3104" t="str">
        <f t="shared" si="175"/>
        <v>GSE23923</v>
      </c>
    </row>
    <row r="3105" spans="1:6" x14ac:dyDescent="0.25">
      <c r="A3105" t="s">
        <v>5094</v>
      </c>
      <c r="B3105" s="2" t="s">
        <v>5093</v>
      </c>
      <c r="C3105" t="s">
        <v>115</v>
      </c>
      <c r="D3105" t="s">
        <v>559</v>
      </c>
      <c r="E3105" t="str">
        <f>HYPERLINK("https://www.ncbi.nlm.nih.gov/geo/query/acc.cgi?acc=GSM589807","GSM589807")</f>
        <v>GSM589807</v>
      </c>
      <c r="F3105" t="str">
        <f t="shared" si="175"/>
        <v>GSE23923</v>
      </c>
    </row>
    <row r="3106" spans="1:6" x14ac:dyDescent="0.25">
      <c r="A3106" t="s">
        <v>5095</v>
      </c>
      <c r="B3106" s="2" t="s">
        <v>5089</v>
      </c>
      <c r="C3106" t="s">
        <v>115</v>
      </c>
      <c r="D3106" t="s">
        <v>559</v>
      </c>
      <c r="E3106" t="str">
        <f>HYPERLINK("https://www.ncbi.nlm.nih.gov/geo/query/acc.cgi?acc=GSM589804","GSM589804")</f>
        <v>GSM589804</v>
      </c>
      <c r="F3106" t="str">
        <f t="shared" si="175"/>
        <v>GSE23923</v>
      </c>
    </row>
    <row r="3107" spans="1:6" x14ac:dyDescent="0.25">
      <c r="A3107" t="s">
        <v>5096</v>
      </c>
      <c r="B3107" s="2" t="s">
        <v>5093</v>
      </c>
      <c r="C3107" t="s">
        <v>115</v>
      </c>
      <c r="D3107" t="s">
        <v>559</v>
      </c>
      <c r="E3107" t="str">
        <f>HYPERLINK("https://www.ncbi.nlm.nih.gov/geo/query/acc.cgi?acc=GSM589805","GSM589805")</f>
        <v>GSM589805</v>
      </c>
      <c r="F3107" t="str">
        <f t="shared" si="175"/>
        <v>GSE23923</v>
      </c>
    </row>
    <row r="3108" spans="1:6" x14ac:dyDescent="0.25">
      <c r="A3108" t="s">
        <v>5097</v>
      </c>
      <c r="B3108" s="2" t="s">
        <v>5093</v>
      </c>
      <c r="C3108" t="s">
        <v>115</v>
      </c>
      <c r="D3108" t="s">
        <v>559</v>
      </c>
      <c r="E3108" t="str">
        <f>HYPERLINK("https://www.ncbi.nlm.nih.gov/geo/query/acc.cgi?acc=GSM589808","GSM589808")</f>
        <v>GSM589808</v>
      </c>
      <c r="F3108" t="str">
        <f t="shared" si="175"/>
        <v>GSE23923</v>
      </c>
    </row>
    <row r="3109" spans="1:6" x14ac:dyDescent="0.25">
      <c r="A3109" t="s">
        <v>5098</v>
      </c>
      <c r="B3109" s="2" t="s">
        <v>3200</v>
      </c>
      <c r="C3109" t="s">
        <v>243</v>
      </c>
      <c r="D3109" t="s">
        <v>623</v>
      </c>
      <c r="E3109" t="str">
        <f>HYPERLINK("https://www.ncbi.nlm.nih.gov/geo/query/acc.cgi?acc=GSM86144","GSM86144")</f>
        <v>GSM86144</v>
      </c>
      <c r="F3109" t="str">
        <f>HYPERLINK("https://www.ncbi.nlm.nih.gov/geo/query/acc.cgi?acc=GSE3749","GSE3749")</f>
        <v>GSE3749</v>
      </c>
    </row>
    <row r="3110" spans="1:6" x14ac:dyDescent="0.25">
      <c r="A3110" t="s">
        <v>5099</v>
      </c>
      <c r="B3110" s="2" t="s">
        <v>3200</v>
      </c>
      <c r="C3110" t="s">
        <v>243</v>
      </c>
      <c r="D3110" t="s">
        <v>625</v>
      </c>
      <c r="E3110" t="str">
        <f>HYPERLINK("https://www.ncbi.nlm.nih.gov/geo/query/acc.cgi?acc=GSM86145","GSM86145")</f>
        <v>GSM86145</v>
      </c>
      <c r="F3110" t="str">
        <f>HYPERLINK("https://www.ncbi.nlm.nih.gov/geo/query/acc.cgi?acc=GSE3749","GSE3749")</f>
        <v>GSE3749</v>
      </c>
    </row>
    <row r="3111" spans="1:6" x14ac:dyDescent="0.25">
      <c r="A3111" t="s">
        <v>5100</v>
      </c>
      <c r="B3111" s="2" t="s">
        <v>5101</v>
      </c>
      <c r="C3111" t="s">
        <v>412</v>
      </c>
      <c r="D3111" t="s">
        <v>583</v>
      </c>
      <c r="E3111" t="str">
        <f>HYPERLINK("https://www.ncbi.nlm.nih.gov/geo/query/acc.cgi?acc=GSM1416512","GSM1416512")</f>
        <v>GSM1416512</v>
      </c>
      <c r="F3111" t="str">
        <f>HYPERLINK("https://www.ncbi.nlm.nih.gov/geo/query/acc.cgi?acc=GSE58656","GSE58656")</f>
        <v>GSE58656</v>
      </c>
    </row>
    <row r="3112" spans="1:6" x14ac:dyDescent="0.25">
      <c r="A3112" t="s">
        <v>5102</v>
      </c>
      <c r="B3112" s="2" t="s">
        <v>5103</v>
      </c>
      <c r="C3112" t="s">
        <v>67</v>
      </c>
      <c r="D3112" t="s">
        <v>572</v>
      </c>
      <c r="E3112" t="str">
        <f>HYPERLINK("https://www.ncbi.nlm.nih.gov/geo/query/acc.cgi?acc=GSM461148","GSM461148")</f>
        <v>GSM461148</v>
      </c>
      <c r="F3112" t="str">
        <f t="shared" ref="F3112:F3121" si="176">HYPERLINK("https://www.ncbi.nlm.nih.gov/geo/query/acc.cgi?acc=GSE18503","GSE18503")</f>
        <v>GSE18503</v>
      </c>
    </row>
    <row r="3113" spans="1:6" x14ac:dyDescent="0.25">
      <c r="A3113" t="s">
        <v>5104</v>
      </c>
      <c r="B3113" s="2" t="s">
        <v>5105</v>
      </c>
      <c r="C3113" t="s">
        <v>67</v>
      </c>
      <c r="D3113" t="s">
        <v>572</v>
      </c>
      <c r="E3113" t="str">
        <f>HYPERLINK("https://www.ncbi.nlm.nih.gov/geo/query/acc.cgi?acc=GSM461149","GSM461149")</f>
        <v>GSM461149</v>
      </c>
      <c r="F3113" t="str">
        <f t="shared" si="176"/>
        <v>GSE18503</v>
      </c>
    </row>
    <row r="3114" spans="1:6" x14ac:dyDescent="0.25">
      <c r="A3114" t="s">
        <v>5106</v>
      </c>
      <c r="B3114" s="2" t="s">
        <v>5107</v>
      </c>
      <c r="C3114" t="s">
        <v>67</v>
      </c>
      <c r="D3114" t="s">
        <v>572</v>
      </c>
      <c r="E3114" t="str">
        <f>HYPERLINK("https://www.ncbi.nlm.nih.gov/geo/query/acc.cgi?acc=GSM461146","GSM461146")</f>
        <v>GSM461146</v>
      </c>
      <c r="F3114" t="str">
        <f t="shared" si="176"/>
        <v>GSE18503</v>
      </c>
    </row>
    <row r="3115" spans="1:6" x14ac:dyDescent="0.25">
      <c r="A3115" t="s">
        <v>5108</v>
      </c>
      <c r="B3115" s="2" t="s">
        <v>5109</v>
      </c>
      <c r="C3115" t="s">
        <v>67</v>
      </c>
      <c r="D3115" t="s">
        <v>572</v>
      </c>
      <c r="E3115" t="str">
        <f>HYPERLINK("https://www.ncbi.nlm.nih.gov/geo/query/acc.cgi?acc=GSM461147","GSM461147")</f>
        <v>GSM461147</v>
      </c>
      <c r="F3115" t="str">
        <f t="shared" si="176"/>
        <v>GSE18503</v>
      </c>
    </row>
    <row r="3116" spans="1:6" x14ac:dyDescent="0.25">
      <c r="A3116" t="s">
        <v>5110</v>
      </c>
      <c r="B3116" s="2" t="s">
        <v>5111</v>
      </c>
      <c r="C3116" t="s">
        <v>67</v>
      </c>
      <c r="D3116" t="s">
        <v>572</v>
      </c>
      <c r="E3116" t="str">
        <f>HYPERLINK("https://www.ncbi.nlm.nih.gov/geo/query/acc.cgi?acc=GSM461144","GSM461144")</f>
        <v>GSM461144</v>
      </c>
      <c r="F3116" t="str">
        <f t="shared" si="176"/>
        <v>GSE18503</v>
      </c>
    </row>
    <row r="3117" spans="1:6" x14ac:dyDescent="0.25">
      <c r="A3117" t="s">
        <v>5112</v>
      </c>
      <c r="B3117" s="2" t="s">
        <v>5113</v>
      </c>
      <c r="C3117" t="s">
        <v>67</v>
      </c>
      <c r="D3117" t="s">
        <v>572</v>
      </c>
      <c r="E3117" t="str">
        <f>HYPERLINK("https://www.ncbi.nlm.nih.gov/geo/query/acc.cgi?acc=GSM461145","GSM461145")</f>
        <v>GSM461145</v>
      </c>
      <c r="F3117" t="str">
        <f t="shared" si="176"/>
        <v>GSE18503</v>
      </c>
    </row>
    <row r="3118" spans="1:6" x14ac:dyDescent="0.25">
      <c r="A3118" t="s">
        <v>5114</v>
      </c>
      <c r="B3118" s="2" t="s">
        <v>5115</v>
      </c>
      <c r="C3118" t="s">
        <v>67</v>
      </c>
      <c r="D3118" t="s">
        <v>572</v>
      </c>
      <c r="E3118" t="str">
        <f>HYPERLINK("https://www.ncbi.nlm.nih.gov/geo/query/acc.cgi?acc=GSM461142","GSM461142")</f>
        <v>GSM461142</v>
      </c>
      <c r="F3118" t="str">
        <f t="shared" si="176"/>
        <v>GSE18503</v>
      </c>
    </row>
    <row r="3119" spans="1:6" x14ac:dyDescent="0.25">
      <c r="A3119" t="s">
        <v>5116</v>
      </c>
      <c r="B3119" s="2" t="s">
        <v>5117</v>
      </c>
      <c r="C3119" t="s">
        <v>67</v>
      </c>
      <c r="D3119" t="s">
        <v>572</v>
      </c>
      <c r="E3119" t="str">
        <f>HYPERLINK("https://www.ncbi.nlm.nih.gov/geo/query/acc.cgi?acc=GSM461143","GSM461143")</f>
        <v>GSM461143</v>
      </c>
      <c r="F3119" t="str">
        <f t="shared" si="176"/>
        <v>GSE18503</v>
      </c>
    </row>
    <row r="3120" spans="1:6" x14ac:dyDescent="0.25">
      <c r="A3120" t="s">
        <v>5118</v>
      </c>
      <c r="B3120" s="2" t="s">
        <v>5119</v>
      </c>
      <c r="C3120" t="s">
        <v>67</v>
      </c>
      <c r="D3120" t="s">
        <v>572</v>
      </c>
      <c r="E3120" t="str">
        <f>HYPERLINK("https://www.ncbi.nlm.nih.gov/geo/query/acc.cgi?acc=GSM461140","GSM461140")</f>
        <v>GSM461140</v>
      </c>
      <c r="F3120" t="str">
        <f t="shared" si="176"/>
        <v>GSE18503</v>
      </c>
    </row>
    <row r="3121" spans="1:6" x14ac:dyDescent="0.25">
      <c r="A3121" t="s">
        <v>5120</v>
      </c>
      <c r="B3121" s="2" t="s">
        <v>5121</v>
      </c>
      <c r="C3121" t="s">
        <v>67</v>
      </c>
      <c r="D3121" t="s">
        <v>572</v>
      </c>
      <c r="E3121" t="str">
        <f>HYPERLINK("https://www.ncbi.nlm.nih.gov/geo/query/acc.cgi?acc=GSM461141","GSM461141")</f>
        <v>GSM461141</v>
      </c>
      <c r="F3121" t="str">
        <f t="shared" si="176"/>
        <v>GSE18503</v>
      </c>
    </row>
    <row r="3122" spans="1:6" x14ac:dyDescent="0.25">
      <c r="A3122" t="s">
        <v>5122</v>
      </c>
      <c r="B3122" s="2" t="s">
        <v>5123</v>
      </c>
      <c r="C3122" t="s">
        <v>178</v>
      </c>
      <c r="D3122" t="s">
        <v>630</v>
      </c>
      <c r="E3122" t="str">
        <f>HYPERLINK("https://www.ncbi.nlm.nih.gov/geo/query/acc.cgi?acc=GSM749259","GSM749259")</f>
        <v>GSM749259</v>
      </c>
      <c r="F3122" t="str">
        <f>HYPERLINK("https://www.ncbi.nlm.nih.gov/geo/query/acc.cgi?acc=GSE30245","GSE30245")</f>
        <v>GSE30245</v>
      </c>
    </row>
    <row r="3123" spans="1:6" x14ac:dyDescent="0.25">
      <c r="A3123" t="s">
        <v>5124</v>
      </c>
      <c r="B3123" s="2" t="s">
        <v>5123</v>
      </c>
      <c r="C3123" t="s">
        <v>178</v>
      </c>
      <c r="D3123" t="s">
        <v>630</v>
      </c>
      <c r="E3123" t="str">
        <f>HYPERLINK("https://www.ncbi.nlm.nih.gov/geo/query/acc.cgi?acc=GSM749258","GSM749258")</f>
        <v>GSM749258</v>
      </c>
      <c r="F3123" t="str">
        <f>HYPERLINK("https://www.ncbi.nlm.nih.gov/geo/query/acc.cgi?acc=GSE30245","GSE30245")</f>
        <v>GSE30245</v>
      </c>
    </row>
    <row r="3124" spans="1:6" x14ac:dyDescent="0.25">
      <c r="A3124" t="s">
        <v>5125</v>
      </c>
      <c r="B3124" s="2" t="s">
        <v>5126</v>
      </c>
      <c r="C3124" t="s">
        <v>186</v>
      </c>
      <c r="D3124" t="s">
        <v>728</v>
      </c>
      <c r="E3124" t="str">
        <f>HYPERLINK("https://www.ncbi.nlm.nih.gov/geo/query/acc.cgi?acc=GSM777991","GSM777991")</f>
        <v>GSM777991</v>
      </c>
      <c r="F3124" t="str">
        <f t="shared" ref="F3124:F3129" si="177">HYPERLINK("https://www.ncbi.nlm.nih.gov/geo/query/acc.cgi?acc=GSE31374","GSE31374")</f>
        <v>GSE31374</v>
      </c>
    </row>
    <row r="3125" spans="1:6" x14ac:dyDescent="0.25">
      <c r="A3125" t="s">
        <v>5127</v>
      </c>
      <c r="B3125" s="2" t="s">
        <v>5126</v>
      </c>
      <c r="C3125" t="s">
        <v>186</v>
      </c>
      <c r="D3125" t="s">
        <v>728</v>
      </c>
      <c r="E3125" t="str">
        <f>HYPERLINK("https://www.ncbi.nlm.nih.gov/geo/query/acc.cgi?acc=GSM777990","GSM777990")</f>
        <v>GSM777990</v>
      </c>
      <c r="F3125" t="str">
        <f t="shared" si="177"/>
        <v>GSE31374</v>
      </c>
    </row>
    <row r="3126" spans="1:6" x14ac:dyDescent="0.25">
      <c r="A3126" t="s">
        <v>5128</v>
      </c>
      <c r="B3126" s="2" t="s">
        <v>5129</v>
      </c>
      <c r="C3126" t="s">
        <v>186</v>
      </c>
      <c r="D3126" t="s">
        <v>728</v>
      </c>
      <c r="E3126" t="str">
        <f>HYPERLINK("https://www.ncbi.nlm.nih.gov/geo/query/acc.cgi?acc=GSM777997","GSM777997")</f>
        <v>GSM777997</v>
      </c>
      <c r="F3126" t="str">
        <f t="shared" si="177"/>
        <v>GSE31374</v>
      </c>
    </row>
    <row r="3127" spans="1:6" x14ac:dyDescent="0.25">
      <c r="A3127" t="s">
        <v>5130</v>
      </c>
      <c r="B3127" s="2" t="s">
        <v>5129</v>
      </c>
      <c r="C3127" t="s">
        <v>186</v>
      </c>
      <c r="D3127" t="s">
        <v>728</v>
      </c>
      <c r="E3127" t="str">
        <f>HYPERLINK("https://www.ncbi.nlm.nih.gov/geo/query/acc.cgi?acc=GSM777996","GSM777996")</f>
        <v>GSM777996</v>
      </c>
      <c r="F3127" t="str">
        <f t="shared" si="177"/>
        <v>GSE31374</v>
      </c>
    </row>
    <row r="3128" spans="1:6" x14ac:dyDescent="0.25">
      <c r="A3128" t="s">
        <v>5131</v>
      </c>
      <c r="B3128" s="2" t="s">
        <v>5132</v>
      </c>
      <c r="C3128" t="s">
        <v>186</v>
      </c>
      <c r="D3128" t="s">
        <v>728</v>
      </c>
      <c r="E3128" t="str">
        <f>HYPERLINK("https://www.ncbi.nlm.nih.gov/geo/query/acc.cgi?acc=GSM777995","GSM777995")</f>
        <v>GSM777995</v>
      </c>
      <c r="F3128" t="str">
        <f t="shared" si="177"/>
        <v>GSE31374</v>
      </c>
    </row>
    <row r="3129" spans="1:6" x14ac:dyDescent="0.25">
      <c r="A3129" t="s">
        <v>5133</v>
      </c>
      <c r="B3129" s="2" t="s">
        <v>5134</v>
      </c>
      <c r="C3129" t="s">
        <v>186</v>
      </c>
      <c r="D3129" t="s">
        <v>728</v>
      </c>
      <c r="E3129" t="str">
        <f>HYPERLINK("https://www.ncbi.nlm.nih.gov/geo/query/acc.cgi?acc=GSM777956","GSM777956")</f>
        <v>GSM777956</v>
      </c>
      <c r="F3129" t="str">
        <f t="shared" si="177"/>
        <v>GSE31374</v>
      </c>
    </row>
    <row r="3130" spans="1:6" x14ac:dyDescent="0.25">
      <c r="A3130" t="s">
        <v>5135</v>
      </c>
      <c r="B3130" s="2" t="s">
        <v>5136</v>
      </c>
      <c r="C3130" t="s">
        <v>178</v>
      </c>
      <c r="D3130" t="s">
        <v>630</v>
      </c>
      <c r="E3130" t="str">
        <f>HYPERLINK("https://www.ncbi.nlm.nih.gov/geo/query/acc.cgi?acc=GSM749251","GSM749251")</f>
        <v>GSM749251</v>
      </c>
      <c r="F3130" t="str">
        <f t="shared" ref="F3130:F3137" si="178">HYPERLINK("https://www.ncbi.nlm.nih.gov/geo/query/acc.cgi?acc=GSE30245","GSE30245")</f>
        <v>GSE30245</v>
      </c>
    </row>
    <row r="3131" spans="1:6" x14ac:dyDescent="0.25">
      <c r="A3131" t="s">
        <v>5137</v>
      </c>
      <c r="B3131" s="2" t="s">
        <v>5136</v>
      </c>
      <c r="C3131" t="s">
        <v>178</v>
      </c>
      <c r="D3131" t="s">
        <v>630</v>
      </c>
      <c r="E3131" t="str">
        <f>HYPERLINK("https://www.ncbi.nlm.nih.gov/geo/query/acc.cgi?acc=GSM749250","GSM749250")</f>
        <v>GSM749250</v>
      </c>
      <c r="F3131" t="str">
        <f t="shared" si="178"/>
        <v>GSE30245</v>
      </c>
    </row>
    <row r="3132" spans="1:6" x14ac:dyDescent="0.25">
      <c r="A3132" t="s">
        <v>5138</v>
      </c>
      <c r="B3132" s="2" t="s">
        <v>5139</v>
      </c>
      <c r="C3132" t="s">
        <v>178</v>
      </c>
      <c r="D3132" t="s">
        <v>630</v>
      </c>
      <c r="E3132" t="str">
        <f>HYPERLINK("https://www.ncbi.nlm.nih.gov/geo/query/acc.cgi?acc=GSM749253","GSM749253")</f>
        <v>GSM749253</v>
      </c>
      <c r="F3132" t="str">
        <f t="shared" si="178"/>
        <v>GSE30245</v>
      </c>
    </row>
    <row r="3133" spans="1:6" x14ac:dyDescent="0.25">
      <c r="A3133" t="s">
        <v>5140</v>
      </c>
      <c r="B3133" s="2" t="s">
        <v>5139</v>
      </c>
      <c r="C3133" t="s">
        <v>178</v>
      </c>
      <c r="D3133" t="s">
        <v>630</v>
      </c>
      <c r="E3133" t="str">
        <f>HYPERLINK("https://www.ncbi.nlm.nih.gov/geo/query/acc.cgi?acc=GSM749252","GSM749252")</f>
        <v>GSM749252</v>
      </c>
      <c r="F3133" t="str">
        <f t="shared" si="178"/>
        <v>GSE30245</v>
      </c>
    </row>
    <row r="3134" spans="1:6" x14ac:dyDescent="0.25">
      <c r="A3134" t="s">
        <v>5141</v>
      </c>
      <c r="B3134" s="2" t="s">
        <v>5142</v>
      </c>
      <c r="C3134" t="s">
        <v>178</v>
      </c>
      <c r="D3134" t="s">
        <v>630</v>
      </c>
      <c r="E3134" t="str">
        <f>HYPERLINK("https://www.ncbi.nlm.nih.gov/geo/query/acc.cgi?acc=GSM749255","GSM749255")</f>
        <v>GSM749255</v>
      </c>
      <c r="F3134" t="str">
        <f t="shared" si="178"/>
        <v>GSE30245</v>
      </c>
    </row>
    <row r="3135" spans="1:6" x14ac:dyDescent="0.25">
      <c r="A3135" t="s">
        <v>5143</v>
      </c>
      <c r="B3135" s="2" t="s">
        <v>5142</v>
      </c>
      <c r="C3135" t="s">
        <v>178</v>
      </c>
      <c r="D3135" t="s">
        <v>630</v>
      </c>
      <c r="E3135" t="str">
        <f>HYPERLINK("https://www.ncbi.nlm.nih.gov/geo/query/acc.cgi?acc=GSM749254","GSM749254")</f>
        <v>GSM749254</v>
      </c>
      <c r="F3135" t="str">
        <f t="shared" si="178"/>
        <v>GSE30245</v>
      </c>
    </row>
    <row r="3136" spans="1:6" x14ac:dyDescent="0.25">
      <c r="A3136" t="s">
        <v>5144</v>
      </c>
      <c r="B3136" s="2" t="s">
        <v>5145</v>
      </c>
      <c r="C3136" t="s">
        <v>178</v>
      </c>
      <c r="D3136" t="s">
        <v>630</v>
      </c>
      <c r="E3136" t="str">
        <f>HYPERLINK("https://www.ncbi.nlm.nih.gov/geo/query/acc.cgi?acc=GSM749257","GSM749257")</f>
        <v>GSM749257</v>
      </c>
      <c r="F3136" t="str">
        <f t="shared" si="178"/>
        <v>GSE30245</v>
      </c>
    </row>
    <row r="3137" spans="1:6" x14ac:dyDescent="0.25">
      <c r="A3137" t="s">
        <v>5146</v>
      </c>
      <c r="B3137" s="2" t="s">
        <v>5147</v>
      </c>
      <c r="C3137" t="s">
        <v>178</v>
      </c>
      <c r="D3137" t="s">
        <v>630</v>
      </c>
      <c r="E3137" t="str">
        <f>HYPERLINK("https://www.ncbi.nlm.nih.gov/geo/query/acc.cgi?acc=GSM749256","GSM749256")</f>
        <v>GSM749256</v>
      </c>
      <c r="F3137" t="str">
        <f t="shared" si="178"/>
        <v>GSE30245</v>
      </c>
    </row>
    <row r="3138" spans="1:6" x14ac:dyDescent="0.25">
      <c r="A3138" t="s">
        <v>5148</v>
      </c>
      <c r="B3138" s="2" t="s">
        <v>5149</v>
      </c>
      <c r="C3138" t="s">
        <v>222</v>
      </c>
      <c r="D3138" t="s">
        <v>559</v>
      </c>
      <c r="E3138" t="str">
        <f>HYPERLINK("https://www.ncbi.nlm.nih.gov/geo/query/acc.cgi?acc=GSM85006","GSM85006")</f>
        <v>GSM85006</v>
      </c>
      <c r="F3138" t="str">
        <f>HYPERLINK("https://www.ncbi.nlm.nih.gov/geo/query/acc.cgi?acc=GSE3653","GSE3653")</f>
        <v>GSE3653</v>
      </c>
    </row>
    <row r="3139" spans="1:6" x14ac:dyDescent="0.25">
      <c r="A3139" t="s">
        <v>5150</v>
      </c>
      <c r="B3139" s="2" t="s">
        <v>5149</v>
      </c>
      <c r="C3139" t="s">
        <v>222</v>
      </c>
      <c r="D3139" t="s">
        <v>559</v>
      </c>
      <c r="E3139" t="str">
        <f>HYPERLINK("https://www.ncbi.nlm.nih.gov/geo/query/acc.cgi?acc=GSM85007","GSM85007")</f>
        <v>GSM85007</v>
      </c>
      <c r="F3139" t="str">
        <f>HYPERLINK("https://www.ncbi.nlm.nih.gov/geo/query/acc.cgi?acc=GSE3653","GSE3653")</f>
        <v>GSE3653</v>
      </c>
    </row>
    <row r="3140" spans="1:6" x14ac:dyDescent="0.25">
      <c r="A3140" t="s">
        <v>5151</v>
      </c>
      <c r="B3140" s="2" t="s">
        <v>5152</v>
      </c>
      <c r="C3140" t="s">
        <v>536</v>
      </c>
      <c r="D3140" t="s">
        <v>572</v>
      </c>
      <c r="E3140" t="str">
        <f>HYPERLINK("https://www.ncbi.nlm.nih.gov/geo/query/acc.cgi?acc=GSM2418741","GSM2418741")</f>
        <v>GSM2418741</v>
      </c>
      <c r="F3140" t="str">
        <f>HYPERLINK("https://www.ncbi.nlm.nih.gov/geo/query/acc.cgi?acc=GSE91022","GSE91022")</f>
        <v>GSE91022</v>
      </c>
    </row>
    <row r="3141" spans="1:6" x14ac:dyDescent="0.25">
      <c r="A3141" t="s">
        <v>5153</v>
      </c>
      <c r="B3141" s="2" t="s">
        <v>5154</v>
      </c>
      <c r="C3141" t="s">
        <v>460</v>
      </c>
      <c r="D3141" t="s">
        <v>559</v>
      </c>
      <c r="E3141" t="str">
        <f>HYPERLINK("https://www.ncbi.nlm.nih.gov/geo/query/acc.cgi?acc=GSM1831442","GSM1831442")</f>
        <v>GSM1831442</v>
      </c>
      <c r="F3141" t="str">
        <f>HYPERLINK("https://www.ncbi.nlm.nih.gov/geo/query/acc.cgi?acc=GSE71255","GSE71255")</f>
        <v>GSE71255</v>
      </c>
    </row>
    <row r="3142" spans="1:6" x14ac:dyDescent="0.25">
      <c r="A3142" t="s">
        <v>5155</v>
      </c>
      <c r="B3142" s="2" t="s">
        <v>5156</v>
      </c>
      <c r="C3142" t="s">
        <v>222</v>
      </c>
      <c r="D3142" t="s">
        <v>559</v>
      </c>
      <c r="E3142" t="str">
        <f>HYPERLINK("https://www.ncbi.nlm.nih.gov/geo/query/acc.cgi?acc=GSM85008","GSM85008")</f>
        <v>GSM85008</v>
      </c>
      <c r="F3142" t="str">
        <f>HYPERLINK("https://www.ncbi.nlm.nih.gov/geo/query/acc.cgi?acc=GSE3653","GSE3653")</f>
        <v>GSE3653</v>
      </c>
    </row>
    <row r="3143" spans="1:6" x14ac:dyDescent="0.25">
      <c r="A3143" t="s">
        <v>5157</v>
      </c>
      <c r="B3143" s="2" t="s">
        <v>5156</v>
      </c>
      <c r="C3143" t="s">
        <v>222</v>
      </c>
      <c r="D3143" t="s">
        <v>559</v>
      </c>
      <c r="E3143" t="str">
        <f>HYPERLINK("https://www.ncbi.nlm.nih.gov/geo/query/acc.cgi?acc=GSM85009","GSM85009")</f>
        <v>GSM85009</v>
      </c>
      <c r="F3143" t="str">
        <f>HYPERLINK("https://www.ncbi.nlm.nih.gov/geo/query/acc.cgi?acc=GSE3653","GSE3653")</f>
        <v>GSE3653</v>
      </c>
    </row>
    <row r="3144" spans="1:6" x14ac:dyDescent="0.25">
      <c r="A3144" t="s">
        <v>5158</v>
      </c>
      <c r="B3144" s="2" t="s">
        <v>5159</v>
      </c>
      <c r="C3144" t="s">
        <v>324</v>
      </c>
      <c r="D3144" t="s">
        <v>625</v>
      </c>
      <c r="E3144" t="str">
        <f>HYPERLINK("https://www.ncbi.nlm.nih.gov/geo/query/acc.cgi?acc=GSM105507","GSM105507")</f>
        <v>GSM105507</v>
      </c>
      <c r="F3144" t="str">
        <f>HYPERLINK("https://www.ncbi.nlm.nih.gov/geo/query/acc.cgi?acc=GSE4679","GSE4679")</f>
        <v>GSE4679</v>
      </c>
    </row>
    <row r="3145" spans="1:6" x14ac:dyDescent="0.25">
      <c r="A3145" t="s">
        <v>5160</v>
      </c>
      <c r="B3145" s="2" t="s">
        <v>5159</v>
      </c>
      <c r="C3145" t="s">
        <v>324</v>
      </c>
      <c r="D3145" t="s">
        <v>623</v>
      </c>
      <c r="E3145" t="str">
        <f>HYPERLINK("https://www.ncbi.nlm.nih.gov/geo/query/acc.cgi?acc=GSM105506","GSM105506")</f>
        <v>GSM105506</v>
      </c>
      <c r="F3145" t="str">
        <f>HYPERLINK("https://www.ncbi.nlm.nih.gov/geo/query/acc.cgi?acc=GSE4679","GSE4679")</f>
        <v>GSE4679</v>
      </c>
    </row>
    <row r="3146" spans="1:6" x14ac:dyDescent="0.25">
      <c r="A3146" t="s">
        <v>5161</v>
      </c>
      <c r="B3146" s="2" t="s">
        <v>5162</v>
      </c>
      <c r="C3146" t="s">
        <v>324</v>
      </c>
      <c r="D3146" t="s">
        <v>625</v>
      </c>
      <c r="E3146" t="str">
        <f>HYPERLINK("https://www.ncbi.nlm.nih.gov/geo/query/acc.cgi?acc=GSM105505","GSM105505")</f>
        <v>GSM105505</v>
      </c>
      <c r="F3146" t="str">
        <f>HYPERLINK("https://www.ncbi.nlm.nih.gov/geo/query/acc.cgi?acc=GSE4679","GSE4679")</f>
        <v>GSE4679</v>
      </c>
    </row>
    <row r="3147" spans="1:6" x14ac:dyDescent="0.25">
      <c r="A3147" t="s">
        <v>5163</v>
      </c>
      <c r="B3147" s="2" t="s">
        <v>5162</v>
      </c>
      <c r="C3147" t="s">
        <v>324</v>
      </c>
      <c r="D3147" t="s">
        <v>623</v>
      </c>
      <c r="E3147" t="str">
        <f>HYPERLINK("https://www.ncbi.nlm.nih.gov/geo/query/acc.cgi?acc=GSM105504","GSM105504")</f>
        <v>GSM105504</v>
      </c>
      <c r="F3147" t="str">
        <f>HYPERLINK("https://www.ncbi.nlm.nih.gov/geo/query/acc.cgi?acc=GSE4679","GSE4679")</f>
        <v>GSE4679</v>
      </c>
    </row>
    <row r="3148" spans="1:6" x14ac:dyDescent="0.25">
      <c r="A3148" t="s">
        <v>5164</v>
      </c>
      <c r="B3148" s="2" t="s">
        <v>4566</v>
      </c>
      <c r="C3148" t="s">
        <v>324</v>
      </c>
      <c r="D3148" t="s">
        <v>625</v>
      </c>
      <c r="E3148" t="str">
        <f>HYPERLINK("https://www.ncbi.nlm.nih.gov/geo/query/acc.cgi?acc=GSM105503","GSM105503")</f>
        <v>GSM105503</v>
      </c>
      <c r="F3148" t="str">
        <f>HYPERLINK("https://www.ncbi.nlm.nih.gov/geo/query/acc.cgi?acc=GSE4679","GSE4679")</f>
        <v>GSE4679</v>
      </c>
    </row>
    <row r="3149" spans="1:6" x14ac:dyDescent="0.25">
      <c r="A3149" t="s">
        <v>5165</v>
      </c>
      <c r="B3149" s="2" t="s">
        <v>1933</v>
      </c>
      <c r="C3149" t="s">
        <v>243</v>
      </c>
      <c r="D3149" t="s">
        <v>623</v>
      </c>
      <c r="E3149" t="str">
        <f>HYPERLINK("https://www.ncbi.nlm.nih.gov/geo/query/acc.cgi?acc=GSM86148","GSM86148")</f>
        <v>GSM86148</v>
      </c>
      <c r="F3149" t="str">
        <f>HYPERLINK("https://www.ncbi.nlm.nih.gov/geo/query/acc.cgi?acc=GSE3749","GSE3749")</f>
        <v>GSE3749</v>
      </c>
    </row>
    <row r="3150" spans="1:6" x14ac:dyDescent="0.25">
      <c r="A3150" t="s">
        <v>5166</v>
      </c>
      <c r="B3150" s="2" t="s">
        <v>5167</v>
      </c>
      <c r="C3150" t="s">
        <v>324</v>
      </c>
      <c r="D3150" t="s">
        <v>625</v>
      </c>
      <c r="E3150" t="str">
        <f>HYPERLINK("https://www.ncbi.nlm.nih.gov/geo/query/acc.cgi?acc=GSM105501","GSM105501")</f>
        <v>GSM105501</v>
      </c>
      <c r="F3150" t="str">
        <f>HYPERLINK("https://www.ncbi.nlm.nih.gov/geo/query/acc.cgi?acc=GSE4679","GSE4679")</f>
        <v>GSE4679</v>
      </c>
    </row>
    <row r="3151" spans="1:6" x14ac:dyDescent="0.25">
      <c r="A3151" t="s">
        <v>5168</v>
      </c>
      <c r="B3151" s="2" t="s">
        <v>5167</v>
      </c>
      <c r="C3151" t="s">
        <v>324</v>
      </c>
      <c r="D3151" t="s">
        <v>623</v>
      </c>
      <c r="E3151" t="str">
        <f>HYPERLINK("https://www.ncbi.nlm.nih.gov/geo/query/acc.cgi?acc=GSM105500","GSM105500")</f>
        <v>GSM105500</v>
      </c>
      <c r="F3151" t="str">
        <f>HYPERLINK("https://www.ncbi.nlm.nih.gov/geo/query/acc.cgi?acc=GSE4679","GSE4679")</f>
        <v>GSE4679</v>
      </c>
    </row>
    <row r="3152" spans="1:6" x14ac:dyDescent="0.25">
      <c r="A3152" t="s">
        <v>5169</v>
      </c>
      <c r="B3152" s="2" t="s">
        <v>5170</v>
      </c>
      <c r="C3152" t="s">
        <v>186</v>
      </c>
      <c r="D3152" t="s">
        <v>728</v>
      </c>
      <c r="E3152" t="str">
        <f>HYPERLINK("https://www.ncbi.nlm.nih.gov/geo/query/acc.cgi?acc=GSM777950","GSM777950")</f>
        <v>GSM777950</v>
      </c>
      <c r="F3152" t="str">
        <f>HYPERLINK("https://www.ncbi.nlm.nih.gov/geo/query/acc.cgi?acc=GSE31374","GSE31374")</f>
        <v>GSE31374</v>
      </c>
    </row>
    <row r="3153" spans="1:6" x14ac:dyDescent="0.25">
      <c r="A3153" t="s">
        <v>5171</v>
      </c>
      <c r="B3153" s="2" t="s">
        <v>5172</v>
      </c>
      <c r="C3153" t="s">
        <v>324</v>
      </c>
      <c r="D3153" t="s">
        <v>625</v>
      </c>
      <c r="E3153" t="str">
        <f>HYPERLINK("https://www.ncbi.nlm.nih.gov/geo/query/acc.cgi?acc=GSM105509","GSM105509")</f>
        <v>GSM105509</v>
      </c>
      <c r="F3153" t="str">
        <f>HYPERLINK("https://www.ncbi.nlm.nih.gov/geo/query/acc.cgi?acc=GSE4679","GSE4679")</f>
        <v>GSE4679</v>
      </c>
    </row>
    <row r="3154" spans="1:6" x14ac:dyDescent="0.25">
      <c r="A3154" t="s">
        <v>5173</v>
      </c>
      <c r="B3154" s="2" t="s">
        <v>5172</v>
      </c>
      <c r="C3154" t="s">
        <v>324</v>
      </c>
      <c r="D3154" t="s">
        <v>623</v>
      </c>
      <c r="E3154" t="str">
        <f>HYPERLINK("https://www.ncbi.nlm.nih.gov/geo/query/acc.cgi?acc=GSM105508","GSM105508")</f>
        <v>GSM105508</v>
      </c>
      <c r="F3154" t="str">
        <f>HYPERLINK("https://www.ncbi.nlm.nih.gov/geo/query/acc.cgi?acc=GSE4679","GSE4679")</f>
        <v>GSE4679</v>
      </c>
    </row>
    <row r="3155" spans="1:6" x14ac:dyDescent="0.25">
      <c r="A3155" t="s">
        <v>5174</v>
      </c>
      <c r="B3155" s="2" t="s">
        <v>4755</v>
      </c>
      <c r="C3155" t="s">
        <v>142</v>
      </c>
      <c r="D3155" t="s">
        <v>579</v>
      </c>
      <c r="E3155" t="str">
        <f>HYPERLINK("https://www.ncbi.nlm.nih.gov/geo/query/acc.cgi?acc=GSM668579","GSM668579")</f>
        <v>GSM668579</v>
      </c>
      <c r="F3155" t="str">
        <f>HYPERLINK("https://www.ncbi.nlm.nih.gov/geo/query/acc.cgi?acc=GSE27087","GSE27087")</f>
        <v>GSE27087</v>
      </c>
    </row>
    <row r="3156" spans="1:6" x14ac:dyDescent="0.25">
      <c r="A3156" t="s">
        <v>5175</v>
      </c>
      <c r="B3156" s="2" t="s">
        <v>5176</v>
      </c>
      <c r="C3156" t="s">
        <v>243</v>
      </c>
      <c r="D3156" t="s">
        <v>625</v>
      </c>
      <c r="E3156" t="str">
        <f>HYPERLINK("https://www.ncbi.nlm.nih.gov/geo/query/acc.cgi?acc=GSM86115","GSM86115")</f>
        <v>GSM86115</v>
      </c>
      <c r="F3156" t="str">
        <f>HYPERLINK("https://www.ncbi.nlm.nih.gov/geo/query/acc.cgi?acc=GSE3749","GSE3749")</f>
        <v>GSE3749</v>
      </c>
    </row>
    <row r="3157" spans="1:6" x14ac:dyDescent="0.25">
      <c r="A3157" t="s">
        <v>5177</v>
      </c>
      <c r="B3157" s="2" t="s">
        <v>5176</v>
      </c>
      <c r="C3157" t="s">
        <v>243</v>
      </c>
      <c r="D3157" t="s">
        <v>623</v>
      </c>
      <c r="E3157" t="str">
        <f>HYPERLINK("https://www.ncbi.nlm.nih.gov/geo/query/acc.cgi?acc=GSM86114","GSM86114")</f>
        <v>GSM86114</v>
      </c>
      <c r="F3157" t="str">
        <f>HYPERLINK("https://www.ncbi.nlm.nih.gov/geo/query/acc.cgi?acc=GSE3749","GSE3749")</f>
        <v>GSE3749</v>
      </c>
    </row>
    <row r="3158" spans="1:6" x14ac:dyDescent="0.25">
      <c r="A3158" t="s">
        <v>5178</v>
      </c>
      <c r="B3158" s="2" t="s">
        <v>5176</v>
      </c>
      <c r="C3158" t="s">
        <v>243</v>
      </c>
      <c r="D3158" t="s">
        <v>625</v>
      </c>
      <c r="E3158" t="str">
        <f>HYPERLINK("https://www.ncbi.nlm.nih.gov/geo/query/acc.cgi?acc=GSM86117","GSM86117")</f>
        <v>GSM86117</v>
      </c>
      <c r="F3158" t="str">
        <f>HYPERLINK("https://www.ncbi.nlm.nih.gov/geo/query/acc.cgi?acc=GSE3749","GSE3749")</f>
        <v>GSE3749</v>
      </c>
    </row>
    <row r="3159" spans="1:6" x14ac:dyDescent="0.25">
      <c r="A3159" t="s">
        <v>5179</v>
      </c>
      <c r="B3159" s="2" t="s">
        <v>5176</v>
      </c>
      <c r="C3159" t="s">
        <v>243</v>
      </c>
      <c r="D3159" t="s">
        <v>623</v>
      </c>
      <c r="E3159" t="str">
        <f>HYPERLINK("https://www.ncbi.nlm.nih.gov/geo/query/acc.cgi?acc=GSM86116","GSM86116")</f>
        <v>GSM86116</v>
      </c>
      <c r="F3159" t="str">
        <f>HYPERLINK("https://www.ncbi.nlm.nih.gov/geo/query/acc.cgi?acc=GSE3749","GSE3749")</f>
        <v>GSE3749</v>
      </c>
    </row>
    <row r="3160" spans="1:6" x14ac:dyDescent="0.25">
      <c r="A3160" t="s">
        <v>5180</v>
      </c>
      <c r="B3160" s="2" t="s">
        <v>5181</v>
      </c>
      <c r="C3160" t="s">
        <v>59</v>
      </c>
      <c r="D3160" t="s">
        <v>583</v>
      </c>
      <c r="E3160" t="str">
        <f>HYPERLINK("https://www.ncbi.nlm.nih.gov/geo/query/acc.cgi?acc=GSM428978","GSM428978")</f>
        <v>GSM428978</v>
      </c>
      <c r="F3160" t="str">
        <f>HYPERLINK("https://www.ncbi.nlm.nih.gov/geo/query/acc.cgi?acc=GSE17136","GSE17136")</f>
        <v>GSE17136</v>
      </c>
    </row>
    <row r="3161" spans="1:6" x14ac:dyDescent="0.25">
      <c r="A3161" t="s">
        <v>5182</v>
      </c>
      <c r="B3161" s="2" t="s">
        <v>5183</v>
      </c>
      <c r="C3161" t="s">
        <v>59</v>
      </c>
      <c r="D3161" t="s">
        <v>583</v>
      </c>
      <c r="E3161" t="str">
        <f>HYPERLINK("https://www.ncbi.nlm.nih.gov/geo/query/acc.cgi?acc=GSM428979","GSM428979")</f>
        <v>GSM428979</v>
      </c>
      <c r="F3161" t="str">
        <f>HYPERLINK("https://www.ncbi.nlm.nih.gov/geo/query/acc.cgi?acc=GSE17136","GSE17136")</f>
        <v>GSE17136</v>
      </c>
    </row>
    <row r="3162" spans="1:6" x14ac:dyDescent="0.25">
      <c r="A3162" t="s">
        <v>5184</v>
      </c>
      <c r="B3162" s="2" t="s">
        <v>5176</v>
      </c>
      <c r="C3162" t="s">
        <v>243</v>
      </c>
      <c r="D3162" t="s">
        <v>625</v>
      </c>
      <c r="E3162" t="str">
        <f>HYPERLINK("https://www.ncbi.nlm.nih.gov/geo/query/acc.cgi?acc=GSM86113","GSM86113")</f>
        <v>GSM86113</v>
      </c>
      <c r="F3162" t="str">
        <f>HYPERLINK("https://www.ncbi.nlm.nih.gov/geo/query/acc.cgi?acc=GSE3749","GSE3749")</f>
        <v>GSE3749</v>
      </c>
    </row>
    <row r="3163" spans="1:6" x14ac:dyDescent="0.25">
      <c r="A3163" t="s">
        <v>5185</v>
      </c>
      <c r="B3163" s="2" t="s">
        <v>5176</v>
      </c>
      <c r="C3163" t="s">
        <v>243</v>
      </c>
      <c r="D3163" t="s">
        <v>623</v>
      </c>
      <c r="E3163" t="str">
        <f>HYPERLINK("https://www.ncbi.nlm.nih.gov/geo/query/acc.cgi?acc=GSM86112","GSM86112")</f>
        <v>GSM86112</v>
      </c>
      <c r="F3163" t="str">
        <f>HYPERLINK("https://www.ncbi.nlm.nih.gov/geo/query/acc.cgi?acc=GSE3749","GSE3749")</f>
        <v>GSE3749</v>
      </c>
    </row>
    <row r="3164" spans="1:6" x14ac:dyDescent="0.25">
      <c r="A3164" t="s">
        <v>5186</v>
      </c>
      <c r="B3164" s="2" t="s">
        <v>4818</v>
      </c>
      <c r="C3164" t="s">
        <v>145</v>
      </c>
      <c r="D3164" t="s">
        <v>559</v>
      </c>
      <c r="E3164" t="str">
        <f>HYPERLINK("https://www.ncbi.nlm.nih.gov/geo/query/acc.cgi?acc=GSM678450","GSM678450")</f>
        <v>GSM678450</v>
      </c>
      <c r="F3164" t="str">
        <f t="shared" ref="F3164:F3170" si="179">HYPERLINK("https://www.ncbi.nlm.nih.gov/geo/query/acc.cgi?acc=GSE27455","GSE27455")</f>
        <v>GSE27455</v>
      </c>
    </row>
    <row r="3165" spans="1:6" x14ac:dyDescent="0.25">
      <c r="A3165" t="s">
        <v>5187</v>
      </c>
      <c r="B3165" s="2" t="s">
        <v>5188</v>
      </c>
      <c r="C3165" t="s">
        <v>145</v>
      </c>
      <c r="D3165" t="s">
        <v>559</v>
      </c>
      <c r="E3165" t="str">
        <f>HYPERLINK("https://www.ncbi.nlm.nih.gov/geo/query/acc.cgi?acc=GSM678451","GSM678451")</f>
        <v>GSM678451</v>
      </c>
      <c r="F3165" t="str">
        <f t="shared" si="179"/>
        <v>GSE27455</v>
      </c>
    </row>
    <row r="3166" spans="1:6" x14ac:dyDescent="0.25">
      <c r="A3166" t="s">
        <v>5189</v>
      </c>
      <c r="B3166" s="2" t="s">
        <v>5188</v>
      </c>
      <c r="C3166" t="s">
        <v>145</v>
      </c>
      <c r="D3166" t="s">
        <v>559</v>
      </c>
      <c r="E3166" t="str">
        <f>HYPERLINK("https://www.ncbi.nlm.nih.gov/geo/query/acc.cgi?acc=GSM678452","GSM678452")</f>
        <v>GSM678452</v>
      </c>
      <c r="F3166" t="str">
        <f t="shared" si="179"/>
        <v>GSE27455</v>
      </c>
    </row>
    <row r="3167" spans="1:6" x14ac:dyDescent="0.25">
      <c r="A3167" t="s">
        <v>5190</v>
      </c>
      <c r="B3167" s="2" t="s">
        <v>5188</v>
      </c>
      <c r="C3167" t="s">
        <v>145</v>
      </c>
      <c r="D3167" t="s">
        <v>559</v>
      </c>
      <c r="E3167" t="str">
        <f>HYPERLINK("https://www.ncbi.nlm.nih.gov/geo/query/acc.cgi?acc=GSM678453","GSM678453")</f>
        <v>GSM678453</v>
      </c>
      <c r="F3167" t="str">
        <f t="shared" si="179"/>
        <v>GSE27455</v>
      </c>
    </row>
    <row r="3168" spans="1:6" x14ac:dyDescent="0.25">
      <c r="A3168" t="s">
        <v>5191</v>
      </c>
      <c r="B3168" s="2" t="s">
        <v>5192</v>
      </c>
      <c r="C3168" t="s">
        <v>145</v>
      </c>
      <c r="D3168" t="s">
        <v>559</v>
      </c>
      <c r="E3168" t="str">
        <f>HYPERLINK("https://www.ncbi.nlm.nih.gov/geo/query/acc.cgi?acc=GSM678454","GSM678454")</f>
        <v>GSM678454</v>
      </c>
      <c r="F3168" t="str">
        <f t="shared" si="179"/>
        <v>GSE27455</v>
      </c>
    </row>
    <row r="3169" spans="1:6" x14ac:dyDescent="0.25">
      <c r="A3169" t="s">
        <v>5193</v>
      </c>
      <c r="B3169" s="2" t="s">
        <v>5192</v>
      </c>
      <c r="C3169" t="s">
        <v>145</v>
      </c>
      <c r="D3169" t="s">
        <v>559</v>
      </c>
      <c r="E3169" t="str">
        <f>HYPERLINK("https://www.ncbi.nlm.nih.gov/geo/query/acc.cgi?acc=GSM678455","GSM678455")</f>
        <v>GSM678455</v>
      </c>
      <c r="F3169" t="str">
        <f t="shared" si="179"/>
        <v>GSE27455</v>
      </c>
    </row>
    <row r="3170" spans="1:6" x14ac:dyDescent="0.25">
      <c r="A3170" t="s">
        <v>5194</v>
      </c>
      <c r="B3170" s="2" t="s">
        <v>5192</v>
      </c>
      <c r="C3170" t="s">
        <v>145</v>
      </c>
      <c r="D3170" t="s">
        <v>559</v>
      </c>
      <c r="E3170" t="str">
        <f>HYPERLINK("https://www.ncbi.nlm.nih.gov/geo/query/acc.cgi?acc=GSM678456","GSM678456")</f>
        <v>GSM678456</v>
      </c>
      <c r="F3170" t="str">
        <f t="shared" si="179"/>
        <v>GSE27455</v>
      </c>
    </row>
    <row r="3171" spans="1:6" x14ac:dyDescent="0.25">
      <c r="A3171" t="s">
        <v>5195</v>
      </c>
      <c r="B3171" s="2" t="s">
        <v>3370</v>
      </c>
      <c r="C3171" t="s">
        <v>545</v>
      </c>
      <c r="D3171" t="s">
        <v>3368</v>
      </c>
      <c r="E3171" t="str">
        <f>HYPERLINK("https://www.ncbi.nlm.nih.gov/geo/query/acc.cgi?acc=GSM246427","GSM246427")</f>
        <v>GSM246427</v>
      </c>
      <c r="F3171" t="str">
        <f>HYPERLINK("https://www.ncbi.nlm.nih.gov/geo/query/acc.cgi?acc=GSE9775","GSE9775")</f>
        <v>GSE9775</v>
      </c>
    </row>
    <row r="3172" spans="1:6" x14ac:dyDescent="0.25">
      <c r="A3172" t="s">
        <v>5196</v>
      </c>
      <c r="B3172" s="2" t="s">
        <v>5197</v>
      </c>
      <c r="C3172" t="s">
        <v>389</v>
      </c>
      <c r="D3172" t="s">
        <v>559</v>
      </c>
      <c r="E3172" t="str">
        <f>HYPERLINK("https://www.ncbi.nlm.nih.gov/geo/query/acc.cgi?acc=GSM1340514","GSM1340514")</f>
        <v>GSM1340514</v>
      </c>
      <c r="F3172" t="str">
        <f>HYPERLINK("https://www.ncbi.nlm.nih.gov/geo/query/acc.cgi?acc=GSE55622","GSE55622")</f>
        <v>GSE55622</v>
      </c>
    </row>
    <row r="3173" spans="1:6" x14ac:dyDescent="0.25">
      <c r="A3173" t="s">
        <v>5198</v>
      </c>
      <c r="B3173" s="2" t="s">
        <v>5199</v>
      </c>
      <c r="C3173" t="s">
        <v>324</v>
      </c>
      <c r="D3173" t="s">
        <v>625</v>
      </c>
      <c r="E3173" t="str">
        <f>HYPERLINK("https://www.ncbi.nlm.nih.gov/geo/query/acc.cgi?acc=GSM105619","GSM105619")</f>
        <v>GSM105619</v>
      </c>
      <c r="F3173" t="str">
        <f>HYPERLINK("https://www.ncbi.nlm.nih.gov/geo/query/acc.cgi?acc=GSE4679","GSE4679")</f>
        <v>GSE4679</v>
      </c>
    </row>
    <row r="3174" spans="1:6" x14ac:dyDescent="0.25">
      <c r="A3174" t="s">
        <v>5200</v>
      </c>
      <c r="B3174" s="2" t="s">
        <v>5199</v>
      </c>
      <c r="C3174" t="s">
        <v>324</v>
      </c>
      <c r="D3174" t="s">
        <v>623</v>
      </c>
      <c r="E3174" t="str">
        <f>HYPERLINK("https://www.ncbi.nlm.nih.gov/geo/query/acc.cgi?acc=GSM105618","GSM105618")</f>
        <v>GSM105618</v>
      </c>
      <c r="F3174" t="str">
        <f>HYPERLINK("https://www.ncbi.nlm.nih.gov/geo/query/acc.cgi?acc=GSE4679","GSE4679")</f>
        <v>GSE4679</v>
      </c>
    </row>
    <row r="3175" spans="1:6" x14ac:dyDescent="0.25">
      <c r="A3175" t="s">
        <v>5201</v>
      </c>
      <c r="B3175" s="2" t="s">
        <v>5197</v>
      </c>
      <c r="C3175" t="s">
        <v>389</v>
      </c>
      <c r="D3175" t="s">
        <v>559</v>
      </c>
      <c r="E3175" t="str">
        <f>HYPERLINK("https://www.ncbi.nlm.nih.gov/geo/query/acc.cgi?acc=GSM1340511","GSM1340511")</f>
        <v>GSM1340511</v>
      </c>
      <c r="F3175" t="str">
        <f>HYPERLINK("https://www.ncbi.nlm.nih.gov/geo/query/acc.cgi?acc=GSE55622","GSE55622")</f>
        <v>GSE55622</v>
      </c>
    </row>
    <row r="3176" spans="1:6" x14ac:dyDescent="0.25">
      <c r="A3176" t="s">
        <v>5202</v>
      </c>
      <c r="B3176" s="2" t="s">
        <v>3399</v>
      </c>
      <c r="C3176" t="s">
        <v>389</v>
      </c>
      <c r="D3176" t="s">
        <v>559</v>
      </c>
      <c r="E3176" t="str">
        <f>HYPERLINK("https://www.ncbi.nlm.nih.gov/geo/query/acc.cgi?acc=GSM1340510","GSM1340510")</f>
        <v>GSM1340510</v>
      </c>
      <c r="F3176" t="str">
        <f>HYPERLINK("https://www.ncbi.nlm.nih.gov/geo/query/acc.cgi?acc=GSE55622","GSE55622")</f>
        <v>GSE55622</v>
      </c>
    </row>
    <row r="3177" spans="1:6" x14ac:dyDescent="0.25">
      <c r="A3177" t="s">
        <v>5203</v>
      </c>
      <c r="B3177" s="2" t="s">
        <v>5197</v>
      </c>
      <c r="C3177" t="s">
        <v>389</v>
      </c>
      <c r="D3177" t="s">
        <v>559</v>
      </c>
      <c r="E3177" t="str">
        <f>HYPERLINK("https://www.ncbi.nlm.nih.gov/geo/query/acc.cgi?acc=GSM1340513","GSM1340513")</f>
        <v>GSM1340513</v>
      </c>
      <c r="F3177" t="str">
        <f>HYPERLINK("https://www.ncbi.nlm.nih.gov/geo/query/acc.cgi?acc=GSE55622","GSE55622")</f>
        <v>GSE55622</v>
      </c>
    </row>
    <row r="3178" spans="1:6" x14ac:dyDescent="0.25">
      <c r="A3178" t="s">
        <v>5204</v>
      </c>
      <c r="B3178" s="2" t="s">
        <v>5197</v>
      </c>
      <c r="C3178" t="s">
        <v>389</v>
      </c>
      <c r="D3178" t="s">
        <v>559</v>
      </c>
      <c r="E3178" t="str">
        <f>HYPERLINK("https://www.ncbi.nlm.nih.gov/geo/query/acc.cgi?acc=GSM1340512","GSM1340512")</f>
        <v>GSM1340512</v>
      </c>
      <c r="F3178" t="str">
        <f>HYPERLINK("https://www.ncbi.nlm.nih.gov/geo/query/acc.cgi?acc=GSE55622","GSE55622")</f>
        <v>GSE55622</v>
      </c>
    </row>
    <row r="3179" spans="1:6" x14ac:dyDescent="0.25">
      <c r="A3179" t="s">
        <v>5205</v>
      </c>
      <c r="B3179" s="2" t="s">
        <v>5206</v>
      </c>
      <c r="C3179" t="s">
        <v>324</v>
      </c>
      <c r="D3179" t="s">
        <v>625</v>
      </c>
      <c r="E3179" t="str">
        <f>HYPERLINK("https://www.ncbi.nlm.nih.gov/geo/query/acc.cgi?acc=GSM105613","GSM105613")</f>
        <v>GSM105613</v>
      </c>
      <c r="F3179" t="str">
        <f t="shared" ref="F3179:F3186" si="180">HYPERLINK("https://www.ncbi.nlm.nih.gov/geo/query/acc.cgi?acc=GSE4679","GSE4679")</f>
        <v>GSE4679</v>
      </c>
    </row>
    <row r="3180" spans="1:6" x14ac:dyDescent="0.25">
      <c r="A3180" t="s">
        <v>5207</v>
      </c>
      <c r="B3180" s="2" t="s">
        <v>5206</v>
      </c>
      <c r="C3180" t="s">
        <v>324</v>
      </c>
      <c r="D3180" t="s">
        <v>623</v>
      </c>
      <c r="E3180" t="str">
        <f>HYPERLINK("https://www.ncbi.nlm.nih.gov/geo/query/acc.cgi?acc=GSM105612","GSM105612")</f>
        <v>GSM105612</v>
      </c>
      <c r="F3180" t="str">
        <f t="shared" si="180"/>
        <v>GSE4679</v>
      </c>
    </row>
    <row r="3181" spans="1:6" x14ac:dyDescent="0.25">
      <c r="A3181" t="s">
        <v>5208</v>
      </c>
      <c r="B3181" s="2" t="s">
        <v>5209</v>
      </c>
      <c r="C3181" t="s">
        <v>324</v>
      </c>
      <c r="D3181" t="s">
        <v>625</v>
      </c>
      <c r="E3181" t="str">
        <f>HYPERLINK("https://www.ncbi.nlm.nih.gov/geo/query/acc.cgi?acc=GSM105611","GSM105611")</f>
        <v>GSM105611</v>
      </c>
      <c r="F3181" t="str">
        <f t="shared" si="180"/>
        <v>GSE4679</v>
      </c>
    </row>
    <row r="3182" spans="1:6" x14ac:dyDescent="0.25">
      <c r="A3182" t="s">
        <v>5210</v>
      </c>
      <c r="B3182" s="2" t="s">
        <v>5209</v>
      </c>
      <c r="C3182" t="s">
        <v>324</v>
      </c>
      <c r="D3182" t="s">
        <v>623</v>
      </c>
      <c r="E3182" t="str">
        <f>HYPERLINK("https://www.ncbi.nlm.nih.gov/geo/query/acc.cgi?acc=GSM105610","GSM105610")</f>
        <v>GSM105610</v>
      </c>
      <c r="F3182" t="str">
        <f t="shared" si="180"/>
        <v>GSE4679</v>
      </c>
    </row>
    <row r="3183" spans="1:6" x14ac:dyDescent="0.25">
      <c r="A3183" t="s">
        <v>5211</v>
      </c>
      <c r="B3183" s="2" t="s">
        <v>5212</v>
      </c>
      <c r="C3183" t="s">
        <v>324</v>
      </c>
      <c r="D3183" t="s">
        <v>625</v>
      </c>
      <c r="E3183" t="str">
        <f>HYPERLINK("https://www.ncbi.nlm.nih.gov/geo/query/acc.cgi?acc=GSM105617","GSM105617")</f>
        <v>GSM105617</v>
      </c>
      <c r="F3183" t="str">
        <f t="shared" si="180"/>
        <v>GSE4679</v>
      </c>
    </row>
    <row r="3184" spans="1:6" x14ac:dyDescent="0.25">
      <c r="A3184" t="s">
        <v>5213</v>
      </c>
      <c r="B3184" s="2" t="s">
        <v>5212</v>
      </c>
      <c r="C3184" t="s">
        <v>324</v>
      </c>
      <c r="D3184" t="s">
        <v>623</v>
      </c>
      <c r="E3184" t="str">
        <f>HYPERLINK("https://www.ncbi.nlm.nih.gov/geo/query/acc.cgi?acc=GSM105616","GSM105616")</f>
        <v>GSM105616</v>
      </c>
      <c r="F3184" t="str">
        <f t="shared" si="180"/>
        <v>GSE4679</v>
      </c>
    </row>
    <row r="3185" spans="1:6" x14ac:dyDescent="0.25">
      <c r="A3185" t="s">
        <v>5214</v>
      </c>
      <c r="B3185" s="2" t="s">
        <v>5215</v>
      </c>
      <c r="C3185" t="s">
        <v>324</v>
      </c>
      <c r="D3185" t="s">
        <v>625</v>
      </c>
      <c r="E3185" t="str">
        <f>HYPERLINK("https://www.ncbi.nlm.nih.gov/geo/query/acc.cgi?acc=GSM105615","GSM105615")</f>
        <v>GSM105615</v>
      </c>
      <c r="F3185" t="str">
        <f t="shared" si="180"/>
        <v>GSE4679</v>
      </c>
    </row>
    <row r="3186" spans="1:6" x14ac:dyDescent="0.25">
      <c r="A3186" t="s">
        <v>5216</v>
      </c>
      <c r="B3186" s="2" t="s">
        <v>5215</v>
      </c>
      <c r="C3186" t="s">
        <v>324</v>
      </c>
      <c r="D3186" t="s">
        <v>623</v>
      </c>
      <c r="E3186" t="str">
        <f>HYPERLINK("https://www.ncbi.nlm.nih.gov/geo/query/acc.cgi?acc=GSM105614","GSM105614")</f>
        <v>GSM105614</v>
      </c>
      <c r="F3186" t="str">
        <f t="shared" si="180"/>
        <v>GSE4679</v>
      </c>
    </row>
    <row r="3187" spans="1:6" x14ac:dyDescent="0.25">
      <c r="A3187" t="s">
        <v>5217</v>
      </c>
      <c r="B3187" s="2" t="s">
        <v>5218</v>
      </c>
      <c r="C3187" t="s">
        <v>139</v>
      </c>
      <c r="D3187" t="s">
        <v>559</v>
      </c>
      <c r="E3187" t="str">
        <f>HYPERLINK("https://www.ncbi.nlm.nih.gov/geo/query/acc.cgi?acc=GSM659775","GSM659775")</f>
        <v>GSM659775</v>
      </c>
      <c r="F3187" t="str">
        <f>HYPERLINK("https://www.ncbi.nlm.nih.gov/geo/query/acc.cgi?acc=GSE26830","GSE26830")</f>
        <v>GSE26830</v>
      </c>
    </row>
    <row r="3188" spans="1:6" x14ac:dyDescent="0.25">
      <c r="A3188" t="s">
        <v>5219</v>
      </c>
      <c r="B3188" s="2" t="s">
        <v>5218</v>
      </c>
      <c r="C3188" t="s">
        <v>139</v>
      </c>
      <c r="D3188" t="s">
        <v>559</v>
      </c>
      <c r="E3188" t="str">
        <f>HYPERLINK("https://www.ncbi.nlm.nih.gov/geo/query/acc.cgi?acc=GSM659776","GSM659776")</f>
        <v>GSM659776</v>
      </c>
      <c r="F3188" t="str">
        <f>HYPERLINK("https://www.ncbi.nlm.nih.gov/geo/query/acc.cgi?acc=GSE26830","GSE26830")</f>
        <v>GSE26830</v>
      </c>
    </row>
    <row r="3189" spans="1:6" x14ac:dyDescent="0.25">
      <c r="A3189" t="s">
        <v>5220</v>
      </c>
      <c r="B3189" s="2" t="s">
        <v>5218</v>
      </c>
      <c r="C3189" t="s">
        <v>139</v>
      </c>
      <c r="D3189" t="s">
        <v>559</v>
      </c>
      <c r="E3189" t="str">
        <f>HYPERLINK("https://www.ncbi.nlm.nih.gov/geo/query/acc.cgi?acc=GSM659777","GSM659777")</f>
        <v>GSM659777</v>
      </c>
      <c r="F3189" t="str">
        <f>HYPERLINK("https://www.ncbi.nlm.nih.gov/geo/query/acc.cgi?acc=GSE26830","GSE26830")</f>
        <v>GSE26830</v>
      </c>
    </row>
    <row r="3190" spans="1:6" x14ac:dyDescent="0.25">
      <c r="A3190" t="s">
        <v>5221</v>
      </c>
      <c r="B3190" s="2" t="s">
        <v>5222</v>
      </c>
      <c r="C3190" t="s">
        <v>5</v>
      </c>
      <c r="D3190" t="s">
        <v>559</v>
      </c>
      <c r="E3190" t="str">
        <f>HYPERLINK("https://www.ncbi.nlm.nih.gov/geo/query/acc.cgi?acc=GSM258658","GSM258658")</f>
        <v>GSM258658</v>
      </c>
      <c r="F3190" t="str">
        <f>HYPERLINK("https://www.ncbi.nlm.nih.gov/geo/query/acc.cgi?acc=GSE10246","GSE10246")</f>
        <v>GSE10246</v>
      </c>
    </row>
    <row r="3191" spans="1:6" x14ac:dyDescent="0.25">
      <c r="A3191" t="s">
        <v>5223</v>
      </c>
      <c r="B3191" s="2" t="s">
        <v>2931</v>
      </c>
      <c r="C3191" t="s">
        <v>412</v>
      </c>
      <c r="D3191" t="s">
        <v>583</v>
      </c>
      <c r="E3191" t="str">
        <f>HYPERLINK("https://www.ncbi.nlm.nih.gov/geo/query/acc.cgi?acc=GSM1416511","GSM1416511")</f>
        <v>GSM1416511</v>
      </c>
      <c r="F3191" t="str">
        <f>HYPERLINK("https://www.ncbi.nlm.nih.gov/geo/query/acc.cgi?acc=GSE58656","GSE58656")</f>
        <v>GSE58656</v>
      </c>
    </row>
    <row r="3192" spans="1:6" x14ac:dyDescent="0.25">
      <c r="A3192" t="s">
        <v>5224</v>
      </c>
      <c r="B3192" s="2" t="s">
        <v>5225</v>
      </c>
      <c r="C3192" t="s">
        <v>5</v>
      </c>
      <c r="D3192" t="s">
        <v>559</v>
      </c>
      <c r="E3192" t="str">
        <f>HYPERLINK("https://www.ncbi.nlm.nih.gov/geo/query/acc.cgi?acc=GSM258655","GSM258655")</f>
        <v>GSM258655</v>
      </c>
      <c r="F3192" t="str">
        <f>HYPERLINK("https://www.ncbi.nlm.nih.gov/geo/query/acc.cgi?acc=GSE10246","GSE10246")</f>
        <v>GSE10246</v>
      </c>
    </row>
    <row r="3193" spans="1:6" x14ac:dyDescent="0.25">
      <c r="A3193" t="s">
        <v>5226</v>
      </c>
      <c r="B3193" s="2" t="s">
        <v>5225</v>
      </c>
      <c r="C3193" t="s">
        <v>5</v>
      </c>
      <c r="D3193" t="s">
        <v>559</v>
      </c>
      <c r="E3193" t="str">
        <f>HYPERLINK("https://www.ncbi.nlm.nih.gov/geo/query/acc.cgi?acc=GSM258656","GSM258656")</f>
        <v>GSM258656</v>
      </c>
      <c r="F3193" t="str">
        <f>HYPERLINK("https://www.ncbi.nlm.nih.gov/geo/query/acc.cgi?acc=GSE10246","GSE10246")</f>
        <v>GSE10246</v>
      </c>
    </row>
    <row r="3194" spans="1:6" x14ac:dyDescent="0.25">
      <c r="A3194" t="s">
        <v>5227</v>
      </c>
      <c r="B3194" s="2" t="s">
        <v>5222</v>
      </c>
      <c r="C3194" t="s">
        <v>5</v>
      </c>
      <c r="D3194" t="s">
        <v>559</v>
      </c>
      <c r="E3194" t="str">
        <f>HYPERLINK("https://www.ncbi.nlm.nih.gov/geo/query/acc.cgi?acc=GSM258657","GSM258657")</f>
        <v>GSM258657</v>
      </c>
      <c r="F3194" t="str">
        <f>HYPERLINK("https://www.ncbi.nlm.nih.gov/geo/query/acc.cgi?acc=GSE10246","GSE10246")</f>
        <v>GSE10246</v>
      </c>
    </row>
    <row r="3195" spans="1:6" x14ac:dyDescent="0.25">
      <c r="A3195" t="s">
        <v>5228</v>
      </c>
      <c r="B3195" s="2" t="s">
        <v>5218</v>
      </c>
      <c r="C3195" t="s">
        <v>139</v>
      </c>
      <c r="D3195" t="s">
        <v>559</v>
      </c>
      <c r="E3195" t="str">
        <f>HYPERLINK("https://www.ncbi.nlm.nih.gov/geo/query/acc.cgi?acc=GSM659778","GSM659778")</f>
        <v>GSM659778</v>
      </c>
      <c r="F3195" t="str">
        <f>HYPERLINK("https://www.ncbi.nlm.nih.gov/geo/query/acc.cgi?acc=GSE26830","GSE26830")</f>
        <v>GSE26830</v>
      </c>
    </row>
    <row r="3196" spans="1:6" x14ac:dyDescent="0.25">
      <c r="A3196" t="s">
        <v>5229</v>
      </c>
      <c r="B3196" s="2" t="s">
        <v>4948</v>
      </c>
      <c r="C3196" t="s">
        <v>139</v>
      </c>
      <c r="D3196" t="s">
        <v>559</v>
      </c>
      <c r="E3196" t="str">
        <f>HYPERLINK("https://www.ncbi.nlm.nih.gov/geo/query/acc.cgi?acc=GSM659779","GSM659779")</f>
        <v>GSM659779</v>
      </c>
      <c r="F3196" t="str">
        <f>HYPERLINK("https://www.ncbi.nlm.nih.gov/geo/query/acc.cgi?acc=GSE26830","GSE26830")</f>
        <v>GSE26830</v>
      </c>
    </row>
    <row r="3197" spans="1:6" x14ac:dyDescent="0.25">
      <c r="A3197" t="s">
        <v>5230</v>
      </c>
      <c r="B3197" s="2" t="s">
        <v>5231</v>
      </c>
      <c r="C3197" t="s">
        <v>26</v>
      </c>
      <c r="D3197" t="s">
        <v>1121</v>
      </c>
      <c r="E3197" t="str">
        <f>HYPERLINK("https://www.ncbi.nlm.nih.gov/geo/query/acc.cgi?acc=GSM333654","GSM333654")</f>
        <v>GSM333654</v>
      </c>
      <c r="F3197" t="str">
        <f>HYPERLINK("https://www.ncbi.nlm.nih.gov/geo/query/acc.cgi?acc=GSE13212","GSE13212")</f>
        <v>GSE13212</v>
      </c>
    </row>
    <row r="3198" spans="1:6" x14ac:dyDescent="0.25">
      <c r="A3198" t="s">
        <v>5232</v>
      </c>
      <c r="B3198" s="2" t="s">
        <v>5231</v>
      </c>
      <c r="C3198" t="s">
        <v>26</v>
      </c>
      <c r="D3198" t="s">
        <v>1121</v>
      </c>
      <c r="E3198" t="str">
        <f>HYPERLINK("https://www.ncbi.nlm.nih.gov/geo/query/acc.cgi?acc=GSM333655","GSM333655")</f>
        <v>GSM333655</v>
      </c>
      <c r="F3198" t="str">
        <f>HYPERLINK("https://www.ncbi.nlm.nih.gov/geo/query/acc.cgi?acc=GSE13212","GSE13212")</f>
        <v>GSE13212</v>
      </c>
    </row>
    <row r="3199" spans="1:6" x14ac:dyDescent="0.25">
      <c r="A3199" t="s">
        <v>5233</v>
      </c>
      <c r="B3199" s="2" t="s">
        <v>5234</v>
      </c>
      <c r="C3199" t="s">
        <v>26</v>
      </c>
      <c r="D3199" t="s">
        <v>1121</v>
      </c>
      <c r="E3199" t="str">
        <f>HYPERLINK("https://www.ncbi.nlm.nih.gov/geo/query/acc.cgi?acc=GSM333656","GSM333656")</f>
        <v>GSM333656</v>
      </c>
      <c r="F3199" t="str">
        <f>HYPERLINK("https://www.ncbi.nlm.nih.gov/geo/query/acc.cgi?acc=GSE13212","GSE13212")</f>
        <v>GSE13212</v>
      </c>
    </row>
    <row r="3200" spans="1:6" x14ac:dyDescent="0.25">
      <c r="A3200" t="s">
        <v>5235</v>
      </c>
      <c r="B3200" s="2" t="s">
        <v>5234</v>
      </c>
      <c r="C3200" t="s">
        <v>26</v>
      </c>
      <c r="D3200" t="s">
        <v>1121</v>
      </c>
      <c r="E3200" t="str">
        <f>HYPERLINK("https://www.ncbi.nlm.nih.gov/geo/query/acc.cgi?acc=GSM333657","GSM333657")</f>
        <v>GSM333657</v>
      </c>
      <c r="F3200" t="str">
        <f>HYPERLINK("https://www.ncbi.nlm.nih.gov/geo/query/acc.cgi?acc=GSE13212","GSE13212")</f>
        <v>GSE13212</v>
      </c>
    </row>
    <row r="3201" spans="1:6" x14ac:dyDescent="0.25">
      <c r="A3201" t="s">
        <v>5236</v>
      </c>
      <c r="B3201" s="2" t="s">
        <v>4827</v>
      </c>
      <c r="C3201" t="s">
        <v>31</v>
      </c>
      <c r="D3201" t="s">
        <v>579</v>
      </c>
      <c r="E3201" t="str">
        <f>HYPERLINK("https://www.ncbi.nlm.nih.gov/geo/query/acc.cgi?acc=GSM346690","GSM346690")</f>
        <v>GSM346690</v>
      </c>
      <c r="F3201" t="str">
        <f>HYPERLINK("https://www.ncbi.nlm.nih.gov/geo/query/acc.cgi?acc=GSE13770","GSE13770")</f>
        <v>GSE13770</v>
      </c>
    </row>
    <row r="3202" spans="1:6" x14ac:dyDescent="0.25">
      <c r="A3202" t="s">
        <v>5237</v>
      </c>
      <c r="B3202" s="2" t="s">
        <v>4827</v>
      </c>
      <c r="C3202" t="s">
        <v>31</v>
      </c>
      <c r="D3202" t="s">
        <v>579</v>
      </c>
      <c r="E3202" t="str">
        <f>HYPERLINK("https://www.ncbi.nlm.nih.gov/geo/query/acc.cgi?acc=GSM346691","GSM346691")</f>
        <v>GSM346691</v>
      </c>
      <c r="F3202" t="str">
        <f>HYPERLINK("https://www.ncbi.nlm.nih.gov/geo/query/acc.cgi?acc=GSE13770","GSE13770")</f>
        <v>GSE13770</v>
      </c>
    </row>
    <row r="3203" spans="1:6" x14ac:dyDescent="0.25">
      <c r="A3203" t="s">
        <v>5238</v>
      </c>
      <c r="B3203" s="2" t="s">
        <v>5231</v>
      </c>
      <c r="C3203" t="s">
        <v>26</v>
      </c>
      <c r="D3203" t="s">
        <v>1121</v>
      </c>
      <c r="E3203" t="str">
        <f>HYPERLINK("https://www.ncbi.nlm.nih.gov/geo/query/acc.cgi?acc=GSM333653","GSM333653")</f>
        <v>GSM333653</v>
      </c>
      <c r="F3203" t="str">
        <f>HYPERLINK("https://www.ncbi.nlm.nih.gov/geo/query/acc.cgi?acc=GSE13212","GSE13212")</f>
        <v>GSE13212</v>
      </c>
    </row>
    <row r="3204" spans="1:6" x14ac:dyDescent="0.25">
      <c r="A3204" t="s">
        <v>5239</v>
      </c>
      <c r="B3204" s="2" t="s">
        <v>5234</v>
      </c>
      <c r="C3204" t="s">
        <v>26</v>
      </c>
      <c r="D3204" t="s">
        <v>1121</v>
      </c>
      <c r="E3204" t="str">
        <f>HYPERLINK("https://www.ncbi.nlm.nih.gov/geo/query/acc.cgi?acc=GSM333658","GSM333658")</f>
        <v>GSM333658</v>
      </c>
      <c r="F3204" t="str">
        <f>HYPERLINK("https://www.ncbi.nlm.nih.gov/geo/query/acc.cgi?acc=GSE13212","GSE13212")</f>
        <v>GSE13212</v>
      </c>
    </row>
    <row r="3205" spans="1:6" x14ac:dyDescent="0.25">
      <c r="A3205" t="s">
        <v>5240</v>
      </c>
      <c r="B3205" s="2" t="s">
        <v>4101</v>
      </c>
      <c r="C3205" t="s">
        <v>26</v>
      </c>
      <c r="D3205" t="s">
        <v>1121</v>
      </c>
      <c r="E3205" t="str">
        <f>HYPERLINK("https://www.ncbi.nlm.nih.gov/geo/query/acc.cgi?acc=GSM333659","GSM333659")</f>
        <v>GSM333659</v>
      </c>
      <c r="F3205" t="str">
        <f>HYPERLINK("https://www.ncbi.nlm.nih.gov/geo/query/acc.cgi?acc=GSE13212","GSE13212")</f>
        <v>GSE13212</v>
      </c>
    </row>
    <row r="3206" spans="1:6" x14ac:dyDescent="0.25">
      <c r="A3206" t="s">
        <v>5241</v>
      </c>
      <c r="B3206" s="2" t="s">
        <v>5242</v>
      </c>
      <c r="C3206" t="s">
        <v>95</v>
      </c>
      <c r="D3206" t="s">
        <v>559</v>
      </c>
      <c r="E3206" t="str">
        <f>HYPERLINK("https://www.ncbi.nlm.nih.gov/geo/query/acc.cgi?acc=GSM495459","GSM495459")</f>
        <v>GSM495459</v>
      </c>
      <c r="F3206" t="str">
        <f>HYPERLINK("https://www.ncbi.nlm.nih.gov/geo/query/acc.cgi?acc=GSE19836","GSE19836")</f>
        <v>GSE19836</v>
      </c>
    </row>
    <row r="3207" spans="1:6" x14ac:dyDescent="0.25">
      <c r="A3207" t="s">
        <v>5243</v>
      </c>
      <c r="B3207" s="2" t="s">
        <v>5244</v>
      </c>
      <c r="C3207" t="s">
        <v>186</v>
      </c>
      <c r="D3207" t="s">
        <v>728</v>
      </c>
      <c r="E3207" t="str">
        <f>HYPERLINK("https://www.ncbi.nlm.nih.gov/geo/query/acc.cgi?acc=GSM777979","GSM777979")</f>
        <v>GSM777979</v>
      </c>
      <c r="F3207" t="str">
        <f>HYPERLINK("https://www.ncbi.nlm.nih.gov/geo/query/acc.cgi?acc=GSE31374","GSE31374")</f>
        <v>GSE31374</v>
      </c>
    </row>
    <row r="3208" spans="1:6" x14ac:dyDescent="0.25">
      <c r="A3208" t="s">
        <v>5245</v>
      </c>
      <c r="B3208" s="2" t="s">
        <v>5244</v>
      </c>
      <c r="C3208" t="s">
        <v>186</v>
      </c>
      <c r="D3208" t="s">
        <v>728</v>
      </c>
      <c r="E3208" t="str">
        <f>HYPERLINK("https://www.ncbi.nlm.nih.gov/geo/query/acc.cgi?acc=GSM777978","GSM777978")</f>
        <v>GSM777978</v>
      </c>
      <c r="F3208" t="str">
        <f>HYPERLINK("https://www.ncbi.nlm.nih.gov/geo/query/acc.cgi?acc=GSE31374","GSE31374")</f>
        <v>GSE31374</v>
      </c>
    </row>
    <row r="3209" spans="1:6" x14ac:dyDescent="0.25">
      <c r="A3209" t="s">
        <v>5246</v>
      </c>
      <c r="B3209" s="2" t="s">
        <v>5247</v>
      </c>
      <c r="C3209" t="s">
        <v>186</v>
      </c>
      <c r="D3209" t="s">
        <v>728</v>
      </c>
      <c r="E3209" t="str">
        <f>HYPERLINK("https://www.ncbi.nlm.nih.gov/geo/query/acc.cgi?acc=GSM777971","GSM777971")</f>
        <v>GSM777971</v>
      </c>
      <c r="F3209" t="str">
        <f>HYPERLINK("https://www.ncbi.nlm.nih.gov/geo/query/acc.cgi?acc=GSE31374","GSE31374")</f>
        <v>GSE31374</v>
      </c>
    </row>
    <row r="3210" spans="1:6" x14ac:dyDescent="0.25">
      <c r="A3210" t="s">
        <v>5248</v>
      </c>
      <c r="B3210" s="2" t="s">
        <v>1131</v>
      </c>
      <c r="C3210" t="s">
        <v>118</v>
      </c>
      <c r="D3210" t="s">
        <v>559</v>
      </c>
      <c r="E3210" t="str">
        <f>HYPERLINK("https://www.ncbi.nlm.nih.gov/geo/query/acc.cgi?acc=GSM638103","GSM638103")</f>
        <v>GSM638103</v>
      </c>
      <c r="F3210" t="str">
        <f>HYPERLINK("https://www.ncbi.nlm.nih.gov/geo/query/acc.cgi?acc=GSE24705","GSE24705")</f>
        <v>GSE24705</v>
      </c>
    </row>
    <row r="3211" spans="1:6" x14ac:dyDescent="0.25">
      <c r="A3211" t="s">
        <v>5249</v>
      </c>
      <c r="B3211" s="2" t="s">
        <v>5250</v>
      </c>
      <c r="C3211" t="s">
        <v>186</v>
      </c>
      <c r="D3211" t="s">
        <v>728</v>
      </c>
      <c r="E3211" t="str">
        <f>HYPERLINK("https://www.ncbi.nlm.nih.gov/geo/query/acc.cgi?acc=GSM777973","GSM777973")</f>
        <v>GSM777973</v>
      </c>
      <c r="F3211" t="str">
        <f>HYPERLINK("https://www.ncbi.nlm.nih.gov/geo/query/acc.cgi?acc=GSE31374","GSE31374")</f>
        <v>GSE31374</v>
      </c>
    </row>
    <row r="3212" spans="1:6" x14ac:dyDescent="0.25">
      <c r="A3212" t="s">
        <v>5251</v>
      </c>
      <c r="B3212" s="2" t="s">
        <v>5250</v>
      </c>
      <c r="C3212" t="s">
        <v>186</v>
      </c>
      <c r="D3212" t="s">
        <v>728</v>
      </c>
      <c r="E3212" t="str">
        <f>HYPERLINK("https://www.ncbi.nlm.nih.gov/geo/query/acc.cgi?acc=GSM777972","GSM777972")</f>
        <v>GSM777972</v>
      </c>
      <c r="F3212" t="str">
        <f>HYPERLINK("https://www.ncbi.nlm.nih.gov/geo/query/acc.cgi?acc=GSE31374","GSE31374")</f>
        <v>GSE31374</v>
      </c>
    </row>
    <row r="3213" spans="1:6" x14ac:dyDescent="0.25">
      <c r="A3213" t="s">
        <v>5252</v>
      </c>
      <c r="B3213" s="2" t="s">
        <v>5253</v>
      </c>
      <c r="C3213" t="s">
        <v>186</v>
      </c>
      <c r="D3213" t="s">
        <v>728</v>
      </c>
      <c r="E3213" t="str">
        <f>HYPERLINK("https://www.ncbi.nlm.nih.gov/geo/query/acc.cgi?acc=GSM777975","GSM777975")</f>
        <v>GSM777975</v>
      </c>
      <c r="F3213" t="str">
        <f>HYPERLINK("https://www.ncbi.nlm.nih.gov/geo/query/acc.cgi?acc=GSE31374","GSE31374")</f>
        <v>GSE31374</v>
      </c>
    </row>
    <row r="3214" spans="1:6" x14ac:dyDescent="0.25">
      <c r="A3214" t="s">
        <v>5254</v>
      </c>
      <c r="B3214" s="2" t="s">
        <v>5253</v>
      </c>
      <c r="C3214" t="s">
        <v>186</v>
      </c>
      <c r="D3214" t="s">
        <v>728</v>
      </c>
      <c r="E3214" t="str">
        <f>HYPERLINK("https://www.ncbi.nlm.nih.gov/geo/query/acc.cgi?acc=GSM777974","GSM777974")</f>
        <v>GSM777974</v>
      </c>
      <c r="F3214" t="str">
        <f>HYPERLINK("https://www.ncbi.nlm.nih.gov/geo/query/acc.cgi?acc=GSE31374","GSE31374")</f>
        <v>GSE31374</v>
      </c>
    </row>
    <row r="3215" spans="1:6" x14ac:dyDescent="0.25">
      <c r="A3215" t="s">
        <v>5255</v>
      </c>
      <c r="B3215" s="2" t="s">
        <v>1131</v>
      </c>
      <c r="C3215" t="s">
        <v>118</v>
      </c>
      <c r="D3215" t="s">
        <v>559</v>
      </c>
      <c r="E3215" t="str">
        <f>HYPERLINK("https://www.ncbi.nlm.nih.gov/geo/query/acc.cgi?acc=GSM638104","GSM638104")</f>
        <v>GSM638104</v>
      </c>
      <c r="F3215" t="str">
        <f>HYPERLINK("https://www.ncbi.nlm.nih.gov/geo/query/acc.cgi?acc=GSE24705","GSE24705")</f>
        <v>GSE24705</v>
      </c>
    </row>
    <row r="3216" spans="1:6" x14ac:dyDescent="0.25">
      <c r="A3216" t="s">
        <v>5256</v>
      </c>
      <c r="B3216" s="2" t="s">
        <v>1131</v>
      </c>
      <c r="C3216" t="s">
        <v>118</v>
      </c>
      <c r="D3216" t="s">
        <v>559</v>
      </c>
      <c r="E3216" t="str">
        <f>HYPERLINK("https://www.ncbi.nlm.nih.gov/geo/query/acc.cgi?acc=GSM638105","GSM638105")</f>
        <v>GSM638105</v>
      </c>
      <c r="F3216" t="str">
        <f>HYPERLINK("https://www.ncbi.nlm.nih.gov/geo/query/acc.cgi?acc=GSE24705","GSE24705")</f>
        <v>GSE24705</v>
      </c>
    </row>
    <row r="3217" spans="1:6" x14ac:dyDescent="0.25">
      <c r="A3217" t="s">
        <v>5257</v>
      </c>
      <c r="B3217" s="2" t="s">
        <v>2446</v>
      </c>
      <c r="C3217" t="s">
        <v>324</v>
      </c>
      <c r="D3217" t="s">
        <v>623</v>
      </c>
      <c r="E3217" t="str">
        <f>HYPERLINK("https://www.ncbi.nlm.nih.gov/geo/query/acc.cgi?acc=GSM105590","GSM105590")</f>
        <v>GSM105590</v>
      </c>
      <c r="F3217" t="str">
        <f>HYPERLINK("https://www.ncbi.nlm.nih.gov/geo/query/acc.cgi?acc=GSE4679","GSE4679")</f>
        <v>GSE4679</v>
      </c>
    </row>
    <row r="3218" spans="1:6" x14ac:dyDescent="0.25">
      <c r="A3218" t="s">
        <v>5258</v>
      </c>
      <c r="B3218" s="2" t="s">
        <v>5259</v>
      </c>
      <c r="C3218" t="s">
        <v>380</v>
      </c>
      <c r="D3218" t="s">
        <v>559</v>
      </c>
      <c r="E3218" t="str">
        <f>HYPERLINK("https://www.ncbi.nlm.nih.gov/geo/query/acc.cgi?acc=GSM1310839","GSM1310839")</f>
        <v>GSM1310839</v>
      </c>
      <c r="F3218" t="str">
        <f t="shared" ref="F3218:F3227" si="181">HYPERLINK("https://www.ncbi.nlm.nih.gov/geo/query/acc.cgi?acc=GSE54242","GSE54242")</f>
        <v>GSE54242</v>
      </c>
    </row>
    <row r="3219" spans="1:6" x14ac:dyDescent="0.25">
      <c r="A3219" t="s">
        <v>5260</v>
      </c>
      <c r="B3219" s="2" t="s">
        <v>5259</v>
      </c>
      <c r="C3219" t="s">
        <v>380</v>
      </c>
      <c r="D3219" t="s">
        <v>559</v>
      </c>
      <c r="E3219" t="str">
        <f>HYPERLINK("https://www.ncbi.nlm.nih.gov/geo/query/acc.cgi?acc=GSM1310838","GSM1310838")</f>
        <v>GSM1310838</v>
      </c>
      <c r="F3219" t="str">
        <f t="shared" si="181"/>
        <v>GSE54242</v>
      </c>
    </row>
    <row r="3220" spans="1:6" x14ac:dyDescent="0.25">
      <c r="A3220" t="s">
        <v>5261</v>
      </c>
      <c r="B3220" s="2" t="s">
        <v>5259</v>
      </c>
      <c r="C3220" t="s">
        <v>380</v>
      </c>
      <c r="D3220" t="s">
        <v>559</v>
      </c>
      <c r="E3220" t="str">
        <f>HYPERLINK("https://www.ncbi.nlm.nih.gov/geo/query/acc.cgi?acc=GSM1310837","GSM1310837")</f>
        <v>GSM1310837</v>
      </c>
      <c r="F3220" t="str">
        <f t="shared" si="181"/>
        <v>GSE54242</v>
      </c>
    </row>
    <row r="3221" spans="1:6" x14ac:dyDescent="0.25">
      <c r="A3221" t="s">
        <v>5262</v>
      </c>
      <c r="B3221" s="2" t="s">
        <v>5263</v>
      </c>
      <c r="C3221" t="s">
        <v>380</v>
      </c>
      <c r="D3221" t="s">
        <v>559</v>
      </c>
      <c r="E3221" t="str">
        <f>HYPERLINK("https://www.ncbi.nlm.nih.gov/geo/query/acc.cgi?acc=GSM1310836","GSM1310836")</f>
        <v>GSM1310836</v>
      </c>
      <c r="F3221" t="str">
        <f t="shared" si="181"/>
        <v>GSE54242</v>
      </c>
    </row>
    <row r="3222" spans="1:6" x14ac:dyDescent="0.25">
      <c r="A3222" t="s">
        <v>5264</v>
      </c>
      <c r="B3222" s="2" t="s">
        <v>5263</v>
      </c>
      <c r="C3222" t="s">
        <v>380</v>
      </c>
      <c r="D3222" t="s">
        <v>559</v>
      </c>
      <c r="E3222" t="str">
        <f>HYPERLINK("https://www.ncbi.nlm.nih.gov/geo/query/acc.cgi?acc=GSM1310835","GSM1310835")</f>
        <v>GSM1310835</v>
      </c>
      <c r="F3222" t="str">
        <f t="shared" si="181"/>
        <v>GSE54242</v>
      </c>
    </row>
    <row r="3223" spans="1:6" x14ac:dyDescent="0.25">
      <c r="A3223" t="s">
        <v>5265</v>
      </c>
      <c r="B3223" s="2" t="s">
        <v>5263</v>
      </c>
      <c r="C3223" t="s">
        <v>380</v>
      </c>
      <c r="D3223" t="s">
        <v>559</v>
      </c>
      <c r="E3223" t="str">
        <f>HYPERLINK("https://www.ncbi.nlm.nih.gov/geo/query/acc.cgi?acc=GSM1310834","GSM1310834")</f>
        <v>GSM1310834</v>
      </c>
      <c r="F3223" t="str">
        <f t="shared" si="181"/>
        <v>GSE54242</v>
      </c>
    </row>
    <row r="3224" spans="1:6" x14ac:dyDescent="0.25">
      <c r="A3224" t="s">
        <v>5266</v>
      </c>
      <c r="B3224" s="2" t="s">
        <v>5267</v>
      </c>
      <c r="C3224" t="s">
        <v>380</v>
      </c>
      <c r="D3224" t="s">
        <v>559</v>
      </c>
      <c r="E3224" t="str">
        <f>HYPERLINK("https://www.ncbi.nlm.nih.gov/geo/query/acc.cgi?acc=GSM1310833","GSM1310833")</f>
        <v>GSM1310833</v>
      </c>
      <c r="F3224" t="str">
        <f t="shared" si="181"/>
        <v>GSE54242</v>
      </c>
    </row>
    <row r="3225" spans="1:6" x14ac:dyDescent="0.25">
      <c r="A3225" t="s">
        <v>5268</v>
      </c>
      <c r="B3225" s="2" t="s">
        <v>5267</v>
      </c>
      <c r="C3225" t="s">
        <v>380</v>
      </c>
      <c r="D3225" t="s">
        <v>559</v>
      </c>
      <c r="E3225" t="str">
        <f>HYPERLINK("https://www.ncbi.nlm.nih.gov/geo/query/acc.cgi?acc=GSM1310832","GSM1310832")</f>
        <v>GSM1310832</v>
      </c>
      <c r="F3225" t="str">
        <f t="shared" si="181"/>
        <v>GSE54242</v>
      </c>
    </row>
    <row r="3226" spans="1:6" x14ac:dyDescent="0.25">
      <c r="A3226" t="s">
        <v>5269</v>
      </c>
      <c r="B3226" s="2" t="s">
        <v>5267</v>
      </c>
      <c r="C3226" t="s">
        <v>380</v>
      </c>
      <c r="D3226" t="s">
        <v>559</v>
      </c>
      <c r="E3226" t="str">
        <f>HYPERLINK("https://www.ncbi.nlm.nih.gov/geo/query/acc.cgi?acc=GSM1310831","GSM1310831")</f>
        <v>GSM1310831</v>
      </c>
      <c r="F3226" t="str">
        <f t="shared" si="181"/>
        <v>GSE54242</v>
      </c>
    </row>
    <row r="3227" spans="1:6" x14ac:dyDescent="0.25">
      <c r="A3227" t="s">
        <v>5270</v>
      </c>
      <c r="B3227" s="2" t="s">
        <v>4849</v>
      </c>
      <c r="C3227" t="s">
        <v>380</v>
      </c>
      <c r="D3227" t="s">
        <v>559</v>
      </c>
      <c r="E3227" t="str">
        <f>HYPERLINK("https://www.ncbi.nlm.nih.gov/geo/query/acc.cgi?acc=GSM1310830","GSM1310830")</f>
        <v>GSM1310830</v>
      </c>
      <c r="F3227" t="str">
        <f t="shared" si="181"/>
        <v>GSE54242</v>
      </c>
    </row>
    <row r="3228" spans="1:6" x14ac:dyDescent="0.25">
      <c r="A3228" t="s">
        <v>5271</v>
      </c>
      <c r="B3228" s="2" t="s">
        <v>4885</v>
      </c>
      <c r="C3228" t="s">
        <v>104</v>
      </c>
      <c r="D3228" t="s">
        <v>923</v>
      </c>
      <c r="E3228" t="str">
        <f>HYPERLINK("https://www.ncbi.nlm.nih.gov/geo/query/acc.cgi?acc=GSM516954","GSM516954")</f>
        <v>GSM516954</v>
      </c>
      <c r="F3228" t="str">
        <f t="shared" ref="F3228:F3235" si="182">HYPERLINK("https://www.ncbi.nlm.nih.gov/geo/query/acc.cgi?acc=GSE20576","GSE20576")</f>
        <v>GSE20576</v>
      </c>
    </row>
    <row r="3229" spans="1:6" x14ac:dyDescent="0.25">
      <c r="A3229" t="s">
        <v>5272</v>
      </c>
      <c r="B3229" s="2" t="s">
        <v>5273</v>
      </c>
      <c r="C3229" t="s">
        <v>104</v>
      </c>
      <c r="D3229" t="s">
        <v>923</v>
      </c>
      <c r="E3229" t="str">
        <f>HYPERLINK("https://www.ncbi.nlm.nih.gov/geo/query/acc.cgi?acc=GSM516955","GSM516955")</f>
        <v>GSM516955</v>
      </c>
      <c r="F3229" t="str">
        <f t="shared" si="182"/>
        <v>GSE20576</v>
      </c>
    </row>
    <row r="3230" spans="1:6" x14ac:dyDescent="0.25">
      <c r="A3230" t="s">
        <v>5274</v>
      </c>
      <c r="B3230" s="2" t="s">
        <v>5273</v>
      </c>
      <c r="C3230" t="s">
        <v>104</v>
      </c>
      <c r="D3230" t="s">
        <v>923</v>
      </c>
      <c r="E3230" t="str">
        <f>HYPERLINK("https://www.ncbi.nlm.nih.gov/geo/query/acc.cgi?acc=GSM516956","GSM516956")</f>
        <v>GSM516956</v>
      </c>
      <c r="F3230" t="str">
        <f t="shared" si="182"/>
        <v>GSE20576</v>
      </c>
    </row>
    <row r="3231" spans="1:6" x14ac:dyDescent="0.25">
      <c r="A3231" t="s">
        <v>5275</v>
      </c>
      <c r="B3231" s="2" t="s">
        <v>5273</v>
      </c>
      <c r="C3231" t="s">
        <v>104</v>
      </c>
      <c r="D3231" t="s">
        <v>923</v>
      </c>
      <c r="E3231" t="str">
        <f>HYPERLINK("https://www.ncbi.nlm.nih.gov/geo/query/acc.cgi?acc=GSM516957","GSM516957")</f>
        <v>GSM516957</v>
      </c>
      <c r="F3231" t="str">
        <f t="shared" si="182"/>
        <v>GSE20576</v>
      </c>
    </row>
    <row r="3232" spans="1:6" x14ac:dyDescent="0.25">
      <c r="A3232" t="s">
        <v>5276</v>
      </c>
      <c r="B3232" s="2" t="s">
        <v>4885</v>
      </c>
      <c r="C3232" t="s">
        <v>104</v>
      </c>
      <c r="D3232" t="s">
        <v>923</v>
      </c>
      <c r="E3232" t="str">
        <f>HYPERLINK("https://www.ncbi.nlm.nih.gov/geo/query/acc.cgi?acc=GSM516950","GSM516950")</f>
        <v>GSM516950</v>
      </c>
      <c r="F3232" t="str">
        <f t="shared" si="182"/>
        <v>GSE20576</v>
      </c>
    </row>
    <row r="3233" spans="1:6" x14ac:dyDescent="0.25">
      <c r="A3233" t="s">
        <v>5277</v>
      </c>
      <c r="B3233" s="2" t="s">
        <v>4885</v>
      </c>
      <c r="C3233" t="s">
        <v>104</v>
      </c>
      <c r="D3233" t="s">
        <v>923</v>
      </c>
      <c r="E3233" t="str">
        <f>HYPERLINK("https://www.ncbi.nlm.nih.gov/geo/query/acc.cgi?acc=GSM516951","GSM516951")</f>
        <v>GSM516951</v>
      </c>
      <c r="F3233" t="str">
        <f t="shared" si="182"/>
        <v>GSE20576</v>
      </c>
    </row>
    <row r="3234" spans="1:6" x14ac:dyDescent="0.25">
      <c r="A3234" t="s">
        <v>5278</v>
      </c>
      <c r="B3234" s="2" t="s">
        <v>4885</v>
      </c>
      <c r="C3234" t="s">
        <v>104</v>
      </c>
      <c r="D3234" t="s">
        <v>923</v>
      </c>
      <c r="E3234" t="str">
        <f>HYPERLINK("https://www.ncbi.nlm.nih.gov/geo/query/acc.cgi?acc=GSM516952","GSM516952")</f>
        <v>GSM516952</v>
      </c>
      <c r="F3234" t="str">
        <f t="shared" si="182"/>
        <v>GSE20576</v>
      </c>
    </row>
    <row r="3235" spans="1:6" x14ac:dyDescent="0.25">
      <c r="A3235" t="s">
        <v>5279</v>
      </c>
      <c r="B3235" s="2" t="s">
        <v>4885</v>
      </c>
      <c r="C3235" t="s">
        <v>104</v>
      </c>
      <c r="D3235" t="s">
        <v>923</v>
      </c>
      <c r="E3235" t="str">
        <f>HYPERLINK("https://www.ncbi.nlm.nih.gov/geo/query/acc.cgi?acc=GSM516953","GSM516953")</f>
        <v>GSM516953</v>
      </c>
      <c r="F3235" t="str">
        <f t="shared" si="182"/>
        <v>GSE20576</v>
      </c>
    </row>
    <row r="3236" spans="1:6" x14ac:dyDescent="0.25">
      <c r="A3236" t="s">
        <v>5280</v>
      </c>
      <c r="B3236" s="2" t="s">
        <v>5281</v>
      </c>
      <c r="C3236" t="s">
        <v>481</v>
      </c>
      <c r="D3236" t="s">
        <v>856</v>
      </c>
      <c r="E3236" t="str">
        <f>HYPERLINK("https://www.ncbi.nlm.nih.gov/geo/query/acc.cgi?acc=GSM2026318","GSM2026318")</f>
        <v>GSM2026318</v>
      </c>
      <c r="F3236" t="str">
        <f>HYPERLINK("https://www.ncbi.nlm.nih.gov/geo/query/acc.cgi?acc=GSE76481","GSE76481")</f>
        <v>GSE76481</v>
      </c>
    </row>
    <row r="3237" spans="1:6" x14ac:dyDescent="0.25">
      <c r="A3237" t="s">
        <v>5282</v>
      </c>
      <c r="B3237" s="2" t="s">
        <v>5273</v>
      </c>
      <c r="C3237" t="s">
        <v>104</v>
      </c>
      <c r="D3237" t="s">
        <v>923</v>
      </c>
      <c r="E3237" t="str">
        <f>HYPERLINK("https://www.ncbi.nlm.nih.gov/geo/query/acc.cgi?acc=GSM516958","GSM516958")</f>
        <v>GSM516958</v>
      </c>
      <c r="F3237" t="str">
        <f>HYPERLINK("https://www.ncbi.nlm.nih.gov/geo/query/acc.cgi?acc=GSE20576","GSE20576")</f>
        <v>GSE20576</v>
      </c>
    </row>
    <row r="3238" spans="1:6" x14ac:dyDescent="0.25">
      <c r="A3238" t="s">
        <v>5283</v>
      </c>
      <c r="B3238" s="2" t="s">
        <v>4137</v>
      </c>
      <c r="C3238" t="s">
        <v>104</v>
      </c>
      <c r="D3238" t="s">
        <v>923</v>
      </c>
      <c r="E3238" t="str">
        <f>HYPERLINK("https://www.ncbi.nlm.nih.gov/geo/query/acc.cgi?acc=GSM516959","GSM516959")</f>
        <v>GSM516959</v>
      </c>
      <c r="F3238" t="str">
        <f>HYPERLINK("https://www.ncbi.nlm.nih.gov/geo/query/acc.cgi?acc=GSE20576","GSE20576")</f>
        <v>GSE20576</v>
      </c>
    </row>
    <row r="3239" spans="1:6" x14ac:dyDescent="0.25">
      <c r="A3239" t="s">
        <v>5284</v>
      </c>
      <c r="B3239" s="2" t="s">
        <v>5285</v>
      </c>
      <c r="C3239" t="s">
        <v>501</v>
      </c>
      <c r="D3239" t="s">
        <v>1806</v>
      </c>
      <c r="E3239" t="str">
        <f>HYPERLINK("https://www.ncbi.nlm.nih.gov/geo/query/acc.cgi?acc=GSM190783","GSM190783")</f>
        <v>GSM190783</v>
      </c>
      <c r="F3239" t="str">
        <f>HYPERLINK("https://www.ncbi.nlm.nih.gov/geo/query/acc.cgi?acc=GSE7866","GSE7866")</f>
        <v>GSE7866</v>
      </c>
    </row>
    <row r="3240" spans="1:6" x14ac:dyDescent="0.25">
      <c r="A3240" t="s">
        <v>5286</v>
      </c>
      <c r="B3240" s="2" t="s">
        <v>5287</v>
      </c>
      <c r="C3240" t="s">
        <v>501</v>
      </c>
      <c r="D3240" t="s">
        <v>1806</v>
      </c>
      <c r="E3240" t="str">
        <f>HYPERLINK("https://www.ncbi.nlm.nih.gov/geo/query/acc.cgi?acc=GSM190782","GSM190782")</f>
        <v>GSM190782</v>
      </c>
      <c r="F3240" t="str">
        <f>HYPERLINK("https://www.ncbi.nlm.nih.gov/geo/query/acc.cgi?acc=GSE7866","GSE7866")</f>
        <v>GSE7866</v>
      </c>
    </row>
    <row r="3241" spans="1:6" x14ac:dyDescent="0.25">
      <c r="A3241" t="s">
        <v>5288</v>
      </c>
      <c r="B3241" s="2" t="s">
        <v>4978</v>
      </c>
      <c r="C3241" t="s">
        <v>454</v>
      </c>
      <c r="D3241" t="s">
        <v>559</v>
      </c>
      <c r="E3241" t="str">
        <f>HYPERLINK("https://www.ncbi.nlm.nih.gov/geo/query/acc.cgi?acc=GSM169456","GSM169456")</f>
        <v>GSM169456</v>
      </c>
      <c r="F3241" t="str">
        <f>HYPERLINK("https://www.ncbi.nlm.nih.gov/geo/query/acc.cgi?acc=GSE7069","GSE7069")</f>
        <v>GSE7069</v>
      </c>
    </row>
    <row r="3242" spans="1:6" x14ac:dyDescent="0.25">
      <c r="A3242" t="s">
        <v>5289</v>
      </c>
      <c r="B3242" s="2" t="s">
        <v>3352</v>
      </c>
      <c r="C3242" t="s">
        <v>330</v>
      </c>
      <c r="D3242" t="s">
        <v>947</v>
      </c>
      <c r="E3242" t="str">
        <f>HYPERLINK("https://www.ncbi.nlm.nih.gov/geo/query/acc.cgi?acc=GSM1147694","GSM1147694")</f>
        <v>GSM1147694</v>
      </c>
      <c r="F3242" t="str">
        <f>HYPERLINK("https://www.ncbi.nlm.nih.gov/geo/query/acc.cgi?acc=GSE47345","GSE47345")</f>
        <v>GSE47345</v>
      </c>
    </row>
    <row r="3243" spans="1:6" x14ac:dyDescent="0.25">
      <c r="A3243" t="s">
        <v>5290</v>
      </c>
      <c r="B3243" s="2" t="s">
        <v>5291</v>
      </c>
      <c r="C3243" t="s">
        <v>348</v>
      </c>
      <c r="D3243" t="s">
        <v>579</v>
      </c>
      <c r="E3243" t="str">
        <f>HYPERLINK("https://www.ncbi.nlm.nih.gov/geo/query/acc.cgi?acc=GSM1606115","GSM1606115")</f>
        <v>GSM1606115</v>
      </c>
      <c r="F3243" t="str">
        <f>HYPERLINK("https://www.ncbi.nlm.nih.gov/geo/query/acc.cgi?acc=GSE49767","GSE49767")</f>
        <v>GSE49767</v>
      </c>
    </row>
    <row r="3244" spans="1:6" x14ac:dyDescent="0.25">
      <c r="A3244" t="s">
        <v>5292</v>
      </c>
      <c r="B3244" s="2" t="s">
        <v>5293</v>
      </c>
      <c r="C3244" t="s">
        <v>348</v>
      </c>
      <c r="D3244" t="s">
        <v>579</v>
      </c>
      <c r="E3244" t="str">
        <f>HYPERLINK("https://www.ncbi.nlm.nih.gov/geo/query/acc.cgi?acc=GSM1606116","GSM1606116")</f>
        <v>GSM1606116</v>
      </c>
      <c r="F3244" t="str">
        <f>HYPERLINK("https://www.ncbi.nlm.nih.gov/geo/query/acc.cgi?acc=GSE49767","GSE49767")</f>
        <v>GSE49767</v>
      </c>
    </row>
    <row r="3245" spans="1:6" x14ac:dyDescent="0.25">
      <c r="A3245" t="s">
        <v>5294</v>
      </c>
      <c r="B3245" s="2" t="s">
        <v>4071</v>
      </c>
      <c r="C3245" t="s">
        <v>404</v>
      </c>
      <c r="D3245" t="s">
        <v>579</v>
      </c>
      <c r="E3245" t="str">
        <f>HYPERLINK("https://www.ncbi.nlm.nih.gov/geo/query/acc.cgi?acc=GSM1385819","GSM1385819")</f>
        <v>GSM1385819</v>
      </c>
      <c r="F3245" t="str">
        <f t="shared" ref="F3245:F3254" si="183">HYPERLINK("https://www.ncbi.nlm.nih.gov/geo/query/acc.cgi?acc=GSE57639","GSE57639")</f>
        <v>GSE57639</v>
      </c>
    </row>
    <row r="3246" spans="1:6" x14ac:dyDescent="0.25">
      <c r="A3246" t="s">
        <v>5295</v>
      </c>
      <c r="B3246" s="2" t="s">
        <v>5296</v>
      </c>
      <c r="C3246" t="s">
        <v>404</v>
      </c>
      <c r="D3246" t="s">
        <v>579</v>
      </c>
      <c r="E3246" t="str">
        <f>HYPERLINK("https://www.ncbi.nlm.nih.gov/geo/query/acc.cgi?acc=GSM1385818","GSM1385818")</f>
        <v>GSM1385818</v>
      </c>
      <c r="F3246" t="str">
        <f t="shared" si="183"/>
        <v>GSE57639</v>
      </c>
    </row>
    <row r="3247" spans="1:6" x14ac:dyDescent="0.25">
      <c r="A3247" t="s">
        <v>5297</v>
      </c>
      <c r="B3247" s="2" t="s">
        <v>5298</v>
      </c>
      <c r="C3247" t="s">
        <v>404</v>
      </c>
      <c r="D3247" t="s">
        <v>579</v>
      </c>
      <c r="E3247" t="str">
        <f>HYPERLINK("https://www.ncbi.nlm.nih.gov/geo/query/acc.cgi?acc=GSM1385813","GSM1385813")</f>
        <v>GSM1385813</v>
      </c>
      <c r="F3247" t="str">
        <f t="shared" si="183"/>
        <v>GSE57639</v>
      </c>
    </row>
    <row r="3248" spans="1:6" x14ac:dyDescent="0.25">
      <c r="A3248" t="s">
        <v>5299</v>
      </c>
      <c r="B3248" s="2" t="s">
        <v>5300</v>
      </c>
      <c r="C3248" t="s">
        <v>404</v>
      </c>
      <c r="D3248" t="s">
        <v>579</v>
      </c>
      <c r="E3248" t="str">
        <f>HYPERLINK("https://www.ncbi.nlm.nih.gov/geo/query/acc.cgi?acc=GSM1385812","GSM1385812")</f>
        <v>GSM1385812</v>
      </c>
      <c r="F3248" t="str">
        <f t="shared" si="183"/>
        <v>GSE57639</v>
      </c>
    </row>
    <row r="3249" spans="1:6" x14ac:dyDescent="0.25">
      <c r="A3249" t="s">
        <v>5301</v>
      </c>
      <c r="B3249" s="2" t="s">
        <v>5300</v>
      </c>
      <c r="C3249" t="s">
        <v>404</v>
      </c>
      <c r="D3249" t="s">
        <v>579</v>
      </c>
      <c r="E3249" t="str">
        <f>HYPERLINK("https://www.ncbi.nlm.nih.gov/geo/query/acc.cgi?acc=GSM1385811","GSM1385811")</f>
        <v>GSM1385811</v>
      </c>
      <c r="F3249" t="str">
        <f t="shared" si="183"/>
        <v>GSE57639</v>
      </c>
    </row>
    <row r="3250" spans="1:6" x14ac:dyDescent="0.25">
      <c r="A3250" t="s">
        <v>5302</v>
      </c>
      <c r="B3250" s="2" t="s">
        <v>5300</v>
      </c>
      <c r="C3250" t="s">
        <v>404</v>
      </c>
      <c r="D3250" t="s">
        <v>579</v>
      </c>
      <c r="E3250" t="str">
        <f>HYPERLINK("https://www.ncbi.nlm.nih.gov/geo/query/acc.cgi?acc=GSM1385810","GSM1385810")</f>
        <v>GSM1385810</v>
      </c>
      <c r="F3250" t="str">
        <f t="shared" si="183"/>
        <v>GSE57639</v>
      </c>
    </row>
    <row r="3251" spans="1:6" x14ac:dyDescent="0.25">
      <c r="A3251" t="s">
        <v>5303</v>
      </c>
      <c r="B3251" s="2" t="s">
        <v>5296</v>
      </c>
      <c r="C3251" t="s">
        <v>404</v>
      </c>
      <c r="D3251" t="s">
        <v>579</v>
      </c>
      <c r="E3251" t="str">
        <f>HYPERLINK("https://www.ncbi.nlm.nih.gov/geo/query/acc.cgi?acc=GSM1385817","GSM1385817")</f>
        <v>GSM1385817</v>
      </c>
      <c r="F3251" t="str">
        <f t="shared" si="183"/>
        <v>GSE57639</v>
      </c>
    </row>
    <row r="3252" spans="1:6" x14ac:dyDescent="0.25">
      <c r="A3252" t="s">
        <v>5304</v>
      </c>
      <c r="B3252" s="2" t="s">
        <v>5296</v>
      </c>
      <c r="C3252" t="s">
        <v>404</v>
      </c>
      <c r="D3252" t="s">
        <v>579</v>
      </c>
      <c r="E3252" t="str">
        <f>HYPERLINK("https://www.ncbi.nlm.nih.gov/geo/query/acc.cgi?acc=GSM1385816","GSM1385816")</f>
        <v>GSM1385816</v>
      </c>
      <c r="F3252" t="str">
        <f t="shared" si="183"/>
        <v>GSE57639</v>
      </c>
    </row>
    <row r="3253" spans="1:6" x14ac:dyDescent="0.25">
      <c r="A3253" t="s">
        <v>5305</v>
      </c>
      <c r="B3253" s="2" t="s">
        <v>5298</v>
      </c>
      <c r="C3253" t="s">
        <v>404</v>
      </c>
      <c r="D3253" t="s">
        <v>579</v>
      </c>
      <c r="E3253" t="str">
        <f>HYPERLINK("https://www.ncbi.nlm.nih.gov/geo/query/acc.cgi?acc=GSM1385815","GSM1385815")</f>
        <v>GSM1385815</v>
      </c>
      <c r="F3253" t="str">
        <f t="shared" si="183"/>
        <v>GSE57639</v>
      </c>
    </row>
    <row r="3254" spans="1:6" x14ac:dyDescent="0.25">
      <c r="A3254" t="s">
        <v>5306</v>
      </c>
      <c r="B3254" s="2" t="s">
        <v>5298</v>
      </c>
      <c r="C3254" t="s">
        <v>404</v>
      </c>
      <c r="D3254" t="s">
        <v>579</v>
      </c>
      <c r="E3254" t="str">
        <f>HYPERLINK("https://www.ncbi.nlm.nih.gov/geo/query/acc.cgi?acc=GSM1385814","GSM1385814")</f>
        <v>GSM1385814</v>
      </c>
      <c r="F3254" t="str">
        <f t="shared" si="183"/>
        <v>GSE57639</v>
      </c>
    </row>
    <row r="3255" spans="1:6" x14ac:dyDescent="0.25">
      <c r="A3255" t="s">
        <v>5307</v>
      </c>
      <c r="B3255" s="2" t="s">
        <v>5308</v>
      </c>
      <c r="C3255" t="s">
        <v>95</v>
      </c>
      <c r="D3255" t="s">
        <v>559</v>
      </c>
      <c r="E3255" t="str">
        <f>HYPERLINK("https://www.ncbi.nlm.nih.gov/geo/query/acc.cgi?acc=GSM495484","GSM495484")</f>
        <v>GSM495484</v>
      </c>
      <c r="F3255" t="str">
        <f>HYPERLINK("https://www.ncbi.nlm.nih.gov/geo/query/acc.cgi?acc=GSE19836","GSE19836")</f>
        <v>GSE19836</v>
      </c>
    </row>
    <row r="3256" spans="1:6" x14ac:dyDescent="0.25">
      <c r="A3256" t="s">
        <v>5309</v>
      </c>
      <c r="B3256" s="2" t="s">
        <v>5308</v>
      </c>
      <c r="C3256" t="s">
        <v>95</v>
      </c>
      <c r="D3256" t="s">
        <v>559</v>
      </c>
      <c r="E3256" t="str">
        <f>HYPERLINK("https://www.ncbi.nlm.nih.gov/geo/query/acc.cgi?acc=GSM495485","GSM495485")</f>
        <v>GSM495485</v>
      </c>
      <c r="F3256" t="str">
        <f>HYPERLINK("https://www.ncbi.nlm.nih.gov/geo/query/acc.cgi?acc=GSE19836","GSE19836")</f>
        <v>GSE19836</v>
      </c>
    </row>
    <row r="3257" spans="1:6" x14ac:dyDescent="0.25">
      <c r="A3257" t="s">
        <v>5310</v>
      </c>
      <c r="B3257" s="2" t="s">
        <v>5311</v>
      </c>
      <c r="C3257" t="s">
        <v>95</v>
      </c>
      <c r="D3257" t="s">
        <v>559</v>
      </c>
      <c r="E3257" t="str">
        <f>HYPERLINK("https://www.ncbi.nlm.nih.gov/geo/query/acc.cgi?acc=GSM495486","GSM495486")</f>
        <v>GSM495486</v>
      </c>
      <c r="F3257" t="str">
        <f>HYPERLINK("https://www.ncbi.nlm.nih.gov/geo/query/acc.cgi?acc=GSE19836","GSE19836")</f>
        <v>GSE19836</v>
      </c>
    </row>
    <row r="3258" spans="1:6" x14ac:dyDescent="0.25">
      <c r="A3258" t="s">
        <v>5312</v>
      </c>
      <c r="B3258" s="2" t="s">
        <v>5311</v>
      </c>
      <c r="C3258" t="s">
        <v>95</v>
      </c>
      <c r="D3258" t="s">
        <v>559</v>
      </c>
      <c r="E3258" t="str">
        <f>HYPERLINK("https://www.ncbi.nlm.nih.gov/geo/query/acc.cgi?acc=GSM495487","GSM495487")</f>
        <v>GSM495487</v>
      </c>
      <c r="F3258" t="str">
        <f>HYPERLINK("https://www.ncbi.nlm.nih.gov/geo/query/acc.cgi?acc=GSE19836","GSE19836")</f>
        <v>GSE19836</v>
      </c>
    </row>
    <row r="3259" spans="1:6" x14ac:dyDescent="0.25">
      <c r="A3259" t="s">
        <v>5313</v>
      </c>
      <c r="B3259" s="2" t="s">
        <v>5314</v>
      </c>
      <c r="C3259" t="s">
        <v>175</v>
      </c>
      <c r="D3259" t="s">
        <v>559</v>
      </c>
      <c r="E3259" t="str">
        <f>HYPERLINK("https://www.ncbi.nlm.nih.gov/geo/query/acc.cgi?acc=GSM747176","GSM747176")</f>
        <v>GSM747176</v>
      </c>
      <c r="F3259" t="str">
        <f>HYPERLINK("https://www.ncbi.nlm.nih.gov/geo/query/acc.cgi?acc=GSE30176","GSE30176")</f>
        <v>GSE30176</v>
      </c>
    </row>
    <row r="3260" spans="1:6" x14ac:dyDescent="0.25">
      <c r="A3260" t="s">
        <v>5315</v>
      </c>
      <c r="B3260" s="2" t="s">
        <v>5314</v>
      </c>
      <c r="C3260" t="s">
        <v>175</v>
      </c>
      <c r="D3260" t="s">
        <v>559</v>
      </c>
      <c r="E3260" t="str">
        <f>HYPERLINK("https://www.ncbi.nlm.nih.gov/geo/query/acc.cgi?acc=GSM747177","GSM747177")</f>
        <v>GSM747177</v>
      </c>
      <c r="F3260" t="str">
        <f>HYPERLINK("https://www.ncbi.nlm.nih.gov/geo/query/acc.cgi?acc=GSE30176","GSE30176")</f>
        <v>GSE30176</v>
      </c>
    </row>
    <row r="3261" spans="1:6" x14ac:dyDescent="0.25">
      <c r="A3261" t="s">
        <v>5316</v>
      </c>
      <c r="B3261" s="2" t="s">
        <v>679</v>
      </c>
      <c r="C3261" t="s">
        <v>95</v>
      </c>
      <c r="D3261" t="s">
        <v>559</v>
      </c>
      <c r="E3261" t="str">
        <f>HYPERLINK("https://www.ncbi.nlm.nih.gov/geo/query/acc.cgi?acc=GSM495482","GSM495482")</f>
        <v>GSM495482</v>
      </c>
      <c r="F3261" t="str">
        <f>HYPERLINK("https://www.ncbi.nlm.nih.gov/geo/query/acc.cgi?acc=GSE19836","GSE19836")</f>
        <v>GSE19836</v>
      </c>
    </row>
    <row r="3262" spans="1:6" x14ac:dyDescent="0.25">
      <c r="A3262" t="s">
        <v>5317</v>
      </c>
      <c r="B3262" s="2" t="s">
        <v>5308</v>
      </c>
      <c r="C3262" t="s">
        <v>95</v>
      </c>
      <c r="D3262" t="s">
        <v>559</v>
      </c>
      <c r="E3262" t="str">
        <f>HYPERLINK("https://www.ncbi.nlm.nih.gov/geo/query/acc.cgi?acc=GSM495483","GSM495483")</f>
        <v>GSM495483</v>
      </c>
      <c r="F3262" t="str">
        <f>HYPERLINK("https://www.ncbi.nlm.nih.gov/geo/query/acc.cgi?acc=GSE19836","GSE19836")</f>
        <v>GSE19836</v>
      </c>
    </row>
    <row r="3263" spans="1:6" x14ac:dyDescent="0.25">
      <c r="A3263" t="s">
        <v>5318</v>
      </c>
      <c r="B3263" s="2" t="s">
        <v>5314</v>
      </c>
      <c r="C3263" t="s">
        <v>175</v>
      </c>
      <c r="D3263" t="s">
        <v>559</v>
      </c>
      <c r="E3263" t="str">
        <f>HYPERLINK("https://www.ncbi.nlm.nih.gov/geo/query/acc.cgi?acc=GSM747178","GSM747178")</f>
        <v>GSM747178</v>
      </c>
      <c r="F3263" t="str">
        <f>HYPERLINK("https://www.ncbi.nlm.nih.gov/geo/query/acc.cgi?acc=GSE30176","GSE30176")</f>
        <v>GSE30176</v>
      </c>
    </row>
    <row r="3264" spans="1:6" x14ac:dyDescent="0.25">
      <c r="A3264" t="s">
        <v>5319</v>
      </c>
      <c r="B3264" s="2" t="s">
        <v>4156</v>
      </c>
      <c r="C3264" t="s">
        <v>175</v>
      </c>
      <c r="D3264" t="s">
        <v>559</v>
      </c>
      <c r="E3264" t="str">
        <f>HYPERLINK("https://www.ncbi.nlm.nih.gov/geo/query/acc.cgi?acc=GSM747179","GSM747179")</f>
        <v>GSM747179</v>
      </c>
      <c r="F3264" t="str">
        <f>HYPERLINK("https://www.ncbi.nlm.nih.gov/geo/query/acc.cgi?acc=GSE30176","GSE30176")</f>
        <v>GSE30176</v>
      </c>
    </row>
    <row r="3265" spans="1:6" x14ac:dyDescent="0.25">
      <c r="A3265" t="s">
        <v>5320</v>
      </c>
      <c r="B3265" s="2" t="s">
        <v>5311</v>
      </c>
      <c r="C3265" t="s">
        <v>95</v>
      </c>
      <c r="D3265" t="s">
        <v>559</v>
      </c>
      <c r="E3265" t="str">
        <f>HYPERLINK("https://www.ncbi.nlm.nih.gov/geo/query/acc.cgi?acc=GSM495488","GSM495488")</f>
        <v>GSM495488</v>
      </c>
      <c r="F3265" t="str">
        <f>HYPERLINK("https://www.ncbi.nlm.nih.gov/geo/query/acc.cgi?acc=GSE19836","GSE19836")</f>
        <v>GSE19836</v>
      </c>
    </row>
    <row r="3266" spans="1:6" x14ac:dyDescent="0.25">
      <c r="A3266" t="s">
        <v>5321</v>
      </c>
      <c r="B3266" s="2" t="s">
        <v>4903</v>
      </c>
      <c r="C3266" t="s">
        <v>95</v>
      </c>
      <c r="D3266" t="s">
        <v>559</v>
      </c>
      <c r="E3266" t="str">
        <f>HYPERLINK("https://www.ncbi.nlm.nih.gov/geo/query/acc.cgi?acc=GSM495489","GSM495489")</f>
        <v>GSM495489</v>
      </c>
      <c r="F3266" t="str">
        <f>HYPERLINK("https://www.ncbi.nlm.nih.gov/geo/query/acc.cgi?acc=GSE19836","GSE19836")</f>
        <v>GSE19836</v>
      </c>
    </row>
    <row r="3267" spans="1:6" x14ac:dyDescent="0.25">
      <c r="A3267" t="s">
        <v>5322</v>
      </c>
      <c r="B3267" s="2" t="s">
        <v>1421</v>
      </c>
      <c r="C3267" t="s">
        <v>330</v>
      </c>
      <c r="D3267" t="s">
        <v>947</v>
      </c>
      <c r="E3267" t="str">
        <f>HYPERLINK("https://www.ncbi.nlm.nih.gov/geo/query/acc.cgi?acc=GSM1147637","GSM1147637")</f>
        <v>GSM1147637</v>
      </c>
      <c r="F3267" t="str">
        <f t="shared" ref="F3267:F3276" si="184">HYPERLINK("https://www.ncbi.nlm.nih.gov/geo/query/acc.cgi?acc=GSE47345","GSE47345")</f>
        <v>GSE47345</v>
      </c>
    </row>
    <row r="3268" spans="1:6" x14ac:dyDescent="0.25">
      <c r="A3268" t="s">
        <v>5323</v>
      </c>
      <c r="B3268" s="2" t="s">
        <v>3355</v>
      </c>
      <c r="C3268" t="s">
        <v>330</v>
      </c>
      <c r="D3268" t="s">
        <v>947</v>
      </c>
      <c r="E3268" t="str">
        <f>HYPERLINK("https://www.ncbi.nlm.nih.gov/geo/query/acc.cgi?acc=GSM1147636","GSM1147636")</f>
        <v>GSM1147636</v>
      </c>
      <c r="F3268" t="str">
        <f t="shared" si="184"/>
        <v>GSE47345</v>
      </c>
    </row>
    <row r="3269" spans="1:6" x14ac:dyDescent="0.25">
      <c r="A3269" t="s">
        <v>5324</v>
      </c>
      <c r="B3269" s="2" t="s">
        <v>1415</v>
      </c>
      <c r="C3269" t="s">
        <v>330</v>
      </c>
      <c r="D3269" t="s">
        <v>947</v>
      </c>
      <c r="E3269" t="str">
        <f>HYPERLINK("https://www.ncbi.nlm.nih.gov/geo/query/acc.cgi?acc=GSM1147635","GSM1147635")</f>
        <v>GSM1147635</v>
      </c>
      <c r="F3269" t="str">
        <f t="shared" si="184"/>
        <v>GSE47345</v>
      </c>
    </row>
    <row r="3270" spans="1:6" x14ac:dyDescent="0.25">
      <c r="A3270" t="s">
        <v>5325</v>
      </c>
      <c r="B3270" s="2" t="s">
        <v>3352</v>
      </c>
      <c r="C3270" t="s">
        <v>330</v>
      </c>
      <c r="D3270" t="s">
        <v>947</v>
      </c>
      <c r="E3270" t="str">
        <f>HYPERLINK("https://www.ncbi.nlm.nih.gov/geo/query/acc.cgi?acc=GSM1147634","GSM1147634")</f>
        <v>GSM1147634</v>
      </c>
      <c r="F3270" t="str">
        <f t="shared" si="184"/>
        <v>GSE47345</v>
      </c>
    </row>
    <row r="3271" spans="1:6" x14ac:dyDescent="0.25">
      <c r="A3271" t="s">
        <v>5326</v>
      </c>
      <c r="B3271" s="2" t="s">
        <v>1427</v>
      </c>
      <c r="C3271" t="s">
        <v>330</v>
      </c>
      <c r="D3271" t="s">
        <v>947</v>
      </c>
      <c r="E3271" t="str">
        <f>HYPERLINK("https://www.ncbi.nlm.nih.gov/geo/query/acc.cgi?acc=GSM1147633","GSM1147633")</f>
        <v>GSM1147633</v>
      </c>
      <c r="F3271" t="str">
        <f t="shared" si="184"/>
        <v>GSE47345</v>
      </c>
    </row>
    <row r="3272" spans="1:6" x14ac:dyDescent="0.25">
      <c r="A3272" t="s">
        <v>5327</v>
      </c>
      <c r="B3272" s="2" t="s">
        <v>3360</v>
      </c>
      <c r="C3272" t="s">
        <v>330</v>
      </c>
      <c r="D3272" t="s">
        <v>947</v>
      </c>
      <c r="E3272" t="str">
        <f>HYPERLINK("https://www.ncbi.nlm.nih.gov/geo/query/acc.cgi?acc=GSM1147632","GSM1147632")</f>
        <v>GSM1147632</v>
      </c>
      <c r="F3272" t="str">
        <f t="shared" si="184"/>
        <v>GSE47345</v>
      </c>
    </row>
    <row r="3273" spans="1:6" x14ac:dyDescent="0.25">
      <c r="A3273" t="s">
        <v>5328</v>
      </c>
      <c r="B3273" s="2" t="s">
        <v>1423</v>
      </c>
      <c r="C3273" t="s">
        <v>330</v>
      </c>
      <c r="D3273" t="s">
        <v>947</v>
      </c>
      <c r="E3273" t="str">
        <f>HYPERLINK("https://www.ncbi.nlm.nih.gov/geo/query/acc.cgi?acc=GSM1147631","GSM1147631")</f>
        <v>GSM1147631</v>
      </c>
      <c r="F3273" t="str">
        <f t="shared" si="184"/>
        <v>GSE47345</v>
      </c>
    </row>
    <row r="3274" spans="1:6" x14ac:dyDescent="0.25">
      <c r="A3274" t="s">
        <v>5329</v>
      </c>
      <c r="B3274" s="2" t="s">
        <v>1425</v>
      </c>
      <c r="C3274" t="s">
        <v>330</v>
      </c>
      <c r="D3274" t="s">
        <v>947</v>
      </c>
      <c r="E3274" t="str">
        <f>HYPERLINK("https://www.ncbi.nlm.nih.gov/geo/query/acc.cgi?acc=GSM1147630","GSM1147630")</f>
        <v>GSM1147630</v>
      </c>
      <c r="F3274" t="str">
        <f t="shared" si="184"/>
        <v>GSE47345</v>
      </c>
    </row>
    <row r="3275" spans="1:6" x14ac:dyDescent="0.25">
      <c r="A3275" t="s">
        <v>5330</v>
      </c>
      <c r="B3275" s="2" t="s">
        <v>3365</v>
      </c>
      <c r="C3275" t="s">
        <v>330</v>
      </c>
      <c r="D3275" t="s">
        <v>947</v>
      </c>
      <c r="E3275" t="str">
        <f>HYPERLINK("https://www.ncbi.nlm.nih.gov/geo/query/acc.cgi?acc=GSM1147639","GSM1147639")</f>
        <v>GSM1147639</v>
      </c>
      <c r="F3275" t="str">
        <f t="shared" si="184"/>
        <v>GSE47345</v>
      </c>
    </row>
    <row r="3276" spans="1:6" x14ac:dyDescent="0.25">
      <c r="A3276" t="s">
        <v>5331</v>
      </c>
      <c r="B3276" s="2" t="s">
        <v>1419</v>
      </c>
      <c r="C3276" t="s">
        <v>330</v>
      </c>
      <c r="D3276" t="s">
        <v>947</v>
      </c>
      <c r="E3276" t="str">
        <f>HYPERLINK("https://www.ncbi.nlm.nih.gov/geo/query/acc.cgi?acc=GSM1147638","GSM1147638")</f>
        <v>GSM1147638</v>
      </c>
      <c r="F3276" t="str">
        <f t="shared" si="184"/>
        <v>GSE47345</v>
      </c>
    </row>
    <row r="3277" spans="1:6" x14ac:dyDescent="0.25">
      <c r="A3277" t="s">
        <v>5332</v>
      </c>
      <c r="B3277" s="2" t="s">
        <v>814</v>
      </c>
      <c r="C3277" t="s">
        <v>309</v>
      </c>
      <c r="D3277" t="s">
        <v>583</v>
      </c>
      <c r="E3277" t="str">
        <f>HYPERLINK("https://www.ncbi.nlm.nih.gov/geo/query/acc.cgi?acc=GSM1068167","GSM1068167")</f>
        <v>GSM1068167</v>
      </c>
      <c r="F3277" t="str">
        <f>HYPERLINK("https://www.ncbi.nlm.nih.gov/geo/query/acc.cgi?acc=GSE43682","GSE43682")</f>
        <v>GSE43682</v>
      </c>
    </row>
    <row r="3278" spans="1:6" x14ac:dyDescent="0.25">
      <c r="A3278" t="s">
        <v>5333</v>
      </c>
      <c r="B3278" s="2" t="s">
        <v>5334</v>
      </c>
      <c r="C3278" t="s">
        <v>186</v>
      </c>
      <c r="D3278" t="s">
        <v>728</v>
      </c>
      <c r="E3278" t="str">
        <f>HYPERLINK("https://www.ncbi.nlm.nih.gov/geo/query/acc.cgi?acc=GSM777993","GSM777993")</f>
        <v>GSM777993</v>
      </c>
      <c r="F3278" t="str">
        <f>HYPERLINK("https://www.ncbi.nlm.nih.gov/geo/query/acc.cgi?acc=GSE31374","GSE31374")</f>
        <v>GSE31374</v>
      </c>
    </row>
    <row r="3279" spans="1:6" x14ac:dyDescent="0.25">
      <c r="A3279" t="s">
        <v>5335</v>
      </c>
      <c r="B3279" s="2" t="s">
        <v>5336</v>
      </c>
      <c r="C3279" t="s">
        <v>309</v>
      </c>
      <c r="D3279" t="s">
        <v>583</v>
      </c>
      <c r="E3279" t="str">
        <f>HYPERLINK("https://www.ncbi.nlm.nih.gov/geo/query/acc.cgi?acc=GSM1068165","GSM1068165")</f>
        <v>GSM1068165</v>
      </c>
      <c r="F3279" t="str">
        <f>HYPERLINK("https://www.ncbi.nlm.nih.gov/geo/query/acc.cgi?acc=GSE43682","GSE43682")</f>
        <v>GSE43682</v>
      </c>
    </row>
    <row r="3280" spans="1:6" x14ac:dyDescent="0.25">
      <c r="A3280" t="s">
        <v>5337</v>
      </c>
      <c r="B3280" s="2" t="s">
        <v>5336</v>
      </c>
      <c r="C3280" t="s">
        <v>309</v>
      </c>
      <c r="D3280" t="s">
        <v>583</v>
      </c>
      <c r="E3280" t="str">
        <f>HYPERLINK("https://www.ncbi.nlm.nih.gov/geo/query/acc.cgi?acc=GSM1068164","GSM1068164")</f>
        <v>GSM1068164</v>
      </c>
      <c r="F3280" t="str">
        <f>HYPERLINK("https://www.ncbi.nlm.nih.gov/geo/query/acc.cgi?acc=GSE43682","GSE43682")</f>
        <v>GSE43682</v>
      </c>
    </row>
    <row r="3281" spans="1:6" x14ac:dyDescent="0.25">
      <c r="A3281" t="s">
        <v>5338</v>
      </c>
      <c r="B3281" s="2" t="s">
        <v>5336</v>
      </c>
      <c r="C3281" t="s">
        <v>309</v>
      </c>
      <c r="D3281" t="s">
        <v>583</v>
      </c>
      <c r="E3281" t="str">
        <f>HYPERLINK("https://www.ncbi.nlm.nih.gov/geo/query/acc.cgi?acc=GSM1068163","GSM1068163")</f>
        <v>GSM1068163</v>
      </c>
      <c r="F3281" t="str">
        <f>HYPERLINK("https://www.ncbi.nlm.nih.gov/geo/query/acc.cgi?acc=GSE43682","GSE43682")</f>
        <v>GSE43682</v>
      </c>
    </row>
    <row r="3282" spans="1:6" x14ac:dyDescent="0.25">
      <c r="A3282" t="s">
        <v>5339</v>
      </c>
      <c r="B3282" s="2" t="s">
        <v>830</v>
      </c>
      <c r="C3282" t="s">
        <v>309</v>
      </c>
      <c r="D3282" t="s">
        <v>583</v>
      </c>
      <c r="E3282" t="str">
        <f>HYPERLINK("https://www.ncbi.nlm.nih.gov/geo/query/acc.cgi?acc=GSM1068162","GSM1068162")</f>
        <v>GSM1068162</v>
      </c>
      <c r="F3282" t="str">
        <f>HYPERLINK("https://www.ncbi.nlm.nih.gov/geo/query/acc.cgi?acc=GSE43682","GSE43682")</f>
        <v>GSE43682</v>
      </c>
    </row>
    <row r="3283" spans="1:6" x14ac:dyDescent="0.25">
      <c r="A3283" t="s">
        <v>5340</v>
      </c>
      <c r="B3283" s="2" t="s">
        <v>830</v>
      </c>
      <c r="C3283" t="s">
        <v>309</v>
      </c>
      <c r="D3283" t="s">
        <v>583</v>
      </c>
      <c r="E3283" t="str">
        <f>HYPERLINK("https://www.ncbi.nlm.nih.gov/geo/query/acc.cgi?acc=GSM1068161","GSM1068161")</f>
        <v>GSM1068161</v>
      </c>
      <c r="F3283" t="str">
        <f>HYPERLINK("https://www.ncbi.nlm.nih.gov/geo/query/acc.cgi?acc=GSE43682","GSE43682")</f>
        <v>GSE43682</v>
      </c>
    </row>
    <row r="3284" spans="1:6" x14ac:dyDescent="0.25">
      <c r="A3284" t="s">
        <v>5341</v>
      </c>
      <c r="B3284" s="2" t="s">
        <v>5334</v>
      </c>
      <c r="C3284" t="s">
        <v>186</v>
      </c>
      <c r="D3284" t="s">
        <v>728</v>
      </c>
      <c r="E3284" t="str">
        <f>HYPERLINK("https://www.ncbi.nlm.nih.gov/geo/query/acc.cgi?acc=GSM777992","GSM777992")</f>
        <v>GSM777992</v>
      </c>
      <c r="F3284" t="str">
        <f>HYPERLINK("https://www.ncbi.nlm.nih.gov/geo/query/acc.cgi?acc=GSE31374","GSE31374")</f>
        <v>GSE31374</v>
      </c>
    </row>
    <row r="3285" spans="1:6" x14ac:dyDescent="0.25">
      <c r="A3285" t="s">
        <v>5342</v>
      </c>
      <c r="B3285" s="2" t="s">
        <v>826</v>
      </c>
      <c r="C3285" t="s">
        <v>377</v>
      </c>
      <c r="D3285" t="s">
        <v>618</v>
      </c>
      <c r="E3285" t="str">
        <f>HYPERLINK("https://www.ncbi.nlm.nih.gov/geo/query/acc.cgi?acc=GSM1304487","GSM1304487")</f>
        <v>GSM1304487</v>
      </c>
      <c r="F3285" t="str">
        <f t="shared" ref="F3285:F3290" si="185">HYPERLINK("https://www.ncbi.nlm.nih.gov/geo/query/acc.cgi?acc=GSE53969","GSE53969")</f>
        <v>GSE53969</v>
      </c>
    </row>
    <row r="3286" spans="1:6" x14ac:dyDescent="0.25">
      <c r="A3286" t="s">
        <v>5343</v>
      </c>
      <c r="B3286" s="2" t="s">
        <v>826</v>
      </c>
      <c r="C3286" t="s">
        <v>377</v>
      </c>
      <c r="D3286" t="s">
        <v>618</v>
      </c>
      <c r="E3286" t="str">
        <f>HYPERLINK("https://www.ncbi.nlm.nih.gov/geo/query/acc.cgi?acc=GSM1304486","GSM1304486")</f>
        <v>GSM1304486</v>
      </c>
      <c r="F3286" t="str">
        <f t="shared" si="185"/>
        <v>GSE53969</v>
      </c>
    </row>
    <row r="3287" spans="1:6" x14ac:dyDescent="0.25">
      <c r="A3287" t="s">
        <v>5344</v>
      </c>
      <c r="B3287" s="2" t="s">
        <v>826</v>
      </c>
      <c r="C3287" t="s">
        <v>377</v>
      </c>
      <c r="D3287" t="s">
        <v>618</v>
      </c>
      <c r="E3287" t="str">
        <f>HYPERLINK("https://www.ncbi.nlm.nih.gov/geo/query/acc.cgi?acc=GSM1304485","GSM1304485")</f>
        <v>GSM1304485</v>
      </c>
      <c r="F3287" t="str">
        <f t="shared" si="185"/>
        <v>GSE53969</v>
      </c>
    </row>
    <row r="3288" spans="1:6" x14ac:dyDescent="0.25">
      <c r="A3288" t="s">
        <v>5345</v>
      </c>
      <c r="B3288" s="2" t="s">
        <v>826</v>
      </c>
      <c r="C3288" t="s">
        <v>377</v>
      </c>
      <c r="D3288" t="s">
        <v>618</v>
      </c>
      <c r="E3288" t="str">
        <f>HYPERLINK("https://www.ncbi.nlm.nih.gov/geo/query/acc.cgi?acc=GSM1304484","GSM1304484")</f>
        <v>GSM1304484</v>
      </c>
      <c r="F3288" t="str">
        <f t="shared" si="185"/>
        <v>GSE53969</v>
      </c>
    </row>
    <row r="3289" spans="1:6" x14ac:dyDescent="0.25">
      <c r="A3289" t="s">
        <v>5346</v>
      </c>
      <c r="B3289" s="2" t="s">
        <v>826</v>
      </c>
      <c r="C3289" t="s">
        <v>377</v>
      </c>
      <c r="D3289" t="s">
        <v>618</v>
      </c>
      <c r="E3289" t="str">
        <f>HYPERLINK("https://www.ncbi.nlm.nih.gov/geo/query/acc.cgi?acc=GSM1304483","GSM1304483")</f>
        <v>GSM1304483</v>
      </c>
      <c r="F3289" t="str">
        <f t="shared" si="185"/>
        <v>GSE53969</v>
      </c>
    </row>
    <row r="3290" spans="1:6" x14ac:dyDescent="0.25">
      <c r="A3290" t="s">
        <v>5347</v>
      </c>
      <c r="B3290" s="2" t="s">
        <v>826</v>
      </c>
      <c r="C3290" t="s">
        <v>377</v>
      </c>
      <c r="D3290" t="s">
        <v>618</v>
      </c>
      <c r="E3290" t="str">
        <f>HYPERLINK("https://www.ncbi.nlm.nih.gov/geo/query/acc.cgi?acc=GSM1304482","GSM1304482")</f>
        <v>GSM1304482</v>
      </c>
      <c r="F3290" t="str">
        <f t="shared" si="185"/>
        <v>GSE53969</v>
      </c>
    </row>
    <row r="3291" spans="1:6" x14ac:dyDescent="0.25">
      <c r="A3291" t="s">
        <v>5348</v>
      </c>
      <c r="B3291" s="2" t="s">
        <v>4933</v>
      </c>
      <c r="C3291" t="s">
        <v>309</v>
      </c>
      <c r="D3291" t="s">
        <v>583</v>
      </c>
      <c r="E3291" t="str">
        <f>HYPERLINK("https://www.ncbi.nlm.nih.gov/geo/query/acc.cgi?acc=GSM1068169","GSM1068169")</f>
        <v>GSM1068169</v>
      </c>
      <c r="F3291" t="str">
        <f>HYPERLINK("https://www.ncbi.nlm.nih.gov/geo/query/acc.cgi?acc=GSE43682","GSE43682")</f>
        <v>GSE43682</v>
      </c>
    </row>
    <row r="3292" spans="1:6" x14ac:dyDescent="0.25">
      <c r="A3292" t="s">
        <v>5349</v>
      </c>
      <c r="B3292" s="2" t="s">
        <v>814</v>
      </c>
      <c r="C3292" t="s">
        <v>309</v>
      </c>
      <c r="D3292" t="s">
        <v>583</v>
      </c>
      <c r="E3292" t="str">
        <f>HYPERLINK("https://www.ncbi.nlm.nih.gov/geo/query/acc.cgi?acc=GSM1068168","GSM1068168")</f>
        <v>GSM1068168</v>
      </c>
      <c r="F3292" t="str">
        <f>HYPERLINK("https://www.ncbi.nlm.nih.gov/geo/query/acc.cgi?acc=GSE43682","GSE43682")</f>
        <v>GSE43682</v>
      </c>
    </row>
    <row r="3293" spans="1:6" x14ac:dyDescent="0.25">
      <c r="A3293" t="s">
        <v>5350</v>
      </c>
      <c r="B3293" s="2" t="s">
        <v>4860</v>
      </c>
      <c r="C3293" t="s">
        <v>522</v>
      </c>
      <c r="D3293" t="s">
        <v>583</v>
      </c>
      <c r="E3293" t="str">
        <f>HYPERLINK("https://www.ncbi.nlm.nih.gov/geo/query/acc.cgi?acc=GSM2177597","GSM2177597")</f>
        <v>GSM2177597</v>
      </c>
      <c r="F3293" t="str">
        <f>HYPERLINK("https://www.ncbi.nlm.nih.gov/geo/query/acc.cgi?acc=GSE81908","GSE81908")</f>
        <v>GSE81908</v>
      </c>
    </row>
    <row r="3294" spans="1:6" x14ac:dyDescent="0.25">
      <c r="A3294" t="s">
        <v>5351</v>
      </c>
      <c r="B3294" s="2" t="s">
        <v>864</v>
      </c>
      <c r="C3294" t="s">
        <v>377</v>
      </c>
      <c r="D3294" t="s">
        <v>618</v>
      </c>
      <c r="E3294" t="str">
        <f>HYPERLINK("https://www.ncbi.nlm.nih.gov/geo/query/acc.cgi?acc=GSM1304479","GSM1304479")</f>
        <v>GSM1304479</v>
      </c>
      <c r="F3294" t="str">
        <f>HYPERLINK("https://www.ncbi.nlm.nih.gov/geo/query/acc.cgi?acc=GSE53969","GSE53969")</f>
        <v>GSE53969</v>
      </c>
    </row>
    <row r="3295" spans="1:6" x14ac:dyDescent="0.25">
      <c r="A3295" t="s">
        <v>5352</v>
      </c>
      <c r="B3295" s="2" t="s">
        <v>2324</v>
      </c>
      <c r="C3295" t="s">
        <v>448</v>
      </c>
      <c r="D3295" t="s">
        <v>559</v>
      </c>
      <c r="E3295" t="str">
        <f>HYPERLINK("https://www.ncbi.nlm.nih.gov/geo/query/acc.cgi?acc=GSM1697623","GSM1697623")</f>
        <v>GSM1697623</v>
      </c>
      <c r="F3295" t="str">
        <f>HYPERLINK("https://www.ncbi.nlm.nih.gov/geo/query/acc.cgi?acc=GSE69317","GSE69317")</f>
        <v>GSE69317</v>
      </c>
    </row>
    <row r="3296" spans="1:6" x14ac:dyDescent="0.25">
      <c r="A3296" t="s">
        <v>5353</v>
      </c>
      <c r="B3296" s="2" t="s">
        <v>5132</v>
      </c>
      <c r="C3296" t="s">
        <v>186</v>
      </c>
      <c r="D3296" t="s">
        <v>728</v>
      </c>
      <c r="E3296" t="str">
        <f>HYPERLINK("https://www.ncbi.nlm.nih.gov/geo/query/acc.cgi?acc=GSM777994","GSM777994")</f>
        <v>GSM777994</v>
      </c>
      <c r="F3296" t="str">
        <f>HYPERLINK("https://www.ncbi.nlm.nih.gov/geo/query/acc.cgi?acc=GSE31374","GSE31374")</f>
        <v>GSE31374</v>
      </c>
    </row>
    <row r="3297" spans="1:6" x14ac:dyDescent="0.25">
      <c r="A3297" t="s">
        <v>5354</v>
      </c>
      <c r="B3297" s="2" t="s">
        <v>3597</v>
      </c>
      <c r="C3297" t="s">
        <v>186</v>
      </c>
      <c r="D3297" t="s">
        <v>728</v>
      </c>
      <c r="E3297" t="str">
        <f>HYPERLINK("https://www.ncbi.nlm.nih.gov/geo/query/acc.cgi?acc=GSM777933","GSM777933")</f>
        <v>GSM777933</v>
      </c>
      <c r="F3297" t="str">
        <f>HYPERLINK("https://www.ncbi.nlm.nih.gov/geo/query/acc.cgi?acc=GSE31374","GSE31374")</f>
        <v>GSE31374</v>
      </c>
    </row>
    <row r="3298" spans="1:6" x14ac:dyDescent="0.25">
      <c r="A3298" t="s">
        <v>5355</v>
      </c>
      <c r="B3298" s="2" t="s">
        <v>895</v>
      </c>
      <c r="C3298" t="s">
        <v>415</v>
      </c>
      <c r="D3298" t="s">
        <v>579</v>
      </c>
      <c r="E3298" t="str">
        <f>HYPERLINK("https://www.ncbi.nlm.nih.gov/geo/query/acc.cgi?acc=GSM1486138","GSM1486138")</f>
        <v>GSM1486138</v>
      </c>
      <c r="F3298" t="str">
        <f>HYPERLINK("https://www.ncbi.nlm.nih.gov/geo/query/acc.cgi?acc=GSE60708","GSE60708")</f>
        <v>GSE60708</v>
      </c>
    </row>
    <row r="3299" spans="1:6" x14ac:dyDescent="0.25">
      <c r="A3299" t="s">
        <v>5356</v>
      </c>
      <c r="B3299" s="2" t="s">
        <v>3276</v>
      </c>
      <c r="C3299" t="s">
        <v>186</v>
      </c>
      <c r="D3299" t="s">
        <v>728</v>
      </c>
      <c r="E3299" t="str">
        <f>HYPERLINK("https://www.ncbi.nlm.nih.gov/geo/query/acc.cgi?acc=GSM778091","GSM778091")</f>
        <v>GSM778091</v>
      </c>
      <c r="F3299" t="str">
        <f>HYPERLINK("https://www.ncbi.nlm.nih.gov/geo/query/acc.cgi?acc=GSE31374","GSE31374")</f>
        <v>GSE31374</v>
      </c>
    </row>
    <row r="3300" spans="1:6" x14ac:dyDescent="0.25">
      <c r="A3300" t="s">
        <v>5357</v>
      </c>
      <c r="B3300" s="2" t="s">
        <v>1131</v>
      </c>
      <c r="C3300" t="s">
        <v>124</v>
      </c>
      <c r="D3300" t="s">
        <v>559</v>
      </c>
      <c r="E3300" t="str">
        <f>HYPERLINK("https://www.ncbi.nlm.nih.gov/geo/query/acc.cgi?acc=GSM635239","GSM635239")</f>
        <v>GSM635239</v>
      </c>
      <c r="F3300" t="str">
        <f>HYPERLINK("https://www.ncbi.nlm.nih.gov/geo/query/acc.cgi?acc=GSE25872","GSE25872")</f>
        <v>GSE25872</v>
      </c>
    </row>
    <row r="3301" spans="1:6" x14ac:dyDescent="0.25">
      <c r="A3301" t="s">
        <v>5358</v>
      </c>
      <c r="B3301" s="2" t="s">
        <v>5359</v>
      </c>
      <c r="C3301" t="s">
        <v>124</v>
      </c>
      <c r="D3301" t="s">
        <v>559</v>
      </c>
      <c r="E3301" t="str">
        <f>HYPERLINK("https://www.ncbi.nlm.nih.gov/geo/query/acc.cgi?acc=GSM635238","GSM635238")</f>
        <v>GSM635238</v>
      </c>
      <c r="F3301" t="str">
        <f>HYPERLINK("https://www.ncbi.nlm.nih.gov/geo/query/acc.cgi?acc=GSE25872","GSE25872")</f>
        <v>GSE25872</v>
      </c>
    </row>
    <row r="3302" spans="1:6" x14ac:dyDescent="0.25">
      <c r="A3302" t="s">
        <v>5360</v>
      </c>
      <c r="B3302" s="2" t="s">
        <v>5361</v>
      </c>
      <c r="C3302" t="s">
        <v>124</v>
      </c>
      <c r="D3302" t="s">
        <v>559</v>
      </c>
      <c r="E3302" t="str">
        <f>HYPERLINK("https://www.ncbi.nlm.nih.gov/geo/query/acc.cgi?acc=GSM635237","GSM635237")</f>
        <v>GSM635237</v>
      </c>
      <c r="F3302" t="str">
        <f>HYPERLINK("https://www.ncbi.nlm.nih.gov/geo/query/acc.cgi?acc=GSE25872","GSE25872")</f>
        <v>GSE25872</v>
      </c>
    </row>
    <row r="3303" spans="1:6" x14ac:dyDescent="0.25">
      <c r="A3303" t="s">
        <v>5362</v>
      </c>
      <c r="B3303" s="2" t="s">
        <v>5363</v>
      </c>
      <c r="C3303" t="s">
        <v>415</v>
      </c>
      <c r="D3303" t="s">
        <v>579</v>
      </c>
      <c r="E3303" t="str">
        <f>HYPERLINK("https://www.ncbi.nlm.nih.gov/geo/query/acc.cgi?acc=GSM1486135","GSM1486135")</f>
        <v>GSM1486135</v>
      </c>
      <c r="F3303" t="str">
        <f>HYPERLINK("https://www.ncbi.nlm.nih.gov/geo/query/acc.cgi?acc=GSE60708","GSE60708")</f>
        <v>GSE60708</v>
      </c>
    </row>
    <row r="3304" spans="1:6" x14ac:dyDescent="0.25">
      <c r="A3304" t="s">
        <v>5364</v>
      </c>
      <c r="B3304" s="2" t="s">
        <v>5363</v>
      </c>
      <c r="C3304" t="s">
        <v>415</v>
      </c>
      <c r="D3304" t="s">
        <v>579</v>
      </c>
      <c r="E3304" t="str">
        <f>HYPERLINK("https://www.ncbi.nlm.nih.gov/geo/query/acc.cgi?acc=GSM1486136","GSM1486136")</f>
        <v>GSM1486136</v>
      </c>
      <c r="F3304" t="str">
        <f>HYPERLINK("https://www.ncbi.nlm.nih.gov/geo/query/acc.cgi?acc=GSE60708","GSE60708")</f>
        <v>GSE60708</v>
      </c>
    </row>
    <row r="3305" spans="1:6" x14ac:dyDescent="0.25">
      <c r="A3305" t="s">
        <v>5365</v>
      </c>
      <c r="B3305" s="2" t="s">
        <v>5363</v>
      </c>
      <c r="C3305" t="s">
        <v>415</v>
      </c>
      <c r="D3305" t="s">
        <v>579</v>
      </c>
      <c r="E3305" t="str">
        <f>HYPERLINK("https://www.ncbi.nlm.nih.gov/geo/query/acc.cgi?acc=GSM1486137","GSM1486137")</f>
        <v>GSM1486137</v>
      </c>
      <c r="F3305" t="str">
        <f>HYPERLINK("https://www.ncbi.nlm.nih.gov/geo/query/acc.cgi?acc=GSE60708","GSE60708")</f>
        <v>GSE60708</v>
      </c>
    </row>
    <row r="3306" spans="1:6" x14ac:dyDescent="0.25">
      <c r="A3306" t="s">
        <v>5366</v>
      </c>
      <c r="B3306" s="2" t="s">
        <v>5367</v>
      </c>
      <c r="C3306" t="s">
        <v>186</v>
      </c>
      <c r="D3306" t="s">
        <v>728</v>
      </c>
      <c r="E3306" t="str">
        <f>HYPERLINK("https://www.ncbi.nlm.nih.gov/geo/query/acc.cgi?acc=GSM777999","GSM777999")</f>
        <v>GSM777999</v>
      </c>
      <c r="F3306" t="str">
        <f>HYPERLINK("https://www.ncbi.nlm.nih.gov/geo/query/acc.cgi?acc=GSE31374","GSE31374")</f>
        <v>GSE31374</v>
      </c>
    </row>
    <row r="3307" spans="1:6" x14ac:dyDescent="0.25">
      <c r="A3307" t="s">
        <v>5368</v>
      </c>
      <c r="B3307" s="2" t="s">
        <v>5369</v>
      </c>
      <c r="C3307" t="s">
        <v>136</v>
      </c>
      <c r="D3307" t="s">
        <v>3753</v>
      </c>
      <c r="E3307" t="str">
        <f>HYPERLINK("https://www.ncbi.nlm.nih.gov/geo/query/acc.cgi?acc=GSM648509","GSM648509")</f>
        <v>GSM648509</v>
      </c>
      <c r="F3307" t="str">
        <f>HYPERLINK("https://www.ncbi.nlm.nih.gov/geo/query/acc.cgi?acc=GSE26431","GSE26431")</f>
        <v>GSE26431</v>
      </c>
    </row>
    <row r="3308" spans="1:6" x14ac:dyDescent="0.25">
      <c r="A3308" t="s">
        <v>5370</v>
      </c>
      <c r="B3308" s="2" t="s">
        <v>5371</v>
      </c>
      <c r="C3308" t="s">
        <v>136</v>
      </c>
      <c r="D3308" t="s">
        <v>3753</v>
      </c>
      <c r="E3308" t="str">
        <f>HYPERLINK("https://www.ncbi.nlm.nih.gov/geo/query/acc.cgi?acc=GSM648508","GSM648508")</f>
        <v>GSM648508</v>
      </c>
      <c r="F3308" t="str">
        <f>HYPERLINK("https://www.ncbi.nlm.nih.gov/geo/query/acc.cgi?acc=GSE26431","GSE26431")</f>
        <v>GSE26431</v>
      </c>
    </row>
    <row r="3309" spans="1:6" x14ac:dyDescent="0.25">
      <c r="A3309" t="s">
        <v>5372</v>
      </c>
      <c r="B3309" s="2" t="s">
        <v>5367</v>
      </c>
      <c r="C3309" t="s">
        <v>186</v>
      </c>
      <c r="D3309" t="s">
        <v>728</v>
      </c>
      <c r="E3309" t="str">
        <f>HYPERLINK("https://www.ncbi.nlm.nih.gov/geo/query/acc.cgi?acc=GSM777998","GSM777998")</f>
        <v>GSM777998</v>
      </c>
      <c r="F3309" t="str">
        <f>HYPERLINK("https://www.ncbi.nlm.nih.gov/geo/query/acc.cgi?acc=GSE31374","GSE31374")</f>
        <v>GSE31374</v>
      </c>
    </row>
    <row r="3310" spans="1:6" x14ac:dyDescent="0.25">
      <c r="A3310" t="s">
        <v>5373</v>
      </c>
      <c r="B3310" s="2" t="s">
        <v>5374</v>
      </c>
      <c r="C3310" t="s">
        <v>172</v>
      </c>
      <c r="D3310" t="s">
        <v>625</v>
      </c>
      <c r="E3310" t="str">
        <f>HYPERLINK("https://www.ncbi.nlm.nih.gov/geo/query/acc.cgi?acc=GSM64939","GSM64939")</f>
        <v>GSM64939</v>
      </c>
      <c r="F3310" t="str">
        <f>HYPERLINK("https://www.ncbi.nlm.nih.gov/geo/query/acc.cgi?acc=GSE2972","GSE2972")</f>
        <v>GSE2972</v>
      </c>
    </row>
    <row r="3311" spans="1:6" x14ac:dyDescent="0.25">
      <c r="A3311" t="s">
        <v>5375</v>
      </c>
      <c r="B3311" s="2" t="s">
        <v>5374</v>
      </c>
      <c r="C3311" t="s">
        <v>172</v>
      </c>
      <c r="D3311" t="s">
        <v>623</v>
      </c>
      <c r="E3311" t="str">
        <f>HYPERLINK("https://www.ncbi.nlm.nih.gov/geo/query/acc.cgi?acc=GSM64938","GSM64938")</f>
        <v>GSM64938</v>
      </c>
      <c r="F3311" t="str">
        <f>HYPERLINK("https://www.ncbi.nlm.nih.gov/geo/query/acc.cgi?acc=GSE2972","GSE2972")</f>
        <v>GSE2972</v>
      </c>
    </row>
    <row r="3312" spans="1:6" x14ac:dyDescent="0.25">
      <c r="A3312" t="s">
        <v>5376</v>
      </c>
      <c r="B3312" s="2" t="s">
        <v>5377</v>
      </c>
      <c r="C3312" t="s">
        <v>348</v>
      </c>
      <c r="D3312" t="s">
        <v>579</v>
      </c>
      <c r="E3312" t="str">
        <f>HYPERLINK("https://www.ncbi.nlm.nih.gov/geo/query/acc.cgi?acc=GSM1102837","GSM1102837")</f>
        <v>GSM1102837</v>
      </c>
      <c r="F3312" t="str">
        <f>HYPERLINK("https://www.ncbi.nlm.nih.gov/geo/query/acc.cgi?acc=GSE49767","GSE49767")</f>
        <v>GSE49767</v>
      </c>
    </row>
    <row r="3313" spans="1:6" x14ac:dyDescent="0.25">
      <c r="A3313" t="s">
        <v>5378</v>
      </c>
      <c r="B3313" s="2" t="s">
        <v>4981</v>
      </c>
      <c r="C3313" t="s">
        <v>172</v>
      </c>
      <c r="D3313" t="s">
        <v>625</v>
      </c>
      <c r="E3313" t="str">
        <f>HYPERLINK("https://www.ncbi.nlm.nih.gov/geo/query/acc.cgi?acc=GSM64933","GSM64933")</f>
        <v>GSM64933</v>
      </c>
      <c r="F3313" t="str">
        <f t="shared" ref="F3313:F3320" si="186">HYPERLINK("https://www.ncbi.nlm.nih.gov/geo/query/acc.cgi?acc=GSE2972","GSE2972")</f>
        <v>GSE2972</v>
      </c>
    </row>
    <row r="3314" spans="1:6" x14ac:dyDescent="0.25">
      <c r="A3314" t="s">
        <v>5379</v>
      </c>
      <c r="B3314" s="2" t="s">
        <v>4981</v>
      </c>
      <c r="C3314" t="s">
        <v>172</v>
      </c>
      <c r="D3314" t="s">
        <v>623</v>
      </c>
      <c r="E3314" t="str">
        <f>HYPERLINK("https://www.ncbi.nlm.nih.gov/geo/query/acc.cgi?acc=GSM64932","GSM64932")</f>
        <v>GSM64932</v>
      </c>
      <c r="F3314" t="str">
        <f t="shared" si="186"/>
        <v>GSE2972</v>
      </c>
    </row>
    <row r="3315" spans="1:6" x14ac:dyDescent="0.25">
      <c r="A3315" t="s">
        <v>5380</v>
      </c>
      <c r="B3315" s="2" t="s">
        <v>4981</v>
      </c>
      <c r="C3315" t="s">
        <v>172</v>
      </c>
      <c r="D3315" t="s">
        <v>625</v>
      </c>
      <c r="E3315" t="str">
        <f>HYPERLINK("https://www.ncbi.nlm.nih.gov/geo/query/acc.cgi?acc=GSM64931","GSM64931")</f>
        <v>GSM64931</v>
      </c>
      <c r="F3315" t="str">
        <f t="shared" si="186"/>
        <v>GSE2972</v>
      </c>
    </row>
    <row r="3316" spans="1:6" x14ac:dyDescent="0.25">
      <c r="A3316" t="s">
        <v>5381</v>
      </c>
      <c r="B3316" s="2" t="s">
        <v>4981</v>
      </c>
      <c r="C3316" t="s">
        <v>172</v>
      </c>
      <c r="D3316" t="s">
        <v>623</v>
      </c>
      <c r="E3316" t="str">
        <f>HYPERLINK("https://www.ncbi.nlm.nih.gov/geo/query/acc.cgi?acc=GSM64930","GSM64930")</f>
        <v>GSM64930</v>
      </c>
      <c r="F3316" t="str">
        <f t="shared" si="186"/>
        <v>GSE2972</v>
      </c>
    </row>
    <row r="3317" spans="1:6" x14ac:dyDescent="0.25">
      <c r="A3317" t="s">
        <v>5382</v>
      </c>
      <c r="B3317" s="2" t="s">
        <v>5374</v>
      </c>
      <c r="C3317" t="s">
        <v>172</v>
      </c>
      <c r="D3317" t="s">
        <v>625</v>
      </c>
      <c r="E3317" t="str">
        <f>HYPERLINK("https://www.ncbi.nlm.nih.gov/geo/query/acc.cgi?acc=GSM64937","GSM64937")</f>
        <v>GSM64937</v>
      </c>
      <c r="F3317" t="str">
        <f t="shared" si="186"/>
        <v>GSE2972</v>
      </c>
    </row>
    <row r="3318" spans="1:6" x14ac:dyDescent="0.25">
      <c r="A3318" t="s">
        <v>5383</v>
      </c>
      <c r="B3318" s="2" t="s">
        <v>5374</v>
      </c>
      <c r="C3318" t="s">
        <v>172</v>
      </c>
      <c r="D3318" t="s">
        <v>623</v>
      </c>
      <c r="E3318" t="str">
        <f>HYPERLINK("https://www.ncbi.nlm.nih.gov/geo/query/acc.cgi?acc=GSM64936","GSM64936")</f>
        <v>GSM64936</v>
      </c>
      <c r="F3318" t="str">
        <f t="shared" si="186"/>
        <v>GSE2972</v>
      </c>
    </row>
    <row r="3319" spans="1:6" x14ac:dyDescent="0.25">
      <c r="A3319" t="s">
        <v>5384</v>
      </c>
      <c r="B3319" s="2" t="s">
        <v>5374</v>
      </c>
      <c r="C3319" t="s">
        <v>172</v>
      </c>
      <c r="D3319" t="s">
        <v>625</v>
      </c>
      <c r="E3319" t="str">
        <f>HYPERLINK("https://www.ncbi.nlm.nih.gov/geo/query/acc.cgi?acc=GSM64935","GSM64935")</f>
        <v>GSM64935</v>
      </c>
      <c r="F3319" t="str">
        <f t="shared" si="186"/>
        <v>GSE2972</v>
      </c>
    </row>
    <row r="3320" spans="1:6" x14ac:dyDescent="0.25">
      <c r="A3320" t="s">
        <v>5385</v>
      </c>
      <c r="B3320" s="2" t="s">
        <v>5374</v>
      </c>
      <c r="C3320" t="s">
        <v>172</v>
      </c>
      <c r="D3320" t="s">
        <v>623</v>
      </c>
      <c r="E3320" t="str">
        <f>HYPERLINK("https://www.ncbi.nlm.nih.gov/geo/query/acc.cgi?acc=GSM64934","GSM64934")</f>
        <v>GSM64934</v>
      </c>
      <c r="F3320" t="str">
        <f t="shared" si="186"/>
        <v>GSE2972</v>
      </c>
    </row>
    <row r="3321" spans="1:6" x14ac:dyDescent="0.25">
      <c r="A3321" t="s">
        <v>5386</v>
      </c>
      <c r="B3321" s="2" t="s">
        <v>1439</v>
      </c>
      <c r="C3321" t="s">
        <v>365</v>
      </c>
      <c r="D3321" t="s">
        <v>821</v>
      </c>
      <c r="E3321" t="str">
        <f>HYPERLINK("https://www.ncbi.nlm.nih.gov/geo/query/acc.cgi?acc=GSM1128633","GSM1128633")</f>
        <v>GSM1128633</v>
      </c>
      <c r="F3321" t="str">
        <f>HYPERLINK("https://www.ncbi.nlm.nih.gov/geo/query/acc.cgi?acc=GSE52397","GSE52397")</f>
        <v>GSE52397</v>
      </c>
    </row>
    <row r="3322" spans="1:6" x14ac:dyDescent="0.25">
      <c r="A3322" t="s">
        <v>5387</v>
      </c>
      <c r="B3322" s="2" t="s">
        <v>4225</v>
      </c>
      <c r="C3322" t="s">
        <v>374</v>
      </c>
      <c r="D3322" t="s">
        <v>789</v>
      </c>
      <c r="E3322" t="str">
        <f>HYPERLINK("https://www.ncbi.nlm.nih.gov/geo/query/acc.cgi?acc=GSM1301750","GSM1301750")</f>
        <v>GSM1301750</v>
      </c>
      <c r="F3322" t="str">
        <f>HYPERLINK("https://www.ncbi.nlm.nih.gov/geo/query/acc.cgi?acc=GSE53832","GSE53832")</f>
        <v>GSE53832</v>
      </c>
    </row>
    <row r="3323" spans="1:6" x14ac:dyDescent="0.25">
      <c r="A3323" t="s">
        <v>5388</v>
      </c>
      <c r="B3323" s="2" t="s">
        <v>4225</v>
      </c>
      <c r="C3323" t="s">
        <v>374</v>
      </c>
      <c r="D3323" t="s">
        <v>789</v>
      </c>
      <c r="E3323" t="str">
        <f>HYPERLINK("https://www.ncbi.nlm.nih.gov/geo/query/acc.cgi?acc=GSM1301751","GSM1301751")</f>
        <v>GSM1301751</v>
      </c>
      <c r="F3323" t="str">
        <f>HYPERLINK("https://www.ncbi.nlm.nih.gov/geo/query/acc.cgi?acc=GSE53832","GSE53832")</f>
        <v>GSE53832</v>
      </c>
    </row>
    <row r="3324" spans="1:6" x14ac:dyDescent="0.25">
      <c r="A3324" t="s">
        <v>5389</v>
      </c>
      <c r="B3324" s="2" t="s">
        <v>5390</v>
      </c>
      <c r="C3324" t="s">
        <v>374</v>
      </c>
      <c r="D3324" t="s">
        <v>789</v>
      </c>
      <c r="E3324" t="str">
        <f>HYPERLINK("https://www.ncbi.nlm.nih.gov/geo/query/acc.cgi?acc=GSM1301752","GSM1301752")</f>
        <v>GSM1301752</v>
      </c>
      <c r="F3324" t="str">
        <f>HYPERLINK("https://www.ncbi.nlm.nih.gov/geo/query/acc.cgi?acc=GSE53832","GSE53832")</f>
        <v>GSE53832</v>
      </c>
    </row>
    <row r="3325" spans="1:6" x14ac:dyDescent="0.25">
      <c r="A3325" t="s">
        <v>5391</v>
      </c>
      <c r="B3325" s="2" t="s">
        <v>5390</v>
      </c>
      <c r="C3325" t="s">
        <v>374</v>
      </c>
      <c r="D3325" t="s">
        <v>789</v>
      </c>
      <c r="E3325" t="str">
        <f>HYPERLINK("https://www.ncbi.nlm.nih.gov/geo/query/acc.cgi?acc=GSM1301753","GSM1301753")</f>
        <v>GSM1301753</v>
      </c>
      <c r="F3325" t="str">
        <f>HYPERLINK("https://www.ncbi.nlm.nih.gov/geo/query/acc.cgi?acc=GSE53832","GSE53832")</f>
        <v>GSE53832</v>
      </c>
    </row>
    <row r="3326" spans="1:6" x14ac:dyDescent="0.25">
      <c r="A3326" t="s">
        <v>5392</v>
      </c>
      <c r="B3326" s="2" t="s">
        <v>5005</v>
      </c>
      <c r="C3326" t="s">
        <v>95</v>
      </c>
      <c r="D3326" t="s">
        <v>559</v>
      </c>
      <c r="E3326" t="str">
        <f>HYPERLINK("https://www.ncbi.nlm.nih.gov/geo/query/acc.cgi?acc=GSM495468","GSM495468")</f>
        <v>GSM495468</v>
      </c>
      <c r="F3326" t="str">
        <f>HYPERLINK("https://www.ncbi.nlm.nih.gov/geo/query/acc.cgi?acc=GSE19836","GSE19836")</f>
        <v>GSE19836</v>
      </c>
    </row>
    <row r="3327" spans="1:6" x14ac:dyDescent="0.25">
      <c r="A3327" t="s">
        <v>5393</v>
      </c>
      <c r="B3327" s="2" t="s">
        <v>5005</v>
      </c>
      <c r="C3327" t="s">
        <v>95</v>
      </c>
      <c r="D3327" t="s">
        <v>559</v>
      </c>
      <c r="E3327" t="str">
        <f>HYPERLINK("https://www.ncbi.nlm.nih.gov/geo/query/acc.cgi?acc=GSM495469","GSM495469")</f>
        <v>GSM495469</v>
      </c>
      <c r="F3327" t="str">
        <f>HYPERLINK("https://www.ncbi.nlm.nih.gov/geo/query/acc.cgi?acc=GSE19836","GSE19836")</f>
        <v>GSE19836</v>
      </c>
    </row>
    <row r="3328" spans="1:6" x14ac:dyDescent="0.25">
      <c r="A3328" t="s">
        <v>5394</v>
      </c>
      <c r="B3328" s="2" t="s">
        <v>3722</v>
      </c>
      <c r="C3328" t="s">
        <v>295</v>
      </c>
      <c r="D3328" t="s">
        <v>559</v>
      </c>
      <c r="E3328" t="str">
        <f>HYPERLINK("https://www.ncbi.nlm.nih.gov/geo/query/acc.cgi?acc=GSM1058159","GSM1058159")</f>
        <v>GSM1058159</v>
      </c>
      <c r="F3328" t="str">
        <f>HYPERLINK("https://www.ncbi.nlm.nih.gov/geo/query/acc.cgi?acc=GSE43197","GSE43197")</f>
        <v>GSE43197</v>
      </c>
    </row>
    <row r="3329" spans="1:6" x14ac:dyDescent="0.25">
      <c r="A3329" t="s">
        <v>5395</v>
      </c>
      <c r="B3329" s="2" t="s">
        <v>1432</v>
      </c>
      <c r="C3329" t="s">
        <v>295</v>
      </c>
      <c r="D3329" t="s">
        <v>559</v>
      </c>
      <c r="E3329" t="str">
        <f>HYPERLINK("https://www.ncbi.nlm.nih.gov/geo/query/acc.cgi?acc=GSM1058158","GSM1058158")</f>
        <v>GSM1058158</v>
      </c>
      <c r="F3329" t="str">
        <f>HYPERLINK("https://www.ncbi.nlm.nih.gov/geo/query/acc.cgi?acc=GSE43197","GSE43197")</f>
        <v>GSE43197</v>
      </c>
    </row>
    <row r="3330" spans="1:6" x14ac:dyDescent="0.25">
      <c r="A3330" t="s">
        <v>5396</v>
      </c>
      <c r="B3330" s="2" t="s">
        <v>5397</v>
      </c>
      <c r="C3330" t="s">
        <v>95</v>
      </c>
      <c r="D3330" t="s">
        <v>559</v>
      </c>
      <c r="E3330" t="str">
        <f>HYPERLINK("https://www.ncbi.nlm.nih.gov/geo/query/acc.cgi?acc=GSM495462","GSM495462")</f>
        <v>GSM495462</v>
      </c>
      <c r="F3330" t="str">
        <f t="shared" ref="F3330:F3337" si="187">HYPERLINK("https://www.ncbi.nlm.nih.gov/geo/query/acc.cgi?acc=GSE19836","GSE19836")</f>
        <v>GSE19836</v>
      </c>
    </row>
    <row r="3331" spans="1:6" x14ac:dyDescent="0.25">
      <c r="A3331" t="s">
        <v>5398</v>
      </c>
      <c r="B3331" s="2" t="s">
        <v>5397</v>
      </c>
      <c r="C3331" t="s">
        <v>95</v>
      </c>
      <c r="D3331" t="s">
        <v>559</v>
      </c>
      <c r="E3331" t="str">
        <f>HYPERLINK("https://www.ncbi.nlm.nih.gov/geo/query/acc.cgi?acc=GSM495463","GSM495463")</f>
        <v>GSM495463</v>
      </c>
      <c r="F3331" t="str">
        <f t="shared" si="187"/>
        <v>GSE19836</v>
      </c>
    </row>
    <row r="3332" spans="1:6" x14ac:dyDescent="0.25">
      <c r="A3332" t="s">
        <v>5399</v>
      </c>
      <c r="B3332" s="2" t="s">
        <v>5242</v>
      </c>
      <c r="C3332" t="s">
        <v>95</v>
      </c>
      <c r="D3332" t="s">
        <v>559</v>
      </c>
      <c r="E3332" t="str">
        <f>HYPERLINK("https://www.ncbi.nlm.nih.gov/geo/query/acc.cgi?acc=GSM495460","GSM495460")</f>
        <v>GSM495460</v>
      </c>
      <c r="F3332" t="str">
        <f t="shared" si="187"/>
        <v>GSE19836</v>
      </c>
    </row>
    <row r="3333" spans="1:6" x14ac:dyDescent="0.25">
      <c r="A3333" t="s">
        <v>5400</v>
      </c>
      <c r="B3333" s="2" t="s">
        <v>5242</v>
      </c>
      <c r="C3333" t="s">
        <v>95</v>
      </c>
      <c r="D3333" t="s">
        <v>559</v>
      </c>
      <c r="E3333" t="str">
        <f>HYPERLINK("https://www.ncbi.nlm.nih.gov/geo/query/acc.cgi?acc=GSM495461","GSM495461")</f>
        <v>GSM495461</v>
      </c>
      <c r="F3333" t="str">
        <f t="shared" si="187"/>
        <v>GSE19836</v>
      </c>
    </row>
    <row r="3334" spans="1:6" x14ac:dyDescent="0.25">
      <c r="A3334" t="s">
        <v>5401</v>
      </c>
      <c r="B3334" s="2" t="s">
        <v>5402</v>
      </c>
      <c r="C3334" t="s">
        <v>95</v>
      </c>
      <c r="D3334" t="s">
        <v>559</v>
      </c>
      <c r="E3334" t="str">
        <f>HYPERLINK("https://www.ncbi.nlm.nih.gov/geo/query/acc.cgi?acc=GSM495466","GSM495466")</f>
        <v>GSM495466</v>
      </c>
      <c r="F3334" t="str">
        <f t="shared" si="187"/>
        <v>GSE19836</v>
      </c>
    </row>
    <row r="3335" spans="1:6" x14ac:dyDescent="0.25">
      <c r="A3335" t="s">
        <v>5403</v>
      </c>
      <c r="B3335" s="2" t="s">
        <v>5402</v>
      </c>
      <c r="C3335" t="s">
        <v>95</v>
      </c>
      <c r="D3335" t="s">
        <v>559</v>
      </c>
      <c r="E3335" t="str">
        <f>HYPERLINK("https://www.ncbi.nlm.nih.gov/geo/query/acc.cgi?acc=GSM495467","GSM495467")</f>
        <v>GSM495467</v>
      </c>
      <c r="F3335" t="str">
        <f t="shared" si="187"/>
        <v>GSE19836</v>
      </c>
    </row>
    <row r="3336" spans="1:6" x14ac:dyDescent="0.25">
      <c r="A3336" t="s">
        <v>5404</v>
      </c>
      <c r="B3336" s="2" t="s">
        <v>5397</v>
      </c>
      <c r="C3336" t="s">
        <v>95</v>
      </c>
      <c r="D3336" t="s">
        <v>559</v>
      </c>
      <c r="E3336" t="str">
        <f>HYPERLINK("https://www.ncbi.nlm.nih.gov/geo/query/acc.cgi?acc=GSM495464","GSM495464")</f>
        <v>GSM495464</v>
      </c>
      <c r="F3336" t="str">
        <f t="shared" si="187"/>
        <v>GSE19836</v>
      </c>
    </row>
    <row r="3337" spans="1:6" x14ac:dyDescent="0.25">
      <c r="A3337" t="s">
        <v>5405</v>
      </c>
      <c r="B3337" s="2" t="s">
        <v>5402</v>
      </c>
      <c r="C3337" t="s">
        <v>95</v>
      </c>
      <c r="D3337" t="s">
        <v>559</v>
      </c>
      <c r="E3337" t="str">
        <f>HYPERLINK("https://www.ncbi.nlm.nih.gov/geo/query/acc.cgi?acc=GSM495465","GSM495465")</f>
        <v>GSM495465</v>
      </c>
      <c r="F3337" t="str">
        <f t="shared" si="187"/>
        <v>GSE19836</v>
      </c>
    </row>
    <row r="3338" spans="1:6" x14ac:dyDescent="0.25">
      <c r="A3338" t="s">
        <v>5406</v>
      </c>
      <c r="B3338" s="2" t="s">
        <v>5407</v>
      </c>
      <c r="C3338" t="s">
        <v>178</v>
      </c>
      <c r="D3338" t="s">
        <v>630</v>
      </c>
      <c r="E3338" t="str">
        <f>HYPERLINK("https://www.ncbi.nlm.nih.gov/geo/query/acc.cgi?acc=GSM749134","GSM749134")</f>
        <v>GSM749134</v>
      </c>
      <c r="F3338" t="str">
        <f t="shared" ref="F3338:F3347" si="188">HYPERLINK("https://www.ncbi.nlm.nih.gov/geo/query/acc.cgi?acc=GSE30245","GSE30245")</f>
        <v>GSE30245</v>
      </c>
    </row>
    <row r="3339" spans="1:6" x14ac:dyDescent="0.25">
      <c r="A3339" t="s">
        <v>5408</v>
      </c>
      <c r="B3339" s="2" t="s">
        <v>5407</v>
      </c>
      <c r="C3339" t="s">
        <v>178</v>
      </c>
      <c r="D3339" t="s">
        <v>630</v>
      </c>
      <c r="E3339" t="str">
        <f>HYPERLINK("https://www.ncbi.nlm.nih.gov/geo/query/acc.cgi?acc=GSM749135","GSM749135")</f>
        <v>GSM749135</v>
      </c>
      <c r="F3339" t="str">
        <f t="shared" si="188"/>
        <v>GSE30245</v>
      </c>
    </row>
    <row r="3340" spans="1:6" x14ac:dyDescent="0.25">
      <c r="A3340" t="s">
        <v>5409</v>
      </c>
      <c r="B3340" s="2" t="s">
        <v>5410</v>
      </c>
      <c r="C3340" t="s">
        <v>178</v>
      </c>
      <c r="D3340" t="s">
        <v>630</v>
      </c>
      <c r="E3340" t="str">
        <f>HYPERLINK("https://www.ncbi.nlm.nih.gov/geo/query/acc.cgi?acc=GSM749136","GSM749136")</f>
        <v>GSM749136</v>
      </c>
      <c r="F3340" t="str">
        <f t="shared" si="188"/>
        <v>GSE30245</v>
      </c>
    </row>
    <row r="3341" spans="1:6" x14ac:dyDescent="0.25">
      <c r="A3341" t="s">
        <v>5411</v>
      </c>
      <c r="B3341" s="2" t="s">
        <v>5410</v>
      </c>
      <c r="C3341" t="s">
        <v>178</v>
      </c>
      <c r="D3341" t="s">
        <v>630</v>
      </c>
      <c r="E3341" t="str">
        <f>HYPERLINK("https://www.ncbi.nlm.nih.gov/geo/query/acc.cgi?acc=GSM749137","GSM749137")</f>
        <v>GSM749137</v>
      </c>
      <c r="F3341" t="str">
        <f t="shared" si="188"/>
        <v>GSE30245</v>
      </c>
    </row>
    <row r="3342" spans="1:6" x14ac:dyDescent="0.25">
      <c r="A3342" t="s">
        <v>5412</v>
      </c>
      <c r="B3342" s="2" t="s">
        <v>5413</v>
      </c>
      <c r="C3342" t="s">
        <v>178</v>
      </c>
      <c r="D3342" t="s">
        <v>630</v>
      </c>
      <c r="E3342" t="str">
        <f>HYPERLINK("https://www.ncbi.nlm.nih.gov/geo/query/acc.cgi?acc=GSM749130","GSM749130")</f>
        <v>GSM749130</v>
      </c>
      <c r="F3342" t="str">
        <f t="shared" si="188"/>
        <v>GSE30245</v>
      </c>
    </row>
    <row r="3343" spans="1:6" x14ac:dyDescent="0.25">
      <c r="A3343" t="s">
        <v>5414</v>
      </c>
      <c r="B3343" s="2" t="s">
        <v>5413</v>
      </c>
      <c r="C3343" t="s">
        <v>178</v>
      </c>
      <c r="D3343" t="s">
        <v>630</v>
      </c>
      <c r="E3343" t="str">
        <f>HYPERLINK("https://www.ncbi.nlm.nih.gov/geo/query/acc.cgi?acc=GSM749131","GSM749131")</f>
        <v>GSM749131</v>
      </c>
      <c r="F3343" t="str">
        <f t="shared" si="188"/>
        <v>GSE30245</v>
      </c>
    </row>
    <row r="3344" spans="1:6" x14ac:dyDescent="0.25">
      <c r="A3344" t="s">
        <v>5415</v>
      </c>
      <c r="B3344" s="2" t="s">
        <v>5416</v>
      </c>
      <c r="C3344" t="s">
        <v>178</v>
      </c>
      <c r="D3344" t="s">
        <v>630</v>
      </c>
      <c r="E3344" t="str">
        <f>HYPERLINK("https://www.ncbi.nlm.nih.gov/geo/query/acc.cgi?acc=GSM749132","GSM749132")</f>
        <v>GSM749132</v>
      </c>
      <c r="F3344" t="str">
        <f t="shared" si="188"/>
        <v>GSE30245</v>
      </c>
    </row>
    <row r="3345" spans="1:6" x14ac:dyDescent="0.25">
      <c r="A3345" t="s">
        <v>5417</v>
      </c>
      <c r="B3345" s="2" t="s">
        <v>5416</v>
      </c>
      <c r="C3345" t="s">
        <v>178</v>
      </c>
      <c r="D3345" t="s">
        <v>630</v>
      </c>
      <c r="E3345" t="str">
        <f>HYPERLINK("https://www.ncbi.nlm.nih.gov/geo/query/acc.cgi?acc=GSM749133","GSM749133")</f>
        <v>GSM749133</v>
      </c>
      <c r="F3345" t="str">
        <f t="shared" si="188"/>
        <v>GSE30245</v>
      </c>
    </row>
    <row r="3346" spans="1:6" x14ac:dyDescent="0.25">
      <c r="A3346" t="s">
        <v>5418</v>
      </c>
      <c r="B3346" s="2" t="s">
        <v>5419</v>
      </c>
      <c r="C3346" t="s">
        <v>178</v>
      </c>
      <c r="D3346" t="s">
        <v>630</v>
      </c>
      <c r="E3346" t="str">
        <f>HYPERLINK("https://www.ncbi.nlm.nih.gov/geo/query/acc.cgi?acc=GSM749138","GSM749138")</f>
        <v>GSM749138</v>
      </c>
      <c r="F3346" t="str">
        <f t="shared" si="188"/>
        <v>GSE30245</v>
      </c>
    </row>
    <row r="3347" spans="1:6" x14ac:dyDescent="0.25">
      <c r="A3347" t="s">
        <v>5420</v>
      </c>
      <c r="B3347" s="2" t="s">
        <v>5419</v>
      </c>
      <c r="C3347" t="s">
        <v>178</v>
      </c>
      <c r="D3347" t="s">
        <v>630</v>
      </c>
      <c r="E3347" t="str">
        <f>HYPERLINK("https://www.ncbi.nlm.nih.gov/geo/query/acc.cgi?acc=GSM749139","GSM749139")</f>
        <v>GSM749139</v>
      </c>
      <c r="F3347" t="str">
        <f t="shared" si="188"/>
        <v>GSE30245</v>
      </c>
    </row>
    <row r="3348" spans="1:6" x14ac:dyDescent="0.25">
      <c r="A3348" t="s">
        <v>5421</v>
      </c>
      <c r="B3348" s="2" t="s">
        <v>1557</v>
      </c>
      <c r="C3348" t="s">
        <v>194</v>
      </c>
      <c r="D3348" t="s">
        <v>559</v>
      </c>
      <c r="E3348" t="str">
        <f>HYPERLINK("https://www.ncbi.nlm.nih.gov/geo/query/acc.cgi?acc=GSM799873","GSM799873")</f>
        <v>GSM799873</v>
      </c>
      <c r="F3348" t="str">
        <f>HYPERLINK("https://www.ncbi.nlm.nih.gov/geo/query/acc.cgi?acc=GSE32287","GSE32287")</f>
        <v>GSE32287</v>
      </c>
    </row>
    <row r="3349" spans="1:6" x14ac:dyDescent="0.25">
      <c r="A3349" t="s">
        <v>5422</v>
      </c>
      <c r="B3349" s="2" t="s">
        <v>5423</v>
      </c>
      <c r="C3349" t="s">
        <v>351</v>
      </c>
      <c r="D3349" t="s">
        <v>583</v>
      </c>
      <c r="E3349" t="str">
        <f>HYPERLINK("https://www.ncbi.nlm.nih.gov/geo/query/acc.cgi?acc=GSM1544152","GSM1544152")</f>
        <v>GSM1544152</v>
      </c>
      <c r="F3349" t="str">
        <f t="shared" ref="F3349:F3357" si="189">HYPERLINK("https://www.ncbi.nlm.nih.gov/geo/query/acc.cgi?acc=GSE49940","GSE49940")</f>
        <v>GSE49940</v>
      </c>
    </row>
    <row r="3350" spans="1:6" x14ac:dyDescent="0.25">
      <c r="A3350" t="s">
        <v>5424</v>
      </c>
      <c r="B3350" s="2" t="s">
        <v>5425</v>
      </c>
      <c r="C3350" t="s">
        <v>351</v>
      </c>
      <c r="D3350" t="s">
        <v>583</v>
      </c>
      <c r="E3350" t="str">
        <f>HYPERLINK("https://www.ncbi.nlm.nih.gov/geo/query/acc.cgi?acc=GSM1544151","GSM1544151")</f>
        <v>GSM1544151</v>
      </c>
      <c r="F3350" t="str">
        <f t="shared" si="189"/>
        <v>GSE49940</v>
      </c>
    </row>
    <row r="3351" spans="1:6" x14ac:dyDescent="0.25">
      <c r="A3351" t="s">
        <v>5426</v>
      </c>
      <c r="B3351" s="2" t="s">
        <v>5427</v>
      </c>
      <c r="C3351" t="s">
        <v>351</v>
      </c>
      <c r="D3351" t="s">
        <v>583</v>
      </c>
      <c r="E3351" t="str">
        <f>HYPERLINK("https://www.ncbi.nlm.nih.gov/geo/query/acc.cgi?acc=GSM1544150","GSM1544150")</f>
        <v>GSM1544150</v>
      </c>
      <c r="F3351" t="str">
        <f t="shared" si="189"/>
        <v>GSE49940</v>
      </c>
    </row>
    <row r="3352" spans="1:6" x14ac:dyDescent="0.25">
      <c r="A3352" t="s">
        <v>5428</v>
      </c>
      <c r="B3352" s="2" t="s">
        <v>5429</v>
      </c>
      <c r="C3352" t="s">
        <v>351</v>
      </c>
      <c r="D3352" t="s">
        <v>583</v>
      </c>
      <c r="E3352" t="str">
        <f>HYPERLINK("https://www.ncbi.nlm.nih.gov/geo/query/acc.cgi?acc=GSM1544157","GSM1544157")</f>
        <v>GSM1544157</v>
      </c>
      <c r="F3352" t="str">
        <f t="shared" si="189"/>
        <v>GSE49940</v>
      </c>
    </row>
    <row r="3353" spans="1:6" x14ac:dyDescent="0.25">
      <c r="A3353" t="s">
        <v>5430</v>
      </c>
      <c r="B3353" s="2" t="s">
        <v>5431</v>
      </c>
      <c r="C3353" t="s">
        <v>351</v>
      </c>
      <c r="D3353" t="s">
        <v>583</v>
      </c>
      <c r="E3353" t="str">
        <f>HYPERLINK("https://www.ncbi.nlm.nih.gov/geo/query/acc.cgi?acc=GSM1544156","GSM1544156")</f>
        <v>GSM1544156</v>
      </c>
      <c r="F3353" t="str">
        <f t="shared" si="189"/>
        <v>GSE49940</v>
      </c>
    </row>
    <row r="3354" spans="1:6" x14ac:dyDescent="0.25">
      <c r="A3354" t="s">
        <v>5432</v>
      </c>
      <c r="B3354" s="2" t="s">
        <v>5433</v>
      </c>
      <c r="C3354" t="s">
        <v>351</v>
      </c>
      <c r="D3354" t="s">
        <v>583</v>
      </c>
      <c r="E3354" t="str">
        <f>HYPERLINK("https://www.ncbi.nlm.nih.gov/geo/query/acc.cgi?acc=GSM1544155","GSM1544155")</f>
        <v>GSM1544155</v>
      </c>
      <c r="F3354" t="str">
        <f t="shared" si="189"/>
        <v>GSE49940</v>
      </c>
    </row>
    <row r="3355" spans="1:6" x14ac:dyDescent="0.25">
      <c r="A3355" t="s">
        <v>5434</v>
      </c>
      <c r="B3355" s="2" t="s">
        <v>5435</v>
      </c>
      <c r="C3355" t="s">
        <v>351</v>
      </c>
      <c r="D3355" t="s">
        <v>583</v>
      </c>
      <c r="E3355" t="str">
        <f>HYPERLINK("https://www.ncbi.nlm.nih.gov/geo/query/acc.cgi?acc=GSM1544154","GSM1544154")</f>
        <v>GSM1544154</v>
      </c>
      <c r="F3355" t="str">
        <f t="shared" si="189"/>
        <v>GSE49940</v>
      </c>
    </row>
    <row r="3356" spans="1:6" x14ac:dyDescent="0.25">
      <c r="A3356" t="s">
        <v>5436</v>
      </c>
      <c r="B3356" s="2" t="s">
        <v>5437</v>
      </c>
      <c r="C3356" t="s">
        <v>351</v>
      </c>
      <c r="D3356" t="s">
        <v>583</v>
      </c>
      <c r="E3356" t="str">
        <f>HYPERLINK("https://www.ncbi.nlm.nih.gov/geo/query/acc.cgi?acc=GSM1544159","GSM1544159")</f>
        <v>GSM1544159</v>
      </c>
      <c r="F3356" t="str">
        <f t="shared" si="189"/>
        <v>GSE49940</v>
      </c>
    </row>
    <row r="3357" spans="1:6" x14ac:dyDescent="0.25">
      <c r="A3357" t="s">
        <v>5438</v>
      </c>
      <c r="B3357" s="2" t="s">
        <v>5439</v>
      </c>
      <c r="C3357" t="s">
        <v>351</v>
      </c>
      <c r="D3357" t="s">
        <v>583</v>
      </c>
      <c r="E3357" t="str">
        <f>HYPERLINK("https://www.ncbi.nlm.nih.gov/geo/query/acc.cgi?acc=GSM1544158","GSM1544158")</f>
        <v>GSM1544158</v>
      </c>
      <c r="F3357" t="str">
        <f t="shared" si="189"/>
        <v>GSE49940</v>
      </c>
    </row>
    <row r="3358" spans="1:6" x14ac:dyDescent="0.25">
      <c r="A3358" t="s">
        <v>5440</v>
      </c>
      <c r="B3358" s="2" t="s">
        <v>5441</v>
      </c>
      <c r="C3358" t="s">
        <v>445</v>
      </c>
      <c r="D3358" t="s">
        <v>579</v>
      </c>
      <c r="E3358" t="str">
        <f>HYPERLINK("https://www.ncbi.nlm.nih.gov/geo/query/acc.cgi?acc=GSM1647456","GSM1647456")</f>
        <v>GSM1647456</v>
      </c>
      <c r="F3358" t="str">
        <f>HYPERLINK("https://www.ncbi.nlm.nih.gov/geo/query/acc.cgi?acc=GSE67462","GSE67462")</f>
        <v>GSE67462</v>
      </c>
    </row>
    <row r="3359" spans="1:6" x14ac:dyDescent="0.25">
      <c r="A3359" t="s">
        <v>5442</v>
      </c>
      <c r="B3359" s="2" t="s">
        <v>5441</v>
      </c>
      <c r="C3359" t="s">
        <v>445</v>
      </c>
      <c r="D3359" t="s">
        <v>579</v>
      </c>
      <c r="E3359" t="str">
        <f>HYPERLINK("https://www.ncbi.nlm.nih.gov/geo/query/acc.cgi?acc=GSM1647457","GSM1647457")</f>
        <v>GSM1647457</v>
      </c>
      <c r="F3359" t="str">
        <f>HYPERLINK("https://www.ncbi.nlm.nih.gov/geo/query/acc.cgi?acc=GSE67462","GSE67462")</f>
        <v>GSE67462</v>
      </c>
    </row>
    <row r="3360" spans="1:6" x14ac:dyDescent="0.25">
      <c r="A3360" t="s">
        <v>5443</v>
      </c>
      <c r="B3360" s="2" t="s">
        <v>620</v>
      </c>
      <c r="C3360" t="s">
        <v>498</v>
      </c>
      <c r="D3360" t="s">
        <v>943</v>
      </c>
      <c r="E3360" t="str">
        <f>HYPERLINK("https://www.ncbi.nlm.nih.gov/geo/query/acc.cgi?acc=GSM1153099","GSM1153099")</f>
        <v>GSM1153099</v>
      </c>
      <c r="F3360" t="str">
        <f>HYPERLINK("https://www.ncbi.nlm.nih.gov/geo/query/acc.cgi?acc=GSE78116","GSE78116")</f>
        <v>GSE78116</v>
      </c>
    </row>
    <row r="3361" spans="1:6" x14ac:dyDescent="0.25">
      <c r="A3361" t="s">
        <v>5444</v>
      </c>
      <c r="B3361" s="2" t="s">
        <v>5445</v>
      </c>
      <c r="C3361" t="s">
        <v>186</v>
      </c>
      <c r="D3361" t="s">
        <v>728</v>
      </c>
      <c r="E3361" t="str">
        <f>HYPERLINK("https://www.ncbi.nlm.nih.gov/geo/query/acc.cgi?acc=GSM777976","GSM777976")</f>
        <v>GSM777976</v>
      </c>
      <c r="F3361" t="str">
        <f>HYPERLINK("https://www.ncbi.nlm.nih.gov/geo/query/acc.cgi?acc=GSE31374","GSE31374")</f>
        <v>GSE31374</v>
      </c>
    </row>
    <row r="3362" spans="1:6" x14ac:dyDescent="0.25">
      <c r="A3362" t="s">
        <v>5446</v>
      </c>
      <c r="B3362" s="2" t="s">
        <v>5447</v>
      </c>
      <c r="C3362" t="s">
        <v>234</v>
      </c>
      <c r="D3362" t="s">
        <v>579</v>
      </c>
      <c r="E3362" t="str">
        <f>HYPERLINK("https://www.ncbi.nlm.nih.gov/geo/query/acc.cgi?acc=GSM910965","GSM910965")</f>
        <v>GSM910965</v>
      </c>
      <c r="F3362" t="str">
        <f>HYPERLINK("https://www.ncbi.nlm.nih.gov/geo/query/acc.cgi?acc=GSE37113","GSE37113")</f>
        <v>GSE37113</v>
      </c>
    </row>
    <row r="3363" spans="1:6" x14ac:dyDescent="0.25">
      <c r="A3363" t="s">
        <v>5448</v>
      </c>
      <c r="B3363" s="2" t="s">
        <v>5449</v>
      </c>
      <c r="C3363" t="s">
        <v>321</v>
      </c>
      <c r="D3363" t="s">
        <v>559</v>
      </c>
      <c r="E3363" t="str">
        <f>HYPERLINK("https://www.ncbi.nlm.nih.gov/geo/query/acc.cgi?acc=GSM1131818","GSM1131818")</f>
        <v>GSM1131818</v>
      </c>
      <c r="F3363" t="str">
        <f>HYPERLINK("https://www.ncbi.nlm.nih.gov/geo/query/acc.cgi?acc=GSE46532","GSE46532")</f>
        <v>GSE46532</v>
      </c>
    </row>
    <row r="3364" spans="1:6" x14ac:dyDescent="0.25">
      <c r="A3364" t="s">
        <v>5450</v>
      </c>
      <c r="B3364" s="2" t="s">
        <v>5449</v>
      </c>
      <c r="C3364" t="s">
        <v>321</v>
      </c>
      <c r="D3364" t="s">
        <v>559</v>
      </c>
      <c r="E3364" t="str">
        <f>HYPERLINK("https://www.ncbi.nlm.nih.gov/geo/query/acc.cgi?acc=GSM1131819","GSM1131819")</f>
        <v>GSM1131819</v>
      </c>
      <c r="F3364" t="str">
        <f>HYPERLINK("https://www.ncbi.nlm.nih.gov/geo/query/acc.cgi?acc=GSE46532","GSE46532")</f>
        <v>GSE46532</v>
      </c>
    </row>
    <row r="3365" spans="1:6" x14ac:dyDescent="0.25">
      <c r="A3365" t="s">
        <v>5451</v>
      </c>
      <c r="B3365" s="2" t="s">
        <v>4171</v>
      </c>
      <c r="C3365" t="s">
        <v>513</v>
      </c>
      <c r="D3365" t="s">
        <v>1883</v>
      </c>
      <c r="E3365" t="str">
        <f>HYPERLINK("https://www.ncbi.nlm.nih.gov/geo/query/acc.cgi?acc=GSM2102211","GSM2102211")</f>
        <v>GSM2102211</v>
      </c>
      <c r="F3365" t="str">
        <f>HYPERLINK("https://www.ncbi.nlm.nih.gov/geo/query/acc.cgi?acc=GSE79769","GSE79769")</f>
        <v>GSE79769</v>
      </c>
    </row>
    <row r="3366" spans="1:6" x14ac:dyDescent="0.25">
      <c r="A3366" t="s">
        <v>5452</v>
      </c>
      <c r="B3366" s="2" t="s">
        <v>4171</v>
      </c>
      <c r="C3366" t="s">
        <v>513</v>
      </c>
      <c r="D3366" t="s">
        <v>1883</v>
      </c>
      <c r="E3366" t="str">
        <f>HYPERLINK("https://www.ncbi.nlm.nih.gov/geo/query/acc.cgi?acc=GSM2102210","GSM2102210")</f>
        <v>GSM2102210</v>
      </c>
      <c r="F3366" t="str">
        <f>HYPERLINK("https://www.ncbi.nlm.nih.gov/geo/query/acc.cgi?acc=GSE79769","GSE79769")</f>
        <v>GSE79769</v>
      </c>
    </row>
    <row r="3367" spans="1:6" x14ac:dyDescent="0.25">
      <c r="A3367" t="s">
        <v>5453</v>
      </c>
      <c r="B3367" s="2" t="s">
        <v>2273</v>
      </c>
      <c r="C3367" t="s">
        <v>513</v>
      </c>
      <c r="D3367" t="s">
        <v>1883</v>
      </c>
      <c r="E3367" t="str">
        <f>HYPERLINK("https://www.ncbi.nlm.nih.gov/geo/query/acc.cgi?acc=GSM2102213","GSM2102213")</f>
        <v>GSM2102213</v>
      </c>
      <c r="F3367" t="str">
        <f>HYPERLINK("https://www.ncbi.nlm.nih.gov/geo/query/acc.cgi?acc=GSE79769","GSE79769")</f>
        <v>GSE79769</v>
      </c>
    </row>
    <row r="3368" spans="1:6" x14ac:dyDescent="0.25">
      <c r="A3368" t="s">
        <v>5454</v>
      </c>
      <c r="B3368" s="2" t="s">
        <v>5447</v>
      </c>
      <c r="C3368" t="s">
        <v>234</v>
      </c>
      <c r="D3368" t="s">
        <v>579</v>
      </c>
      <c r="E3368" t="str">
        <f>HYPERLINK("https://www.ncbi.nlm.nih.gov/geo/query/acc.cgi?acc=GSM910964","GSM910964")</f>
        <v>GSM910964</v>
      </c>
      <c r="F3368" t="str">
        <f>HYPERLINK("https://www.ncbi.nlm.nih.gov/geo/query/acc.cgi?acc=GSE37113","GSE37113")</f>
        <v>GSE37113</v>
      </c>
    </row>
    <row r="3369" spans="1:6" x14ac:dyDescent="0.25">
      <c r="A3369" t="s">
        <v>5455</v>
      </c>
      <c r="B3369" s="2" t="s">
        <v>4948</v>
      </c>
      <c r="C3369" t="s">
        <v>513</v>
      </c>
      <c r="D3369" t="s">
        <v>1883</v>
      </c>
      <c r="E3369" t="str">
        <f>HYPERLINK("https://www.ncbi.nlm.nih.gov/geo/query/acc.cgi?acc=GSM2102215","GSM2102215")</f>
        <v>GSM2102215</v>
      </c>
      <c r="F3369" t="str">
        <f>HYPERLINK("https://www.ncbi.nlm.nih.gov/geo/query/acc.cgi?acc=GSE79769","GSE79769")</f>
        <v>GSE79769</v>
      </c>
    </row>
    <row r="3370" spans="1:6" x14ac:dyDescent="0.25">
      <c r="A3370" t="s">
        <v>5456</v>
      </c>
      <c r="B3370" s="2" t="s">
        <v>4948</v>
      </c>
      <c r="C3370" t="s">
        <v>513</v>
      </c>
      <c r="D3370" t="s">
        <v>1883</v>
      </c>
      <c r="E3370" t="str">
        <f>HYPERLINK("https://www.ncbi.nlm.nih.gov/geo/query/acc.cgi?acc=GSM2102214","GSM2102214")</f>
        <v>GSM2102214</v>
      </c>
      <c r="F3370" t="str">
        <f>HYPERLINK("https://www.ncbi.nlm.nih.gov/geo/query/acc.cgi?acc=GSE79769","GSE79769")</f>
        <v>GSE79769</v>
      </c>
    </row>
    <row r="3371" spans="1:6" x14ac:dyDescent="0.25">
      <c r="A3371" t="s">
        <v>5457</v>
      </c>
      <c r="B3371" s="2" t="s">
        <v>1882</v>
      </c>
      <c r="C3371" t="s">
        <v>513</v>
      </c>
      <c r="D3371" t="s">
        <v>1883</v>
      </c>
      <c r="E3371" t="str">
        <f>HYPERLINK("https://www.ncbi.nlm.nih.gov/geo/query/acc.cgi?acc=GSM2102217","GSM2102217")</f>
        <v>GSM2102217</v>
      </c>
      <c r="F3371" t="str">
        <f>HYPERLINK("https://www.ncbi.nlm.nih.gov/geo/query/acc.cgi?acc=GSE79769","GSE79769")</f>
        <v>GSE79769</v>
      </c>
    </row>
    <row r="3372" spans="1:6" x14ac:dyDescent="0.25">
      <c r="A3372" t="s">
        <v>5458</v>
      </c>
      <c r="B3372" s="2" t="s">
        <v>1536</v>
      </c>
      <c r="C3372" t="s">
        <v>412</v>
      </c>
      <c r="D3372" t="s">
        <v>583</v>
      </c>
      <c r="E3372" t="str">
        <f>HYPERLINK("https://www.ncbi.nlm.nih.gov/geo/query/acc.cgi?acc=GSM2130798","GSM2130798")</f>
        <v>GSM2130798</v>
      </c>
      <c r="F3372" t="str">
        <f>HYPERLINK("https://www.ncbi.nlm.nih.gov/geo/query/acc.cgi?acc=GSE58656","GSE58656")</f>
        <v>GSE58656</v>
      </c>
    </row>
    <row r="3373" spans="1:6" x14ac:dyDescent="0.25">
      <c r="A3373" t="s">
        <v>5459</v>
      </c>
      <c r="B3373" s="2" t="s">
        <v>1890</v>
      </c>
      <c r="C3373" t="s">
        <v>513</v>
      </c>
      <c r="D3373" t="s">
        <v>1883</v>
      </c>
      <c r="E3373" t="str">
        <f>HYPERLINK("https://www.ncbi.nlm.nih.gov/geo/query/acc.cgi?acc=GSM2102219","GSM2102219")</f>
        <v>GSM2102219</v>
      </c>
      <c r="F3373" t="str">
        <f>HYPERLINK("https://www.ncbi.nlm.nih.gov/geo/query/acc.cgi?acc=GSE79769","GSE79769")</f>
        <v>GSE79769</v>
      </c>
    </row>
    <row r="3374" spans="1:6" x14ac:dyDescent="0.25">
      <c r="A3374" t="s">
        <v>5460</v>
      </c>
      <c r="B3374" s="2" t="s">
        <v>5461</v>
      </c>
      <c r="C3374" t="s">
        <v>457</v>
      </c>
      <c r="D3374" t="s">
        <v>572</v>
      </c>
      <c r="E3374" t="str">
        <f>HYPERLINK("https://www.ncbi.nlm.nih.gov/geo/query/acc.cgi?acc=GSM1824070","GSM1824070")</f>
        <v>GSM1824070</v>
      </c>
      <c r="F3374" t="str">
        <f>HYPERLINK("https://www.ncbi.nlm.nih.gov/geo/query/acc.cgi?acc=GSE70956","GSE70956")</f>
        <v>GSE70956</v>
      </c>
    </row>
    <row r="3375" spans="1:6" x14ac:dyDescent="0.25">
      <c r="A3375" t="s">
        <v>5462</v>
      </c>
      <c r="B3375" s="2" t="s">
        <v>785</v>
      </c>
      <c r="C3375" t="s">
        <v>377</v>
      </c>
      <c r="D3375" t="s">
        <v>618</v>
      </c>
      <c r="E3375" t="str">
        <f>HYPERLINK("https://www.ncbi.nlm.nih.gov/geo/query/acc.cgi?acc=GSM1304613","GSM1304613")</f>
        <v>GSM1304613</v>
      </c>
      <c r="F3375" t="str">
        <f>HYPERLINK("https://www.ncbi.nlm.nih.gov/geo/query/acc.cgi?acc=GSE53969","GSE53969")</f>
        <v>GSE53969</v>
      </c>
    </row>
    <row r="3376" spans="1:6" x14ac:dyDescent="0.25">
      <c r="A3376" t="s">
        <v>5463</v>
      </c>
      <c r="B3376" s="2" t="s">
        <v>5464</v>
      </c>
      <c r="C3376" t="s">
        <v>199</v>
      </c>
      <c r="D3376" t="s">
        <v>623</v>
      </c>
      <c r="E3376" t="str">
        <f>HYPERLINK("https://www.ncbi.nlm.nih.gov/geo/query/acc.cgi?acc=GSM72866","GSM72866")</f>
        <v>GSM72866</v>
      </c>
      <c r="F3376" t="str">
        <f t="shared" ref="F3376:F3383" si="190">HYPERLINK("https://www.ncbi.nlm.nih.gov/geo/query/acc.cgi?acc=GSE3231","GSE3231")</f>
        <v>GSE3231</v>
      </c>
    </row>
    <row r="3377" spans="1:6" x14ac:dyDescent="0.25">
      <c r="A3377" t="s">
        <v>5465</v>
      </c>
      <c r="B3377" s="2" t="s">
        <v>5464</v>
      </c>
      <c r="C3377" t="s">
        <v>199</v>
      </c>
      <c r="D3377" t="s">
        <v>625</v>
      </c>
      <c r="E3377" t="str">
        <f>HYPERLINK("https://www.ncbi.nlm.nih.gov/geo/query/acc.cgi?acc=GSM72867","GSM72867")</f>
        <v>GSM72867</v>
      </c>
      <c r="F3377" t="str">
        <f t="shared" si="190"/>
        <v>GSE3231</v>
      </c>
    </row>
    <row r="3378" spans="1:6" x14ac:dyDescent="0.25">
      <c r="A3378" t="s">
        <v>5466</v>
      </c>
      <c r="B3378" s="2" t="s">
        <v>5464</v>
      </c>
      <c r="C3378" t="s">
        <v>199</v>
      </c>
      <c r="D3378" t="s">
        <v>623</v>
      </c>
      <c r="E3378" t="str">
        <f>HYPERLINK("https://www.ncbi.nlm.nih.gov/geo/query/acc.cgi?acc=GSM72864","GSM72864")</f>
        <v>GSM72864</v>
      </c>
      <c r="F3378" t="str">
        <f t="shared" si="190"/>
        <v>GSE3231</v>
      </c>
    </row>
    <row r="3379" spans="1:6" x14ac:dyDescent="0.25">
      <c r="A3379" t="s">
        <v>5467</v>
      </c>
      <c r="B3379" s="2" t="s">
        <v>5464</v>
      </c>
      <c r="C3379" t="s">
        <v>199</v>
      </c>
      <c r="D3379" t="s">
        <v>625</v>
      </c>
      <c r="E3379" t="str">
        <f>HYPERLINK("https://www.ncbi.nlm.nih.gov/geo/query/acc.cgi?acc=GSM72865","GSM72865")</f>
        <v>GSM72865</v>
      </c>
      <c r="F3379" t="str">
        <f t="shared" si="190"/>
        <v>GSE3231</v>
      </c>
    </row>
    <row r="3380" spans="1:6" x14ac:dyDescent="0.25">
      <c r="A3380" t="s">
        <v>5468</v>
      </c>
      <c r="B3380" s="2" t="s">
        <v>5464</v>
      </c>
      <c r="C3380" t="s">
        <v>199</v>
      </c>
      <c r="D3380" t="s">
        <v>623</v>
      </c>
      <c r="E3380" t="str">
        <f>HYPERLINK("https://www.ncbi.nlm.nih.gov/geo/query/acc.cgi?acc=GSM72862","GSM72862")</f>
        <v>GSM72862</v>
      </c>
      <c r="F3380" t="str">
        <f t="shared" si="190"/>
        <v>GSE3231</v>
      </c>
    </row>
    <row r="3381" spans="1:6" x14ac:dyDescent="0.25">
      <c r="A3381" t="s">
        <v>5469</v>
      </c>
      <c r="B3381" s="2" t="s">
        <v>5464</v>
      </c>
      <c r="C3381" t="s">
        <v>199</v>
      </c>
      <c r="D3381" t="s">
        <v>625</v>
      </c>
      <c r="E3381" t="str">
        <f>HYPERLINK("https://www.ncbi.nlm.nih.gov/geo/query/acc.cgi?acc=GSM72863","GSM72863")</f>
        <v>GSM72863</v>
      </c>
      <c r="F3381" t="str">
        <f t="shared" si="190"/>
        <v>GSE3231</v>
      </c>
    </row>
    <row r="3382" spans="1:6" x14ac:dyDescent="0.25">
      <c r="A3382" t="s">
        <v>5470</v>
      </c>
      <c r="B3382" s="2" t="s">
        <v>5077</v>
      </c>
      <c r="C3382" t="s">
        <v>199</v>
      </c>
      <c r="D3382" t="s">
        <v>623</v>
      </c>
      <c r="E3382" t="str">
        <f>HYPERLINK("https://www.ncbi.nlm.nih.gov/geo/query/acc.cgi?acc=GSM72860","GSM72860")</f>
        <v>GSM72860</v>
      </c>
      <c r="F3382" t="str">
        <f t="shared" si="190"/>
        <v>GSE3231</v>
      </c>
    </row>
    <row r="3383" spans="1:6" x14ac:dyDescent="0.25">
      <c r="A3383" t="s">
        <v>5471</v>
      </c>
      <c r="B3383" s="2" t="s">
        <v>5077</v>
      </c>
      <c r="C3383" t="s">
        <v>199</v>
      </c>
      <c r="D3383" t="s">
        <v>625</v>
      </c>
      <c r="E3383" t="str">
        <f>HYPERLINK("https://www.ncbi.nlm.nih.gov/geo/query/acc.cgi?acc=GSM72861","GSM72861")</f>
        <v>GSM72861</v>
      </c>
      <c r="F3383" t="str">
        <f t="shared" si="190"/>
        <v>GSE3231</v>
      </c>
    </row>
    <row r="3384" spans="1:6" x14ac:dyDescent="0.25">
      <c r="A3384" t="s">
        <v>5472</v>
      </c>
      <c r="B3384" s="2" t="s">
        <v>2349</v>
      </c>
      <c r="C3384" t="s">
        <v>534</v>
      </c>
      <c r="D3384" t="s">
        <v>856</v>
      </c>
      <c r="E3384" t="str">
        <f>HYPERLINK("https://www.ncbi.nlm.nih.gov/geo/query/acc.cgi?acc=GSM2385248","GSM2385248")</f>
        <v>GSM2385248</v>
      </c>
      <c r="F3384" t="str">
        <f>HYPERLINK("https://www.ncbi.nlm.nih.gov/geo/query/acc.cgi?acc=GSE89600","GSE89600")</f>
        <v>GSE89600</v>
      </c>
    </row>
    <row r="3385" spans="1:6" x14ac:dyDescent="0.25">
      <c r="A3385" t="s">
        <v>5473</v>
      </c>
      <c r="B3385" s="2" t="s">
        <v>617</v>
      </c>
      <c r="C3385" t="s">
        <v>377</v>
      </c>
      <c r="D3385" t="s">
        <v>618</v>
      </c>
      <c r="E3385" t="str">
        <f>HYPERLINK("https://www.ncbi.nlm.nih.gov/geo/query/acc.cgi?acc=GSM1304490","GSM1304490")</f>
        <v>GSM1304490</v>
      </c>
      <c r="F3385" t="str">
        <f>HYPERLINK("https://www.ncbi.nlm.nih.gov/geo/query/acc.cgi?acc=GSE53969","GSE53969")</f>
        <v>GSE53969</v>
      </c>
    </row>
    <row r="3386" spans="1:6" x14ac:dyDescent="0.25">
      <c r="A3386" t="s">
        <v>5474</v>
      </c>
      <c r="B3386" s="2" t="s">
        <v>1715</v>
      </c>
      <c r="C3386" t="s">
        <v>504</v>
      </c>
      <c r="D3386" t="s">
        <v>559</v>
      </c>
      <c r="E3386" t="str">
        <f>HYPERLINK("https://www.ncbi.nlm.nih.gov/geo/query/acc.cgi?acc=GSM195141","GSM195141")</f>
        <v>GSM195141</v>
      </c>
      <c r="F3386" t="str">
        <f>HYPERLINK("https://www.ncbi.nlm.nih.gov/geo/query/acc.cgi?acc=GSE7948","GSE7948")</f>
        <v>GSE7948</v>
      </c>
    </row>
    <row r="3387" spans="1:6" x14ac:dyDescent="0.25">
      <c r="A3387" t="s">
        <v>5475</v>
      </c>
      <c r="B3387" s="2" t="s">
        <v>5476</v>
      </c>
      <c r="C3387" t="s">
        <v>186</v>
      </c>
      <c r="D3387" t="s">
        <v>728</v>
      </c>
      <c r="E3387" t="str">
        <f>HYPERLINK("https://www.ncbi.nlm.nih.gov/geo/query/acc.cgi?acc=GSM777984","GSM777984")</f>
        <v>GSM777984</v>
      </c>
      <c r="F3387" t="str">
        <f>HYPERLINK("https://www.ncbi.nlm.nih.gov/geo/query/acc.cgi?acc=GSE31374","GSE31374")</f>
        <v>GSE31374</v>
      </c>
    </row>
    <row r="3388" spans="1:6" x14ac:dyDescent="0.25">
      <c r="A3388" t="s">
        <v>5477</v>
      </c>
      <c r="B3388" s="2" t="s">
        <v>5476</v>
      </c>
      <c r="C3388" t="s">
        <v>186</v>
      </c>
      <c r="D3388" t="s">
        <v>728</v>
      </c>
      <c r="E3388" t="str">
        <f>HYPERLINK("https://www.ncbi.nlm.nih.gov/geo/query/acc.cgi?acc=GSM777985","GSM777985")</f>
        <v>GSM777985</v>
      </c>
      <c r="F3388" t="str">
        <f>HYPERLINK("https://www.ncbi.nlm.nih.gov/geo/query/acc.cgi?acc=GSE31374","GSE31374")</f>
        <v>GSE31374</v>
      </c>
    </row>
    <row r="3389" spans="1:6" x14ac:dyDescent="0.25">
      <c r="A3389" t="s">
        <v>5478</v>
      </c>
      <c r="B3389" s="2" t="s">
        <v>5479</v>
      </c>
      <c r="C3389" t="s">
        <v>178</v>
      </c>
      <c r="D3389" t="s">
        <v>630</v>
      </c>
      <c r="E3389" t="str">
        <f>HYPERLINK("https://www.ncbi.nlm.nih.gov/geo/query/acc.cgi?acc=GSM749248","GSM749248")</f>
        <v>GSM749248</v>
      </c>
      <c r="F3389" t="str">
        <f>HYPERLINK("https://www.ncbi.nlm.nih.gov/geo/query/acc.cgi?acc=GSE30245","GSE30245")</f>
        <v>GSE30245</v>
      </c>
    </row>
    <row r="3390" spans="1:6" x14ac:dyDescent="0.25">
      <c r="A3390" t="s">
        <v>5480</v>
      </c>
      <c r="B3390" s="2" t="s">
        <v>5479</v>
      </c>
      <c r="C3390" t="s">
        <v>178</v>
      </c>
      <c r="D3390" t="s">
        <v>630</v>
      </c>
      <c r="E3390" t="str">
        <f>HYPERLINK("https://www.ncbi.nlm.nih.gov/geo/query/acc.cgi?acc=GSM749249","GSM749249")</f>
        <v>GSM749249</v>
      </c>
      <c r="F3390" t="str">
        <f>HYPERLINK("https://www.ncbi.nlm.nih.gov/geo/query/acc.cgi?acc=GSE30245","GSE30245")</f>
        <v>GSE30245</v>
      </c>
    </row>
    <row r="3391" spans="1:6" x14ac:dyDescent="0.25">
      <c r="A3391" t="s">
        <v>5481</v>
      </c>
      <c r="B3391" s="2" t="s">
        <v>5482</v>
      </c>
      <c r="C3391" t="s">
        <v>186</v>
      </c>
      <c r="D3391" t="s">
        <v>728</v>
      </c>
      <c r="E3391" t="str">
        <f>HYPERLINK("https://www.ncbi.nlm.nih.gov/geo/query/acc.cgi?acc=GSM777980","GSM777980")</f>
        <v>GSM777980</v>
      </c>
      <c r="F3391" t="str">
        <f>HYPERLINK("https://www.ncbi.nlm.nih.gov/geo/query/acc.cgi?acc=GSE31374","GSE31374")</f>
        <v>GSE31374</v>
      </c>
    </row>
    <row r="3392" spans="1:6" x14ac:dyDescent="0.25">
      <c r="A3392" t="s">
        <v>5483</v>
      </c>
      <c r="B3392" s="2" t="s">
        <v>5482</v>
      </c>
      <c r="C3392" t="s">
        <v>186</v>
      </c>
      <c r="D3392" t="s">
        <v>728</v>
      </c>
      <c r="E3392" t="str">
        <f>HYPERLINK("https://www.ncbi.nlm.nih.gov/geo/query/acc.cgi?acc=GSM777981","GSM777981")</f>
        <v>GSM777981</v>
      </c>
      <c r="F3392" t="str">
        <f>HYPERLINK("https://www.ncbi.nlm.nih.gov/geo/query/acc.cgi?acc=GSE31374","GSE31374")</f>
        <v>GSE31374</v>
      </c>
    </row>
    <row r="3393" spans="1:6" x14ac:dyDescent="0.25">
      <c r="A3393" t="s">
        <v>5484</v>
      </c>
      <c r="B3393" s="2" t="s">
        <v>5485</v>
      </c>
      <c r="C3393" t="s">
        <v>186</v>
      </c>
      <c r="D3393" t="s">
        <v>728</v>
      </c>
      <c r="E3393" t="str">
        <f>HYPERLINK("https://www.ncbi.nlm.nih.gov/geo/query/acc.cgi?acc=GSM777982","GSM777982")</f>
        <v>GSM777982</v>
      </c>
      <c r="F3393" t="str">
        <f>HYPERLINK("https://www.ncbi.nlm.nih.gov/geo/query/acc.cgi?acc=GSE31374","GSE31374")</f>
        <v>GSE31374</v>
      </c>
    </row>
    <row r="3394" spans="1:6" x14ac:dyDescent="0.25">
      <c r="A3394" t="s">
        <v>5486</v>
      </c>
      <c r="B3394" s="2" t="s">
        <v>5485</v>
      </c>
      <c r="C3394" t="s">
        <v>186</v>
      </c>
      <c r="D3394" t="s">
        <v>728</v>
      </c>
      <c r="E3394" t="str">
        <f>HYPERLINK("https://www.ncbi.nlm.nih.gov/geo/query/acc.cgi?acc=GSM777983","GSM777983")</f>
        <v>GSM777983</v>
      </c>
      <c r="F3394" t="str">
        <f>HYPERLINK("https://www.ncbi.nlm.nih.gov/geo/query/acc.cgi?acc=GSE31374","GSE31374")</f>
        <v>GSE31374</v>
      </c>
    </row>
    <row r="3395" spans="1:6" x14ac:dyDescent="0.25">
      <c r="A3395" t="s">
        <v>5487</v>
      </c>
      <c r="B3395" s="2" t="s">
        <v>5488</v>
      </c>
      <c r="C3395" t="s">
        <v>178</v>
      </c>
      <c r="D3395" t="s">
        <v>630</v>
      </c>
      <c r="E3395" t="str">
        <f>HYPERLINK("https://www.ncbi.nlm.nih.gov/geo/query/acc.cgi?acc=GSM749242","GSM749242")</f>
        <v>GSM749242</v>
      </c>
      <c r="F3395" t="str">
        <f>HYPERLINK("https://www.ncbi.nlm.nih.gov/geo/query/acc.cgi?acc=GSE30245","GSE30245")</f>
        <v>GSE30245</v>
      </c>
    </row>
    <row r="3396" spans="1:6" x14ac:dyDescent="0.25">
      <c r="A3396" t="s">
        <v>5489</v>
      </c>
      <c r="B3396" s="2" t="s">
        <v>5490</v>
      </c>
      <c r="C3396" t="s">
        <v>178</v>
      </c>
      <c r="D3396" t="s">
        <v>630</v>
      </c>
      <c r="E3396" t="str">
        <f>HYPERLINK("https://www.ncbi.nlm.nih.gov/geo/query/acc.cgi?acc=GSM749243","GSM749243")</f>
        <v>GSM749243</v>
      </c>
      <c r="F3396" t="str">
        <f>HYPERLINK("https://www.ncbi.nlm.nih.gov/geo/query/acc.cgi?acc=GSE30245","GSE30245")</f>
        <v>GSE30245</v>
      </c>
    </row>
    <row r="3397" spans="1:6" x14ac:dyDescent="0.25">
      <c r="A3397" t="s">
        <v>5491</v>
      </c>
      <c r="B3397" s="2" t="s">
        <v>2251</v>
      </c>
      <c r="C3397" t="s">
        <v>14</v>
      </c>
      <c r="D3397" t="s">
        <v>2252</v>
      </c>
      <c r="E3397" t="str">
        <f>HYPERLINK("https://www.ncbi.nlm.nih.gov/geo/query/acc.cgi?acc=GSM313603","GSM313603")</f>
        <v>GSM313603</v>
      </c>
      <c r="F3397" t="str">
        <f>HYPERLINK("https://www.ncbi.nlm.nih.gov/geo/query/acc.cgi?acc=GSE12482","GSE12482")</f>
        <v>GSE12482</v>
      </c>
    </row>
    <row r="3398" spans="1:6" x14ac:dyDescent="0.25">
      <c r="A3398" t="s">
        <v>5492</v>
      </c>
      <c r="B3398" s="2" t="s">
        <v>2245</v>
      </c>
      <c r="C3398" t="s">
        <v>178</v>
      </c>
      <c r="D3398" t="s">
        <v>630</v>
      </c>
      <c r="E3398" t="str">
        <f>HYPERLINK("https://www.ncbi.nlm.nih.gov/geo/query/acc.cgi?acc=GSM749241","GSM749241")</f>
        <v>GSM749241</v>
      </c>
      <c r="F3398" t="str">
        <f>HYPERLINK("https://www.ncbi.nlm.nih.gov/geo/query/acc.cgi?acc=GSE30245","GSE30245")</f>
        <v>GSE30245</v>
      </c>
    </row>
    <row r="3399" spans="1:6" x14ac:dyDescent="0.25">
      <c r="A3399" t="s">
        <v>5493</v>
      </c>
      <c r="B3399" s="2" t="s">
        <v>5494</v>
      </c>
      <c r="C3399" t="s">
        <v>178</v>
      </c>
      <c r="D3399" t="s">
        <v>630</v>
      </c>
      <c r="E3399" t="str">
        <f>HYPERLINK("https://www.ncbi.nlm.nih.gov/geo/query/acc.cgi?acc=GSM749246","GSM749246")</f>
        <v>GSM749246</v>
      </c>
      <c r="F3399" t="str">
        <f>HYPERLINK("https://www.ncbi.nlm.nih.gov/geo/query/acc.cgi?acc=GSE30245","GSE30245")</f>
        <v>GSE30245</v>
      </c>
    </row>
    <row r="3400" spans="1:6" x14ac:dyDescent="0.25">
      <c r="A3400" t="s">
        <v>5495</v>
      </c>
      <c r="B3400" s="2" t="s">
        <v>5496</v>
      </c>
      <c r="C3400" t="s">
        <v>178</v>
      </c>
      <c r="D3400" t="s">
        <v>630</v>
      </c>
      <c r="E3400" t="str">
        <f>HYPERLINK("https://www.ncbi.nlm.nih.gov/geo/query/acc.cgi?acc=GSM749247","GSM749247")</f>
        <v>GSM749247</v>
      </c>
      <c r="F3400" t="str">
        <f>HYPERLINK("https://www.ncbi.nlm.nih.gov/geo/query/acc.cgi?acc=GSE30245","GSE30245")</f>
        <v>GSE30245</v>
      </c>
    </row>
    <row r="3401" spans="1:6" x14ac:dyDescent="0.25">
      <c r="A3401" t="s">
        <v>5497</v>
      </c>
      <c r="B3401" s="2" t="s">
        <v>5498</v>
      </c>
      <c r="C3401" t="s">
        <v>178</v>
      </c>
      <c r="D3401" t="s">
        <v>630</v>
      </c>
      <c r="E3401" t="str">
        <f>HYPERLINK("https://www.ncbi.nlm.nih.gov/geo/query/acc.cgi?acc=GSM749244","GSM749244")</f>
        <v>GSM749244</v>
      </c>
      <c r="F3401" t="str">
        <f>HYPERLINK("https://www.ncbi.nlm.nih.gov/geo/query/acc.cgi?acc=GSE30245","GSE30245")</f>
        <v>GSE30245</v>
      </c>
    </row>
    <row r="3402" spans="1:6" x14ac:dyDescent="0.25">
      <c r="A3402" t="s">
        <v>5499</v>
      </c>
      <c r="B3402" s="2" t="s">
        <v>5500</v>
      </c>
      <c r="C3402" t="s">
        <v>178</v>
      </c>
      <c r="D3402" t="s">
        <v>630</v>
      </c>
      <c r="E3402" t="str">
        <f>HYPERLINK("https://www.ncbi.nlm.nih.gov/geo/query/acc.cgi?acc=GSM749245","GSM749245")</f>
        <v>GSM749245</v>
      </c>
      <c r="F3402" t="str">
        <f>HYPERLINK("https://www.ncbi.nlm.nih.gov/geo/query/acc.cgi?acc=GSE30245","GSE30245")</f>
        <v>GSE30245</v>
      </c>
    </row>
    <row r="3403" spans="1:6" x14ac:dyDescent="0.25">
      <c r="A3403" t="s">
        <v>5501</v>
      </c>
      <c r="B3403" s="2" t="s">
        <v>5502</v>
      </c>
      <c r="C3403" t="s">
        <v>324</v>
      </c>
      <c r="D3403" t="s">
        <v>623</v>
      </c>
      <c r="E3403" t="str">
        <f>HYPERLINK("https://www.ncbi.nlm.nih.gov/geo/query/acc.cgi?acc=GSM105518","GSM105518")</f>
        <v>GSM105518</v>
      </c>
      <c r="F3403" t="str">
        <f>HYPERLINK("https://www.ncbi.nlm.nih.gov/geo/query/acc.cgi?acc=GSE4679","GSE4679")</f>
        <v>GSE4679</v>
      </c>
    </row>
    <row r="3404" spans="1:6" x14ac:dyDescent="0.25">
      <c r="A3404" t="s">
        <v>5503</v>
      </c>
      <c r="B3404" s="2" t="s">
        <v>5502</v>
      </c>
      <c r="C3404" t="s">
        <v>324</v>
      </c>
      <c r="D3404" t="s">
        <v>625</v>
      </c>
      <c r="E3404" t="str">
        <f>HYPERLINK("https://www.ncbi.nlm.nih.gov/geo/query/acc.cgi?acc=GSM105519","GSM105519")</f>
        <v>GSM105519</v>
      </c>
      <c r="F3404" t="str">
        <f>HYPERLINK("https://www.ncbi.nlm.nih.gov/geo/query/acc.cgi?acc=GSE4679","GSE4679")</f>
        <v>GSE4679</v>
      </c>
    </row>
    <row r="3405" spans="1:6" x14ac:dyDescent="0.25">
      <c r="A3405" t="s">
        <v>5504</v>
      </c>
      <c r="B3405" s="2" t="s">
        <v>5505</v>
      </c>
      <c r="C3405" t="s">
        <v>315</v>
      </c>
      <c r="D3405" t="s">
        <v>559</v>
      </c>
      <c r="E3405" t="str">
        <f>HYPERLINK("https://www.ncbi.nlm.nih.gov/geo/query/acc.cgi?acc=GSM1083530","GSM1083530")</f>
        <v>GSM1083530</v>
      </c>
      <c r="F3405" t="str">
        <f>HYPERLINK("https://www.ncbi.nlm.nih.gov/geo/query/acc.cgi?acc=GSE44339","GSE44339")</f>
        <v>GSE44339</v>
      </c>
    </row>
    <row r="3406" spans="1:6" x14ac:dyDescent="0.25">
      <c r="A3406" t="s">
        <v>5506</v>
      </c>
      <c r="B3406" s="2" t="s">
        <v>5507</v>
      </c>
      <c r="C3406" t="s">
        <v>324</v>
      </c>
      <c r="D3406" t="s">
        <v>623</v>
      </c>
      <c r="E3406" t="str">
        <f>HYPERLINK("https://www.ncbi.nlm.nih.gov/geo/query/acc.cgi?acc=GSM105510","GSM105510")</f>
        <v>GSM105510</v>
      </c>
      <c r="F3406" t="str">
        <f t="shared" ref="F3406:F3413" si="191">HYPERLINK("https://www.ncbi.nlm.nih.gov/geo/query/acc.cgi?acc=GSE4679","GSE4679")</f>
        <v>GSE4679</v>
      </c>
    </row>
    <row r="3407" spans="1:6" x14ac:dyDescent="0.25">
      <c r="A3407" t="s">
        <v>5508</v>
      </c>
      <c r="B3407" s="2" t="s">
        <v>5507</v>
      </c>
      <c r="C3407" t="s">
        <v>324</v>
      </c>
      <c r="D3407" t="s">
        <v>625</v>
      </c>
      <c r="E3407" t="str">
        <f>HYPERLINK("https://www.ncbi.nlm.nih.gov/geo/query/acc.cgi?acc=GSM105511","GSM105511")</f>
        <v>GSM105511</v>
      </c>
      <c r="F3407" t="str">
        <f t="shared" si="191"/>
        <v>GSE4679</v>
      </c>
    </row>
    <row r="3408" spans="1:6" x14ac:dyDescent="0.25">
      <c r="A3408" t="s">
        <v>5509</v>
      </c>
      <c r="B3408" s="2" t="s">
        <v>5510</v>
      </c>
      <c r="C3408" t="s">
        <v>324</v>
      </c>
      <c r="D3408" t="s">
        <v>623</v>
      </c>
      <c r="E3408" t="str">
        <f>HYPERLINK("https://www.ncbi.nlm.nih.gov/geo/query/acc.cgi?acc=GSM105512","GSM105512")</f>
        <v>GSM105512</v>
      </c>
      <c r="F3408" t="str">
        <f t="shared" si="191"/>
        <v>GSE4679</v>
      </c>
    </row>
    <row r="3409" spans="1:6" x14ac:dyDescent="0.25">
      <c r="A3409" t="s">
        <v>5511</v>
      </c>
      <c r="B3409" s="2" t="s">
        <v>5510</v>
      </c>
      <c r="C3409" t="s">
        <v>324</v>
      </c>
      <c r="D3409" t="s">
        <v>625</v>
      </c>
      <c r="E3409" t="str">
        <f>HYPERLINK("https://www.ncbi.nlm.nih.gov/geo/query/acc.cgi?acc=GSM105513","GSM105513")</f>
        <v>GSM105513</v>
      </c>
      <c r="F3409" t="str">
        <f t="shared" si="191"/>
        <v>GSE4679</v>
      </c>
    </row>
    <row r="3410" spans="1:6" x14ac:dyDescent="0.25">
      <c r="A3410" t="s">
        <v>5512</v>
      </c>
      <c r="B3410" s="2" t="s">
        <v>5513</v>
      </c>
      <c r="C3410" t="s">
        <v>324</v>
      </c>
      <c r="D3410" t="s">
        <v>623</v>
      </c>
      <c r="E3410" t="str">
        <f>HYPERLINK("https://www.ncbi.nlm.nih.gov/geo/query/acc.cgi?acc=GSM105514","GSM105514")</f>
        <v>GSM105514</v>
      </c>
      <c r="F3410" t="str">
        <f t="shared" si="191"/>
        <v>GSE4679</v>
      </c>
    </row>
    <row r="3411" spans="1:6" x14ac:dyDescent="0.25">
      <c r="A3411" t="s">
        <v>5514</v>
      </c>
      <c r="B3411" s="2" t="s">
        <v>5513</v>
      </c>
      <c r="C3411" t="s">
        <v>324</v>
      </c>
      <c r="D3411" t="s">
        <v>625</v>
      </c>
      <c r="E3411" t="str">
        <f>HYPERLINK("https://www.ncbi.nlm.nih.gov/geo/query/acc.cgi?acc=GSM105515","GSM105515")</f>
        <v>GSM105515</v>
      </c>
      <c r="F3411" t="str">
        <f t="shared" si="191"/>
        <v>GSE4679</v>
      </c>
    </row>
    <row r="3412" spans="1:6" x14ac:dyDescent="0.25">
      <c r="A3412" t="s">
        <v>5515</v>
      </c>
      <c r="B3412" s="2" t="s">
        <v>5516</v>
      </c>
      <c r="C3412" t="s">
        <v>324</v>
      </c>
      <c r="D3412" t="s">
        <v>623</v>
      </c>
      <c r="E3412" t="str">
        <f>HYPERLINK("https://www.ncbi.nlm.nih.gov/geo/query/acc.cgi?acc=GSM105516","GSM105516")</f>
        <v>GSM105516</v>
      </c>
      <c r="F3412" t="str">
        <f t="shared" si="191"/>
        <v>GSE4679</v>
      </c>
    </row>
    <row r="3413" spans="1:6" x14ac:dyDescent="0.25">
      <c r="A3413" t="s">
        <v>5517</v>
      </c>
      <c r="B3413" s="2" t="s">
        <v>5516</v>
      </c>
      <c r="C3413" t="s">
        <v>324</v>
      </c>
      <c r="D3413" t="s">
        <v>625</v>
      </c>
      <c r="E3413" t="str">
        <f>HYPERLINK("https://www.ncbi.nlm.nih.gov/geo/query/acc.cgi?acc=GSM105517","GSM105517")</f>
        <v>GSM105517</v>
      </c>
      <c r="F3413" t="str">
        <f t="shared" si="191"/>
        <v>GSE4679</v>
      </c>
    </row>
    <row r="3414" spans="1:6" x14ac:dyDescent="0.25">
      <c r="A3414" t="s">
        <v>5518</v>
      </c>
      <c r="B3414" s="2" t="s">
        <v>5519</v>
      </c>
      <c r="C3414" t="s">
        <v>368</v>
      </c>
      <c r="D3414" t="s">
        <v>572</v>
      </c>
      <c r="E3414" t="str">
        <f>HYPERLINK("https://www.ncbi.nlm.nih.gov/geo/query/acc.cgi?acc=GSM1295567","GSM1295567")</f>
        <v>GSM1295567</v>
      </c>
      <c r="F3414" t="str">
        <f>HYPERLINK("https://www.ncbi.nlm.nih.gov/geo/query/acc.cgi?acc=GSE53529","GSE53529")</f>
        <v>GSE53529</v>
      </c>
    </row>
    <row r="3415" spans="1:6" x14ac:dyDescent="0.25">
      <c r="A3415" t="s">
        <v>5520</v>
      </c>
      <c r="B3415" s="2" t="s">
        <v>5521</v>
      </c>
      <c r="C3415" t="s">
        <v>178</v>
      </c>
      <c r="D3415" t="s">
        <v>630</v>
      </c>
      <c r="E3415" t="str">
        <f>HYPERLINK("https://www.ncbi.nlm.nih.gov/geo/query/acc.cgi?acc=GSM748919","GSM748919")</f>
        <v>GSM748919</v>
      </c>
      <c r="F3415" t="str">
        <f>HYPERLINK("https://www.ncbi.nlm.nih.gov/geo/query/acc.cgi?acc=GSE30245","GSE30245")</f>
        <v>GSE30245</v>
      </c>
    </row>
    <row r="3416" spans="1:6" x14ac:dyDescent="0.25">
      <c r="A3416" t="s">
        <v>5522</v>
      </c>
      <c r="B3416" s="2" t="s">
        <v>5523</v>
      </c>
      <c r="C3416" t="s">
        <v>178</v>
      </c>
      <c r="D3416" t="s">
        <v>630</v>
      </c>
      <c r="E3416" t="str">
        <f>HYPERLINK("https://www.ncbi.nlm.nih.gov/geo/query/acc.cgi?acc=GSM748918","GSM748918")</f>
        <v>GSM748918</v>
      </c>
      <c r="F3416" t="str">
        <f>HYPERLINK("https://www.ncbi.nlm.nih.gov/geo/query/acc.cgi?acc=GSE30245","GSE30245")</f>
        <v>GSE30245</v>
      </c>
    </row>
    <row r="3417" spans="1:6" x14ac:dyDescent="0.25">
      <c r="A3417" t="s">
        <v>5524</v>
      </c>
      <c r="B3417" s="2" t="s">
        <v>3316</v>
      </c>
      <c r="C3417" t="s">
        <v>172</v>
      </c>
      <c r="D3417" t="s">
        <v>625</v>
      </c>
      <c r="E3417" t="str">
        <f>HYPERLINK("https://www.ncbi.nlm.nih.gov/geo/query/acc.cgi?acc=GSM64987","GSM64987")</f>
        <v>GSM64987</v>
      </c>
      <c r="F3417" t="str">
        <f>HYPERLINK("https://www.ncbi.nlm.nih.gov/geo/query/acc.cgi?acc=GSE2972","GSE2972")</f>
        <v>GSE2972</v>
      </c>
    </row>
    <row r="3418" spans="1:6" x14ac:dyDescent="0.25">
      <c r="A3418" t="s">
        <v>5525</v>
      </c>
      <c r="B3418" s="2" t="s">
        <v>5526</v>
      </c>
      <c r="C3418" t="s">
        <v>178</v>
      </c>
      <c r="D3418" t="s">
        <v>630</v>
      </c>
      <c r="E3418" t="str">
        <f>HYPERLINK("https://www.ncbi.nlm.nih.gov/geo/query/acc.cgi?acc=GSM748911","GSM748911")</f>
        <v>GSM748911</v>
      </c>
      <c r="F3418" t="str">
        <f t="shared" ref="F3418:F3425" si="192">HYPERLINK("https://www.ncbi.nlm.nih.gov/geo/query/acc.cgi?acc=GSE30245","GSE30245")</f>
        <v>GSE30245</v>
      </c>
    </row>
    <row r="3419" spans="1:6" x14ac:dyDescent="0.25">
      <c r="A3419" t="s">
        <v>5527</v>
      </c>
      <c r="B3419" s="2" t="s">
        <v>5528</v>
      </c>
      <c r="C3419" t="s">
        <v>178</v>
      </c>
      <c r="D3419" t="s">
        <v>630</v>
      </c>
      <c r="E3419" t="str">
        <f>HYPERLINK("https://www.ncbi.nlm.nih.gov/geo/query/acc.cgi?acc=GSM748910","GSM748910")</f>
        <v>GSM748910</v>
      </c>
      <c r="F3419" t="str">
        <f t="shared" si="192"/>
        <v>GSE30245</v>
      </c>
    </row>
    <row r="3420" spans="1:6" x14ac:dyDescent="0.25">
      <c r="A3420" t="s">
        <v>5529</v>
      </c>
      <c r="B3420" s="2" t="s">
        <v>5526</v>
      </c>
      <c r="C3420" t="s">
        <v>178</v>
      </c>
      <c r="D3420" t="s">
        <v>630</v>
      </c>
      <c r="E3420" t="str">
        <f>HYPERLINK("https://www.ncbi.nlm.nih.gov/geo/query/acc.cgi?acc=GSM748913","GSM748913")</f>
        <v>GSM748913</v>
      </c>
      <c r="F3420" t="str">
        <f t="shared" si="192"/>
        <v>GSE30245</v>
      </c>
    </row>
    <row r="3421" spans="1:6" x14ac:dyDescent="0.25">
      <c r="A3421" t="s">
        <v>5530</v>
      </c>
      <c r="B3421" s="2" t="s">
        <v>5526</v>
      </c>
      <c r="C3421" t="s">
        <v>178</v>
      </c>
      <c r="D3421" t="s">
        <v>630</v>
      </c>
      <c r="E3421" t="str">
        <f>HYPERLINK("https://www.ncbi.nlm.nih.gov/geo/query/acc.cgi?acc=GSM748912","GSM748912")</f>
        <v>GSM748912</v>
      </c>
      <c r="F3421" t="str">
        <f t="shared" si="192"/>
        <v>GSE30245</v>
      </c>
    </row>
    <row r="3422" spans="1:6" x14ac:dyDescent="0.25">
      <c r="A3422" t="s">
        <v>5531</v>
      </c>
      <c r="B3422" s="2" t="s">
        <v>5532</v>
      </c>
      <c r="C3422" t="s">
        <v>178</v>
      </c>
      <c r="D3422" t="s">
        <v>630</v>
      </c>
      <c r="E3422" t="str">
        <f>HYPERLINK("https://www.ncbi.nlm.nih.gov/geo/query/acc.cgi?acc=GSM748915","GSM748915")</f>
        <v>GSM748915</v>
      </c>
      <c r="F3422" t="str">
        <f t="shared" si="192"/>
        <v>GSE30245</v>
      </c>
    </row>
    <row r="3423" spans="1:6" x14ac:dyDescent="0.25">
      <c r="A3423" t="s">
        <v>5533</v>
      </c>
      <c r="B3423" s="2" t="s">
        <v>5526</v>
      </c>
      <c r="C3423" t="s">
        <v>178</v>
      </c>
      <c r="D3423" t="s">
        <v>630</v>
      </c>
      <c r="E3423" t="str">
        <f>HYPERLINK("https://www.ncbi.nlm.nih.gov/geo/query/acc.cgi?acc=GSM748914","GSM748914")</f>
        <v>GSM748914</v>
      </c>
      <c r="F3423" t="str">
        <f t="shared" si="192"/>
        <v>GSE30245</v>
      </c>
    </row>
    <row r="3424" spans="1:6" x14ac:dyDescent="0.25">
      <c r="A3424" t="s">
        <v>5534</v>
      </c>
      <c r="B3424" s="2" t="s">
        <v>5535</v>
      </c>
      <c r="C3424" t="s">
        <v>178</v>
      </c>
      <c r="D3424" t="s">
        <v>630</v>
      </c>
      <c r="E3424" t="str">
        <f>HYPERLINK("https://www.ncbi.nlm.nih.gov/geo/query/acc.cgi?acc=GSM748917","GSM748917")</f>
        <v>GSM748917</v>
      </c>
      <c r="F3424" t="str">
        <f t="shared" si="192"/>
        <v>GSE30245</v>
      </c>
    </row>
    <row r="3425" spans="1:6" x14ac:dyDescent="0.25">
      <c r="A3425" t="s">
        <v>5536</v>
      </c>
      <c r="B3425" s="2" t="s">
        <v>5537</v>
      </c>
      <c r="C3425" t="s">
        <v>178</v>
      </c>
      <c r="D3425" t="s">
        <v>630</v>
      </c>
      <c r="E3425" t="str">
        <f>HYPERLINK("https://www.ncbi.nlm.nih.gov/geo/query/acc.cgi?acc=GSM748916","GSM748916")</f>
        <v>GSM748916</v>
      </c>
      <c r="F3425" t="str">
        <f t="shared" si="192"/>
        <v>GSE30245</v>
      </c>
    </row>
    <row r="3426" spans="1:6" x14ac:dyDescent="0.25">
      <c r="A3426" t="s">
        <v>5538</v>
      </c>
      <c r="B3426" s="2" t="s">
        <v>5539</v>
      </c>
      <c r="C3426" t="s">
        <v>516</v>
      </c>
      <c r="D3426" t="s">
        <v>559</v>
      </c>
      <c r="E3426" t="str">
        <f>HYPERLINK("https://www.ncbi.nlm.nih.gov/geo/query/acc.cgi?acc=GSM2139756","GSM2139756")</f>
        <v>GSM2139756</v>
      </c>
      <c r="F3426" t="str">
        <f>HYPERLINK("https://www.ncbi.nlm.nih.gov/geo/query/acc.cgi?acc=GSE80983","GSE80983")</f>
        <v>GSE80983</v>
      </c>
    </row>
    <row r="3427" spans="1:6" x14ac:dyDescent="0.25">
      <c r="A3427" t="s">
        <v>5540</v>
      </c>
      <c r="B3427" s="2" t="s">
        <v>1308</v>
      </c>
      <c r="C3427" t="s">
        <v>460</v>
      </c>
      <c r="D3427" t="s">
        <v>559</v>
      </c>
      <c r="E3427" t="str">
        <f>HYPERLINK("https://www.ncbi.nlm.nih.gov/geo/query/acc.cgi?acc=GSM1831428","GSM1831428")</f>
        <v>GSM1831428</v>
      </c>
      <c r="F3427" t="str">
        <f>HYPERLINK("https://www.ncbi.nlm.nih.gov/geo/query/acc.cgi?acc=GSE71255","GSE71255")</f>
        <v>GSE71255</v>
      </c>
    </row>
    <row r="3428" spans="1:6" x14ac:dyDescent="0.25">
      <c r="A3428" t="s">
        <v>5541</v>
      </c>
      <c r="B3428" s="2" t="s">
        <v>4750</v>
      </c>
      <c r="C3428" t="s">
        <v>82</v>
      </c>
      <c r="D3428" t="s">
        <v>559</v>
      </c>
      <c r="E3428" t="str">
        <f>HYPERLINK("https://www.ncbi.nlm.nih.gov/geo/query/acc.cgi?acc=GSM475202","GSM475202")</f>
        <v>GSM475202</v>
      </c>
      <c r="F3428" t="str">
        <f>HYPERLINK("https://www.ncbi.nlm.nih.gov/geo/query/acc.cgi?acc=GSE19165","GSE19165")</f>
        <v>GSE19165</v>
      </c>
    </row>
    <row r="3429" spans="1:6" x14ac:dyDescent="0.25">
      <c r="A3429" t="s">
        <v>5542</v>
      </c>
      <c r="B3429" s="2" t="s">
        <v>5543</v>
      </c>
      <c r="C3429" t="s">
        <v>59</v>
      </c>
      <c r="D3429" t="s">
        <v>583</v>
      </c>
      <c r="E3429" t="str">
        <f>HYPERLINK("https://www.ncbi.nlm.nih.gov/geo/query/acc.cgi?acc=GSM428981","GSM428981")</f>
        <v>GSM428981</v>
      </c>
      <c r="F3429" t="str">
        <f>HYPERLINK("https://www.ncbi.nlm.nih.gov/geo/query/acc.cgi?acc=GSE17136","GSE17136")</f>
        <v>GSE17136</v>
      </c>
    </row>
    <row r="3430" spans="1:6" x14ac:dyDescent="0.25">
      <c r="A3430" t="s">
        <v>5544</v>
      </c>
      <c r="B3430" s="2" t="s">
        <v>5545</v>
      </c>
      <c r="C3430" t="s">
        <v>59</v>
      </c>
      <c r="D3430" t="s">
        <v>583</v>
      </c>
      <c r="E3430" t="str">
        <f>HYPERLINK("https://www.ncbi.nlm.nih.gov/geo/query/acc.cgi?acc=GSM428980","GSM428980")</f>
        <v>GSM428980</v>
      </c>
      <c r="F3430" t="str">
        <f>HYPERLINK("https://www.ncbi.nlm.nih.gov/geo/query/acc.cgi?acc=GSE17136","GSE17136")</f>
        <v>GSE17136</v>
      </c>
    </row>
    <row r="3431" spans="1:6" x14ac:dyDescent="0.25">
      <c r="A3431" t="s">
        <v>5546</v>
      </c>
      <c r="B3431" s="2" t="s">
        <v>5461</v>
      </c>
      <c r="C3431" t="s">
        <v>457</v>
      </c>
      <c r="D3431" t="s">
        <v>572</v>
      </c>
      <c r="E3431" t="str">
        <f>HYPERLINK("https://www.ncbi.nlm.nih.gov/geo/query/acc.cgi?acc=GSM1824068","GSM1824068")</f>
        <v>GSM1824068</v>
      </c>
      <c r="F3431" t="str">
        <f>HYPERLINK("https://www.ncbi.nlm.nih.gov/geo/query/acc.cgi?acc=GSE70956","GSE70956")</f>
        <v>GSE70956</v>
      </c>
    </row>
    <row r="3432" spans="1:6" x14ac:dyDescent="0.25">
      <c r="A3432" t="s">
        <v>5547</v>
      </c>
      <c r="B3432" s="2" t="s">
        <v>5461</v>
      </c>
      <c r="C3432" t="s">
        <v>457</v>
      </c>
      <c r="D3432" t="s">
        <v>572</v>
      </c>
      <c r="E3432" t="str">
        <f>HYPERLINK("https://www.ncbi.nlm.nih.gov/geo/query/acc.cgi?acc=GSM1824069","GSM1824069")</f>
        <v>GSM1824069</v>
      </c>
      <c r="F3432" t="str">
        <f>HYPERLINK("https://www.ncbi.nlm.nih.gov/geo/query/acc.cgi?acc=GSE70956","GSE70956")</f>
        <v>GSE70956</v>
      </c>
    </row>
    <row r="3433" spans="1:6" x14ac:dyDescent="0.25">
      <c r="A3433" t="s">
        <v>5548</v>
      </c>
      <c r="B3433" s="2" t="s">
        <v>2572</v>
      </c>
      <c r="C3433" t="s">
        <v>457</v>
      </c>
      <c r="D3433" t="s">
        <v>572</v>
      </c>
      <c r="E3433" t="str">
        <f>HYPERLINK("https://www.ncbi.nlm.nih.gov/geo/query/acc.cgi?acc=GSM1824062","GSM1824062")</f>
        <v>GSM1824062</v>
      </c>
      <c r="F3433" t="str">
        <f>HYPERLINK("https://www.ncbi.nlm.nih.gov/geo/query/acc.cgi?acc=GSE70956","GSE70956")</f>
        <v>GSE70956</v>
      </c>
    </row>
    <row r="3434" spans="1:6" x14ac:dyDescent="0.25">
      <c r="A3434" t="s">
        <v>5549</v>
      </c>
      <c r="B3434" s="2" t="s">
        <v>2572</v>
      </c>
      <c r="C3434" t="s">
        <v>457</v>
      </c>
      <c r="D3434" t="s">
        <v>572</v>
      </c>
      <c r="E3434" t="str">
        <f>HYPERLINK("https://www.ncbi.nlm.nih.gov/geo/query/acc.cgi?acc=GSM1824063","GSM1824063")</f>
        <v>GSM1824063</v>
      </c>
      <c r="F3434" t="str">
        <f>HYPERLINK("https://www.ncbi.nlm.nih.gov/geo/query/acc.cgi?acc=GSE70956","GSE70956")</f>
        <v>GSE70956</v>
      </c>
    </row>
    <row r="3435" spans="1:6" x14ac:dyDescent="0.25">
      <c r="A3435" t="s">
        <v>5550</v>
      </c>
      <c r="B3435" s="2" t="s">
        <v>2572</v>
      </c>
      <c r="C3435" t="s">
        <v>457</v>
      </c>
      <c r="D3435" t="s">
        <v>572</v>
      </c>
      <c r="E3435" t="str">
        <f>HYPERLINK("https://www.ncbi.nlm.nih.gov/geo/query/acc.cgi?acc=GSM1824060","GSM1824060")</f>
        <v>GSM1824060</v>
      </c>
      <c r="F3435" t="str">
        <f>HYPERLINK("https://www.ncbi.nlm.nih.gov/geo/query/acc.cgi?acc=GSE70956","GSE70956")</f>
        <v>GSE70956</v>
      </c>
    </row>
    <row r="3436" spans="1:6" x14ac:dyDescent="0.25">
      <c r="A3436" t="s">
        <v>5551</v>
      </c>
      <c r="B3436" s="2" t="s">
        <v>5552</v>
      </c>
      <c r="C3436" t="s">
        <v>377</v>
      </c>
      <c r="D3436" t="s">
        <v>618</v>
      </c>
      <c r="E3436" t="str">
        <f>HYPERLINK("https://www.ncbi.nlm.nih.gov/geo/query/acc.cgi?acc=GSM1304466","GSM1304466")</f>
        <v>GSM1304466</v>
      </c>
      <c r="F3436" t="str">
        <f>HYPERLINK("https://www.ncbi.nlm.nih.gov/geo/query/acc.cgi?acc=GSE53969","GSE53969")</f>
        <v>GSE53969</v>
      </c>
    </row>
    <row r="3437" spans="1:6" x14ac:dyDescent="0.25">
      <c r="A3437" t="s">
        <v>5553</v>
      </c>
      <c r="B3437" s="2" t="s">
        <v>5554</v>
      </c>
      <c r="C3437" t="s">
        <v>457</v>
      </c>
      <c r="D3437" t="s">
        <v>572</v>
      </c>
      <c r="E3437" t="str">
        <f>HYPERLINK("https://www.ncbi.nlm.nih.gov/geo/query/acc.cgi?acc=GSM1824066","GSM1824066")</f>
        <v>GSM1824066</v>
      </c>
      <c r="F3437" t="str">
        <f>HYPERLINK("https://www.ncbi.nlm.nih.gov/geo/query/acc.cgi?acc=GSE70956","GSE70956")</f>
        <v>GSE70956</v>
      </c>
    </row>
    <row r="3438" spans="1:6" x14ac:dyDescent="0.25">
      <c r="A3438" t="s">
        <v>5555</v>
      </c>
      <c r="B3438" s="2" t="s">
        <v>5554</v>
      </c>
      <c r="C3438" t="s">
        <v>457</v>
      </c>
      <c r="D3438" t="s">
        <v>572</v>
      </c>
      <c r="E3438" t="str">
        <f>HYPERLINK("https://www.ncbi.nlm.nih.gov/geo/query/acc.cgi?acc=GSM1824067","GSM1824067")</f>
        <v>GSM1824067</v>
      </c>
      <c r="F3438" t="str">
        <f>HYPERLINK("https://www.ncbi.nlm.nih.gov/geo/query/acc.cgi?acc=GSE70956","GSE70956")</f>
        <v>GSE70956</v>
      </c>
    </row>
    <row r="3439" spans="1:6" x14ac:dyDescent="0.25">
      <c r="A3439" t="s">
        <v>5556</v>
      </c>
      <c r="B3439" s="2" t="s">
        <v>5554</v>
      </c>
      <c r="C3439" t="s">
        <v>457</v>
      </c>
      <c r="D3439" t="s">
        <v>572</v>
      </c>
      <c r="E3439" t="str">
        <f>HYPERLINK("https://www.ncbi.nlm.nih.gov/geo/query/acc.cgi?acc=GSM1824064","GSM1824064")</f>
        <v>GSM1824064</v>
      </c>
      <c r="F3439" t="str">
        <f>HYPERLINK("https://www.ncbi.nlm.nih.gov/geo/query/acc.cgi?acc=GSE70956","GSE70956")</f>
        <v>GSE70956</v>
      </c>
    </row>
    <row r="3440" spans="1:6" x14ac:dyDescent="0.25">
      <c r="A3440" t="s">
        <v>5557</v>
      </c>
      <c r="B3440" s="2" t="s">
        <v>5554</v>
      </c>
      <c r="C3440" t="s">
        <v>457</v>
      </c>
      <c r="D3440" t="s">
        <v>572</v>
      </c>
      <c r="E3440" t="str">
        <f>HYPERLINK("https://www.ncbi.nlm.nih.gov/geo/query/acc.cgi?acc=GSM1824065","GSM1824065")</f>
        <v>GSM1824065</v>
      </c>
      <c r="F3440" t="str">
        <f>HYPERLINK("https://www.ncbi.nlm.nih.gov/geo/query/acc.cgi?acc=GSE70956","GSE70956")</f>
        <v>GSE70956</v>
      </c>
    </row>
    <row r="3441" spans="1:6" x14ac:dyDescent="0.25">
      <c r="A3441" t="s">
        <v>5558</v>
      </c>
      <c r="B3441" s="2" t="s">
        <v>2591</v>
      </c>
      <c r="C3441" t="s">
        <v>417</v>
      </c>
      <c r="D3441" t="s">
        <v>764</v>
      </c>
      <c r="E3441" t="str">
        <f>HYPERLINK("https://www.ncbi.nlm.nih.gov/geo/query/acc.cgi?acc=GSM9270","GSM9270")</f>
        <v>GSM9270</v>
      </c>
      <c r="F3441" t="str">
        <f>HYPERLINK("https://www.ncbi.nlm.nih.gov/geo/query/acc.cgi?acc=GSE614","GSE614")</f>
        <v>GSE614</v>
      </c>
    </row>
    <row r="3442" spans="1:6" x14ac:dyDescent="0.25">
      <c r="A3442" t="s">
        <v>5559</v>
      </c>
      <c r="B3442" s="2" t="s">
        <v>5552</v>
      </c>
      <c r="C3442" t="s">
        <v>377</v>
      </c>
      <c r="D3442" t="s">
        <v>618</v>
      </c>
      <c r="E3442" t="str">
        <f>HYPERLINK("https://www.ncbi.nlm.nih.gov/geo/query/acc.cgi?acc=GSM1304469","GSM1304469")</f>
        <v>GSM1304469</v>
      </c>
      <c r="F3442" t="str">
        <f>HYPERLINK("https://www.ncbi.nlm.nih.gov/geo/query/acc.cgi?acc=GSE53969","GSE53969")</f>
        <v>GSE53969</v>
      </c>
    </row>
    <row r="3443" spans="1:6" x14ac:dyDescent="0.25">
      <c r="A3443" t="s">
        <v>5560</v>
      </c>
      <c r="B3443" s="2" t="s">
        <v>2598</v>
      </c>
      <c r="C3443" t="s">
        <v>417</v>
      </c>
      <c r="D3443" t="s">
        <v>764</v>
      </c>
      <c r="E3443" t="str">
        <f>HYPERLINK("https://www.ncbi.nlm.nih.gov/geo/query/acc.cgi?acc=GSM9272","GSM9272")</f>
        <v>GSM9272</v>
      </c>
      <c r="F3443" t="str">
        <f>HYPERLINK("https://www.ncbi.nlm.nih.gov/geo/query/acc.cgi?acc=GSE614","GSE614")</f>
        <v>GSE614</v>
      </c>
    </row>
    <row r="3444" spans="1:6" x14ac:dyDescent="0.25">
      <c r="A3444" t="s">
        <v>5561</v>
      </c>
      <c r="B3444" s="2" t="s">
        <v>2598</v>
      </c>
      <c r="C3444" t="s">
        <v>417</v>
      </c>
      <c r="D3444" t="s">
        <v>764</v>
      </c>
      <c r="E3444" t="str">
        <f>HYPERLINK("https://www.ncbi.nlm.nih.gov/geo/query/acc.cgi?acc=GSM9273","GSM9273")</f>
        <v>GSM9273</v>
      </c>
      <c r="F3444" t="str">
        <f>HYPERLINK("https://www.ncbi.nlm.nih.gov/geo/query/acc.cgi?acc=GSE614","GSE614")</f>
        <v>GSE614</v>
      </c>
    </row>
    <row r="3445" spans="1:6" x14ac:dyDescent="0.25">
      <c r="A3445" t="s">
        <v>5562</v>
      </c>
      <c r="B3445" s="2" t="s">
        <v>5563</v>
      </c>
      <c r="C3445" t="s">
        <v>324</v>
      </c>
      <c r="D3445" t="s">
        <v>623</v>
      </c>
      <c r="E3445" t="str">
        <f>HYPERLINK("https://www.ncbi.nlm.nih.gov/geo/query/acc.cgi?acc=GSM105608","GSM105608")</f>
        <v>GSM105608</v>
      </c>
      <c r="F3445" t="str">
        <f>HYPERLINK("https://www.ncbi.nlm.nih.gov/geo/query/acc.cgi?acc=GSE4679","GSE4679")</f>
        <v>GSE4679</v>
      </c>
    </row>
    <row r="3446" spans="1:6" x14ac:dyDescent="0.25">
      <c r="A3446" t="s">
        <v>5564</v>
      </c>
      <c r="B3446" s="2" t="s">
        <v>5563</v>
      </c>
      <c r="C3446" t="s">
        <v>324</v>
      </c>
      <c r="D3446" t="s">
        <v>625</v>
      </c>
      <c r="E3446" t="str">
        <f>HYPERLINK("https://www.ncbi.nlm.nih.gov/geo/query/acc.cgi?acc=GSM105609","GSM105609")</f>
        <v>GSM105609</v>
      </c>
      <c r="F3446" t="str">
        <f>HYPERLINK("https://www.ncbi.nlm.nih.gov/geo/query/acc.cgi?acc=GSE4679","GSE4679")</f>
        <v>GSE4679</v>
      </c>
    </row>
    <row r="3447" spans="1:6" x14ac:dyDescent="0.25">
      <c r="A3447" t="s">
        <v>5565</v>
      </c>
      <c r="B3447" s="2" t="s">
        <v>2600</v>
      </c>
      <c r="C3447" t="s">
        <v>417</v>
      </c>
      <c r="D3447" t="s">
        <v>764</v>
      </c>
      <c r="E3447" t="str">
        <f>HYPERLINK("https://www.ncbi.nlm.nih.gov/geo/query/acc.cgi?acc=GSM9276","GSM9276")</f>
        <v>GSM9276</v>
      </c>
      <c r="F3447" t="str">
        <f>HYPERLINK("https://www.ncbi.nlm.nih.gov/geo/query/acc.cgi?acc=GSE614","GSE614")</f>
        <v>GSE614</v>
      </c>
    </row>
    <row r="3448" spans="1:6" x14ac:dyDescent="0.25">
      <c r="A3448" t="s">
        <v>5566</v>
      </c>
      <c r="B3448" s="2" t="s">
        <v>5552</v>
      </c>
      <c r="C3448" t="s">
        <v>377</v>
      </c>
      <c r="D3448" t="s">
        <v>618</v>
      </c>
      <c r="E3448" t="str">
        <f>HYPERLINK("https://www.ncbi.nlm.nih.gov/geo/query/acc.cgi?acc=GSM1304468","GSM1304468")</f>
        <v>GSM1304468</v>
      </c>
      <c r="F3448" t="str">
        <f>HYPERLINK("https://www.ncbi.nlm.nih.gov/geo/query/acc.cgi?acc=GSE53969","GSE53969")</f>
        <v>GSE53969</v>
      </c>
    </row>
    <row r="3449" spans="1:6" x14ac:dyDescent="0.25">
      <c r="A3449" t="s">
        <v>5567</v>
      </c>
      <c r="B3449" s="2" t="s">
        <v>5568</v>
      </c>
      <c r="C3449" t="s">
        <v>324</v>
      </c>
      <c r="D3449" t="s">
        <v>623</v>
      </c>
      <c r="E3449" t="str">
        <f>HYPERLINK("https://www.ncbi.nlm.nih.gov/geo/query/acc.cgi?acc=GSM105604","GSM105604")</f>
        <v>GSM105604</v>
      </c>
      <c r="F3449" t="str">
        <f t="shared" ref="F3449:F3456" si="193">HYPERLINK("https://www.ncbi.nlm.nih.gov/geo/query/acc.cgi?acc=GSE4679","GSE4679")</f>
        <v>GSE4679</v>
      </c>
    </row>
    <row r="3450" spans="1:6" x14ac:dyDescent="0.25">
      <c r="A3450" t="s">
        <v>5569</v>
      </c>
      <c r="B3450" s="2" t="s">
        <v>5568</v>
      </c>
      <c r="C3450" t="s">
        <v>324</v>
      </c>
      <c r="D3450" t="s">
        <v>625</v>
      </c>
      <c r="E3450" t="str">
        <f>HYPERLINK("https://www.ncbi.nlm.nih.gov/geo/query/acc.cgi?acc=GSM105605","GSM105605")</f>
        <v>GSM105605</v>
      </c>
      <c r="F3450" t="str">
        <f t="shared" si="193"/>
        <v>GSE4679</v>
      </c>
    </row>
    <row r="3451" spans="1:6" x14ac:dyDescent="0.25">
      <c r="A3451" t="s">
        <v>5570</v>
      </c>
      <c r="B3451" s="2" t="s">
        <v>5571</v>
      </c>
      <c r="C3451" t="s">
        <v>324</v>
      </c>
      <c r="D3451" t="s">
        <v>623</v>
      </c>
      <c r="E3451" t="str">
        <f>HYPERLINK("https://www.ncbi.nlm.nih.gov/geo/query/acc.cgi?acc=GSM105606","GSM105606")</f>
        <v>GSM105606</v>
      </c>
      <c r="F3451" t="str">
        <f t="shared" si="193"/>
        <v>GSE4679</v>
      </c>
    </row>
    <row r="3452" spans="1:6" x14ac:dyDescent="0.25">
      <c r="A3452" t="s">
        <v>5572</v>
      </c>
      <c r="B3452" s="2" t="s">
        <v>5571</v>
      </c>
      <c r="C3452" t="s">
        <v>324</v>
      </c>
      <c r="D3452" t="s">
        <v>625</v>
      </c>
      <c r="E3452" t="str">
        <f>HYPERLINK("https://www.ncbi.nlm.nih.gov/geo/query/acc.cgi?acc=GSM105607","GSM105607")</f>
        <v>GSM105607</v>
      </c>
      <c r="F3452" t="str">
        <f t="shared" si="193"/>
        <v>GSE4679</v>
      </c>
    </row>
    <row r="3453" spans="1:6" x14ac:dyDescent="0.25">
      <c r="A3453" t="s">
        <v>5573</v>
      </c>
      <c r="B3453" s="2" t="s">
        <v>5574</v>
      </c>
      <c r="C3453" t="s">
        <v>324</v>
      </c>
      <c r="D3453" t="s">
        <v>623</v>
      </c>
      <c r="E3453" t="str">
        <f>HYPERLINK("https://www.ncbi.nlm.nih.gov/geo/query/acc.cgi?acc=GSM105600","GSM105600")</f>
        <v>GSM105600</v>
      </c>
      <c r="F3453" t="str">
        <f t="shared" si="193"/>
        <v>GSE4679</v>
      </c>
    </row>
    <row r="3454" spans="1:6" x14ac:dyDescent="0.25">
      <c r="A3454" t="s">
        <v>5575</v>
      </c>
      <c r="B3454" s="2" t="s">
        <v>5574</v>
      </c>
      <c r="C3454" t="s">
        <v>324</v>
      </c>
      <c r="D3454" t="s">
        <v>625</v>
      </c>
      <c r="E3454" t="str">
        <f>HYPERLINK("https://www.ncbi.nlm.nih.gov/geo/query/acc.cgi?acc=GSM105601","GSM105601")</f>
        <v>GSM105601</v>
      </c>
      <c r="F3454" t="str">
        <f t="shared" si="193"/>
        <v>GSE4679</v>
      </c>
    </row>
    <row r="3455" spans="1:6" x14ac:dyDescent="0.25">
      <c r="A3455" t="s">
        <v>5576</v>
      </c>
      <c r="B3455" s="2" t="s">
        <v>5577</v>
      </c>
      <c r="C3455" t="s">
        <v>324</v>
      </c>
      <c r="D3455" t="s">
        <v>623</v>
      </c>
      <c r="E3455" t="str">
        <f>HYPERLINK("https://www.ncbi.nlm.nih.gov/geo/query/acc.cgi?acc=GSM105602","GSM105602")</f>
        <v>GSM105602</v>
      </c>
      <c r="F3455" t="str">
        <f t="shared" si="193"/>
        <v>GSE4679</v>
      </c>
    </row>
    <row r="3456" spans="1:6" x14ac:dyDescent="0.25">
      <c r="A3456" t="s">
        <v>5578</v>
      </c>
      <c r="B3456" s="2" t="s">
        <v>5577</v>
      </c>
      <c r="C3456" t="s">
        <v>324</v>
      </c>
      <c r="D3456" t="s">
        <v>625</v>
      </c>
      <c r="E3456" t="str">
        <f>HYPERLINK("https://www.ncbi.nlm.nih.gov/geo/query/acc.cgi?acc=GSM105603","GSM105603")</f>
        <v>GSM105603</v>
      </c>
      <c r="F3456" t="str">
        <f t="shared" si="193"/>
        <v>GSE4679</v>
      </c>
    </row>
    <row r="3457" spans="1:6" x14ac:dyDescent="0.25">
      <c r="A3457" t="s">
        <v>5579</v>
      </c>
      <c r="B3457" s="2" t="s">
        <v>5580</v>
      </c>
      <c r="C3457" t="s">
        <v>186</v>
      </c>
      <c r="D3457" t="s">
        <v>728</v>
      </c>
      <c r="E3457" t="str">
        <f>HYPERLINK("https://www.ncbi.nlm.nih.gov/geo/query/acc.cgi?acc=GSM778031","GSM778031")</f>
        <v>GSM778031</v>
      </c>
      <c r="F3457" t="str">
        <f t="shared" ref="F3457:F3466" si="194">HYPERLINK("https://www.ncbi.nlm.nih.gov/geo/query/acc.cgi?acc=GSE31374","GSE31374")</f>
        <v>GSE31374</v>
      </c>
    </row>
    <row r="3458" spans="1:6" x14ac:dyDescent="0.25">
      <c r="A3458" t="s">
        <v>5581</v>
      </c>
      <c r="B3458" s="2" t="s">
        <v>5580</v>
      </c>
      <c r="C3458" t="s">
        <v>186</v>
      </c>
      <c r="D3458" t="s">
        <v>728</v>
      </c>
      <c r="E3458" t="str">
        <f>HYPERLINK("https://www.ncbi.nlm.nih.gov/geo/query/acc.cgi?acc=GSM778030","GSM778030")</f>
        <v>GSM778030</v>
      </c>
      <c r="F3458" t="str">
        <f t="shared" si="194"/>
        <v>GSE31374</v>
      </c>
    </row>
    <row r="3459" spans="1:6" x14ac:dyDescent="0.25">
      <c r="A3459" t="s">
        <v>5582</v>
      </c>
      <c r="B3459" s="2" t="s">
        <v>5583</v>
      </c>
      <c r="C3459" t="s">
        <v>186</v>
      </c>
      <c r="D3459" t="s">
        <v>728</v>
      </c>
      <c r="E3459" t="str">
        <f>HYPERLINK("https://www.ncbi.nlm.nih.gov/geo/query/acc.cgi?acc=GSM778033","GSM778033")</f>
        <v>GSM778033</v>
      </c>
      <c r="F3459" t="str">
        <f t="shared" si="194"/>
        <v>GSE31374</v>
      </c>
    </row>
    <row r="3460" spans="1:6" x14ac:dyDescent="0.25">
      <c r="A3460" t="s">
        <v>5584</v>
      </c>
      <c r="B3460" s="2" t="s">
        <v>5583</v>
      </c>
      <c r="C3460" t="s">
        <v>186</v>
      </c>
      <c r="D3460" t="s">
        <v>728</v>
      </c>
      <c r="E3460" t="str">
        <f>HYPERLINK("https://www.ncbi.nlm.nih.gov/geo/query/acc.cgi?acc=GSM778032","GSM778032")</f>
        <v>GSM778032</v>
      </c>
      <c r="F3460" t="str">
        <f t="shared" si="194"/>
        <v>GSE31374</v>
      </c>
    </row>
    <row r="3461" spans="1:6" x14ac:dyDescent="0.25">
      <c r="A3461" t="s">
        <v>5585</v>
      </c>
      <c r="B3461" s="2" t="s">
        <v>5586</v>
      </c>
      <c r="C3461" t="s">
        <v>186</v>
      </c>
      <c r="D3461" t="s">
        <v>728</v>
      </c>
      <c r="E3461" t="str">
        <f>HYPERLINK("https://www.ncbi.nlm.nih.gov/geo/query/acc.cgi?acc=GSM778035","GSM778035")</f>
        <v>GSM778035</v>
      </c>
      <c r="F3461" t="str">
        <f t="shared" si="194"/>
        <v>GSE31374</v>
      </c>
    </row>
    <row r="3462" spans="1:6" x14ac:dyDescent="0.25">
      <c r="A3462" t="s">
        <v>5587</v>
      </c>
      <c r="B3462" s="2" t="s">
        <v>5586</v>
      </c>
      <c r="C3462" t="s">
        <v>186</v>
      </c>
      <c r="D3462" t="s">
        <v>728</v>
      </c>
      <c r="E3462" t="str">
        <f>HYPERLINK("https://www.ncbi.nlm.nih.gov/geo/query/acc.cgi?acc=GSM778034","GSM778034")</f>
        <v>GSM778034</v>
      </c>
      <c r="F3462" t="str">
        <f t="shared" si="194"/>
        <v>GSE31374</v>
      </c>
    </row>
    <row r="3463" spans="1:6" x14ac:dyDescent="0.25">
      <c r="A3463" t="s">
        <v>5588</v>
      </c>
      <c r="B3463" s="2" t="s">
        <v>5589</v>
      </c>
      <c r="C3463" t="s">
        <v>186</v>
      </c>
      <c r="D3463" t="s">
        <v>728</v>
      </c>
      <c r="E3463" t="str">
        <f>HYPERLINK("https://www.ncbi.nlm.nih.gov/geo/query/acc.cgi?acc=GSM778037","GSM778037")</f>
        <v>GSM778037</v>
      </c>
      <c r="F3463" t="str">
        <f t="shared" si="194"/>
        <v>GSE31374</v>
      </c>
    </row>
    <row r="3464" spans="1:6" x14ac:dyDescent="0.25">
      <c r="A3464" t="s">
        <v>5590</v>
      </c>
      <c r="B3464" s="2" t="s">
        <v>5589</v>
      </c>
      <c r="C3464" t="s">
        <v>186</v>
      </c>
      <c r="D3464" t="s">
        <v>728</v>
      </c>
      <c r="E3464" t="str">
        <f>HYPERLINK("https://www.ncbi.nlm.nih.gov/geo/query/acc.cgi?acc=GSM778036","GSM778036")</f>
        <v>GSM778036</v>
      </c>
      <c r="F3464" t="str">
        <f t="shared" si="194"/>
        <v>GSE31374</v>
      </c>
    </row>
    <row r="3465" spans="1:6" x14ac:dyDescent="0.25">
      <c r="A3465" t="s">
        <v>5591</v>
      </c>
      <c r="B3465" s="2" t="s">
        <v>5592</v>
      </c>
      <c r="C3465" t="s">
        <v>186</v>
      </c>
      <c r="D3465" t="s">
        <v>728</v>
      </c>
      <c r="E3465" t="str">
        <f>HYPERLINK("https://www.ncbi.nlm.nih.gov/geo/query/acc.cgi?acc=GSM778039","GSM778039")</f>
        <v>GSM778039</v>
      </c>
      <c r="F3465" t="str">
        <f t="shared" si="194"/>
        <v>GSE31374</v>
      </c>
    </row>
    <row r="3466" spans="1:6" x14ac:dyDescent="0.25">
      <c r="A3466" t="s">
        <v>5593</v>
      </c>
      <c r="B3466" s="2" t="s">
        <v>5592</v>
      </c>
      <c r="C3466" t="s">
        <v>186</v>
      </c>
      <c r="D3466" t="s">
        <v>728</v>
      </c>
      <c r="E3466" t="str">
        <f>HYPERLINK("https://www.ncbi.nlm.nih.gov/geo/query/acc.cgi?acc=GSM778038","GSM778038")</f>
        <v>GSM778038</v>
      </c>
      <c r="F3466" t="str">
        <f t="shared" si="194"/>
        <v>GSE31374</v>
      </c>
    </row>
    <row r="3467" spans="1:6" x14ac:dyDescent="0.25">
      <c r="A3467" t="s">
        <v>5594</v>
      </c>
      <c r="B3467" s="2" t="s">
        <v>1536</v>
      </c>
      <c r="C3467" t="s">
        <v>412</v>
      </c>
      <c r="D3467" t="s">
        <v>583</v>
      </c>
      <c r="E3467" t="str">
        <f>HYPERLINK("https://www.ncbi.nlm.nih.gov/geo/query/acc.cgi?acc=GSM2130796","GSM2130796")</f>
        <v>GSM2130796</v>
      </c>
      <c r="F3467" t="str">
        <f>HYPERLINK("https://www.ncbi.nlm.nih.gov/geo/query/acc.cgi?acc=GSE58656","GSE58656")</f>
        <v>GSE58656</v>
      </c>
    </row>
    <row r="3468" spans="1:6" x14ac:dyDescent="0.25">
      <c r="A3468" t="s">
        <v>5595</v>
      </c>
      <c r="B3468" s="2" t="s">
        <v>5596</v>
      </c>
      <c r="C3468" t="s">
        <v>186</v>
      </c>
      <c r="D3468" t="s">
        <v>728</v>
      </c>
      <c r="E3468" t="str">
        <f>HYPERLINK("https://www.ncbi.nlm.nih.gov/geo/query/acc.cgi?acc=GSM777968","GSM777968")</f>
        <v>GSM777968</v>
      </c>
      <c r="F3468" t="str">
        <f>HYPERLINK("https://www.ncbi.nlm.nih.gov/geo/query/acc.cgi?acc=GSE31374","GSE31374")</f>
        <v>GSE31374</v>
      </c>
    </row>
    <row r="3469" spans="1:6" x14ac:dyDescent="0.25">
      <c r="A3469" t="s">
        <v>5597</v>
      </c>
      <c r="B3469" s="2" t="s">
        <v>5596</v>
      </c>
      <c r="C3469" t="s">
        <v>186</v>
      </c>
      <c r="D3469" t="s">
        <v>728</v>
      </c>
      <c r="E3469" t="str">
        <f>HYPERLINK("https://www.ncbi.nlm.nih.gov/geo/query/acc.cgi?acc=GSM777969","GSM777969")</f>
        <v>GSM777969</v>
      </c>
      <c r="F3469" t="str">
        <f>HYPERLINK("https://www.ncbi.nlm.nih.gov/geo/query/acc.cgi?acc=GSE31374","GSE31374")</f>
        <v>GSE31374</v>
      </c>
    </row>
    <row r="3470" spans="1:6" x14ac:dyDescent="0.25">
      <c r="A3470" t="s">
        <v>5598</v>
      </c>
      <c r="B3470" s="2" t="s">
        <v>1231</v>
      </c>
      <c r="C3470" t="s">
        <v>127</v>
      </c>
      <c r="D3470" t="s">
        <v>559</v>
      </c>
      <c r="E3470" t="str">
        <f>HYPERLINK("https://www.ncbi.nlm.nih.gov/geo/query/acc.cgi?acc=GSM638139","GSM638139")</f>
        <v>GSM638139</v>
      </c>
      <c r="F3470" t="str">
        <f t="shared" ref="F3470:F3479" si="195">HYPERLINK("https://www.ncbi.nlm.nih.gov/geo/query/acc.cgi?acc=GSE26001","GSE26001")</f>
        <v>GSE26001</v>
      </c>
    </row>
    <row r="3471" spans="1:6" x14ac:dyDescent="0.25">
      <c r="A3471" t="s">
        <v>5599</v>
      </c>
      <c r="B3471" s="2" t="s">
        <v>1231</v>
      </c>
      <c r="C3471" t="s">
        <v>127</v>
      </c>
      <c r="D3471" t="s">
        <v>559</v>
      </c>
      <c r="E3471" t="str">
        <f>HYPERLINK("https://www.ncbi.nlm.nih.gov/geo/query/acc.cgi?acc=GSM638138","GSM638138")</f>
        <v>GSM638138</v>
      </c>
      <c r="F3471" t="str">
        <f t="shared" si="195"/>
        <v>GSE26001</v>
      </c>
    </row>
    <row r="3472" spans="1:6" x14ac:dyDescent="0.25">
      <c r="A3472" t="s">
        <v>5600</v>
      </c>
      <c r="B3472" s="2" t="s">
        <v>1231</v>
      </c>
      <c r="C3472" t="s">
        <v>127</v>
      </c>
      <c r="D3472" t="s">
        <v>559</v>
      </c>
      <c r="E3472" t="str">
        <f>HYPERLINK("https://www.ncbi.nlm.nih.gov/geo/query/acc.cgi?acc=GSM638137","GSM638137")</f>
        <v>GSM638137</v>
      </c>
      <c r="F3472" t="str">
        <f t="shared" si="195"/>
        <v>GSE26001</v>
      </c>
    </row>
    <row r="3473" spans="1:6" x14ac:dyDescent="0.25">
      <c r="A3473" t="s">
        <v>5601</v>
      </c>
      <c r="B3473" s="2" t="s">
        <v>1231</v>
      </c>
      <c r="C3473" t="s">
        <v>127</v>
      </c>
      <c r="D3473" t="s">
        <v>559</v>
      </c>
      <c r="E3473" t="str">
        <f>HYPERLINK("https://www.ncbi.nlm.nih.gov/geo/query/acc.cgi?acc=GSM638136","GSM638136")</f>
        <v>GSM638136</v>
      </c>
      <c r="F3473" t="str">
        <f t="shared" si="195"/>
        <v>GSE26001</v>
      </c>
    </row>
    <row r="3474" spans="1:6" x14ac:dyDescent="0.25">
      <c r="A3474" t="s">
        <v>5602</v>
      </c>
      <c r="B3474" s="2" t="s">
        <v>1231</v>
      </c>
      <c r="C3474" t="s">
        <v>127</v>
      </c>
      <c r="D3474" t="s">
        <v>559</v>
      </c>
      <c r="E3474" t="str">
        <f>HYPERLINK("https://www.ncbi.nlm.nih.gov/geo/query/acc.cgi?acc=GSM638135","GSM638135")</f>
        <v>GSM638135</v>
      </c>
      <c r="F3474" t="str">
        <f t="shared" si="195"/>
        <v>GSE26001</v>
      </c>
    </row>
    <row r="3475" spans="1:6" x14ac:dyDescent="0.25">
      <c r="A3475" t="s">
        <v>5603</v>
      </c>
      <c r="B3475" s="2" t="s">
        <v>5604</v>
      </c>
      <c r="C3475" t="s">
        <v>127</v>
      </c>
      <c r="D3475" t="s">
        <v>559</v>
      </c>
      <c r="E3475" t="str">
        <f>HYPERLINK("https://www.ncbi.nlm.nih.gov/geo/query/acc.cgi?acc=GSM638134","GSM638134")</f>
        <v>GSM638134</v>
      </c>
      <c r="F3475" t="str">
        <f t="shared" si="195"/>
        <v>GSE26001</v>
      </c>
    </row>
    <row r="3476" spans="1:6" x14ac:dyDescent="0.25">
      <c r="A3476" t="s">
        <v>5605</v>
      </c>
      <c r="B3476" s="2" t="s">
        <v>5604</v>
      </c>
      <c r="C3476" t="s">
        <v>127</v>
      </c>
      <c r="D3476" t="s">
        <v>559</v>
      </c>
      <c r="E3476" t="str">
        <f>HYPERLINK("https://www.ncbi.nlm.nih.gov/geo/query/acc.cgi?acc=GSM638133","GSM638133")</f>
        <v>GSM638133</v>
      </c>
      <c r="F3476" t="str">
        <f t="shared" si="195"/>
        <v>GSE26001</v>
      </c>
    </row>
    <row r="3477" spans="1:6" x14ac:dyDescent="0.25">
      <c r="A3477" t="s">
        <v>5606</v>
      </c>
      <c r="B3477" s="2" t="s">
        <v>5604</v>
      </c>
      <c r="C3477" t="s">
        <v>127</v>
      </c>
      <c r="D3477" t="s">
        <v>559</v>
      </c>
      <c r="E3477" t="str">
        <f>HYPERLINK("https://www.ncbi.nlm.nih.gov/geo/query/acc.cgi?acc=GSM638132","GSM638132")</f>
        <v>GSM638132</v>
      </c>
      <c r="F3477" t="str">
        <f t="shared" si="195"/>
        <v>GSE26001</v>
      </c>
    </row>
    <row r="3478" spans="1:6" x14ac:dyDescent="0.25">
      <c r="A3478" t="s">
        <v>5607</v>
      </c>
      <c r="B3478" s="2" t="s">
        <v>5604</v>
      </c>
      <c r="C3478" t="s">
        <v>127</v>
      </c>
      <c r="D3478" t="s">
        <v>559</v>
      </c>
      <c r="E3478" t="str">
        <f>HYPERLINK("https://www.ncbi.nlm.nih.gov/geo/query/acc.cgi?acc=GSM638131","GSM638131")</f>
        <v>GSM638131</v>
      </c>
      <c r="F3478" t="str">
        <f t="shared" si="195"/>
        <v>GSE26001</v>
      </c>
    </row>
    <row r="3479" spans="1:6" x14ac:dyDescent="0.25">
      <c r="A3479" t="s">
        <v>5608</v>
      </c>
      <c r="B3479" s="2" t="s">
        <v>5604</v>
      </c>
      <c r="C3479" t="s">
        <v>127</v>
      </c>
      <c r="D3479" t="s">
        <v>559</v>
      </c>
      <c r="E3479" t="str">
        <f>HYPERLINK("https://www.ncbi.nlm.nih.gov/geo/query/acc.cgi?acc=GSM638130","GSM638130")</f>
        <v>GSM638130</v>
      </c>
      <c r="F3479" t="str">
        <f t="shared" si="195"/>
        <v>GSE26001</v>
      </c>
    </row>
    <row r="3480" spans="1:6" x14ac:dyDescent="0.25">
      <c r="A3480" t="s">
        <v>5609</v>
      </c>
      <c r="B3480" s="2" t="s">
        <v>3367</v>
      </c>
      <c r="C3480" t="s">
        <v>545</v>
      </c>
      <c r="D3480" t="s">
        <v>3368</v>
      </c>
      <c r="E3480" t="str">
        <f>HYPERLINK("https://www.ncbi.nlm.nih.gov/geo/query/acc.cgi?acc=GSM246428","GSM246428")</f>
        <v>GSM246428</v>
      </c>
      <c r="F3480" t="str">
        <f>HYPERLINK("https://www.ncbi.nlm.nih.gov/geo/query/acc.cgi?acc=GSE9775","GSE9775")</f>
        <v>GSE9775</v>
      </c>
    </row>
    <row r="3481" spans="1:6" x14ac:dyDescent="0.25">
      <c r="A3481" t="s">
        <v>5610</v>
      </c>
      <c r="B3481" s="2" t="s">
        <v>3784</v>
      </c>
      <c r="C3481" t="s">
        <v>504</v>
      </c>
      <c r="D3481" t="s">
        <v>559</v>
      </c>
      <c r="E3481" t="str">
        <f>HYPERLINK("https://www.ncbi.nlm.nih.gov/geo/query/acc.cgi?acc=GSM195132","GSM195132")</f>
        <v>GSM195132</v>
      </c>
      <c r="F3481" t="str">
        <f>HYPERLINK("https://www.ncbi.nlm.nih.gov/geo/query/acc.cgi?acc=GSE7948","GSE7948")</f>
        <v>GSE7948</v>
      </c>
    </row>
    <row r="3482" spans="1:6" x14ac:dyDescent="0.25">
      <c r="A3482" t="s">
        <v>5611</v>
      </c>
      <c r="B3482" s="2" t="s">
        <v>4175</v>
      </c>
      <c r="C3482" t="s">
        <v>545</v>
      </c>
      <c r="D3482" t="s">
        <v>3368</v>
      </c>
      <c r="E3482" t="str">
        <f>HYPERLINK("https://www.ncbi.nlm.nih.gov/geo/query/acc.cgi?acc=GSM246429","GSM246429")</f>
        <v>GSM246429</v>
      </c>
      <c r="F3482" t="str">
        <f>HYPERLINK("https://www.ncbi.nlm.nih.gov/geo/query/acc.cgi?acc=GSE9775","GSE9775")</f>
        <v>GSE9775</v>
      </c>
    </row>
    <row r="3483" spans="1:6" x14ac:dyDescent="0.25">
      <c r="A3483" t="s">
        <v>5612</v>
      </c>
      <c r="B3483" s="2" t="s">
        <v>3334</v>
      </c>
      <c r="C3483" t="s">
        <v>365</v>
      </c>
      <c r="D3483" t="s">
        <v>821</v>
      </c>
      <c r="E3483" t="str">
        <f>HYPERLINK("https://www.ncbi.nlm.nih.gov/geo/query/acc.cgi?acc=GSM1359916","GSM1359916")</f>
        <v>GSM1359916</v>
      </c>
      <c r="F3483" t="str">
        <f>HYPERLINK("https://www.ncbi.nlm.nih.gov/geo/query/acc.cgi?acc=GSE52397","GSE52397")</f>
        <v>GSE52397</v>
      </c>
    </row>
    <row r="3484" spans="1:6" x14ac:dyDescent="0.25">
      <c r="A3484" t="s">
        <v>5613</v>
      </c>
      <c r="B3484" s="2" t="s">
        <v>3278</v>
      </c>
      <c r="C3484" t="s">
        <v>481</v>
      </c>
      <c r="D3484" t="s">
        <v>856</v>
      </c>
      <c r="E3484" t="str">
        <f>HYPERLINK("https://www.ncbi.nlm.nih.gov/geo/query/acc.cgi?acc=GSM2026310","GSM2026310")</f>
        <v>GSM2026310</v>
      </c>
      <c r="F3484" t="str">
        <f>HYPERLINK("https://www.ncbi.nlm.nih.gov/geo/query/acc.cgi?acc=GSE76481","GSE76481")</f>
        <v>GSE76481</v>
      </c>
    </row>
    <row r="3485" spans="1:6" x14ac:dyDescent="0.25">
      <c r="A3485" t="s">
        <v>5614</v>
      </c>
      <c r="B3485" s="2" t="s">
        <v>2497</v>
      </c>
      <c r="C3485" t="s">
        <v>264</v>
      </c>
      <c r="D3485" t="s">
        <v>559</v>
      </c>
      <c r="E3485" t="str">
        <f>HYPERLINK("https://www.ncbi.nlm.nih.gov/geo/query/acc.cgi?acc=GSM978932","GSM978932")</f>
        <v>GSM978932</v>
      </c>
      <c r="F3485" t="str">
        <f>HYPERLINK("https://www.ncbi.nlm.nih.gov/geo/query/acc.cgi?acc=GSE39770","GSE39770")</f>
        <v>GSE39770</v>
      </c>
    </row>
    <row r="3486" spans="1:6" x14ac:dyDescent="0.25">
      <c r="A3486" t="s">
        <v>5615</v>
      </c>
      <c r="B3486" s="2" t="s">
        <v>1487</v>
      </c>
      <c r="C3486" t="s">
        <v>199</v>
      </c>
      <c r="D3486" t="s">
        <v>625</v>
      </c>
      <c r="E3486" t="str">
        <f>HYPERLINK("https://www.ncbi.nlm.nih.gov/geo/query/acc.cgi?acc=GSM72825","GSM72825")</f>
        <v>GSM72825</v>
      </c>
      <c r="F3486" t="str">
        <f>HYPERLINK("https://www.ncbi.nlm.nih.gov/geo/query/acc.cgi?acc=GSE3231","GSE3231")</f>
        <v>GSE3231</v>
      </c>
    </row>
    <row r="3487" spans="1:6" x14ac:dyDescent="0.25">
      <c r="A3487" t="s">
        <v>5616</v>
      </c>
      <c r="B3487" s="2" t="s">
        <v>3671</v>
      </c>
      <c r="C3487" t="s">
        <v>284</v>
      </c>
      <c r="D3487" t="s">
        <v>559</v>
      </c>
      <c r="E3487" t="str">
        <f>HYPERLINK("https://www.ncbi.nlm.nih.gov/geo/query/acc.cgi?acc=GSM1045432","GSM1045432")</f>
        <v>GSM1045432</v>
      </c>
      <c r="F3487" t="str">
        <f>HYPERLINK("https://www.ncbi.nlm.nih.gov/geo/query/acc.cgi?acc=GSE42580","GSE42580")</f>
        <v>GSE42580</v>
      </c>
    </row>
    <row r="3488" spans="1:6" x14ac:dyDescent="0.25">
      <c r="A3488" t="s">
        <v>5617</v>
      </c>
      <c r="B3488" s="2" t="s">
        <v>2489</v>
      </c>
      <c r="C3488" t="s">
        <v>264</v>
      </c>
      <c r="D3488" t="s">
        <v>559</v>
      </c>
      <c r="E3488" t="str">
        <f>HYPERLINK("https://www.ncbi.nlm.nih.gov/geo/query/acc.cgi?acc=GSM978933","GSM978933")</f>
        <v>GSM978933</v>
      </c>
      <c r="F3488" t="str">
        <f>HYPERLINK("https://www.ncbi.nlm.nih.gov/geo/query/acc.cgi?acc=GSE39770","GSE39770")</f>
        <v>GSE39770</v>
      </c>
    </row>
    <row r="3489" spans="1:6" x14ac:dyDescent="0.25">
      <c r="A3489" t="s">
        <v>5618</v>
      </c>
      <c r="B3489" s="2" t="s">
        <v>2630</v>
      </c>
      <c r="C3489" t="s">
        <v>70</v>
      </c>
      <c r="D3489" t="s">
        <v>559</v>
      </c>
      <c r="E3489" t="str">
        <f>HYPERLINK("https://www.ncbi.nlm.nih.gov/geo/query/acc.cgi?acc=GSM463599","GSM463599")</f>
        <v>GSM463599</v>
      </c>
      <c r="F3489" t="str">
        <f>HYPERLINK("https://www.ncbi.nlm.nih.gov/geo/query/acc.cgi?acc=GSE18660","GSE18660")</f>
        <v>GSE18660</v>
      </c>
    </row>
    <row r="3490" spans="1:6" x14ac:dyDescent="0.25">
      <c r="A3490" t="s">
        <v>5619</v>
      </c>
      <c r="B3490" s="2" t="s">
        <v>4707</v>
      </c>
      <c r="C3490" t="s">
        <v>357</v>
      </c>
      <c r="D3490" t="s">
        <v>583</v>
      </c>
      <c r="E3490" t="str">
        <f>HYPERLINK("https://www.ncbi.nlm.nih.gov/geo/query/acc.cgi?acc=GSM1249095","GSM1249095")</f>
        <v>GSM1249095</v>
      </c>
      <c r="F3490" t="str">
        <f>HYPERLINK("https://www.ncbi.nlm.nih.gov/geo/query/acc.cgi?acc=GSE51605","GSE51605")</f>
        <v>GSE51605</v>
      </c>
    </row>
    <row r="3491" spans="1:6" x14ac:dyDescent="0.25">
      <c r="A3491" t="s">
        <v>5620</v>
      </c>
      <c r="B3491" s="2" t="s">
        <v>4707</v>
      </c>
      <c r="C3491" t="s">
        <v>357</v>
      </c>
      <c r="D3491" t="s">
        <v>583</v>
      </c>
      <c r="E3491" t="str">
        <f>HYPERLINK("https://www.ncbi.nlm.nih.gov/geo/query/acc.cgi?acc=GSM1249096","GSM1249096")</f>
        <v>GSM1249096</v>
      </c>
      <c r="F3491" t="str">
        <f>HYPERLINK("https://www.ncbi.nlm.nih.gov/geo/query/acc.cgi?acc=GSE51605","GSE51605")</f>
        <v>GSE51605</v>
      </c>
    </row>
    <row r="3492" spans="1:6" x14ac:dyDescent="0.25">
      <c r="A3492" t="s">
        <v>5621</v>
      </c>
      <c r="B3492" s="2" t="s">
        <v>826</v>
      </c>
      <c r="C3492" t="s">
        <v>377</v>
      </c>
      <c r="D3492" t="s">
        <v>618</v>
      </c>
      <c r="E3492" t="str">
        <f>HYPERLINK("https://www.ncbi.nlm.nih.gov/geo/query/acc.cgi?acc=GSM1304488","GSM1304488")</f>
        <v>GSM1304488</v>
      </c>
      <c r="F3492" t="str">
        <f>HYPERLINK("https://www.ncbi.nlm.nih.gov/geo/query/acc.cgi?acc=GSE53969","GSE53969")</f>
        <v>GSE53969</v>
      </c>
    </row>
    <row r="3493" spans="1:6" x14ac:dyDescent="0.25">
      <c r="A3493" t="s">
        <v>5622</v>
      </c>
      <c r="B3493" s="2" t="s">
        <v>5623</v>
      </c>
      <c r="C3493" t="s">
        <v>243</v>
      </c>
      <c r="D3493" t="s">
        <v>623</v>
      </c>
      <c r="E3493" t="str">
        <f>HYPERLINK("https://www.ncbi.nlm.nih.gov/geo/query/acc.cgi?acc=GSM86300","GSM86300")</f>
        <v>GSM86300</v>
      </c>
      <c r="F3493" t="str">
        <f t="shared" ref="F3493:F3498" si="196">HYPERLINK("https://www.ncbi.nlm.nih.gov/geo/query/acc.cgi?acc=GSE3749","GSE3749")</f>
        <v>GSE3749</v>
      </c>
    </row>
    <row r="3494" spans="1:6" x14ac:dyDescent="0.25">
      <c r="A3494" t="s">
        <v>5624</v>
      </c>
      <c r="B3494" s="2" t="s">
        <v>5623</v>
      </c>
      <c r="C3494" t="s">
        <v>243</v>
      </c>
      <c r="D3494" t="s">
        <v>625</v>
      </c>
      <c r="E3494" t="str">
        <f>HYPERLINK("https://www.ncbi.nlm.nih.gov/geo/query/acc.cgi?acc=GSM86301","GSM86301")</f>
        <v>GSM86301</v>
      </c>
      <c r="F3494" t="str">
        <f t="shared" si="196"/>
        <v>GSE3749</v>
      </c>
    </row>
    <row r="3495" spans="1:6" x14ac:dyDescent="0.25">
      <c r="A3495" t="s">
        <v>5625</v>
      </c>
      <c r="B3495" s="2" t="s">
        <v>5623</v>
      </c>
      <c r="C3495" t="s">
        <v>243</v>
      </c>
      <c r="D3495" t="s">
        <v>623</v>
      </c>
      <c r="E3495" t="str">
        <f>HYPERLINK("https://www.ncbi.nlm.nih.gov/geo/query/acc.cgi?acc=GSM86302","GSM86302")</f>
        <v>GSM86302</v>
      </c>
      <c r="F3495" t="str">
        <f t="shared" si="196"/>
        <v>GSE3749</v>
      </c>
    </row>
    <row r="3496" spans="1:6" x14ac:dyDescent="0.25">
      <c r="A3496" t="s">
        <v>5626</v>
      </c>
      <c r="B3496" s="2" t="s">
        <v>5623</v>
      </c>
      <c r="C3496" t="s">
        <v>243</v>
      </c>
      <c r="D3496" t="s">
        <v>625</v>
      </c>
      <c r="E3496" t="str">
        <f>HYPERLINK("https://www.ncbi.nlm.nih.gov/geo/query/acc.cgi?acc=GSM86303","GSM86303")</f>
        <v>GSM86303</v>
      </c>
      <c r="F3496" t="str">
        <f t="shared" si="196"/>
        <v>GSE3749</v>
      </c>
    </row>
    <row r="3497" spans="1:6" x14ac:dyDescent="0.25">
      <c r="A3497" t="s">
        <v>5627</v>
      </c>
      <c r="B3497" s="2" t="s">
        <v>5623</v>
      </c>
      <c r="C3497" t="s">
        <v>243</v>
      </c>
      <c r="D3497" t="s">
        <v>623</v>
      </c>
      <c r="E3497" t="str">
        <f>HYPERLINK("https://www.ncbi.nlm.nih.gov/geo/query/acc.cgi?acc=GSM86304","GSM86304")</f>
        <v>GSM86304</v>
      </c>
      <c r="F3497" t="str">
        <f t="shared" si="196"/>
        <v>GSE3749</v>
      </c>
    </row>
    <row r="3498" spans="1:6" x14ac:dyDescent="0.25">
      <c r="A3498" t="s">
        <v>5628</v>
      </c>
      <c r="B3498" s="2" t="s">
        <v>5623</v>
      </c>
      <c r="C3498" t="s">
        <v>243</v>
      </c>
      <c r="D3498" t="s">
        <v>625</v>
      </c>
      <c r="E3498" t="str">
        <f>HYPERLINK("https://www.ncbi.nlm.nih.gov/geo/query/acc.cgi?acc=GSM86305","GSM86305")</f>
        <v>GSM86305</v>
      </c>
      <c r="F3498" t="str">
        <f t="shared" si="196"/>
        <v>GSE3749</v>
      </c>
    </row>
    <row r="3499" spans="1:6" x14ac:dyDescent="0.25">
      <c r="A3499" t="s">
        <v>5629</v>
      </c>
      <c r="B3499" s="2" t="s">
        <v>2990</v>
      </c>
      <c r="C3499" t="s">
        <v>324</v>
      </c>
      <c r="D3499" t="s">
        <v>625</v>
      </c>
      <c r="E3499" t="str">
        <f>HYPERLINK("https://www.ncbi.nlm.nih.gov/geo/query/acc.cgi?acc=GSM105589","GSM105589")</f>
        <v>GSM105589</v>
      </c>
      <c r="F3499" t="str">
        <f>HYPERLINK("https://www.ncbi.nlm.nih.gov/geo/query/acc.cgi?acc=GSE4679","GSE4679")</f>
        <v>GSE4679</v>
      </c>
    </row>
    <row r="3500" spans="1:6" x14ac:dyDescent="0.25">
      <c r="A3500" t="s">
        <v>5630</v>
      </c>
      <c r="B3500" s="2" t="s">
        <v>3076</v>
      </c>
      <c r="C3500" t="s">
        <v>404</v>
      </c>
      <c r="D3500" t="s">
        <v>579</v>
      </c>
      <c r="E3500" t="str">
        <f>HYPERLINK("https://www.ncbi.nlm.nih.gov/geo/query/acc.cgi?acc=GSM1385866","GSM1385866")</f>
        <v>GSM1385866</v>
      </c>
      <c r="F3500" t="str">
        <f>HYPERLINK("https://www.ncbi.nlm.nih.gov/geo/query/acc.cgi?acc=GSE57639","GSE57639")</f>
        <v>GSE57639</v>
      </c>
    </row>
    <row r="3501" spans="1:6" x14ac:dyDescent="0.25">
      <c r="A3501" t="s">
        <v>5631</v>
      </c>
      <c r="B3501" s="2" t="s">
        <v>3076</v>
      </c>
      <c r="C3501" t="s">
        <v>404</v>
      </c>
      <c r="D3501" t="s">
        <v>579</v>
      </c>
      <c r="E3501" t="str">
        <f>HYPERLINK("https://www.ncbi.nlm.nih.gov/geo/query/acc.cgi?acc=GSM1385864","GSM1385864")</f>
        <v>GSM1385864</v>
      </c>
      <c r="F3501" t="str">
        <f>HYPERLINK("https://www.ncbi.nlm.nih.gov/geo/query/acc.cgi?acc=GSE57639","GSE57639")</f>
        <v>GSE57639</v>
      </c>
    </row>
    <row r="3502" spans="1:6" x14ac:dyDescent="0.25">
      <c r="A3502" t="s">
        <v>5632</v>
      </c>
      <c r="B3502" s="2" t="s">
        <v>3343</v>
      </c>
      <c r="C3502" t="s">
        <v>365</v>
      </c>
      <c r="D3502" t="s">
        <v>821</v>
      </c>
      <c r="E3502" t="str">
        <f>HYPERLINK("https://www.ncbi.nlm.nih.gov/geo/query/acc.cgi?acc=GSM1359910","GSM1359910")</f>
        <v>GSM1359910</v>
      </c>
      <c r="F3502" t="str">
        <f>HYPERLINK("https://www.ncbi.nlm.nih.gov/geo/query/acc.cgi?acc=GSE52397","GSE52397")</f>
        <v>GSE52397</v>
      </c>
    </row>
    <row r="3503" spans="1:6" x14ac:dyDescent="0.25">
      <c r="A3503" t="s">
        <v>5633</v>
      </c>
      <c r="B3503" s="2" t="s">
        <v>5634</v>
      </c>
      <c r="C3503" t="s">
        <v>404</v>
      </c>
      <c r="D3503" t="s">
        <v>579</v>
      </c>
      <c r="E3503" t="str">
        <f>HYPERLINK("https://www.ncbi.nlm.nih.gov/geo/query/acc.cgi?acc=GSM1385862","GSM1385862")</f>
        <v>GSM1385862</v>
      </c>
      <c r="F3503" t="str">
        <f>HYPERLINK("https://www.ncbi.nlm.nih.gov/geo/query/acc.cgi?acc=GSE57639","GSE57639")</f>
        <v>GSE57639</v>
      </c>
    </row>
    <row r="3504" spans="1:6" x14ac:dyDescent="0.25">
      <c r="A3504" t="s">
        <v>5635</v>
      </c>
      <c r="B3504" s="2" t="s">
        <v>5634</v>
      </c>
      <c r="C3504" t="s">
        <v>404</v>
      </c>
      <c r="D3504" t="s">
        <v>579</v>
      </c>
      <c r="E3504" t="str">
        <f>HYPERLINK("https://www.ncbi.nlm.nih.gov/geo/query/acc.cgi?acc=GSM1385863","GSM1385863")</f>
        <v>GSM1385863</v>
      </c>
      <c r="F3504" t="str">
        <f>HYPERLINK("https://www.ncbi.nlm.nih.gov/geo/query/acc.cgi?acc=GSE57639","GSE57639")</f>
        <v>GSE57639</v>
      </c>
    </row>
    <row r="3505" spans="1:6" x14ac:dyDescent="0.25">
      <c r="A3505" t="s">
        <v>5636</v>
      </c>
      <c r="B3505" s="2" t="s">
        <v>3039</v>
      </c>
      <c r="C3505" t="s">
        <v>404</v>
      </c>
      <c r="D3505" t="s">
        <v>579</v>
      </c>
      <c r="E3505" t="str">
        <f>HYPERLINK("https://www.ncbi.nlm.nih.gov/geo/query/acc.cgi?acc=GSM1385860","GSM1385860")</f>
        <v>GSM1385860</v>
      </c>
      <c r="F3505" t="str">
        <f>HYPERLINK("https://www.ncbi.nlm.nih.gov/geo/query/acc.cgi?acc=GSE57639","GSE57639")</f>
        <v>GSE57639</v>
      </c>
    </row>
    <row r="3506" spans="1:6" x14ac:dyDescent="0.25">
      <c r="A3506" t="s">
        <v>5637</v>
      </c>
      <c r="B3506" s="2" t="s">
        <v>5634</v>
      </c>
      <c r="C3506" t="s">
        <v>404</v>
      </c>
      <c r="D3506" t="s">
        <v>579</v>
      </c>
      <c r="E3506" t="str">
        <f>HYPERLINK("https://www.ncbi.nlm.nih.gov/geo/query/acc.cgi?acc=GSM1385861","GSM1385861")</f>
        <v>GSM1385861</v>
      </c>
      <c r="F3506" t="str">
        <f>HYPERLINK("https://www.ncbi.nlm.nih.gov/geo/query/acc.cgi?acc=GSE57639","GSE57639")</f>
        <v>GSE57639</v>
      </c>
    </row>
    <row r="3507" spans="1:6" x14ac:dyDescent="0.25">
      <c r="A3507" t="s">
        <v>5638</v>
      </c>
      <c r="B3507" s="2" t="s">
        <v>1801</v>
      </c>
      <c r="C3507" t="s">
        <v>259</v>
      </c>
      <c r="D3507" t="s">
        <v>579</v>
      </c>
      <c r="E3507" t="str">
        <f>HYPERLINK("https://www.ncbi.nlm.nih.gov/geo/query/acc.cgi?acc=GSM960880","GSM960880")</f>
        <v>GSM960880</v>
      </c>
      <c r="F3507" t="str">
        <f>HYPERLINK("https://www.ncbi.nlm.nih.gov/geo/query/acc.cgi?acc=GSE39321","GSE39321")</f>
        <v>GSE39321</v>
      </c>
    </row>
    <row r="3508" spans="1:6" x14ac:dyDescent="0.25">
      <c r="A3508" t="s">
        <v>5639</v>
      </c>
      <c r="B3508" s="2" t="s">
        <v>661</v>
      </c>
      <c r="C3508" t="s">
        <v>542</v>
      </c>
      <c r="D3508" t="s">
        <v>559</v>
      </c>
      <c r="E3508" t="str">
        <f>HYPERLINK("https://www.ncbi.nlm.nih.gov/geo/query/acc.cgi?acc=GSM241847","GSM241847")</f>
        <v>GSM241847</v>
      </c>
      <c r="F3508" t="str">
        <f>HYPERLINK("https://www.ncbi.nlm.nih.gov/geo/query/acc.cgi?acc=GSE9563","GSE9563")</f>
        <v>GSE9563</v>
      </c>
    </row>
    <row r="3509" spans="1:6" x14ac:dyDescent="0.25">
      <c r="A3509" t="s">
        <v>5640</v>
      </c>
      <c r="B3509" s="2" t="s">
        <v>1974</v>
      </c>
      <c r="C3509" t="s">
        <v>243</v>
      </c>
      <c r="D3509" t="s">
        <v>625</v>
      </c>
      <c r="E3509" t="str">
        <f>HYPERLINK("https://www.ncbi.nlm.nih.gov/geo/query/acc.cgi?acc=GSM86119","GSM86119")</f>
        <v>GSM86119</v>
      </c>
      <c r="F3509" t="str">
        <f>HYPERLINK("https://www.ncbi.nlm.nih.gov/geo/query/acc.cgi?acc=GSE3749","GSE3749")</f>
        <v>GSE3749</v>
      </c>
    </row>
    <row r="3510" spans="1:6" x14ac:dyDescent="0.25">
      <c r="A3510" t="s">
        <v>5641</v>
      </c>
      <c r="B3510" s="2" t="s">
        <v>5642</v>
      </c>
      <c r="C3510" t="s">
        <v>472</v>
      </c>
      <c r="D3510" t="s">
        <v>1657</v>
      </c>
      <c r="E3510" t="str">
        <f>HYPERLINK("https://www.ncbi.nlm.nih.gov/geo/query/acc.cgi?acc=GSM181938","GSM181938")</f>
        <v>GSM181938</v>
      </c>
      <c r="F3510" t="str">
        <f>HYPERLINK("https://www.ncbi.nlm.nih.gov/geo/query/acc.cgi?acc=GSE7506","GSE7506")</f>
        <v>GSE7506</v>
      </c>
    </row>
    <row r="3511" spans="1:6" x14ac:dyDescent="0.25">
      <c r="A3511" t="s">
        <v>5643</v>
      </c>
      <c r="B3511" s="2" t="s">
        <v>2505</v>
      </c>
      <c r="C3511" t="s">
        <v>186</v>
      </c>
      <c r="D3511" t="s">
        <v>728</v>
      </c>
      <c r="E3511" t="str">
        <f>HYPERLINK("https://www.ncbi.nlm.nih.gov/geo/query/acc.cgi?acc=GSM777901","GSM777901")</f>
        <v>GSM777901</v>
      </c>
      <c r="F3511" t="str">
        <f>HYPERLINK("https://www.ncbi.nlm.nih.gov/geo/query/acc.cgi?acc=GSE31374","GSE31374")</f>
        <v>GSE31374</v>
      </c>
    </row>
    <row r="3512" spans="1:6" x14ac:dyDescent="0.25">
      <c r="A3512" t="s">
        <v>5644</v>
      </c>
      <c r="B3512" s="2" t="s">
        <v>5645</v>
      </c>
      <c r="C3512" t="s">
        <v>183</v>
      </c>
      <c r="D3512" t="s">
        <v>3753</v>
      </c>
      <c r="E3512" t="str">
        <f>HYPERLINK("https://www.ncbi.nlm.nih.gov/geo/query/acc.cgi?acc=GSM768364","GSM768364")</f>
        <v>GSM768364</v>
      </c>
      <c r="F3512" t="str">
        <f t="shared" ref="F3512:F3519" si="197">HYPERLINK("https://www.ncbi.nlm.nih.gov/geo/query/acc.cgi?acc=GSE31008","GSE31008")</f>
        <v>GSE31008</v>
      </c>
    </row>
    <row r="3513" spans="1:6" x14ac:dyDescent="0.25">
      <c r="A3513" t="s">
        <v>5646</v>
      </c>
      <c r="B3513" s="2" t="s">
        <v>5647</v>
      </c>
      <c r="C3513" t="s">
        <v>183</v>
      </c>
      <c r="D3513" t="s">
        <v>3753</v>
      </c>
      <c r="E3513" t="str">
        <f>HYPERLINK("https://www.ncbi.nlm.nih.gov/geo/query/acc.cgi?acc=GSM768365","GSM768365")</f>
        <v>GSM768365</v>
      </c>
      <c r="F3513" t="str">
        <f t="shared" si="197"/>
        <v>GSE31008</v>
      </c>
    </row>
    <row r="3514" spans="1:6" x14ac:dyDescent="0.25">
      <c r="A3514" t="s">
        <v>5648</v>
      </c>
      <c r="B3514" s="2" t="s">
        <v>5647</v>
      </c>
      <c r="C3514" t="s">
        <v>183</v>
      </c>
      <c r="D3514" t="s">
        <v>3753</v>
      </c>
      <c r="E3514" t="str">
        <f>HYPERLINK("https://www.ncbi.nlm.nih.gov/geo/query/acc.cgi?acc=GSM768366","GSM768366")</f>
        <v>GSM768366</v>
      </c>
      <c r="F3514" t="str">
        <f t="shared" si="197"/>
        <v>GSE31008</v>
      </c>
    </row>
    <row r="3515" spans="1:6" x14ac:dyDescent="0.25">
      <c r="A3515" t="s">
        <v>5649</v>
      </c>
      <c r="B3515" s="2" t="s">
        <v>5650</v>
      </c>
      <c r="C3515" t="s">
        <v>183</v>
      </c>
      <c r="D3515" t="s">
        <v>3753</v>
      </c>
      <c r="E3515" t="str">
        <f>HYPERLINK("https://www.ncbi.nlm.nih.gov/geo/query/acc.cgi?acc=GSM768367","GSM768367")</f>
        <v>GSM768367</v>
      </c>
      <c r="F3515" t="str">
        <f t="shared" si="197"/>
        <v>GSE31008</v>
      </c>
    </row>
    <row r="3516" spans="1:6" x14ac:dyDescent="0.25">
      <c r="A3516" t="s">
        <v>5651</v>
      </c>
      <c r="B3516" s="2" t="s">
        <v>4525</v>
      </c>
      <c r="C3516" t="s">
        <v>183</v>
      </c>
      <c r="D3516" t="s">
        <v>3753</v>
      </c>
      <c r="E3516" t="str">
        <f>HYPERLINK("https://www.ncbi.nlm.nih.gov/geo/query/acc.cgi?acc=GSM768360","GSM768360")</f>
        <v>GSM768360</v>
      </c>
      <c r="F3516" t="str">
        <f t="shared" si="197"/>
        <v>GSE31008</v>
      </c>
    </row>
    <row r="3517" spans="1:6" x14ac:dyDescent="0.25">
      <c r="A3517" t="s">
        <v>5652</v>
      </c>
      <c r="B3517" s="2" t="s">
        <v>5653</v>
      </c>
      <c r="C3517" t="s">
        <v>183</v>
      </c>
      <c r="D3517" t="s">
        <v>3753</v>
      </c>
      <c r="E3517" t="str">
        <f>HYPERLINK("https://www.ncbi.nlm.nih.gov/geo/query/acc.cgi?acc=GSM768361","GSM768361")</f>
        <v>GSM768361</v>
      </c>
      <c r="F3517" t="str">
        <f t="shared" si="197"/>
        <v>GSE31008</v>
      </c>
    </row>
    <row r="3518" spans="1:6" x14ac:dyDescent="0.25">
      <c r="A3518" t="s">
        <v>5654</v>
      </c>
      <c r="B3518" s="2" t="s">
        <v>5653</v>
      </c>
      <c r="C3518" t="s">
        <v>183</v>
      </c>
      <c r="D3518" t="s">
        <v>3753</v>
      </c>
      <c r="E3518" t="str">
        <f>HYPERLINK("https://www.ncbi.nlm.nih.gov/geo/query/acc.cgi?acc=GSM768362","GSM768362")</f>
        <v>GSM768362</v>
      </c>
      <c r="F3518" t="str">
        <f t="shared" si="197"/>
        <v>GSE31008</v>
      </c>
    </row>
    <row r="3519" spans="1:6" x14ac:dyDescent="0.25">
      <c r="A3519" t="s">
        <v>5655</v>
      </c>
      <c r="B3519" s="2" t="s">
        <v>5645</v>
      </c>
      <c r="C3519" t="s">
        <v>183</v>
      </c>
      <c r="D3519" t="s">
        <v>3753</v>
      </c>
      <c r="E3519" t="str">
        <f>HYPERLINK("https://www.ncbi.nlm.nih.gov/geo/query/acc.cgi?acc=GSM768363","GSM768363")</f>
        <v>GSM768363</v>
      </c>
      <c r="F3519" t="str">
        <f t="shared" si="197"/>
        <v>GSE31008</v>
      </c>
    </row>
    <row r="3520" spans="1:6" x14ac:dyDescent="0.25">
      <c r="A3520" t="s">
        <v>5656</v>
      </c>
      <c r="B3520" s="2" t="s">
        <v>2271</v>
      </c>
      <c r="C3520" t="s">
        <v>186</v>
      </c>
      <c r="D3520" t="s">
        <v>728</v>
      </c>
      <c r="E3520" t="str">
        <f>HYPERLINK("https://www.ncbi.nlm.nih.gov/geo/query/acc.cgi?acc=GSM777903","GSM777903")</f>
        <v>GSM777903</v>
      </c>
      <c r="F3520" t="str">
        <f>HYPERLINK("https://www.ncbi.nlm.nih.gov/geo/query/acc.cgi?acc=GSE31374","GSE31374")</f>
        <v>GSE31374</v>
      </c>
    </row>
    <row r="3521" spans="1:6" x14ac:dyDescent="0.25">
      <c r="A3521" t="s">
        <v>5657</v>
      </c>
      <c r="B3521" s="2" t="s">
        <v>5650</v>
      </c>
      <c r="C3521" t="s">
        <v>183</v>
      </c>
      <c r="D3521" t="s">
        <v>3753</v>
      </c>
      <c r="E3521" t="str">
        <f>HYPERLINK("https://www.ncbi.nlm.nih.gov/geo/query/acc.cgi?acc=GSM768368","GSM768368")</f>
        <v>GSM768368</v>
      </c>
      <c r="F3521" t="str">
        <f>HYPERLINK("https://www.ncbi.nlm.nih.gov/geo/query/acc.cgi?acc=GSE31008","GSE31008")</f>
        <v>GSE31008</v>
      </c>
    </row>
    <row r="3522" spans="1:6" x14ac:dyDescent="0.25">
      <c r="A3522" t="s">
        <v>5658</v>
      </c>
      <c r="B3522" s="2" t="s">
        <v>5659</v>
      </c>
      <c r="C3522" t="s">
        <v>351</v>
      </c>
      <c r="D3522" t="s">
        <v>583</v>
      </c>
      <c r="E3522" t="str">
        <f>HYPERLINK("https://www.ncbi.nlm.nih.gov/geo/query/acc.cgi?acc=GSM1544160","GSM1544160")</f>
        <v>GSM1544160</v>
      </c>
      <c r="F3522" t="str">
        <f>HYPERLINK("https://www.ncbi.nlm.nih.gov/geo/query/acc.cgi?acc=GSE49940","GSE49940")</f>
        <v>GSE49940</v>
      </c>
    </row>
    <row r="3523" spans="1:6" x14ac:dyDescent="0.25">
      <c r="A3523" t="s">
        <v>5660</v>
      </c>
      <c r="B3523" s="2" t="s">
        <v>5552</v>
      </c>
      <c r="C3523" t="s">
        <v>377</v>
      </c>
      <c r="D3523" t="s">
        <v>618</v>
      </c>
      <c r="E3523" t="str">
        <f>HYPERLINK("https://www.ncbi.nlm.nih.gov/geo/query/acc.cgi?acc=GSM1304472","GSM1304472")</f>
        <v>GSM1304472</v>
      </c>
      <c r="F3523" t="str">
        <f>HYPERLINK("https://www.ncbi.nlm.nih.gov/geo/query/acc.cgi?acc=GSE53969","GSE53969")</f>
        <v>GSE53969</v>
      </c>
    </row>
    <row r="3524" spans="1:6" x14ac:dyDescent="0.25">
      <c r="A3524" t="s">
        <v>5661</v>
      </c>
      <c r="B3524" s="2" t="s">
        <v>5552</v>
      </c>
      <c r="C3524" t="s">
        <v>377</v>
      </c>
      <c r="D3524" t="s">
        <v>618</v>
      </c>
      <c r="E3524" t="str">
        <f>HYPERLINK("https://www.ncbi.nlm.nih.gov/geo/query/acc.cgi?acc=GSM1304473","GSM1304473")</f>
        <v>GSM1304473</v>
      </c>
      <c r="F3524" t="str">
        <f>HYPERLINK("https://www.ncbi.nlm.nih.gov/geo/query/acc.cgi?acc=GSE53969","GSE53969")</f>
        <v>GSE53969</v>
      </c>
    </row>
    <row r="3525" spans="1:6" x14ac:dyDescent="0.25">
      <c r="A3525" t="s">
        <v>5662</v>
      </c>
      <c r="B3525" s="2" t="s">
        <v>5552</v>
      </c>
      <c r="C3525" t="s">
        <v>377</v>
      </c>
      <c r="D3525" t="s">
        <v>618</v>
      </c>
      <c r="E3525" t="str">
        <f>HYPERLINK("https://www.ncbi.nlm.nih.gov/geo/query/acc.cgi?acc=GSM1304470","GSM1304470")</f>
        <v>GSM1304470</v>
      </c>
      <c r="F3525" t="str">
        <f>HYPERLINK("https://www.ncbi.nlm.nih.gov/geo/query/acc.cgi?acc=GSE53969","GSE53969")</f>
        <v>GSE53969</v>
      </c>
    </row>
    <row r="3526" spans="1:6" x14ac:dyDescent="0.25">
      <c r="A3526" t="s">
        <v>5663</v>
      </c>
      <c r="B3526" s="2" t="s">
        <v>5552</v>
      </c>
      <c r="C3526" t="s">
        <v>377</v>
      </c>
      <c r="D3526" t="s">
        <v>618</v>
      </c>
      <c r="E3526" t="str">
        <f>HYPERLINK("https://www.ncbi.nlm.nih.gov/geo/query/acc.cgi?acc=GSM1304471","GSM1304471")</f>
        <v>GSM1304471</v>
      </c>
      <c r="F3526" t="str">
        <f>HYPERLINK("https://www.ncbi.nlm.nih.gov/geo/query/acc.cgi?acc=GSE53969","GSE53969")</f>
        <v>GSE53969</v>
      </c>
    </row>
    <row r="3527" spans="1:6" x14ac:dyDescent="0.25">
      <c r="A3527" t="s">
        <v>5664</v>
      </c>
      <c r="B3527" s="2" t="s">
        <v>5665</v>
      </c>
      <c r="C3527" t="s">
        <v>338</v>
      </c>
      <c r="D3527" t="s">
        <v>1806</v>
      </c>
      <c r="E3527" t="str">
        <f>HYPERLINK("https://www.ncbi.nlm.nih.gov/geo/query/acc.cgi?acc=GSM1195977","GSM1195977")</f>
        <v>GSM1195977</v>
      </c>
      <c r="F3527" t="str">
        <f>HYPERLINK("https://www.ncbi.nlm.nih.gov/geo/query/acc.cgi?acc=GSE49250","GSE49250")</f>
        <v>GSE49250</v>
      </c>
    </row>
    <row r="3528" spans="1:6" x14ac:dyDescent="0.25">
      <c r="A3528" t="s">
        <v>5666</v>
      </c>
      <c r="B3528" s="2" t="s">
        <v>864</v>
      </c>
      <c r="C3528" t="s">
        <v>377</v>
      </c>
      <c r="D3528" t="s">
        <v>618</v>
      </c>
      <c r="E3528" t="str">
        <f>HYPERLINK("https://www.ncbi.nlm.nih.gov/geo/query/acc.cgi?acc=GSM1304477","GSM1304477")</f>
        <v>GSM1304477</v>
      </c>
      <c r="F3528" t="str">
        <f>HYPERLINK("https://www.ncbi.nlm.nih.gov/geo/query/acc.cgi?acc=GSE53969","GSE53969")</f>
        <v>GSE53969</v>
      </c>
    </row>
    <row r="3529" spans="1:6" x14ac:dyDescent="0.25">
      <c r="A3529" t="s">
        <v>5667</v>
      </c>
      <c r="B3529" s="2" t="s">
        <v>864</v>
      </c>
      <c r="C3529" t="s">
        <v>377</v>
      </c>
      <c r="D3529" t="s">
        <v>618</v>
      </c>
      <c r="E3529" t="str">
        <f>HYPERLINK("https://www.ncbi.nlm.nih.gov/geo/query/acc.cgi?acc=GSM1304474","GSM1304474")</f>
        <v>GSM1304474</v>
      </c>
      <c r="F3529" t="str">
        <f>HYPERLINK("https://www.ncbi.nlm.nih.gov/geo/query/acc.cgi?acc=GSE53969","GSE53969")</f>
        <v>GSE53969</v>
      </c>
    </row>
    <row r="3530" spans="1:6" x14ac:dyDescent="0.25">
      <c r="A3530" t="s">
        <v>5668</v>
      </c>
      <c r="B3530" s="2" t="s">
        <v>864</v>
      </c>
      <c r="C3530" t="s">
        <v>377</v>
      </c>
      <c r="D3530" t="s">
        <v>618</v>
      </c>
      <c r="E3530" t="str">
        <f>HYPERLINK("https://www.ncbi.nlm.nih.gov/geo/query/acc.cgi?acc=GSM1304475","GSM1304475")</f>
        <v>GSM1304475</v>
      </c>
      <c r="F3530" t="str">
        <f>HYPERLINK("https://www.ncbi.nlm.nih.gov/geo/query/acc.cgi?acc=GSE53969","GSE53969")</f>
        <v>GSE53969</v>
      </c>
    </row>
    <row r="3531" spans="1:6" x14ac:dyDescent="0.25">
      <c r="A3531" t="s">
        <v>5669</v>
      </c>
      <c r="B3531" s="2" t="s">
        <v>5670</v>
      </c>
      <c r="C3531" t="s">
        <v>351</v>
      </c>
      <c r="D3531" t="s">
        <v>583</v>
      </c>
      <c r="E3531" t="str">
        <f>HYPERLINK("https://www.ncbi.nlm.nih.gov/geo/query/acc.cgi?acc=GSM1544166","GSM1544166")</f>
        <v>GSM1544166</v>
      </c>
      <c r="F3531" t="str">
        <f>HYPERLINK("https://www.ncbi.nlm.nih.gov/geo/query/acc.cgi?acc=GSE49940","GSE49940")</f>
        <v>GSE49940</v>
      </c>
    </row>
    <row r="3532" spans="1:6" x14ac:dyDescent="0.25">
      <c r="A3532" t="s">
        <v>5671</v>
      </c>
      <c r="B3532" s="2" t="s">
        <v>2125</v>
      </c>
      <c r="C3532" t="s">
        <v>338</v>
      </c>
      <c r="D3532" t="s">
        <v>1806</v>
      </c>
      <c r="E3532" t="str">
        <f>HYPERLINK("https://www.ncbi.nlm.nih.gov/geo/query/acc.cgi?acc=GSM1195979","GSM1195979")</f>
        <v>GSM1195979</v>
      </c>
      <c r="F3532" t="str">
        <f>HYPERLINK("https://www.ncbi.nlm.nih.gov/geo/query/acc.cgi?acc=GSE49250","GSE49250")</f>
        <v>GSE49250</v>
      </c>
    </row>
    <row r="3533" spans="1:6" x14ac:dyDescent="0.25">
      <c r="A3533" t="s">
        <v>5672</v>
      </c>
      <c r="B3533" s="2" t="s">
        <v>5665</v>
      </c>
      <c r="C3533" t="s">
        <v>338</v>
      </c>
      <c r="D3533" t="s">
        <v>1806</v>
      </c>
      <c r="E3533" t="str">
        <f>HYPERLINK("https://www.ncbi.nlm.nih.gov/geo/query/acc.cgi?acc=GSM1195978","GSM1195978")</f>
        <v>GSM1195978</v>
      </c>
      <c r="F3533" t="str">
        <f>HYPERLINK("https://www.ncbi.nlm.nih.gov/geo/query/acc.cgi?acc=GSE49250","GSE49250")</f>
        <v>GSE49250</v>
      </c>
    </row>
    <row r="3534" spans="1:6" x14ac:dyDescent="0.25">
      <c r="A3534" t="s">
        <v>5673</v>
      </c>
      <c r="B3534" s="2" t="s">
        <v>5674</v>
      </c>
      <c r="C3534" t="s">
        <v>351</v>
      </c>
      <c r="D3534" t="s">
        <v>583</v>
      </c>
      <c r="E3534" t="str">
        <f>HYPERLINK("https://www.ncbi.nlm.nih.gov/geo/query/acc.cgi?acc=GSM1544167","GSM1544167")</f>
        <v>GSM1544167</v>
      </c>
      <c r="F3534" t="str">
        <f>HYPERLINK("https://www.ncbi.nlm.nih.gov/geo/query/acc.cgi?acc=GSE49940","GSE49940")</f>
        <v>GSE49940</v>
      </c>
    </row>
    <row r="3535" spans="1:6" x14ac:dyDescent="0.25">
      <c r="A3535" t="s">
        <v>5675</v>
      </c>
      <c r="B3535" s="2" t="s">
        <v>5154</v>
      </c>
      <c r="C3535" t="s">
        <v>460</v>
      </c>
      <c r="D3535" t="s">
        <v>559</v>
      </c>
      <c r="E3535" t="str">
        <f>HYPERLINK("https://www.ncbi.nlm.nih.gov/geo/query/acc.cgi?acc=GSM1831440","GSM1831440")</f>
        <v>GSM1831440</v>
      </c>
      <c r="F3535" t="str">
        <f>HYPERLINK("https://www.ncbi.nlm.nih.gov/geo/query/acc.cgi?acc=GSE71255","GSE71255")</f>
        <v>GSE71255</v>
      </c>
    </row>
    <row r="3536" spans="1:6" x14ac:dyDescent="0.25">
      <c r="A3536" t="s">
        <v>5676</v>
      </c>
      <c r="B3536" s="2" t="s">
        <v>4015</v>
      </c>
      <c r="C3536" t="s">
        <v>478</v>
      </c>
      <c r="D3536" t="s">
        <v>559</v>
      </c>
      <c r="E3536" t="str">
        <f>HYPERLINK("https://www.ncbi.nlm.nih.gov/geo/query/acc.cgi?acc=GSM182268","GSM182268")</f>
        <v>GSM182268</v>
      </c>
      <c r="F3536" t="str">
        <f>HYPERLINK("https://www.ncbi.nlm.nih.gov/geo/query/acc.cgi?acc=GSE7528","GSE7528")</f>
        <v>GSE7528</v>
      </c>
    </row>
    <row r="3537" spans="1:6" x14ac:dyDescent="0.25">
      <c r="A3537" t="s">
        <v>5677</v>
      </c>
      <c r="B3537" s="2" t="s">
        <v>5678</v>
      </c>
      <c r="C3537" t="s">
        <v>351</v>
      </c>
      <c r="D3537" t="s">
        <v>583</v>
      </c>
      <c r="E3537" t="str">
        <f>HYPERLINK("https://www.ncbi.nlm.nih.gov/geo/query/acc.cgi?acc=GSM1544164","GSM1544164")</f>
        <v>GSM1544164</v>
      </c>
      <c r="F3537" t="str">
        <f>HYPERLINK("https://www.ncbi.nlm.nih.gov/geo/query/acc.cgi?acc=GSE49940","GSE49940")</f>
        <v>GSE49940</v>
      </c>
    </row>
    <row r="3538" spans="1:6" x14ac:dyDescent="0.25">
      <c r="A3538" t="s">
        <v>5679</v>
      </c>
      <c r="B3538" s="2" t="s">
        <v>5680</v>
      </c>
      <c r="C3538" t="s">
        <v>351</v>
      </c>
      <c r="D3538" t="s">
        <v>583</v>
      </c>
      <c r="E3538" t="str">
        <f>HYPERLINK("https://www.ncbi.nlm.nih.gov/geo/query/acc.cgi?acc=GSM1544165","GSM1544165")</f>
        <v>GSM1544165</v>
      </c>
      <c r="F3538" t="str">
        <f>HYPERLINK("https://www.ncbi.nlm.nih.gov/geo/query/acc.cgi?acc=GSE49940","GSE49940")</f>
        <v>GSE49940</v>
      </c>
    </row>
    <row r="3539" spans="1:6" x14ac:dyDescent="0.25">
      <c r="A3539" t="s">
        <v>5681</v>
      </c>
      <c r="B3539" s="2" t="s">
        <v>2931</v>
      </c>
      <c r="C3539" t="s">
        <v>412</v>
      </c>
      <c r="D3539" t="s">
        <v>583</v>
      </c>
      <c r="E3539" t="str">
        <f>HYPERLINK("https://www.ncbi.nlm.nih.gov/geo/query/acc.cgi?acc=GSM1416510","GSM1416510")</f>
        <v>GSM1416510</v>
      </c>
      <c r="F3539" t="str">
        <f>HYPERLINK("https://www.ncbi.nlm.nih.gov/geo/query/acc.cgi?acc=GSE58656","GSE58656")</f>
        <v>GSE58656</v>
      </c>
    </row>
    <row r="3540" spans="1:6" x14ac:dyDescent="0.25">
      <c r="A3540" t="s">
        <v>5682</v>
      </c>
      <c r="B3540" s="2" t="s">
        <v>5154</v>
      </c>
      <c r="C3540" t="s">
        <v>460</v>
      </c>
      <c r="D3540" t="s">
        <v>559</v>
      </c>
      <c r="E3540" t="str">
        <f>HYPERLINK("https://www.ncbi.nlm.nih.gov/geo/query/acc.cgi?acc=GSM1831441","GSM1831441")</f>
        <v>GSM1831441</v>
      </c>
      <c r="F3540" t="str">
        <f>HYPERLINK("https://www.ncbi.nlm.nih.gov/geo/query/acc.cgi?acc=GSE71255","GSE71255")</f>
        <v>GSE71255</v>
      </c>
    </row>
    <row r="3541" spans="1:6" x14ac:dyDescent="0.25">
      <c r="A3541" t="s">
        <v>5683</v>
      </c>
      <c r="B3541" s="2" t="s">
        <v>5642</v>
      </c>
      <c r="C3541" t="s">
        <v>472</v>
      </c>
      <c r="D3541" t="s">
        <v>764</v>
      </c>
      <c r="E3541" t="str">
        <f>HYPERLINK("https://www.ncbi.nlm.nih.gov/geo/query/acc.cgi?acc=GSM181937","GSM181937")</f>
        <v>GSM181937</v>
      </c>
      <c r="F3541" t="str">
        <f>HYPERLINK("https://www.ncbi.nlm.nih.gov/geo/query/acc.cgi?acc=GSE7506","GSE7506")</f>
        <v>GSE7506</v>
      </c>
    </row>
    <row r="3542" spans="1:6" x14ac:dyDescent="0.25">
      <c r="A3542" t="s">
        <v>5684</v>
      </c>
      <c r="B3542" s="2" t="s">
        <v>2146</v>
      </c>
      <c r="C3542" t="s">
        <v>346</v>
      </c>
      <c r="D3542" t="s">
        <v>583</v>
      </c>
      <c r="E3542" t="str">
        <f>HYPERLINK("https://www.ncbi.nlm.nih.gov/geo/query/acc.cgi?acc=GSM1201717","GSM1201717")</f>
        <v>GSM1201717</v>
      </c>
      <c r="F3542" t="str">
        <f>HYPERLINK("https://www.ncbi.nlm.nih.gov/geo/query/acc.cgi?acc=GSE49556","GSE49556")</f>
        <v>GSE49556</v>
      </c>
    </row>
    <row r="3543" spans="1:6" x14ac:dyDescent="0.25">
      <c r="A3543" t="s">
        <v>5685</v>
      </c>
      <c r="B3543" s="2" t="s">
        <v>2626</v>
      </c>
      <c r="C3543" t="s">
        <v>478</v>
      </c>
      <c r="D3543" t="s">
        <v>559</v>
      </c>
      <c r="E3543" t="str">
        <f>HYPERLINK("https://www.ncbi.nlm.nih.gov/geo/query/acc.cgi?acc=GSM182262","GSM182262")</f>
        <v>GSM182262</v>
      </c>
      <c r="F3543" t="str">
        <f>HYPERLINK("https://www.ncbi.nlm.nih.gov/geo/query/acc.cgi?acc=GSE7528","GSE7528")</f>
        <v>GSE7528</v>
      </c>
    </row>
    <row r="3544" spans="1:6" x14ac:dyDescent="0.25">
      <c r="A3544" t="s">
        <v>5686</v>
      </c>
      <c r="B3544" s="2" t="s">
        <v>5687</v>
      </c>
      <c r="C3544" t="s">
        <v>351</v>
      </c>
      <c r="D3544" t="s">
        <v>583</v>
      </c>
      <c r="E3544" t="str">
        <f>HYPERLINK("https://www.ncbi.nlm.nih.gov/geo/query/acc.cgi?acc=GSM1544162","GSM1544162")</f>
        <v>GSM1544162</v>
      </c>
      <c r="F3544" t="str">
        <f>HYPERLINK("https://www.ncbi.nlm.nih.gov/geo/query/acc.cgi?acc=GSE49940","GSE49940")</f>
        <v>GSE49940</v>
      </c>
    </row>
    <row r="3545" spans="1:6" x14ac:dyDescent="0.25">
      <c r="A3545" t="s">
        <v>5688</v>
      </c>
      <c r="B3545" s="2" t="s">
        <v>2150</v>
      </c>
      <c r="C3545" t="s">
        <v>346</v>
      </c>
      <c r="D3545" t="s">
        <v>583</v>
      </c>
      <c r="E3545" t="str">
        <f>HYPERLINK("https://www.ncbi.nlm.nih.gov/geo/query/acc.cgi?acc=GSM1201715","GSM1201715")</f>
        <v>GSM1201715</v>
      </c>
      <c r="F3545" t="str">
        <f>HYPERLINK("https://www.ncbi.nlm.nih.gov/geo/query/acc.cgi?acc=GSE49556","GSE49556")</f>
        <v>GSE49556</v>
      </c>
    </row>
    <row r="3546" spans="1:6" x14ac:dyDescent="0.25">
      <c r="A3546" t="s">
        <v>5689</v>
      </c>
      <c r="B3546" s="2" t="s">
        <v>2148</v>
      </c>
      <c r="C3546" t="s">
        <v>346</v>
      </c>
      <c r="D3546" t="s">
        <v>583</v>
      </c>
      <c r="E3546" t="str">
        <f>HYPERLINK("https://www.ncbi.nlm.nih.gov/geo/query/acc.cgi?acc=GSM1201714","GSM1201714")</f>
        <v>GSM1201714</v>
      </c>
      <c r="F3546" t="str">
        <f>HYPERLINK("https://www.ncbi.nlm.nih.gov/geo/query/acc.cgi?acc=GSE49556","GSE49556")</f>
        <v>GSE49556</v>
      </c>
    </row>
    <row r="3547" spans="1:6" x14ac:dyDescent="0.25">
      <c r="A3547" t="s">
        <v>5690</v>
      </c>
      <c r="B3547" s="2" t="s">
        <v>5691</v>
      </c>
      <c r="C3547" t="s">
        <v>136</v>
      </c>
      <c r="D3547" t="s">
        <v>3753</v>
      </c>
      <c r="E3547" t="str">
        <f>HYPERLINK("https://www.ncbi.nlm.nih.gov/geo/query/acc.cgi?acc=GSM648512","GSM648512")</f>
        <v>GSM648512</v>
      </c>
      <c r="F3547" t="str">
        <f t="shared" ref="F3547:F3552" si="198">HYPERLINK("https://www.ncbi.nlm.nih.gov/geo/query/acc.cgi?acc=GSE26431","GSE26431")</f>
        <v>GSE26431</v>
      </c>
    </row>
    <row r="3548" spans="1:6" x14ac:dyDescent="0.25">
      <c r="A3548" t="s">
        <v>5692</v>
      </c>
      <c r="B3548" s="2" t="s">
        <v>5693</v>
      </c>
      <c r="C3548" t="s">
        <v>136</v>
      </c>
      <c r="D3548" t="s">
        <v>3753</v>
      </c>
      <c r="E3548" t="str">
        <f>HYPERLINK("https://www.ncbi.nlm.nih.gov/geo/query/acc.cgi?acc=GSM648513","GSM648513")</f>
        <v>GSM648513</v>
      </c>
      <c r="F3548" t="str">
        <f t="shared" si="198"/>
        <v>GSE26431</v>
      </c>
    </row>
    <row r="3549" spans="1:6" x14ac:dyDescent="0.25">
      <c r="A3549" t="s">
        <v>5694</v>
      </c>
      <c r="B3549" s="2" t="s">
        <v>5371</v>
      </c>
      <c r="C3549" t="s">
        <v>136</v>
      </c>
      <c r="D3549" t="s">
        <v>3753</v>
      </c>
      <c r="E3549" t="str">
        <f>HYPERLINK("https://www.ncbi.nlm.nih.gov/geo/query/acc.cgi?acc=GSM648510","GSM648510")</f>
        <v>GSM648510</v>
      </c>
      <c r="F3549" t="str">
        <f t="shared" si="198"/>
        <v>GSE26431</v>
      </c>
    </row>
    <row r="3550" spans="1:6" x14ac:dyDescent="0.25">
      <c r="A3550" t="s">
        <v>5695</v>
      </c>
      <c r="B3550" s="2" t="s">
        <v>5369</v>
      </c>
      <c r="C3550" t="s">
        <v>136</v>
      </c>
      <c r="D3550" t="s">
        <v>3753</v>
      </c>
      <c r="E3550" t="str">
        <f>HYPERLINK("https://www.ncbi.nlm.nih.gov/geo/query/acc.cgi?acc=GSM648511","GSM648511")</f>
        <v>GSM648511</v>
      </c>
      <c r="F3550" t="str">
        <f t="shared" si="198"/>
        <v>GSE26431</v>
      </c>
    </row>
    <row r="3551" spans="1:6" x14ac:dyDescent="0.25">
      <c r="A3551" t="s">
        <v>5696</v>
      </c>
      <c r="B3551" s="2" t="s">
        <v>5697</v>
      </c>
      <c r="C3551" t="s">
        <v>136</v>
      </c>
      <c r="D3551" t="s">
        <v>3753</v>
      </c>
      <c r="E3551" t="str">
        <f>HYPERLINK("https://www.ncbi.nlm.nih.gov/geo/query/acc.cgi?acc=GSM648514","GSM648514")</f>
        <v>GSM648514</v>
      </c>
      <c r="F3551" t="str">
        <f t="shared" si="198"/>
        <v>GSE26431</v>
      </c>
    </row>
    <row r="3552" spans="1:6" x14ac:dyDescent="0.25">
      <c r="A3552" t="s">
        <v>5698</v>
      </c>
      <c r="B3552" s="2" t="s">
        <v>5699</v>
      </c>
      <c r="C3552" t="s">
        <v>136</v>
      </c>
      <c r="D3552" t="s">
        <v>3753</v>
      </c>
      <c r="E3552" t="str">
        <f>HYPERLINK("https://www.ncbi.nlm.nih.gov/geo/query/acc.cgi?acc=GSM648515","GSM648515")</f>
        <v>GSM648515</v>
      </c>
      <c r="F3552" t="str">
        <f t="shared" si="198"/>
        <v>GSE26431</v>
      </c>
    </row>
    <row r="3553" spans="1:6" x14ac:dyDescent="0.25">
      <c r="A3553" t="s">
        <v>5700</v>
      </c>
      <c r="B3553" s="2" t="s">
        <v>3805</v>
      </c>
      <c r="C3553" t="s">
        <v>377</v>
      </c>
      <c r="D3553" t="s">
        <v>618</v>
      </c>
      <c r="E3553" t="str">
        <f>HYPERLINK("https://www.ncbi.nlm.nih.gov/geo/query/acc.cgi?acc=GSM1304586","GSM1304586")</f>
        <v>GSM1304586</v>
      </c>
      <c r="F3553" t="str">
        <f>HYPERLINK("https://www.ncbi.nlm.nih.gov/geo/query/acc.cgi?acc=GSE53969","GSE53969")</f>
        <v>GSE53969</v>
      </c>
    </row>
    <row r="3554" spans="1:6" x14ac:dyDescent="0.25">
      <c r="A3554" t="s">
        <v>5701</v>
      </c>
      <c r="B3554" s="2" t="s">
        <v>3805</v>
      </c>
      <c r="C3554" t="s">
        <v>377</v>
      </c>
      <c r="D3554" t="s">
        <v>618</v>
      </c>
      <c r="E3554" t="str">
        <f>HYPERLINK("https://www.ncbi.nlm.nih.gov/geo/query/acc.cgi?acc=GSM1304587","GSM1304587")</f>
        <v>GSM1304587</v>
      </c>
      <c r="F3554" t="str">
        <f>HYPERLINK("https://www.ncbi.nlm.nih.gov/geo/query/acc.cgi?acc=GSE53969","GSE53969")</f>
        <v>GSE53969</v>
      </c>
    </row>
    <row r="3555" spans="1:6" x14ac:dyDescent="0.25">
      <c r="A3555" t="s">
        <v>5702</v>
      </c>
      <c r="B3555" s="2" t="s">
        <v>2963</v>
      </c>
      <c r="C3555" t="s">
        <v>377</v>
      </c>
      <c r="D3555" t="s">
        <v>618</v>
      </c>
      <c r="E3555" t="str">
        <f>HYPERLINK("https://www.ncbi.nlm.nih.gov/geo/query/acc.cgi?acc=GSM1304584","GSM1304584")</f>
        <v>GSM1304584</v>
      </c>
      <c r="F3555" t="str">
        <f>HYPERLINK("https://www.ncbi.nlm.nih.gov/geo/query/acc.cgi?acc=GSE53969","GSE53969")</f>
        <v>GSE53969</v>
      </c>
    </row>
    <row r="3556" spans="1:6" x14ac:dyDescent="0.25">
      <c r="A3556" t="s">
        <v>5703</v>
      </c>
      <c r="B3556" s="2" t="s">
        <v>2963</v>
      </c>
      <c r="C3556" t="s">
        <v>377</v>
      </c>
      <c r="D3556" t="s">
        <v>618</v>
      </c>
      <c r="E3556" t="str">
        <f>HYPERLINK("https://www.ncbi.nlm.nih.gov/geo/query/acc.cgi?acc=GSM1304585","GSM1304585")</f>
        <v>GSM1304585</v>
      </c>
      <c r="F3556" t="str">
        <f>HYPERLINK("https://www.ncbi.nlm.nih.gov/geo/query/acc.cgi?acc=GSE53969","GSE53969")</f>
        <v>GSE53969</v>
      </c>
    </row>
    <row r="3557" spans="1:6" x14ac:dyDescent="0.25">
      <c r="A3557" t="s">
        <v>5704</v>
      </c>
      <c r="B3557" s="2" t="s">
        <v>2963</v>
      </c>
      <c r="C3557" t="s">
        <v>377</v>
      </c>
      <c r="D3557" t="s">
        <v>618</v>
      </c>
      <c r="E3557" t="str">
        <f>HYPERLINK("https://www.ncbi.nlm.nih.gov/geo/query/acc.cgi?acc=GSM1304582","GSM1304582")</f>
        <v>GSM1304582</v>
      </c>
      <c r="F3557" t="str">
        <f>HYPERLINK("https://www.ncbi.nlm.nih.gov/geo/query/acc.cgi?acc=GSE53969","GSE53969")</f>
        <v>GSE53969</v>
      </c>
    </row>
    <row r="3558" spans="1:6" x14ac:dyDescent="0.25">
      <c r="A3558" t="s">
        <v>5705</v>
      </c>
      <c r="B3558" s="2" t="s">
        <v>3825</v>
      </c>
      <c r="C3558" t="s">
        <v>346</v>
      </c>
      <c r="D3558" t="s">
        <v>583</v>
      </c>
      <c r="E3558" t="str">
        <f>HYPERLINK("https://www.ncbi.nlm.nih.gov/geo/query/acc.cgi?acc=GSM1201711","GSM1201711")</f>
        <v>GSM1201711</v>
      </c>
      <c r="F3558" t="str">
        <f>HYPERLINK("https://www.ncbi.nlm.nih.gov/geo/query/acc.cgi?acc=GSE49556","GSE49556")</f>
        <v>GSE49556</v>
      </c>
    </row>
    <row r="3559" spans="1:6" x14ac:dyDescent="0.25">
      <c r="A3559" t="s">
        <v>5706</v>
      </c>
      <c r="B3559" s="2" t="s">
        <v>5707</v>
      </c>
      <c r="C3559" t="s">
        <v>104</v>
      </c>
      <c r="D3559" t="s">
        <v>923</v>
      </c>
      <c r="E3559" t="str">
        <f>HYPERLINK("https://www.ncbi.nlm.nih.gov/geo/query/acc.cgi?acc=GSM516989","GSM516989")</f>
        <v>GSM516989</v>
      </c>
      <c r="F3559" t="str">
        <f t="shared" ref="F3559:F3568" si="199">HYPERLINK("https://www.ncbi.nlm.nih.gov/geo/query/acc.cgi?acc=GSE20576","GSE20576")</f>
        <v>GSE20576</v>
      </c>
    </row>
    <row r="3560" spans="1:6" x14ac:dyDescent="0.25">
      <c r="A3560" t="s">
        <v>5708</v>
      </c>
      <c r="B3560" s="2" t="s">
        <v>5707</v>
      </c>
      <c r="C3560" t="s">
        <v>104</v>
      </c>
      <c r="D3560" t="s">
        <v>923</v>
      </c>
      <c r="E3560" t="str">
        <f>HYPERLINK("https://www.ncbi.nlm.nih.gov/geo/query/acc.cgi?acc=GSM516988","GSM516988")</f>
        <v>GSM516988</v>
      </c>
      <c r="F3560" t="str">
        <f t="shared" si="199"/>
        <v>GSE20576</v>
      </c>
    </row>
    <row r="3561" spans="1:6" x14ac:dyDescent="0.25">
      <c r="A3561" t="s">
        <v>5709</v>
      </c>
      <c r="B3561" s="2" t="s">
        <v>5710</v>
      </c>
      <c r="C3561" t="s">
        <v>104</v>
      </c>
      <c r="D3561" t="s">
        <v>923</v>
      </c>
      <c r="E3561" t="str">
        <f>HYPERLINK("https://www.ncbi.nlm.nih.gov/geo/query/acc.cgi?acc=GSM516987","GSM516987")</f>
        <v>GSM516987</v>
      </c>
      <c r="F3561" t="str">
        <f t="shared" si="199"/>
        <v>GSE20576</v>
      </c>
    </row>
    <row r="3562" spans="1:6" x14ac:dyDescent="0.25">
      <c r="A3562" t="s">
        <v>5711</v>
      </c>
      <c r="B3562" s="2" t="s">
        <v>5710</v>
      </c>
      <c r="C3562" t="s">
        <v>104</v>
      </c>
      <c r="D3562" t="s">
        <v>923</v>
      </c>
      <c r="E3562" t="str">
        <f>HYPERLINK("https://www.ncbi.nlm.nih.gov/geo/query/acc.cgi?acc=GSM516986","GSM516986")</f>
        <v>GSM516986</v>
      </c>
      <c r="F3562" t="str">
        <f t="shared" si="199"/>
        <v>GSE20576</v>
      </c>
    </row>
    <row r="3563" spans="1:6" x14ac:dyDescent="0.25">
      <c r="A3563" t="s">
        <v>5712</v>
      </c>
      <c r="B3563" s="2" t="s">
        <v>5710</v>
      </c>
      <c r="C3563" t="s">
        <v>104</v>
      </c>
      <c r="D3563" t="s">
        <v>923</v>
      </c>
      <c r="E3563" t="str">
        <f>HYPERLINK("https://www.ncbi.nlm.nih.gov/geo/query/acc.cgi?acc=GSM516985","GSM516985")</f>
        <v>GSM516985</v>
      </c>
      <c r="F3563" t="str">
        <f t="shared" si="199"/>
        <v>GSE20576</v>
      </c>
    </row>
    <row r="3564" spans="1:6" x14ac:dyDescent="0.25">
      <c r="A3564" t="s">
        <v>5713</v>
      </c>
      <c r="B3564" s="2" t="s">
        <v>5714</v>
      </c>
      <c r="C3564" t="s">
        <v>104</v>
      </c>
      <c r="D3564" t="s">
        <v>923</v>
      </c>
      <c r="E3564" t="str">
        <f>HYPERLINK("https://www.ncbi.nlm.nih.gov/geo/query/acc.cgi?acc=GSM516984","GSM516984")</f>
        <v>GSM516984</v>
      </c>
      <c r="F3564" t="str">
        <f t="shared" si="199"/>
        <v>GSE20576</v>
      </c>
    </row>
    <row r="3565" spans="1:6" x14ac:dyDescent="0.25">
      <c r="A3565" t="s">
        <v>5715</v>
      </c>
      <c r="B3565" s="2" t="s">
        <v>5714</v>
      </c>
      <c r="C3565" t="s">
        <v>104</v>
      </c>
      <c r="D3565" t="s">
        <v>923</v>
      </c>
      <c r="E3565" t="str">
        <f>HYPERLINK("https://www.ncbi.nlm.nih.gov/geo/query/acc.cgi?acc=GSM516983","GSM516983")</f>
        <v>GSM516983</v>
      </c>
      <c r="F3565" t="str">
        <f t="shared" si="199"/>
        <v>GSE20576</v>
      </c>
    </row>
    <row r="3566" spans="1:6" x14ac:dyDescent="0.25">
      <c r="A3566" t="s">
        <v>5716</v>
      </c>
      <c r="B3566" s="2" t="s">
        <v>5714</v>
      </c>
      <c r="C3566" t="s">
        <v>104</v>
      </c>
      <c r="D3566" t="s">
        <v>923</v>
      </c>
      <c r="E3566" t="str">
        <f>HYPERLINK("https://www.ncbi.nlm.nih.gov/geo/query/acc.cgi?acc=GSM516982","GSM516982")</f>
        <v>GSM516982</v>
      </c>
      <c r="F3566" t="str">
        <f t="shared" si="199"/>
        <v>GSE20576</v>
      </c>
    </row>
    <row r="3567" spans="1:6" x14ac:dyDescent="0.25">
      <c r="A3567" t="s">
        <v>5717</v>
      </c>
      <c r="B3567" s="2" t="s">
        <v>4491</v>
      </c>
      <c r="C3567" t="s">
        <v>104</v>
      </c>
      <c r="D3567" t="s">
        <v>923</v>
      </c>
      <c r="E3567" t="str">
        <f>HYPERLINK("https://www.ncbi.nlm.nih.gov/geo/query/acc.cgi?acc=GSM516981","GSM516981")</f>
        <v>GSM516981</v>
      </c>
      <c r="F3567" t="str">
        <f t="shared" si="199"/>
        <v>GSE20576</v>
      </c>
    </row>
    <row r="3568" spans="1:6" x14ac:dyDescent="0.25">
      <c r="A3568" t="s">
        <v>5718</v>
      </c>
      <c r="B3568" s="2" t="s">
        <v>4491</v>
      </c>
      <c r="C3568" t="s">
        <v>104</v>
      </c>
      <c r="D3568" t="s">
        <v>923</v>
      </c>
      <c r="E3568" t="str">
        <f>HYPERLINK("https://www.ncbi.nlm.nih.gov/geo/query/acc.cgi?acc=GSM516980","GSM516980")</f>
        <v>GSM516980</v>
      </c>
      <c r="F3568" t="str">
        <f t="shared" si="199"/>
        <v>GSE20576</v>
      </c>
    </row>
    <row r="3569" spans="1:6" x14ac:dyDescent="0.25">
      <c r="A3569" t="s">
        <v>5719</v>
      </c>
      <c r="B3569" s="2" t="s">
        <v>5720</v>
      </c>
      <c r="C3569" t="s">
        <v>216</v>
      </c>
      <c r="D3569" t="s">
        <v>559</v>
      </c>
      <c r="E3569" t="str">
        <f>HYPERLINK("https://www.ncbi.nlm.nih.gov/geo/query/acc.cgi?acc=GSM874941","GSM874941")</f>
        <v>GSM874941</v>
      </c>
      <c r="F3569" t="str">
        <f>HYPERLINK("https://www.ncbi.nlm.nih.gov/geo/query/acc.cgi?acc=GSE35785","GSE35785")</f>
        <v>GSE35785</v>
      </c>
    </row>
    <row r="3570" spans="1:6" x14ac:dyDescent="0.25">
      <c r="A3570" t="s">
        <v>5721</v>
      </c>
      <c r="B3570" s="2" t="s">
        <v>5720</v>
      </c>
      <c r="C3570" t="s">
        <v>216</v>
      </c>
      <c r="D3570" t="s">
        <v>559</v>
      </c>
      <c r="E3570" t="str">
        <f>HYPERLINK("https://www.ncbi.nlm.nih.gov/geo/query/acc.cgi?acc=GSM874942","GSM874942")</f>
        <v>GSM874942</v>
      </c>
      <c r="F3570" t="str">
        <f>HYPERLINK("https://www.ncbi.nlm.nih.gov/geo/query/acc.cgi?acc=GSE35785","GSE35785")</f>
        <v>GSE35785</v>
      </c>
    </row>
    <row r="3571" spans="1:6" x14ac:dyDescent="0.25">
      <c r="A3571" t="s">
        <v>5722</v>
      </c>
      <c r="B3571" s="2" t="s">
        <v>1329</v>
      </c>
      <c r="C3571" t="s">
        <v>469</v>
      </c>
      <c r="D3571" t="s">
        <v>789</v>
      </c>
      <c r="E3571" t="str">
        <f>HYPERLINK("https://www.ncbi.nlm.nih.gov/geo/query/acc.cgi?acc=GSM1894018","GSM1894018")</f>
        <v>GSM1894018</v>
      </c>
      <c r="F3571" t="str">
        <f>HYPERLINK("https://www.ncbi.nlm.nih.gov/geo/query/acc.cgi?acc=GSE73446","GSE73446")</f>
        <v>GSE73446</v>
      </c>
    </row>
    <row r="3572" spans="1:6" x14ac:dyDescent="0.25">
      <c r="A3572" t="s">
        <v>5723</v>
      </c>
      <c r="B3572" s="2" t="s">
        <v>5720</v>
      </c>
      <c r="C3572" t="s">
        <v>216</v>
      </c>
      <c r="D3572" t="s">
        <v>559</v>
      </c>
      <c r="E3572" t="str">
        <f>HYPERLINK("https://www.ncbi.nlm.nih.gov/geo/query/acc.cgi?acc=GSM874943","GSM874943")</f>
        <v>GSM874943</v>
      </c>
      <c r="F3572" t="str">
        <f>HYPERLINK("https://www.ncbi.nlm.nih.gov/geo/query/acc.cgi?acc=GSE35785","GSE35785")</f>
        <v>GSE35785</v>
      </c>
    </row>
    <row r="3573" spans="1:6" x14ac:dyDescent="0.25">
      <c r="A3573" t="s">
        <v>5724</v>
      </c>
      <c r="B3573" s="2" t="s">
        <v>3074</v>
      </c>
      <c r="C3573" t="s">
        <v>374</v>
      </c>
      <c r="D3573" t="s">
        <v>789</v>
      </c>
      <c r="E3573" t="str">
        <f>HYPERLINK("https://www.ncbi.nlm.nih.gov/geo/query/acc.cgi?acc=GSM1301749","GSM1301749")</f>
        <v>GSM1301749</v>
      </c>
      <c r="F3573" t="str">
        <f>HYPERLINK("https://www.ncbi.nlm.nih.gov/geo/query/acc.cgi?acc=GSE53832","GSE53832")</f>
        <v>GSE53832</v>
      </c>
    </row>
    <row r="3574" spans="1:6" x14ac:dyDescent="0.25">
      <c r="A3574" t="s">
        <v>5725</v>
      </c>
      <c r="B3574" s="2" t="s">
        <v>5726</v>
      </c>
      <c r="C3574" t="s">
        <v>109</v>
      </c>
      <c r="D3574" t="s">
        <v>923</v>
      </c>
      <c r="E3574" t="str">
        <f>HYPERLINK("https://www.ncbi.nlm.nih.gov/geo/query/acc.cgi?acc=GSM547945","GSM547945")</f>
        <v>GSM547945</v>
      </c>
      <c r="F3574" t="str">
        <f>HYPERLINK("https://www.ncbi.nlm.nih.gov/geo/query/acc.cgi?acc=GSE22043","GSE22043")</f>
        <v>GSE22043</v>
      </c>
    </row>
    <row r="3575" spans="1:6" x14ac:dyDescent="0.25">
      <c r="A3575" t="s">
        <v>5727</v>
      </c>
      <c r="B3575" s="2" t="s">
        <v>5726</v>
      </c>
      <c r="C3575" t="s">
        <v>109</v>
      </c>
      <c r="D3575" t="s">
        <v>923</v>
      </c>
      <c r="E3575" t="str">
        <f>HYPERLINK("https://www.ncbi.nlm.nih.gov/geo/query/acc.cgi?acc=GSM547944","GSM547944")</f>
        <v>GSM547944</v>
      </c>
      <c r="F3575" t="str">
        <f>HYPERLINK("https://www.ncbi.nlm.nih.gov/geo/query/acc.cgi?acc=GSE22043","GSE22043")</f>
        <v>GSE22043</v>
      </c>
    </row>
    <row r="3576" spans="1:6" x14ac:dyDescent="0.25">
      <c r="A3576" t="s">
        <v>5728</v>
      </c>
      <c r="B3576" s="2" t="s">
        <v>5729</v>
      </c>
      <c r="C3576" t="s">
        <v>109</v>
      </c>
      <c r="D3576" t="s">
        <v>923</v>
      </c>
      <c r="E3576" t="str">
        <f>HYPERLINK("https://www.ncbi.nlm.nih.gov/geo/query/acc.cgi?acc=GSM547947","GSM547947")</f>
        <v>GSM547947</v>
      </c>
      <c r="F3576" t="str">
        <f>HYPERLINK("https://www.ncbi.nlm.nih.gov/geo/query/acc.cgi?acc=GSE22043","GSE22043")</f>
        <v>GSE22043</v>
      </c>
    </row>
    <row r="3577" spans="1:6" x14ac:dyDescent="0.25">
      <c r="A3577" t="s">
        <v>5730</v>
      </c>
      <c r="B3577" s="2" t="s">
        <v>5726</v>
      </c>
      <c r="C3577" t="s">
        <v>109</v>
      </c>
      <c r="D3577" t="s">
        <v>923</v>
      </c>
      <c r="E3577" t="str">
        <f>HYPERLINK("https://www.ncbi.nlm.nih.gov/geo/query/acc.cgi?acc=GSM547946","GSM547946")</f>
        <v>GSM547946</v>
      </c>
      <c r="F3577" t="str">
        <f>HYPERLINK("https://www.ncbi.nlm.nih.gov/geo/query/acc.cgi?acc=GSE22043","GSE22043")</f>
        <v>GSE22043</v>
      </c>
    </row>
    <row r="3578" spans="1:6" x14ac:dyDescent="0.25">
      <c r="A3578" t="s">
        <v>5731</v>
      </c>
      <c r="B3578" s="2" t="s">
        <v>5732</v>
      </c>
      <c r="C3578" t="s">
        <v>109</v>
      </c>
      <c r="D3578" t="s">
        <v>923</v>
      </c>
      <c r="E3578" t="str">
        <f>HYPERLINK("https://www.ncbi.nlm.nih.gov/geo/query/acc.cgi?acc=GSM547941","GSM547941")</f>
        <v>GSM547941</v>
      </c>
      <c r="F3578" t="str">
        <f>HYPERLINK("https://www.ncbi.nlm.nih.gov/geo/query/acc.cgi?acc=GSE22043","GSE22043")</f>
        <v>GSE22043</v>
      </c>
    </row>
    <row r="3579" spans="1:6" x14ac:dyDescent="0.25">
      <c r="A3579" t="s">
        <v>5733</v>
      </c>
      <c r="B3579" s="2" t="s">
        <v>991</v>
      </c>
      <c r="C3579" t="s">
        <v>295</v>
      </c>
      <c r="D3579" t="s">
        <v>559</v>
      </c>
      <c r="E3579" t="str">
        <f>HYPERLINK("https://www.ncbi.nlm.nih.gov/geo/query/acc.cgi?acc=GSM1058165","GSM1058165")</f>
        <v>GSM1058165</v>
      </c>
      <c r="F3579" t="str">
        <f>HYPERLINK("https://www.ncbi.nlm.nih.gov/geo/query/acc.cgi?acc=GSE43197","GSE43197")</f>
        <v>GSE43197</v>
      </c>
    </row>
    <row r="3580" spans="1:6" x14ac:dyDescent="0.25">
      <c r="A3580" t="s">
        <v>5734</v>
      </c>
      <c r="B3580" s="2" t="s">
        <v>5732</v>
      </c>
      <c r="C3580" t="s">
        <v>109</v>
      </c>
      <c r="D3580" t="s">
        <v>923</v>
      </c>
      <c r="E3580" t="str">
        <f>HYPERLINK("https://www.ncbi.nlm.nih.gov/geo/query/acc.cgi?acc=GSM547943","GSM547943")</f>
        <v>GSM547943</v>
      </c>
      <c r="F3580" t="str">
        <f>HYPERLINK("https://www.ncbi.nlm.nih.gov/geo/query/acc.cgi?acc=GSE22043","GSE22043")</f>
        <v>GSE22043</v>
      </c>
    </row>
    <row r="3581" spans="1:6" x14ac:dyDescent="0.25">
      <c r="A3581" t="s">
        <v>5735</v>
      </c>
      <c r="B3581" s="2" t="s">
        <v>5732</v>
      </c>
      <c r="C3581" t="s">
        <v>109</v>
      </c>
      <c r="D3581" t="s">
        <v>923</v>
      </c>
      <c r="E3581" t="str">
        <f>HYPERLINK("https://www.ncbi.nlm.nih.gov/geo/query/acc.cgi?acc=GSM547942","GSM547942")</f>
        <v>GSM547942</v>
      </c>
      <c r="F3581" t="str">
        <f>HYPERLINK("https://www.ncbi.nlm.nih.gov/geo/query/acc.cgi?acc=GSE22043","GSE22043")</f>
        <v>GSE22043</v>
      </c>
    </row>
    <row r="3582" spans="1:6" x14ac:dyDescent="0.25">
      <c r="A3582" t="s">
        <v>5736</v>
      </c>
      <c r="B3582" s="2" t="s">
        <v>3766</v>
      </c>
      <c r="C3582" t="s">
        <v>95</v>
      </c>
      <c r="D3582" t="s">
        <v>559</v>
      </c>
      <c r="E3582" t="str">
        <f>HYPERLINK("https://www.ncbi.nlm.nih.gov/geo/query/acc.cgi?acc=GSM495457","GSM495457")</f>
        <v>GSM495457</v>
      </c>
      <c r="F3582" t="str">
        <f>HYPERLINK("https://www.ncbi.nlm.nih.gov/geo/query/acc.cgi?acc=GSE19836","GSE19836")</f>
        <v>GSE19836</v>
      </c>
    </row>
    <row r="3583" spans="1:6" x14ac:dyDescent="0.25">
      <c r="A3583" t="s">
        <v>5737</v>
      </c>
      <c r="B3583" s="2" t="s">
        <v>3766</v>
      </c>
      <c r="C3583" t="s">
        <v>95</v>
      </c>
      <c r="D3583" t="s">
        <v>559</v>
      </c>
      <c r="E3583" t="str">
        <f>HYPERLINK("https://www.ncbi.nlm.nih.gov/geo/query/acc.cgi?acc=GSM495456","GSM495456")</f>
        <v>GSM495456</v>
      </c>
      <c r="F3583" t="str">
        <f>HYPERLINK("https://www.ncbi.nlm.nih.gov/geo/query/acc.cgi?acc=GSE19836","GSE19836")</f>
        <v>GSE19836</v>
      </c>
    </row>
    <row r="3584" spans="1:6" x14ac:dyDescent="0.25">
      <c r="A3584" t="s">
        <v>5738</v>
      </c>
      <c r="B3584" s="2" t="s">
        <v>3803</v>
      </c>
      <c r="C3584" t="s">
        <v>95</v>
      </c>
      <c r="D3584" t="s">
        <v>559</v>
      </c>
      <c r="E3584" t="str">
        <f>HYPERLINK("https://www.ncbi.nlm.nih.gov/geo/query/acc.cgi?acc=GSM495455","GSM495455")</f>
        <v>GSM495455</v>
      </c>
      <c r="F3584" t="str">
        <f>HYPERLINK("https://www.ncbi.nlm.nih.gov/geo/query/acc.cgi?acc=GSE19836","GSE19836")</f>
        <v>GSE19836</v>
      </c>
    </row>
    <row r="3585" spans="1:6" x14ac:dyDescent="0.25">
      <c r="A3585" t="s">
        <v>5739</v>
      </c>
      <c r="B3585" s="2" t="s">
        <v>3803</v>
      </c>
      <c r="C3585" t="s">
        <v>95</v>
      </c>
      <c r="D3585" t="s">
        <v>559</v>
      </c>
      <c r="E3585" t="str">
        <f>HYPERLINK("https://www.ncbi.nlm.nih.gov/geo/query/acc.cgi?acc=GSM495454","GSM495454")</f>
        <v>GSM495454</v>
      </c>
      <c r="F3585" t="str">
        <f>HYPERLINK("https://www.ncbi.nlm.nih.gov/geo/query/acc.cgi?acc=GSE19836","GSE19836")</f>
        <v>GSE19836</v>
      </c>
    </row>
    <row r="3586" spans="1:6" x14ac:dyDescent="0.25">
      <c r="A3586" t="s">
        <v>5740</v>
      </c>
      <c r="B3586" s="2" t="s">
        <v>5729</v>
      </c>
      <c r="C3586" t="s">
        <v>109</v>
      </c>
      <c r="D3586" t="s">
        <v>923</v>
      </c>
      <c r="E3586" t="str">
        <f>HYPERLINK("https://www.ncbi.nlm.nih.gov/geo/query/acc.cgi?acc=GSM547949","GSM547949")</f>
        <v>GSM547949</v>
      </c>
      <c r="F3586" t="str">
        <f>HYPERLINK("https://www.ncbi.nlm.nih.gov/geo/query/acc.cgi?acc=GSE22043","GSE22043")</f>
        <v>GSE22043</v>
      </c>
    </row>
    <row r="3587" spans="1:6" x14ac:dyDescent="0.25">
      <c r="A3587" t="s">
        <v>5741</v>
      </c>
      <c r="B3587" s="2" t="s">
        <v>5729</v>
      </c>
      <c r="C3587" t="s">
        <v>109</v>
      </c>
      <c r="D3587" t="s">
        <v>923</v>
      </c>
      <c r="E3587" t="str">
        <f>HYPERLINK("https://www.ncbi.nlm.nih.gov/geo/query/acc.cgi?acc=GSM547948","GSM547948")</f>
        <v>GSM547948</v>
      </c>
      <c r="F3587" t="str">
        <f>HYPERLINK("https://www.ncbi.nlm.nih.gov/geo/query/acc.cgi?acc=GSE22043","GSE22043")</f>
        <v>GSE22043</v>
      </c>
    </row>
    <row r="3588" spans="1:6" x14ac:dyDescent="0.25">
      <c r="A3588" t="s">
        <v>5742</v>
      </c>
      <c r="B3588" s="2" t="s">
        <v>5743</v>
      </c>
      <c r="C3588" t="s">
        <v>354</v>
      </c>
      <c r="D3588" t="s">
        <v>856</v>
      </c>
      <c r="E3588" t="str">
        <f>HYPERLINK("https://www.ncbi.nlm.nih.gov/geo/query/acc.cgi?acc=GSM1330513","GSM1330513")</f>
        <v>GSM1330513</v>
      </c>
      <c r="F3588" t="str">
        <f>HYPERLINK("https://www.ncbi.nlm.nih.gov/geo/query/acc.cgi?acc=GSE50206","GSE50206")</f>
        <v>GSE50206</v>
      </c>
    </row>
    <row r="3589" spans="1:6" x14ac:dyDescent="0.25">
      <c r="A3589" t="s">
        <v>5744</v>
      </c>
      <c r="B3589" s="2" t="s">
        <v>3863</v>
      </c>
      <c r="C3589" t="s">
        <v>507</v>
      </c>
      <c r="D3589" t="s">
        <v>856</v>
      </c>
      <c r="E3589" t="str">
        <f>HYPERLINK("https://www.ncbi.nlm.nih.gov/geo/query/acc.cgi?acc=GSM2096550","GSM2096550")</f>
        <v>GSM2096550</v>
      </c>
      <c r="F3589" t="str">
        <f>HYPERLINK("https://www.ncbi.nlm.nih.gov/geo/query/acc.cgi?acc=GSE79515","GSE79515")</f>
        <v>GSE79515</v>
      </c>
    </row>
    <row r="3590" spans="1:6" x14ac:dyDescent="0.25">
      <c r="A3590" t="s">
        <v>5745</v>
      </c>
      <c r="B3590" s="2" t="s">
        <v>5746</v>
      </c>
      <c r="C3590" t="s">
        <v>272</v>
      </c>
      <c r="D3590" t="s">
        <v>579</v>
      </c>
      <c r="E3590" t="str">
        <f>HYPERLINK("https://www.ncbi.nlm.nih.gov/geo/query/acc.cgi?acc=GSM999461","GSM999461")</f>
        <v>GSM999461</v>
      </c>
      <c r="F3590" t="str">
        <f>HYPERLINK("https://www.ncbi.nlm.nih.gov/geo/query/acc.cgi?acc=GSE40701","GSE40701")</f>
        <v>GSE40701</v>
      </c>
    </row>
    <row r="3591" spans="1:6" x14ac:dyDescent="0.25">
      <c r="A3591" t="s">
        <v>5747</v>
      </c>
      <c r="B3591" s="2" t="s">
        <v>5748</v>
      </c>
      <c r="C3591" t="s">
        <v>507</v>
      </c>
      <c r="D3591" t="s">
        <v>856</v>
      </c>
      <c r="E3591" t="str">
        <f>HYPERLINK("https://www.ncbi.nlm.nih.gov/geo/query/acc.cgi?acc=GSM2096552","GSM2096552")</f>
        <v>GSM2096552</v>
      </c>
      <c r="F3591" t="str">
        <f>HYPERLINK("https://www.ncbi.nlm.nih.gov/geo/query/acc.cgi?acc=GSE79515","GSE79515")</f>
        <v>GSE79515</v>
      </c>
    </row>
    <row r="3592" spans="1:6" x14ac:dyDescent="0.25">
      <c r="A3592" t="s">
        <v>5749</v>
      </c>
      <c r="B3592" s="2" t="s">
        <v>5748</v>
      </c>
      <c r="C3592" t="s">
        <v>507</v>
      </c>
      <c r="D3592" t="s">
        <v>856</v>
      </c>
      <c r="E3592" t="str">
        <f>HYPERLINK("https://www.ncbi.nlm.nih.gov/geo/query/acc.cgi?acc=GSM2096553","GSM2096553")</f>
        <v>GSM2096553</v>
      </c>
      <c r="F3592" t="str">
        <f>HYPERLINK("https://www.ncbi.nlm.nih.gov/geo/query/acc.cgi?acc=GSE79515","GSE79515")</f>
        <v>GSE79515</v>
      </c>
    </row>
    <row r="3593" spans="1:6" x14ac:dyDescent="0.25">
      <c r="A3593" t="s">
        <v>5750</v>
      </c>
      <c r="B3593" s="2" t="s">
        <v>5748</v>
      </c>
      <c r="C3593" t="s">
        <v>507</v>
      </c>
      <c r="D3593" t="s">
        <v>856</v>
      </c>
      <c r="E3593" t="str">
        <f>HYPERLINK("https://www.ncbi.nlm.nih.gov/geo/query/acc.cgi?acc=GSM2096554","GSM2096554")</f>
        <v>GSM2096554</v>
      </c>
      <c r="F3593" t="str">
        <f>HYPERLINK("https://www.ncbi.nlm.nih.gov/geo/query/acc.cgi?acc=GSE79515","GSE79515")</f>
        <v>GSE79515</v>
      </c>
    </row>
    <row r="3594" spans="1:6" x14ac:dyDescent="0.25">
      <c r="A3594" t="s">
        <v>5751</v>
      </c>
      <c r="B3594" s="2" t="s">
        <v>5746</v>
      </c>
      <c r="C3594" t="s">
        <v>272</v>
      </c>
      <c r="D3594" t="s">
        <v>579</v>
      </c>
      <c r="E3594" t="str">
        <f>HYPERLINK("https://www.ncbi.nlm.nih.gov/geo/query/acc.cgi?acc=GSM999460","GSM999460")</f>
        <v>GSM999460</v>
      </c>
      <c r="F3594" t="str">
        <f>HYPERLINK("https://www.ncbi.nlm.nih.gov/geo/query/acc.cgi?acc=GSE40701","GSE40701")</f>
        <v>GSE40701</v>
      </c>
    </row>
    <row r="3595" spans="1:6" x14ac:dyDescent="0.25">
      <c r="A3595" t="s">
        <v>5752</v>
      </c>
      <c r="B3595" s="2" t="s">
        <v>3103</v>
      </c>
      <c r="C3595" t="s">
        <v>445</v>
      </c>
      <c r="D3595" t="s">
        <v>579</v>
      </c>
      <c r="E3595" t="str">
        <f>HYPERLINK("https://www.ncbi.nlm.nih.gov/geo/query/acc.cgi?acc=GSM1647468","GSM1647468")</f>
        <v>GSM1647468</v>
      </c>
      <c r="F3595" t="str">
        <f>HYPERLINK("https://www.ncbi.nlm.nih.gov/geo/query/acc.cgi?acc=GSE67462","GSE67462")</f>
        <v>GSE67462</v>
      </c>
    </row>
    <row r="3596" spans="1:6" x14ac:dyDescent="0.25">
      <c r="A3596" t="s">
        <v>5753</v>
      </c>
      <c r="B3596" s="2" t="s">
        <v>2324</v>
      </c>
      <c r="C3596" t="s">
        <v>448</v>
      </c>
      <c r="D3596" t="s">
        <v>559</v>
      </c>
      <c r="E3596" t="str">
        <f>HYPERLINK("https://www.ncbi.nlm.nih.gov/geo/query/acc.cgi?acc=GSM1697625","GSM1697625")</f>
        <v>GSM1697625</v>
      </c>
      <c r="F3596" t="str">
        <f>HYPERLINK("https://www.ncbi.nlm.nih.gov/geo/query/acc.cgi?acc=GSE69317","GSE69317")</f>
        <v>GSE69317</v>
      </c>
    </row>
    <row r="3597" spans="1:6" x14ac:dyDescent="0.25">
      <c r="A3597" t="s">
        <v>5754</v>
      </c>
      <c r="B3597" s="2" t="s">
        <v>5746</v>
      </c>
      <c r="C3597" t="s">
        <v>272</v>
      </c>
      <c r="D3597" t="s">
        <v>579</v>
      </c>
      <c r="E3597" t="str">
        <f>HYPERLINK("https://www.ncbi.nlm.nih.gov/geo/query/acc.cgi?acc=GSM999463","GSM999463")</f>
        <v>GSM999463</v>
      </c>
      <c r="F3597" t="str">
        <f>HYPERLINK("https://www.ncbi.nlm.nih.gov/geo/query/acc.cgi?acc=GSE40701","GSE40701")</f>
        <v>GSE40701</v>
      </c>
    </row>
    <row r="3598" spans="1:6" x14ac:dyDescent="0.25">
      <c r="A3598" t="s">
        <v>5755</v>
      </c>
      <c r="B3598" s="2" t="s">
        <v>5746</v>
      </c>
      <c r="C3598" t="s">
        <v>272</v>
      </c>
      <c r="D3598" t="s">
        <v>579</v>
      </c>
      <c r="E3598" t="str">
        <f>HYPERLINK("https://www.ncbi.nlm.nih.gov/geo/query/acc.cgi?acc=GSM999462","GSM999462")</f>
        <v>GSM999462</v>
      </c>
      <c r="F3598" t="str">
        <f>HYPERLINK("https://www.ncbi.nlm.nih.gov/geo/query/acc.cgi?acc=GSE40701","GSE40701")</f>
        <v>GSE40701</v>
      </c>
    </row>
    <row r="3599" spans="1:6" x14ac:dyDescent="0.25">
      <c r="A3599" t="s">
        <v>5756</v>
      </c>
      <c r="B3599" s="2" t="s">
        <v>1249</v>
      </c>
      <c r="C3599" t="s">
        <v>466</v>
      </c>
      <c r="D3599" t="s">
        <v>559</v>
      </c>
      <c r="E3599" t="str">
        <f>HYPERLINK("https://www.ncbi.nlm.nih.gov/geo/query/acc.cgi?acc=GSM1836293","GSM1836293")</f>
        <v>GSM1836293</v>
      </c>
      <c r="F3599" t="str">
        <f>HYPERLINK("https://www.ncbi.nlm.nih.gov/geo/query/acc.cgi?acc=GSE71528","GSE71528")</f>
        <v>GSE71528</v>
      </c>
    </row>
    <row r="3600" spans="1:6" x14ac:dyDescent="0.25">
      <c r="A3600" t="s">
        <v>5757</v>
      </c>
      <c r="B3600" s="2" t="s">
        <v>4012</v>
      </c>
      <c r="C3600" t="s">
        <v>536</v>
      </c>
      <c r="D3600" t="s">
        <v>572</v>
      </c>
      <c r="E3600" t="str">
        <f>HYPERLINK("https://www.ncbi.nlm.nih.gov/geo/query/acc.cgi?acc=GSM2418753","GSM2418753")</f>
        <v>GSM2418753</v>
      </c>
      <c r="F3600" t="str">
        <f>HYPERLINK("https://www.ncbi.nlm.nih.gov/geo/query/acc.cgi?acc=GSE91022","GSE91022")</f>
        <v>GSE91022</v>
      </c>
    </row>
    <row r="3601" spans="1:6" x14ac:dyDescent="0.25">
      <c r="A3601" t="s">
        <v>5758</v>
      </c>
      <c r="B3601" s="2" t="s">
        <v>3006</v>
      </c>
      <c r="C3601" t="s">
        <v>324</v>
      </c>
      <c r="D3601" t="s">
        <v>625</v>
      </c>
      <c r="E3601" t="str">
        <f>HYPERLINK("https://www.ncbi.nlm.nih.gov/geo/query/acc.cgi?acc=GSM105581","GSM105581")</f>
        <v>GSM105581</v>
      </c>
      <c r="F3601" t="str">
        <f>HYPERLINK("https://www.ncbi.nlm.nih.gov/geo/query/acc.cgi?acc=GSE4679","GSE4679")</f>
        <v>GSE4679</v>
      </c>
    </row>
    <row r="3602" spans="1:6" x14ac:dyDescent="0.25">
      <c r="A3602" t="s">
        <v>5759</v>
      </c>
      <c r="B3602" s="2" t="s">
        <v>5760</v>
      </c>
      <c r="C3602" t="s">
        <v>513</v>
      </c>
      <c r="D3602" t="s">
        <v>1883</v>
      </c>
      <c r="E3602" t="str">
        <f>HYPERLINK("https://www.ncbi.nlm.nih.gov/geo/query/acc.cgi?acc=GSM2102220","GSM2102220")</f>
        <v>GSM2102220</v>
      </c>
      <c r="F3602" t="str">
        <f>HYPERLINK("https://www.ncbi.nlm.nih.gov/geo/query/acc.cgi?acc=GSE79769","GSE79769")</f>
        <v>GSE79769</v>
      </c>
    </row>
    <row r="3603" spans="1:6" x14ac:dyDescent="0.25">
      <c r="A3603" t="s">
        <v>5761</v>
      </c>
      <c r="B3603" s="2" t="s">
        <v>5760</v>
      </c>
      <c r="C3603" t="s">
        <v>513</v>
      </c>
      <c r="D3603" t="s">
        <v>1883</v>
      </c>
      <c r="E3603" t="str">
        <f>HYPERLINK("https://www.ncbi.nlm.nih.gov/geo/query/acc.cgi?acc=GSM2102221","GSM2102221")</f>
        <v>GSM2102221</v>
      </c>
      <c r="F3603" t="str">
        <f>HYPERLINK("https://www.ncbi.nlm.nih.gov/geo/query/acc.cgi?acc=GSE79769","GSE79769")</f>
        <v>GSE79769</v>
      </c>
    </row>
    <row r="3604" spans="1:6" x14ac:dyDescent="0.25">
      <c r="A3604" t="s">
        <v>5762</v>
      </c>
      <c r="B3604" s="2" t="s">
        <v>5763</v>
      </c>
      <c r="C3604" t="s">
        <v>178</v>
      </c>
      <c r="D3604" t="s">
        <v>630</v>
      </c>
      <c r="E3604" t="str">
        <f>HYPERLINK("https://www.ncbi.nlm.nih.gov/geo/query/acc.cgi?acc=GSM749099","GSM749099")</f>
        <v>GSM749099</v>
      </c>
      <c r="F3604" t="str">
        <f t="shared" ref="F3604:F3613" si="200">HYPERLINK("https://www.ncbi.nlm.nih.gov/geo/query/acc.cgi?acc=GSE30245","GSE30245")</f>
        <v>GSE30245</v>
      </c>
    </row>
    <row r="3605" spans="1:6" x14ac:dyDescent="0.25">
      <c r="A3605" t="s">
        <v>5764</v>
      </c>
      <c r="B3605" s="2" t="s">
        <v>5763</v>
      </c>
      <c r="C3605" t="s">
        <v>178</v>
      </c>
      <c r="D3605" t="s">
        <v>630</v>
      </c>
      <c r="E3605" t="str">
        <f>HYPERLINK("https://www.ncbi.nlm.nih.gov/geo/query/acc.cgi?acc=GSM749098","GSM749098")</f>
        <v>GSM749098</v>
      </c>
      <c r="F3605" t="str">
        <f t="shared" si="200"/>
        <v>GSE30245</v>
      </c>
    </row>
    <row r="3606" spans="1:6" x14ac:dyDescent="0.25">
      <c r="A3606" t="s">
        <v>5765</v>
      </c>
      <c r="B3606" s="2" t="s">
        <v>5766</v>
      </c>
      <c r="C3606" t="s">
        <v>178</v>
      </c>
      <c r="D3606" t="s">
        <v>630</v>
      </c>
      <c r="E3606" t="str">
        <f>HYPERLINK("https://www.ncbi.nlm.nih.gov/geo/query/acc.cgi?acc=GSM749093","GSM749093")</f>
        <v>GSM749093</v>
      </c>
      <c r="F3606" t="str">
        <f t="shared" si="200"/>
        <v>GSE30245</v>
      </c>
    </row>
    <row r="3607" spans="1:6" x14ac:dyDescent="0.25">
      <c r="A3607" t="s">
        <v>5767</v>
      </c>
      <c r="B3607" s="2" t="s">
        <v>5768</v>
      </c>
      <c r="C3607" t="s">
        <v>178</v>
      </c>
      <c r="D3607" t="s">
        <v>630</v>
      </c>
      <c r="E3607" t="str">
        <f>HYPERLINK("https://www.ncbi.nlm.nih.gov/geo/query/acc.cgi?acc=GSM749092","GSM749092")</f>
        <v>GSM749092</v>
      </c>
      <c r="F3607" t="str">
        <f t="shared" si="200"/>
        <v>GSE30245</v>
      </c>
    </row>
    <row r="3608" spans="1:6" x14ac:dyDescent="0.25">
      <c r="A3608" t="s">
        <v>5769</v>
      </c>
      <c r="B3608" s="2" t="s">
        <v>5768</v>
      </c>
      <c r="C3608" t="s">
        <v>178</v>
      </c>
      <c r="D3608" t="s">
        <v>630</v>
      </c>
      <c r="E3608" t="str">
        <f>HYPERLINK("https://www.ncbi.nlm.nih.gov/geo/query/acc.cgi?acc=GSM749091","GSM749091")</f>
        <v>GSM749091</v>
      </c>
      <c r="F3608" t="str">
        <f t="shared" si="200"/>
        <v>GSE30245</v>
      </c>
    </row>
    <row r="3609" spans="1:6" x14ac:dyDescent="0.25">
      <c r="A3609" t="s">
        <v>5770</v>
      </c>
      <c r="B3609" s="2" t="s">
        <v>632</v>
      </c>
      <c r="C3609" t="s">
        <v>178</v>
      </c>
      <c r="D3609" t="s">
        <v>630</v>
      </c>
      <c r="E3609" t="str">
        <f>HYPERLINK("https://www.ncbi.nlm.nih.gov/geo/query/acc.cgi?acc=GSM749090","GSM749090")</f>
        <v>GSM749090</v>
      </c>
      <c r="F3609" t="str">
        <f t="shared" si="200"/>
        <v>GSE30245</v>
      </c>
    </row>
    <row r="3610" spans="1:6" x14ac:dyDescent="0.25">
      <c r="A3610" t="s">
        <v>5771</v>
      </c>
      <c r="B3610" s="2" t="s">
        <v>5772</v>
      </c>
      <c r="C3610" t="s">
        <v>178</v>
      </c>
      <c r="D3610" t="s">
        <v>630</v>
      </c>
      <c r="E3610" t="str">
        <f>HYPERLINK("https://www.ncbi.nlm.nih.gov/geo/query/acc.cgi?acc=GSM749097","GSM749097")</f>
        <v>GSM749097</v>
      </c>
      <c r="F3610" t="str">
        <f t="shared" si="200"/>
        <v>GSE30245</v>
      </c>
    </row>
    <row r="3611" spans="1:6" x14ac:dyDescent="0.25">
      <c r="A3611" t="s">
        <v>5773</v>
      </c>
      <c r="B3611" s="2" t="s">
        <v>5772</v>
      </c>
      <c r="C3611" t="s">
        <v>178</v>
      </c>
      <c r="D3611" t="s">
        <v>630</v>
      </c>
      <c r="E3611" t="str">
        <f>HYPERLINK("https://www.ncbi.nlm.nih.gov/geo/query/acc.cgi?acc=GSM749096","GSM749096")</f>
        <v>GSM749096</v>
      </c>
      <c r="F3611" t="str">
        <f t="shared" si="200"/>
        <v>GSE30245</v>
      </c>
    </row>
    <row r="3612" spans="1:6" x14ac:dyDescent="0.25">
      <c r="A3612" t="s">
        <v>5774</v>
      </c>
      <c r="B3612" s="2" t="s">
        <v>5775</v>
      </c>
      <c r="C3612" t="s">
        <v>178</v>
      </c>
      <c r="D3612" t="s">
        <v>630</v>
      </c>
      <c r="E3612" t="str">
        <f>HYPERLINK("https://www.ncbi.nlm.nih.gov/geo/query/acc.cgi?acc=GSM749095","GSM749095")</f>
        <v>GSM749095</v>
      </c>
      <c r="F3612" t="str">
        <f t="shared" si="200"/>
        <v>GSE30245</v>
      </c>
    </row>
    <row r="3613" spans="1:6" x14ac:dyDescent="0.25">
      <c r="A3613" t="s">
        <v>5776</v>
      </c>
      <c r="B3613" s="2" t="s">
        <v>5766</v>
      </c>
      <c r="C3613" t="s">
        <v>178</v>
      </c>
      <c r="D3613" t="s">
        <v>630</v>
      </c>
      <c r="E3613" t="str">
        <f>HYPERLINK("https://www.ncbi.nlm.nih.gov/geo/query/acc.cgi?acc=GSM749094","GSM749094")</f>
        <v>GSM749094</v>
      </c>
      <c r="F3613" t="str">
        <f t="shared" si="200"/>
        <v>GSE30245</v>
      </c>
    </row>
    <row r="3614" spans="1:6" x14ac:dyDescent="0.25">
      <c r="A3614" t="s">
        <v>5777</v>
      </c>
      <c r="B3614" s="2" t="s">
        <v>4254</v>
      </c>
      <c r="C3614" t="s">
        <v>398</v>
      </c>
      <c r="D3614" t="s">
        <v>559</v>
      </c>
      <c r="E3614" t="str">
        <f>HYPERLINK("https://www.ncbi.nlm.nih.gov/geo/query/acc.cgi?acc=GSM1370097","GSM1370097")</f>
        <v>GSM1370097</v>
      </c>
      <c r="F3614" t="str">
        <f>HYPERLINK("https://www.ncbi.nlm.nih.gov/geo/query/acc.cgi?acc=GSE56838","GSE56838")</f>
        <v>GSE56838</v>
      </c>
    </row>
    <row r="3615" spans="1:6" x14ac:dyDescent="0.25">
      <c r="A3615" t="s">
        <v>5778</v>
      </c>
      <c r="B3615" s="2" t="s">
        <v>4513</v>
      </c>
      <c r="C3615" t="s">
        <v>377</v>
      </c>
      <c r="D3615" t="s">
        <v>618</v>
      </c>
      <c r="E3615" t="str">
        <f>HYPERLINK("https://www.ncbi.nlm.nih.gov/geo/query/acc.cgi?acc=GSM1304595","GSM1304595")</f>
        <v>GSM1304595</v>
      </c>
      <c r="F3615" t="str">
        <f>HYPERLINK("https://www.ncbi.nlm.nih.gov/geo/query/acc.cgi?acc=GSE53969","GSE53969")</f>
        <v>GSE53969</v>
      </c>
    </row>
    <row r="3616" spans="1:6" x14ac:dyDescent="0.25">
      <c r="A3616" t="s">
        <v>5779</v>
      </c>
      <c r="B3616" s="2" t="s">
        <v>4254</v>
      </c>
      <c r="C3616" t="s">
        <v>398</v>
      </c>
      <c r="D3616" t="s">
        <v>559</v>
      </c>
      <c r="E3616" t="str">
        <f>HYPERLINK("https://www.ncbi.nlm.nih.gov/geo/query/acc.cgi?acc=GSM1370095","GSM1370095")</f>
        <v>GSM1370095</v>
      </c>
      <c r="F3616" t="str">
        <f>HYPERLINK("https://www.ncbi.nlm.nih.gov/geo/query/acc.cgi?acc=GSE56838","GSE56838")</f>
        <v>GSE56838</v>
      </c>
    </row>
    <row r="3617" spans="1:6" x14ac:dyDescent="0.25">
      <c r="A3617" t="s">
        <v>5780</v>
      </c>
      <c r="B3617" s="2" t="s">
        <v>5152</v>
      </c>
      <c r="C3617" t="s">
        <v>536</v>
      </c>
      <c r="D3617" t="s">
        <v>572</v>
      </c>
      <c r="E3617" t="str">
        <f>HYPERLINK("https://www.ncbi.nlm.nih.gov/geo/query/acc.cgi?acc=GSM2418740","GSM2418740")</f>
        <v>GSM2418740</v>
      </c>
      <c r="F3617" t="str">
        <f>HYPERLINK("https://www.ncbi.nlm.nih.gov/geo/query/acc.cgi?acc=GSE91022","GSE91022")</f>
        <v>GSE91022</v>
      </c>
    </row>
    <row r="3618" spans="1:6" x14ac:dyDescent="0.25">
      <c r="A3618" t="s">
        <v>5781</v>
      </c>
      <c r="B3618" s="2" t="s">
        <v>4513</v>
      </c>
      <c r="C3618" t="s">
        <v>377</v>
      </c>
      <c r="D3618" t="s">
        <v>618</v>
      </c>
      <c r="E3618" t="str">
        <f>HYPERLINK("https://www.ncbi.nlm.nih.gov/geo/query/acc.cgi?acc=GSM1304594","GSM1304594")</f>
        <v>GSM1304594</v>
      </c>
      <c r="F3618" t="str">
        <f>HYPERLINK("https://www.ncbi.nlm.nih.gov/geo/query/acc.cgi?acc=GSE53969","GSE53969")</f>
        <v>GSE53969</v>
      </c>
    </row>
    <row r="3619" spans="1:6" x14ac:dyDescent="0.25">
      <c r="A3619" t="s">
        <v>5782</v>
      </c>
      <c r="B3619" s="2" t="s">
        <v>5783</v>
      </c>
      <c r="C3619" t="s">
        <v>495</v>
      </c>
      <c r="D3619" t="s">
        <v>579</v>
      </c>
      <c r="E3619" t="str">
        <f>HYPERLINK("https://www.ncbi.nlm.nih.gov/geo/query/acc.cgi?acc=GSM2412792","GSM2412792")</f>
        <v>GSM2412792</v>
      </c>
      <c r="F3619" t="str">
        <f>HYPERLINK("https://www.ncbi.nlm.nih.gov/geo/query/acc.cgi?acc=GSE77202","GSE77202")</f>
        <v>GSE77202</v>
      </c>
    </row>
    <row r="3620" spans="1:6" x14ac:dyDescent="0.25">
      <c r="A3620" t="s">
        <v>5784</v>
      </c>
      <c r="B3620" s="2" t="s">
        <v>5785</v>
      </c>
      <c r="C3620" t="s">
        <v>495</v>
      </c>
      <c r="D3620" t="s">
        <v>579</v>
      </c>
      <c r="E3620" t="str">
        <f>HYPERLINK("https://www.ncbi.nlm.nih.gov/geo/query/acc.cgi?acc=GSM2412791","GSM2412791")</f>
        <v>GSM2412791</v>
      </c>
      <c r="F3620" t="str">
        <f>HYPERLINK("https://www.ncbi.nlm.nih.gov/geo/query/acc.cgi?acc=GSE77202","GSE77202")</f>
        <v>GSE77202</v>
      </c>
    </row>
    <row r="3621" spans="1:6" x14ac:dyDescent="0.25">
      <c r="A3621" t="s">
        <v>5786</v>
      </c>
      <c r="B3621" s="2" t="s">
        <v>4513</v>
      </c>
      <c r="C3621" t="s">
        <v>377</v>
      </c>
      <c r="D3621" t="s">
        <v>618</v>
      </c>
      <c r="E3621" t="str">
        <f>HYPERLINK("https://www.ncbi.nlm.nih.gov/geo/query/acc.cgi?acc=GSM1304597","GSM1304597")</f>
        <v>GSM1304597</v>
      </c>
      <c r="F3621" t="str">
        <f>HYPERLINK("https://www.ncbi.nlm.nih.gov/geo/query/acc.cgi?acc=GSE53969","GSE53969")</f>
        <v>GSE53969</v>
      </c>
    </row>
    <row r="3622" spans="1:6" x14ac:dyDescent="0.25">
      <c r="A3622" t="s">
        <v>5787</v>
      </c>
      <c r="B3622" s="2" t="s">
        <v>2045</v>
      </c>
      <c r="C3622" t="s">
        <v>398</v>
      </c>
      <c r="D3622" t="s">
        <v>559</v>
      </c>
      <c r="E3622" t="str">
        <f>HYPERLINK("https://www.ncbi.nlm.nih.gov/geo/query/acc.cgi?acc=GSM1370099","GSM1370099")</f>
        <v>GSM1370099</v>
      </c>
      <c r="F3622" t="str">
        <f>HYPERLINK("https://www.ncbi.nlm.nih.gov/geo/query/acc.cgi?acc=GSE56838","GSE56838")</f>
        <v>GSE56838</v>
      </c>
    </row>
    <row r="3623" spans="1:6" x14ac:dyDescent="0.25">
      <c r="A3623" t="s">
        <v>5788</v>
      </c>
      <c r="B3623" s="2" t="s">
        <v>1274</v>
      </c>
      <c r="C3623" t="s">
        <v>343</v>
      </c>
      <c r="D3623" t="s">
        <v>579</v>
      </c>
      <c r="E3623" t="str">
        <f>HYPERLINK("https://www.ncbi.nlm.nih.gov/geo/query/acc.cgi?acc=GSM1197066","GSM1197066")</f>
        <v>GSM1197066</v>
      </c>
      <c r="F3623" t="str">
        <f>HYPERLINK("https://www.ncbi.nlm.nih.gov/geo/query/acc.cgi?acc=GSE49305","GSE49305")</f>
        <v>GSE49305</v>
      </c>
    </row>
    <row r="3624" spans="1:6" x14ac:dyDescent="0.25">
      <c r="A3624" t="s">
        <v>5789</v>
      </c>
      <c r="B3624" s="2" t="s">
        <v>2234</v>
      </c>
      <c r="C3624" t="s">
        <v>76</v>
      </c>
      <c r="D3624" t="s">
        <v>1121</v>
      </c>
      <c r="E3624" t="str">
        <f>HYPERLINK("https://www.ncbi.nlm.nih.gov/geo/query/acc.cgi?acc=GSM470600","GSM470600")</f>
        <v>GSM470600</v>
      </c>
      <c r="F3624" t="str">
        <f>HYPERLINK("https://www.ncbi.nlm.nih.gov/geo/query/acc.cgi?acc=GSE19023","GSE19023")</f>
        <v>GSE19023</v>
      </c>
    </row>
    <row r="3625" spans="1:6" x14ac:dyDescent="0.25">
      <c r="A3625" t="s">
        <v>5790</v>
      </c>
      <c r="B3625" s="2" t="s">
        <v>1443</v>
      </c>
      <c r="C3625" t="s">
        <v>365</v>
      </c>
      <c r="D3625" t="s">
        <v>821</v>
      </c>
      <c r="E3625" t="str">
        <f>HYPERLINK("https://www.ncbi.nlm.nih.gov/geo/query/acc.cgi?acc=GSM1128635","GSM1128635")</f>
        <v>GSM1128635</v>
      </c>
      <c r="F3625" t="str">
        <f>HYPERLINK("https://www.ncbi.nlm.nih.gov/geo/query/acc.cgi?acc=GSE52397","GSE52397")</f>
        <v>GSE52397</v>
      </c>
    </row>
    <row r="3626" spans="1:6" x14ac:dyDescent="0.25">
      <c r="A3626" t="s">
        <v>5791</v>
      </c>
      <c r="B3626" s="2" t="s">
        <v>3805</v>
      </c>
      <c r="C3626" t="s">
        <v>377</v>
      </c>
      <c r="D3626" t="s">
        <v>618</v>
      </c>
      <c r="E3626" t="str">
        <f>HYPERLINK("https://www.ncbi.nlm.nih.gov/geo/query/acc.cgi?acc=GSM1304591","GSM1304591")</f>
        <v>GSM1304591</v>
      </c>
      <c r="F3626" t="str">
        <f>HYPERLINK("https://www.ncbi.nlm.nih.gov/geo/query/acc.cgi?acc=GSE53969","GSE53969")</f>
        <v>GSE53969</v>
      </c>
    </row>
    <row r="3627" spans="1:6" x14ac:dyDescent="0.25">
      <c r="A3627" t="s">
        <v>5792</v>
      </c>
      <c r="B3627" s="2" t="s">
        <v>3378</v>
      </c>
      <c r="C3627" t="s">
        <v>545</v>
      </c>
      <c r="D3627" t="s">
        <v>3368</v>
      </c>
      <c r="E3627" t="str">
        <f>HYPERLINK("https://www.ncbi.nlm.nih.gov/geo/query/acc.cgi?acc=GSM246425","GSM246425")</f>
        <v>GSM246425</v>
      </c>
      <c r="F3627" t="str">
        <f>HYPERLINK("https://www.ncbi.nlm.nih.gov/geo/query/acc.cgi?acc=GSE9775","GSE9775")</f>
        <v>GSE9775</v>
      </c>
    </row>
    <row r="3628" spans="1:6" x14ac:dyDescent="0.25">
      <c r="A3628" t="s">
        <v>5793</v>
      </c>
      <c r="B3628" s="2" t="s">
        <v>3805</v>
      </c>
      <c r="C3628" t="s">
        <v>377</v>
      </c>
      <c r="D3628" t="s">
        <v>618</v>
      </c>
      <c r="E3628" t="str">
        <f>HYPERLINK("https://www.ncbi.nlm.nih.gov/geo/query/acc.cgi?acc=GSM1304590","GSM1304590")</f>
        <v>GSM1304590</v>
      </c>
      <c r="F3628" t="str">
        <f>HYPERLINK("https://www.ncbi.nlm.nih.gov/geo/query/acc.cgi?acc=GSE53969","GSE53969")</f>
        <v>GSE53969</v>
      </c>
    </row>
    <row r="3629" spans="1:6" x14ac:dyDescent="0.25">
      <c r="A3629" t="s">
        <v>5794</v>
      </c>
      <c r="B3629" s="2" t="s">
        <v>5795</v>
      </c>
      <c r="C3629" t="s">
        <v>481</v>
      </c>
      <c r="D3629" t="s">
        <v>856</v>
      </c>
      <c r="E3629" t="str">
        <f>HYPERLINK("https://www.ncbi.nlm.nih.gov/geo/query/acc.cgi?acc=GSM2026311","GSM2026311")</f>
        <v>GSM2026311</v>
      </c>
      <c r="F3629" t="str">
        <f>HYPERLINK("https://www.ncbi.nlm.nih.gov/geo/query/acc.cgi?acc=GSE76481","GSE76481")</f>
        <v>GSE76481</v>
      </c>
    </row>
    <row r="3630" spans="1:6" x14ac:dyDescent="0.25">
      <c r="A3630" t="s">
        <v>5796</v>
      </c>
      <c r="B3630" s="2" t="s">
        <v>4513</v>
      </c>
      <c r="C3630" t="s">
        <v>377</v>
      </c>
      <c r="D3630" t="s">
        <v>618</v>
      </c>
      <c r="E3630" t="str">
        <f>HYPERLINK("https://www.ncbi.nlm.nih.gov/geo/query/acc.cgi?acc=GSM1304593","GSM1304593")</f>
        <v>GSM1304593</v>
      </c>
      <c r="F3630" t="str">
        <f>HYPERLINK("https://www.ncbi.nlm.nih.gov/geo/query/acc.cgi?acc=GSE53969","GSE53969")</f>
        <v>GSE53969</v>
      </c>
    </row>
    <row r="3631" spans="1:6" x14ac:dyDescent="0.25">
      <c r="A3631" t="s">
        <v>5797</v>
      </c>
      <c r="B3631" s="2" t="s">
        <v>4508</v>
      </c>
      <c r="C3631" t="s">
        <v>14</v>
      </c>
      <c r="D3631" t="s">
        <v>2252</v>
      </c>
      <c r="E3631" t="str">
        <f>HYPERLINK("https://www.ncbi.nlm.nih.gov/geo/query/acc.cgi?acc=GSM313618","GSM313618")</f>
        <v>GSM313618</v>
      </c>
      <c r="F3631" t="str">
        <f>HYPERLINK("https://www.ncbi.nlm.nih.gov/geo/query/acc.cgi?acc=GSE12482","GSE12482")</f>
        <v>GSE12482</v>
      </c>
    </row>
    <row r="3632" spans="1:6" x14ac:dyDescent="0.25">
      <c r="A3632" t="s">
        <v>5798</v>
      </c>
      <c r="B3632" s="2" t="s">
        <v>4508</v>
      </c>
      <c r="C3632" t="s">
        <v>14</v>
      </c>
      <c r="D3632" t="s">
        <v>2252</v>
      </c>
      <c r="E3632" t="str">
        <f>HYPERLINK("https://www.ncbi.nlm.nih.gov/geo/query/acc.cgi?acc=GSM313619","GSM313619")</f>
        <v>GSM313619</v>
      </c>
      <c r="F3632" t="str">
        <f>HYPERLINK("https://www.ncbi.nlm.nih.gov/geo/query/acc.cgi?acc=GSE12482","GSE12482")</f>
        <v>GSE12482</v>
      </c>
    </row>
    <row r="3633" spans="1:6" x14ac:dyDescent="0.25">
      <c r="A3633" t="s">
        <v>5799</v>
      </c>
      <c r="B3633" s="2" t="s">
        <v>5800</v>
      </c>
      <c r="C3633" t="s">
        <v>460</v>
      </c>
      <c r="D3633" t="s">
        <v>559</v>
      </c>
      <c r="E3633" t="str">
        <f>HYPERLINK("https://www.ncbi.nlm.nih.gov/geo/query/acc.cgi?acc=GSM1831438","GSM1831438")</f>
        <v>GSM1831438</v>
      </c>
      <c r="F3633" t="str">
        <f>HYPERLINK("https://www.ncbi.nlm.nih.gov/geo/query/acc.cgi?acc=GSE71255","GSE71255")</f>
        <v>GSE71255</v>
      </c>
    </row>
    <row r="3634" spans="1:6" x14ac:dyDescent="0.25">
      <c r="A3634" t="s">
        <v>5801</v>
      </c>
      <c r="B3634" s="2" t="s">
        <v>5802</v>
      </c>
      <c r="C3634" t="s">
        <v>178</v>
      </c>
      <c r="D3634" t="s">
        <v>630</v>
      </c>
      <c r="E3634" t="str">
        <f>HYPERLINK("https://www.ncbi.nlm.nih.gov/geo/query/acc.cgi?acc=GSM749279","GSM749279")</f>
        <v>GSM749279</v>
      </c>
      <c r="F3634" t="str">
        <f t="shared" ref="F3634:F3643" si="201">HYPERLINK("https://www.ncbi.nlm.nih.gov/geo/query/acc.cgi?acc=GSE30245","GSE30245")</f>
        <v>GSE30245</v>
      </c>
    </row>
    <row r="3635" spans="1:6" x14ac:dyDescent="0.25">
      <c r="A3635" t="s">
        <v>5803</v>
      </c>
      <c r="B3635" s="2" t="s">
        <v>5802</v>
      </c>
      <c r="C3635" t="s">
        <v>178</v>
      </c>
      <c r="D3635" t="s">
        <v>630</v>
      </c>
      <c r="E3635" t="str">
        <f>HYPERLINK("https://www.ncbi.nlm.nih.gov/geo/query/acc.cgi?acc=GSM749278","GSM749278")</f>
        <v>GSM749278</v>
      </c>
      <c r="F3635" t="str">
        <f t="shared" si="201"/>
        <v>GSE30245</v>
      </c>
    </row>
    <row r="3636" spans="1:6" x14ac:dyDescent="0.25">
      <c r="A3636" t="s">
        <v>5804</v>
      </c>
      <c r="B3636" s="2" t="s">
        <v>5805</v>
      </c>
      <c r="C3636" t="s">
        <v>178</v>
      </c>
      <c r="D3636" t="s">
        <v>630</v>
      </c>
      <c r="E3636" t="str">
        <f>HYPERLINK("https://www.ncbi.nlm.nih.gov/geo/query/acc.cgi?acc=GSM749277","GSM749277")</f>
        <v>GSM749277</v>
      </c>
      <c r="F3636" t="str">
        <f t="shared" si="201"/>
        <v>GSE30245</v>
      </c>
    </row>
    <row r="3637" spans="1:6" x14ac:dyDescent="0.25">
      <c r="A3637" t="s">
        <v>5806</v>
      </c>
      <c r="B3637" s="2" t="s">
        <v>5805</v>
      </c>
      <c r="C3637" t="s">
        <v>178</v>
      </c>
      <c r="D3637" t="s">
        <v>630</v>
      </c>
      <c r="E3637" t="str">
        <f>HYPERLINK("https://www.ncbi.nlm.nih.gov/geo/query/acc.cgi?acc=GSM749276","GSM749276")</f>
        <v>GSM749276</v>
      </c>
      <c r="F3637" t="str">
        <f t="shared" si="201"/>
        <v>GSE30245</v>
      </c>
    </row>
    <row r="3638" spans="1:6" x14ac:dyDescent="0.25">
      <c r="A3638" t="s">
        <v>5807</v>
      </c>
      <c r="B3638" s="2" t="s">
        <v>5808</v>
      </c>
      <c r="C3638" t="s">
        <v>178</v>
      </c>
      <c r="D3638" t="s">
        <v>630</v>
      </c>
      <c r="E3638" t="str">
        <f>HYPERLINK("https://www.ncbi.nlm.nih.gov/geo/query/acc.cgi?acc=GSM749275","GSM749275")</f>
        <v>GSM749275</v>
      </c>
      <c r="F3638" t="str">
        <f t="shared" si="201"/>
        <v>GSE30245</v>
      </c>
    </row>
    <row r="3639" spans="1:6" x14ac:dyDescent="0.25">
      <c r="A3639" t="s">
        <v>5809</v>
      </c>
      <c r="B3639" s="2" t="s">
        <v>5808</v>
      </c>
      <c r="C3639" t="s">
        <v>178</v>
      </c>
      <c r="D3639" t="s">
        <v>630</v>
      </c>
      <c r="E3639" t="str">
        <f>HYPERLINK("https://www.ncbi.nlm.nih.gov/geo/query/acc.cgi?acc=GSM749274","GSM749274")</f>
        <v>GSM749274</v>
      </c>
      <c r="F3639" t="str">
        <f t="shared" si="201"/>
        <v>GSE30245</v>
      </c>
    </row>
    <row r="3640" spans="1:6" x14ac:dyDescent="0.25">
      <c r="A3640" t="s">
        <v>5810</v>
      </c>
      <c r="B3640" s="2" t="s">
        <v>5811</v>
      </c>
      <c r="C3640" t="s">
        <v>178</v>
      </c>
      <c r="D3640" t="s">
        <v>630</v>
      </c>
      <c r="E3640" t="str">
        <f>HYPERLINK("https://www.ncbi.nlm.nih.gov/geo/query/acc.cgi?acc=GSM749273","GSM749273")</f>
        <v>GSM749273</v>
      </c>
      <c r="F3640" t="str">
        <f t="shared" si="201"/>
        <v>GSE30245</v>
      </c>
    </row>
    <row r="3641" spans="1:6" x14ac:dyDescent="0.25">
      <c r="A3641" t="s">
        <v>5812</v>
      </c>
      <c r="B3641" s="2" t="s">
        <v>5811</v>
      </c>
      <c r="C3641" t="s">
        <v>178</v>
      </c>
      <c r="D3641" t="s">
        <v>630</v>
      </c>
      <c r="E3641" t="str">
        <f>HYPERLINK("https://www.ncbi.nlm.nih.gov/geo/query/acc.cgi?acc=GSM749272","GSM749272")</f>
        <v>GSM749272</v>
      </c>
      <c r="F3641" t="str">
        <f t="shared" si="201"/>
        <v>GSE30245</v>
      </c>
    </row>
    <row r="3642" spans="1:6" x14ac:dyDescent="0.25">
      <c r="A3642" t="s">
        <v>5813</v>
      </c>
      <c r="B3642" s="2" t="s">
        <v>5814</v>
      </c>
      <c r="C3642" t="s">
        <v>178</v>
      </c>
      <c r="D3642" t="s">
        <v>630</v>
      </c>
      <c r="E3642" t="str">
        <f>HYPERLINK("https://www.ncbi.nlm.nih.gov/geo/query/acc.cgi?acc=GSM749271","GSM749271")</f>
        <v>GSM749271</v>
      </c>
      <c r="F3642" t="str">
        <f t="shared" si="201"/>
        <v>GSE30245</v>
      </c>
    </row>
    <row r="3643" spans="1:6" x14ac:dyDescent="0.25">
      <c r="A3643" t="s">
        <v>5815</v>
      </c>
      <c r="B3643" s="2" t="s">
        <v>5814</v>
      </c>
      <c r="C3643" t="s">
        <v>178</v>
      </c>
      <c r="D3643" t="s">
        <v>630</v>
      </c>
      <c r="E3643" t="str">
        <f>HYPERLINK("https://www.ncbi.nlm.nih.gov/geo/query/acc.cgi?acc=GSM749270","GSM749270")</f>
        <v>GSM749270</v>
      </c>
      <c r="F3643" t="str">
        <f t="shared" si="201"/>
        <v>GSE30245</v>
      </c>
    </row>
    <row r="3644" spans="1:6" x14ac:dyDescent="0.25">
      <c r="A3644" t="s">
        <v>5816</v>
      </c>
      <c r="B3644" s="2" t="s">
        <v>5817</v>
      </c>
      <c r="C3644" t="s">
        <v>324</v>
      </c>
      <c r="D3644" t="s">
        <v>625</v>
      </c>
      <c r="E3644" t="str">
        <f>HYPERLINK("https://www.ncbi.nlm.nih.gov/geo/query/acc.cgi?acc=GSM105569","GSM105569")</f>
        <v>GSM105569</v>
      </c>
      <c r="F3644" t="str">
        <f>HYPERLINK("https://www.ncbi.nlm.nih.gov/geo/query/acc.cgi?acc=GSE4679","GSE4679")</f>
        <v>GSE4679</v>
      </c>
    </row>
    <row r="3645" spans="1:6" x14ac:dyDescent="0.25">
      <c r="A3645" t="s">
        <v>5818</v>
      </c>
      <c r="B3645" s="2" t="s">
        <v>5817</v>
      </c>
      <c r="C3645" t="s">
        <v>324</v>
      </c>
      <c r="D3645" t="s">
        <v>623</v>
      </c>
      <c r="E3645" t="str">
        <f>HYPERLINK("https://www.ncbi.nlm.nih.gov/geo/query/acc.cgi?acc=GSM105568","GSM105568")</f>
        <v>GSM105568</v>
      </c>
      <c r="F3645" t="str">
        <f>HYPERLINK("https://www.ncbi.nlm.nih.gov/geo/query/acc.cgi?acc=GSE4679","GSE4679")</f>
        <v>GSE4679</v>
      </c>
    </row>
    <row r="3646" spans="1:6" x14ac:dyDescent="0.25">
      <c r="A3646" t="s">
        <v>5819</v>
      </c>
      <c r="B3646" s="2" t="s">
        <v>5820</v>
      </c>
      <c r="C3646" t="s">
        <v>240</v>
      </c>
      <c r="D3646" t="s">
        <v>559</v>
      </c>
      <c r="E3646" t="str">
        <f>HYPERLINK("https://www.ncbi.nlm.nih.gov/geo/query/acc.cgi?acc=GSM917608","GSM917608")</f>
        <v>GSM917608</v>
      </c>
      <c r="F3646" t="str">
        <f>HYPERLINK("https://www.ncbi.nlm.nih.gov/geo/query/acc.cgi?acc=GSE37397","GSE37397")</f>
        <v>GSE37397</v>
      </c>
    </row>
    <row r="3647" spans="1:6" x14ac:dyDescent="0.25">
      <c r="A3647" t="s">
        <v>5821</v>
      </c>
      <c r="B3647" s="2" t="s">
        <v>5822</v>
      </c>
      <c r="C3647" t="s">
        <v>324</v>
      </c>
      <c r="D3647" t="s">
        <v>625</v>
      </c>
      <c r="E3647" t="str">
        <f>HYPERLINK("https://www.ncbi.nlm.nih.gov/geo/query/acc.cgi?acc=GSM105565","GSM105565")</f>
        <v>GSM105565</v>
      </c>
      <c r="F3647" t="str">
        <f t="shared" ref="F3647:F3654" si="202">HYPERLINK("https://www.ncbi.nlm.nih.gov/geo/query/acc.cgi?acc=GSE4679","GSE4679")</f>
        <v>GSE4679</v>
      </c>
    </row>
    <row r="3648" spans="1:6" x14ac:dyDescent="0.25">
      <c r="A3648" t="s">
        <v>5823</v>
      </c>
      <c r="B3648" s="2" t="s">
        <v>5822</v>
      </c>
      <c r="C3648" t="s">
        <v>324</v>
      </c>
      <c r="D3648" t="s">
        <v>623</v>
      </c>
      <c r="E3648" t="str">
        <f>HYPERLINK("https://www.ncbi.nlm.nih.gov/geo/query/acc.cgi?acc=GSM105564","GSM105564")</f>
        <v>GSM105564</v>
      </c>
      <c r="F3648" t="str">
        <f t="shared" si="202"/>
        <v>GSE4679</v>
      </c>
    </row>
    <row r="3649" spans="1:6" x14ac:dyDescent="0.25">
      <c r="A3649" t="s">
        <v>5824</v>
      </c>
      <c r="B3649" s="2" t="s">
        <v>5825</v>
      </c>
      <c r="C3649" t="s">
        <v>324</v>
      </c>
      <c r="D3649" t="s">
        <v>625</v>
      </c>
      <c r="E3649" t="str">
        <f>HYPERLINK("https://www.ncbi.nlm.nih.gov/geo/query/acc.cgi?acc=GSM105567","GSM105567")</f>
        <v>GSM105567</v>
      </c>
      <c r="F3649" t="str">
        <f t="shared" si="202"/>
        <v>GSE4679</v>
      </c>
    </row>
    <row r="3650" spans="1:6" x14ac:dyDescent="0.25">
      <c r="A3650" t="s">
        <v>5826</v>
      </c>
      <c r="B3650" s="2" t="s">
        <v>5825</v>
      </c>
      <c r="C3650" t="s">
        <v>324</v>
      </c>
      <c r="D3650" t="s">
        <v>623</v>
      </c>
      <c r="E3650" t="str">
        <f>HYPERLINK("https://www.ncbi.nlm.nih.gov/geo/query/acc.cgi?acc=GSM105566","GSM105566")</f>
        <v>GSM105566</v>
      </c>
      <c r="F3650" t="str">
        <f t="shared" si="202"/>
        <v>GSE4679</v>
      </c>
    </row>
    <row r="3651" spans="1:6" x14ac:dyDescent="0.25">
      <c r="A3651" t="s">
        <v>5827</v>
      </c>
      <c r="B3651" s="2" t="s">
        <v>5828</v>
      </c>
      <c r="C3651" t="s">
        <v>324</v>
      </c>
      <c r="D3651" t="s">
        <v>625</v>
      </c>
      <c r="E3651" t="str">
        <f>HYPERLINK("https://www.ncbi.nlm.nih.gov/geo/query/acc.cgi?acc=GSM105561","GSM105561")</f>
        <v>GSM105561</v>
      </c>
      <c r="F3651" t="str">
        <f t="shared" si="202"/>
        <v>GSE4679</v>
      </c>
    </row>
    <row r="3652" spans="1:6" x14ac:dyDescent="0.25">
      <c r="A3652" t="s">
        <v>5829</v>
      </c>
      <c r="B3652" s="2" t="s">
        <v>5828</v>
      </c>
      <c r="C3652" t="s">
        <v>324</v>
      </c>
      <c r="D3652" t="s">
        <v>623</v>
      </c>
      <c r="E3652" t="str">
        <f>HYPERLINK("https://www.ncbi.nlm.nih.gov/geo/query/acc.cgi?acc=GSM105560","GSM105560")</f>
        <v>GSM105560</v>
      </c>
      <c r="F3652" t="str">
        <f t="shared" si="202"/>
        <v>GSE4679</v>
      </c>
    </row>
    <row r="3653" spans="1:6" x14ac:dyDescent="0.25">
      <c r="A3653" t="s">
        <v>5830</v>
      </c>
      <c r="B3653" s="2" t="s">
        <v>5831</v>
      </c>
      <c r="C3653" t="s">
        <v>324</v>
      </c>
      <c r="D3653" t="s">
        <v>625</v>
      </c>
      <c r="E3653" t="str">
        <f>HYPERLINK("https://www.ncbi.nlm.nih.gov/geo/query/acc.cgi?acc=GSM105563","GSM105563")</f>
        <v>GSM105563</v>
      </c>
      <c r="F3653" t="str">
        <f t="shared" si="202"/>
        <v>GSE4679</v>
      </c>
    </row>
    <row r="3654" spans="1:6" x14ac:dyDescent="0.25">
      <c r="A3654" t="s">
        <v>5832</v>
      </c>
      <c r="B3654" s="2" t="s">
        <v>5831</v>
      </c>
      <c r="C3654" t="s">
        <v>324</v>
      </c>
      <c r="D3654" t="s">
        <v>623</v>
      </c>
      <c r="E3654" t="str">
        <f>HYPERLINK("https://www.ncbi.nlm.nih.gov/geo/query/acc.cgi?acc=GSM105562","GSM105562")</f>
        <v>GSM105562</v>
      </c>
      <c r="F3654" t="str">
        <f t="shared" si="202"/>
        <v>GSE4679</v>
      </c>
    </row>
    <row r="3655" spans="1:6" x14ac:dyDescent="0.25">
      <c r="A3655" t="s">
        <v>5833</v>
      </c>
      <c r="B3655" s="2" t="s">
        <v>2577</v>
      </c>
      <c r="C3655" t="s">
        <v>389</v>
      </c>
      <c r="D3655" t="s">
        <v>559</v>
      </c>
      <c r="E3655" t="str">
        <f>HYPERLINK("https://www.ncbi.nlm.nih.gov/geo/query/acc.cgi?acc=GSM1340493","GSM1340493")</f>
        <v>GSM1340493</v>
      </c>
      <c r="F3655" t="str">
        <f>HYPERLINK("https://www.ncbi.nlm.nih.gov/geo/query/acc.cgi?acc=GSE55622","GSE55622")</f>
        <v>GSE55622</v>
      </c>
    </row>
    <row r="3656" spans="1:6" x14ac:dyDescent="0.25">
      <c r="A3656" t="s">
        <v>5834</v>
      </c>
      <c r="B3656" s="2" t="s">
        <v>2041</v>
      </c>
      <c r="C3656" t="s">
        <v>197</v>
      </c>
      <c r="D3656" t="s">
        <v>559</v>
      </c>
      <c r="E3656" t="str">
        <f>HYPERLINK("https://www.ncbi.nlm.nih.gov/geo/query/acc.cgi?acc=GSM799889","GSM799889")</f>
        <v>GSM799889</v>
      </c>
      <c r="F3656" t="str">
        <f>HYPERLINK("https://www.ncbi.nlm.nih.gov/geo/query/acc.cgi?acc=GSE32288","GSE32288")</f>
        <v>GSE32288</v>
      </c>
    </row>
    <row r="3657" spans="1:6" x14ac:dyDescent="0.25">
      <c r="A3657" t="s">
        <v>5835</v>
      </c>
      <c r="B3657" s="2" t="s">
        <v>2039</v>
      </c>
      <c r="C3657" t="s">
        <v>197</v>
      </c>
      <c r="D3657" t="s">
        <v>559</v>
      </c>
      <c r="E3657" t="str">
        <f>HYPERLINK("https://www.ncbi.nlm.nih.gov/geo/query/acc.cgi?acc=GSM799888","GSM799888")</f>
        <v>GSM799888</v>
      </c>
      <c r="F3657" t="str">
        <f>HYPERLINK("https://www.ncbi.nlm.nih.gov/geo/query/acc.cgi?acc=GSE32288","GSE32288")</f>
        <v>GSE32288</v>
      </c>
    </row>
    <row r="3658" spans="1:6" x14ac:dyDescent="0.25">
      <c r="A3658" t="s">
        <v>5836</v>
      </c>
      <c r="B3658" s="2" t="s">
        <v>5837</v>
      </c>
      <c r="C3658" t="s">
        <v>259</v>
      </c>
      <c r="D3658" t="s">
        <v>579</v>
      </c>
      <c r="E3658" t="str">
        <f>HYPERLINK("https://www.ncbi.nlm.nih.gov/geo/query/acc.cgi?acc=GSM960878","GSM960878")</f>
        <v>GSM960878</v>
      </c>
      <c r="F3658" t="str">
        <f>HYPERLINK("https://www.ncbi.nlm.nih.gov/geo/query/acc.cgi?acc=GSE39321","GSE39321")</f>
        <v>GSE39321</v>
      </c>
    </row>
    <row r="3659" spans="1:6" x14ac:dyDescent="0.25">
      <c r="A3659" t="s">
        <v>5838</v>
      </c>
      <c r="B3659" s="2" t="s">
        <v>5154</v>
      </c>
      <c r="C3659" t="s">
        <v>460</v>
      </c>
      <c r="D3659" t="s">
        <v>559</v>
      </c>
      <c r="E3659" t="str">
        <f>HYPERLINK("https://www.ncbi.nlm.nih.gov/geo/query/acc.cgi?acc=GSM1831439","GSM1831439")</f>
        <v>GSM1831439</v>
      </c>
      <c r="F3659" t="str">
        <f>HYPERLINK("https://www.ncbi.nlm.nih.gov/geo/query/acc.cgi?acc=GSE71255","GSE71255")</f>
        <v>GSE71255</v>
      </c>
    </row>
    <row r="3660" spans="1:6" x14ac:dyDescent="0.25">
      <c r="A3660" t="s">
        <v>5839</v>
      </c>
      <c r="B3660" s="2" t="s">
        <v>5840</v>
      </c>
      <c r="C3660" t="s">
        <v>178</v>
      </c>
      <c r="D3660" t="s">
        <v>630</v>
      </c>
      <c r="E3660" t="str">
        <f>HYPERLINK("https://www.ncbi.nlm.nih.gov/geo/query/acc.cgi?acc=GSM748909","GSM748909")</f>
        <v>GSM748909</v>
      </c>
      <c r="F3660" t="str">
        <f>HYPERLINK("https://www.ncbi.nlm.nih.gov/geo/query/acc.cgi?acc=GSE30245","GSE30245")</f>
        <v>GSE30245</v>
      </c>
    </row>
    <row r="3661" spans="1:6" x14ac:dyDescent="0.25">
      <c r="A3661" t="s">
        <v>5841</v>
      </c>
      <c r="B3661" s="2" t="s">
        <v>5842</v>
      </c>
      <c r="C3661" t="s">
        <v>178</v>
      </c>
      <c r="D3661" t="s">
        <v>630</v>
      </c>
      <c r="E3661" t="str">
        <f>HYPERLINK("https://www.ncbi.nlm.nih.gov/geo/query/acc.cgi?acc=GSM749200","GSM749200")</f>
        <v>GSM749200</v>
      </c>
      <c r="F3661" t="str">
        <f>HYPERLINK("https://www.ncbi.nlm.nih.gov/geo/query/acc.cgi?acc=GSE30245","GSE30245")</f>
        <v>GSE30245</v>
      </c>
    </row>
    <row r="3662" spans="1:6" x14ac:dyDescent="0.25">
      <c r="A3662" t="s">
        <v>5843</v>
      </c>
      <c r="B3662" s="2" t="s">
        <v>5844</v>
      </c>
      <c r="C3662" t="s">
        <v>460</v>
      </c>
      <c r="D3662" t="s">
        <v>559</v>
      </c>
      <c r="E3662" t="str">
        <f>HYPERLINK("https://www.ncbi.nlm.nih.gov/geo/query/acc.cgi?acc=GSM1831433","GSM1831433")</f>
        <v>GSM1831433</v>
      </c>
      <c r="F3662" t="str">
        <f>HYPERLINK("https://www.ncbi.nlm.nih.gov/geo/query/acc.cgi?acc=GSE71255","GSE71255")</f>
        <v>GSE71255</v>
      </c>
    </row>
    <row r="3663" spans="1:6" x14ac:dyDescent="0.25">
      <c r="A3663" t="s">
        <v>5845</v>
      </c>
      <c r="B3663" s="2" t="s">
        <v>5844</v>
      </c>
      <c r="C3663" t="s">
        <v>460</v>
      </c>
      <c r="D3663" t="s">
        <v>559</v>
      </c>
      <c r="E3663" t="str">
        <f>HYPERLINK("https://www.ncbi.nlm.nih.gov/geo/query/acc.cgi?acc=GSM1831432","GSM1831432")</f>
        <v>GSM1831432</v>
      </c>
      <c r="F3663" t="str">
        <f>HYPERLINK("https://www.ncbi.nlm.nih.gov/geo/query/acc.cgi?acc=GSE71255","GSE71255")</f>
        <v>GSE71255</v>
      </c>
    </row>
    <row r="3664" spans="1:6" x14ac:dyDescent="0.25">
      <c r="A3664" t="s">
        <v>5846</v>
      </c>
      <c r="B3664" s="2" t="s">
        <v>5844</v>
      </c>
      <c r="C3664" t="s">
        <v>460</v>
      </c>
      <c r="D3664" t="s">
        <v>559</v>
      </c>
      <c r="E3664" t="str">
        <f>HYPERLINK("https://www.ncbi.nlm.nih.gov/geo/query/acc.cgi?acc=GSM1831431","GSM1831431")</f>
        <v>GSM1831431</v>
      </c>
      <c r="F3664" t="str">
        <f>HYPERLINK("https://www.ncbi.nlm.nih.gov/geo/query/acc.cgi?acc=GSE71255","GSE71255")</f>
        <v>GSE71255</v>
      </c>
    </row>
    <row r="3665" spans="1:6" x14ac:dyDescent="0.25">
      <c r="A3665" t="s">
        <v>5847</v>
      </c>
      <c r="B3665" s="2" t="s">
        <v>5842</v>
      </c>
      <c r="C3665" t="s">
        <v>178</v>
      </c>
      <c r="D3665" t="s">
        <v>630</v>
      </c>
      <c r="E3665" t="str">
        <f>HYPERLINK("https://www.ncbi.nlm.nih.gov/geo/query/acc.cgi?acc=GSM749201","GSM749201")</f>
        <v>GSM749201</v>
      </c>
      <c r="F3665" t="str">
        <f>HYPERLINK("https://www.ncbi.nlm.nih.gov/geo/query/acc.cgi?acc=GSE30245","GSE30245")</f>
        <v>GSE30245</v>
      </c>
    </row>
    <row r="3666" spans="1:6" x14ac:dyDescent="0.25">
      <c r="A3666" t="s">
        <v>5848</v>
      </c>
      <c r="B3666" s="2" t="s">
        <v>5800</v>
      </c>
      <c r="C3666" t="s">
        <v>460</v>
      </c>
      <c r="D3666" t="s">
        <v>559</v>
      </c>
      <c r="E3666" t="str">
        <f>HYPERLINK("https://www.ncbi.nlm.nih.gov/geo/query/acc.cgi?acc=GSM1831437","GSM1831437")</f>
        <v>GSM1831437</v>
      </c>
      <c r="F3666" t="str">
        <f>HYPERLINK("https://www.ncbi.nlm.nih.gov/geo/query/acc.cgi?acc=GSE71255","GSE71255")</f>
        <v>GSE71255</v>
      </c>
    </row>
    <row r="3667" spans="1:6" x14ac:dyDescent="0.25">
      <c r="A3667" t="s">
        <v>5849</v>
      </c>
      <c r="B3667" s="2" t="s">
        <v>5800</v>
      </c>
      <c r="C3667" t="s">
        <v>460</v>
      </c>
      <c r="D3667" t="s">
        <v>559</v>
      </c>
      <c r="E3667" t="str">
        <f>HYPERLINK("https://www.ncbi.nlm.nih.gov/geo/query/acc.cgi?acc=GSM1831436","GSM1831436")</f>
        <v>GSM1831436</v>
      </c>
      <c r="F3667" t="str">
        <f>HYPERLINK("https://www.ncbi.nlm.nih.gov/geo/query/acc.cgi?acc=GSE71255","GSE71255")</f>
        <v>GSE71255</v>
      </c>
    </row>
    <row r="3668" spans="1:6" x14ac:dyDescent="0.25">
      <c r="A3668" t="s">
        <v>5850</v>
      </c>
      <c r="B3668" s="2" t="s">
        <v>5800</v>
      </c>
      <c r="C3668" t="s">
        <v>460</v>
      </c>
      <c r="D3668" t="s">
        <v>559</v>
      </c>
      <c r="E3668" t="str">
        <f>HYPERLINK("https://www.ncbi.nlm.nih.gov/geo/query/acc.cgi?acc=GSM1831435","GSM1831435")</f>
        <v>GSM1831435</v>
      </c>
      <c r="F3668" t="str">
        <f>HYPERLINK("https://www.ncbi.nlm.nih.gov/geo/query/acc.cgi?acc=GSE71255","GSE71255")</f>
        <v>GSE71255</v>
      </c>
    </row>
    <row r="3669" spans="1:6" x14ac:dyDescent="0.25">
      <c r="A3669" t="s">
        <v>5851</v>
      </c>
      <c r="B3669" s="2" t="s">
        <v>5844</v>
      </c>
      <c r="C3669" t="s">
        <v>460</v>
      </c>
      <c r="D3669" t="s">
        <v>559</v>
      </c>
      <c r="E3669" t="str">
        <f>HYPERLINK("https://www.ncbi.nlm.nih.gov/geo/query/acc.cgi?acc=GSM1831434","GSM1831434")</f>
        <v>GSM1831434</v>
      </c>
      <c r="F3669" t="str">
        <f>HYPERLINK("https://www.ncbi.nlm.nih.gov/geo/query/acc.cgi?acc=GSE71255","GSE71255")</f>
        <v>GSE71255</v>
      </c>
    </row>
    <row r="3670" spans="1:6" x14ac:dyDescent="0.25">
      <c r="A3670" t="s">
        <v>5852</v>
      </c>
      <c r="B3670" s="2" t="s">
        <v>1735</v>
      </c>
      <c r="C3670" t="s">
        <v>194</v>
      </c>
      <c r="D3670" t="s">
        <v>559</v>
      </c>
      <c r="E3670" t="str">
        <f>HYPERLINK("https://www.ncbi.nlm.nih.gov/geo/query/acc.cgi?acc=GSM799885","GSM799885")</f>
        <v>GSM799885</v>
      </c>
      <c r="F3670" t="str">
        <f>HYPERLINK("https://www.ncbi.nlm.nih.gov/geo/query/acc.cgi?acc=GSE32287","GSE32287")</f>
        <v>GSE32287</v>
      </c>
    </row>
    <row r="3671" spans="1:6" x14ac:dyDescent="0.25">
      <c r="A3671" t="s">
        <v>5853</v>
      </c>
      <c r="B3671" s="2" t="s">
        <v>5854</v>
      </c>
      <c r="C3671" t="s">
        <v>186</v>
      </c>
      <c r="D3671" t="s">
        <v>728</v>
      </c>
      <c r="E3671" t="str">
        <f>HYPERLINK("https://www.ncbi.nlm.nih.gov/geo/query/acc.cgi?acc=GSM777889","GSM777889")</f>
        <v>GSM777889</v>
      </c>
      <c r="F3671" t="str">
        <f>HYPERLINK("https://www.ncbi.nlm.nih.gov/geo/query/acc.cgi?acc=GSE31374","GSE31374")</f>
        <v>GSE31374</v>
      </c>
    </row>
    <row r="3672" spans="1:6" x14ac:dyDescent="0.25">
      <c r="A3672" t="s">
        <v>5855</v>
      </c>
      <c r="B3672" s="2" t="s">
        <v>5854</v>
      </c>
      <c r="C3672" t="s">
        <v>186</v>
      </c>
      <c r="D3672" t="s">
        <v>728</v>
      </c>
      <c r="E3672" t="str">
        <f>HYPERLINK("https://www.ncbi.nlm.nih.gov/geo/query/acc.cgi?acc=GSM777888","GSM777888")</f>
        <v>GSM777888</v>
      </c>
      <c r="F3672" t="str">
        <f>HYPERLINK("https://www.ncbi.nlm.nih.gov/geo/query/acc.cgi?acc=GSE31374","GSE31374")</f>
        <v>GSE31374</v>
      </c>
    </row>
    <row r="3673" spans="1:6" x14ac:dyDescent="0.25">
      <c r="A3673" t="s">
        <v>5856</v>
      </c>
      <c r="B3673" s="2" t="s">
        <v>1728</v>
      </c>
      <c r="C3673" t="s">
        <v>194</v>
      </c>
      <c r="D3673" t="s">
        <v>559</v>
      </c>
      <c r="E3673" t="str">
        <f>HYPERLINK("https://www.ncbi.nlm.nih.gov/geo/query/acc.cgi?acc=GSM799884","GSM799884")</f>
        <v>GSM799884</v>
      </c>
      <c r="F3673" t="str">
        <f>HYPERLINK("https://www.ncbi.nlm.nih.gov/geo/query/acc.cgi?acc=GSE32287","GSE32287")</f>
        <v>GSE32287</v>
      </c>
    </row>
    <row r="3674" spans="1:6" x14ac:dyDescent="0.25">
      <c r="A3674" t="s">
        <v>5857</v>
      </c>
      <c r="B3674" s="2" t="s">
        <v>5858</v>
      </c>
      <c r="C3674" t="s">
        <v>186</v>
      </c>
      <c r="D3674" t="s">
        <v>728</v>
      </c>
      <c r="E3674" t="str">
        <f>HYPERLINK("https://www.ncbi.nlm.nih.gov/geo/query/acc.cgi?acc=GSM777885","GSM777885")</f>
        <v>GSM777885</v>
      </c>
      <c r="F3674" t="str">
        <f t="shared" ref="F3674:F3681" si="203">HYPERLINK("https://www.ncbi.nlm.nih.gov/geo/query/acc.cgi?acc=GSE31374","GSE31374")</f>
        <v>GSE31374</v>
      </c>
    </row>
    <row r="3675" spans="1:6" x14ac:dyDescent="0.25">
      <c r="A3675" t="s">
        <v>5859</v>
      </c>
      <c r="B3675" s="2" t="s">
        <v>5858</v>
      </c>
      <c r="C3675" t="s">
        <v>186</v>
      </c>
      <c r="D3675" t="s">
        <v>728</v>
      </c>
      <c r="E3675" t="str">
        <f>HYPERLINK("https://www.ncbi.nlm.nih.gov/geo/query/acc.cgi?acc=GSM777884","GSM777884")</f>
        <v>GSM777884</v>
      </c>
      <c r="F3675" t="str">
        <f t="shared" si="203"/>
        <v>GSE31374</v>
      </c>
    </row>
    <row r="3676" spans="1:6" x14ac:dyDescent="0.25">
      <c r="A3676" t="s">
        <v>5860</v>
      </c>
      <c r="B3676" s="2" t="s">
        <v>5861</v>
      </c>
      <c r="C3676" t="s">
        <v>186</v>
      </c>
      <c r="D3676" t="s">
        <v>728</v>
      </c>
      <c r="E3676" t="str">
        <f>HYPERLINK("https://www.ncbi.nlm.nih.gov/geo/query/acc.cgi?acc=GSM777887","GSM777887")</f>
        <v>GSM777887</v>
      </c>
      <c r="F3676" t="str">
        <f t="shared" si="203"/>
        <v>GSE31374</v>
      </c>
    </row>
    <row r="3677" spans="1:6" x14ac:dyDescent="0.25">
      <c r="A3677" t="s">
        <v>5862</v>
      </c>
      <c r="B3677" s="2" t="s">
        <v>5861</v>
      </c>
      <c r="C3677" t="s">
        <v>186</v>
      </c>
      <c r="D3677" t="s">
        <v>728</v>
      </c>
      <c r="E3677" t="str">
        <f>HYPERLINK("https://www.ncbi.nlm.nih.gov/geo/query/acc.cgi?acc=GSM777886","GSM777886")</f>
        <v>GSM777886</v>
      </c>
      <c r="F3677" t="str">
        <f t="shared" si="203"/>
        <v>GSE31374</v>
      </c>
    </row>
    <row r="3678" spans="1:6" x14ac:dyDescent="0.25">
      <c r="A3678" t="s">
        <v>5863</v>
      </c>
      <c r="B3678" s="2" t="s">
        <v>5864</v>
      </c>
      <c r="C3678" t="s">
        <v>186</v>
      </c>
      <c r="D3678" t="s">
        <v>728</v>
      </c>
      <c r="E3678" t="str">
        <f>HYPERLINK("https://www.ncbi.nlm.nih.gov/geo/query/acc.cgi?acc=GSM777881","GSM777881")</f>
        <v>GSM777881</v>
      </c>
      <c r="F3678" t="str">
        <f t="shared" si="203"/>
        <v>GSE31374</v>
      </c>
    </row>
    <row r="3679" spans="1:6" x14ac:dyDescent="0.25">
      <c r="A3679" t="s">
        <v>5865</v>
      </c>
      <c r="B3679" s="2" t="s">
        <v>5864</v>
      </c>
      <c r="C3679" t="s">
        <v>186</v>
      </c>
      <c r="D3679" t="s">
        <v>728</v>
      </c>
      <c r="E3679" t="str">
        <f>HYPERLINK("https://www.ncbi.nlm.nih.gov/geo/query/acc.cgi?acc=GSM777880","GSM777880")</f>
        <v>GSM777880</v>
      </c>
      <c r="F3679" t="str">
        <f t="shared" si="203"/>
        <v>GSE31374</v>
      </c>
    </row>
    <row r="3680" spans="1:6" x14ac:dyDescent="0.25">
      <c r="A3680" t="s">
        <v>5866</v>
      </c>
      <c r="B3680" s="2" t="s">
        <v>5867</v>
      </c>
      <c r="C3680" t="s">
        <v>186</v>
      </c>
      <c r="D3680" t="s">
        <v>728</v>
      </c>
      <c r="E3680" t="str">
        <f>HYPERLINK("https://www.ncbi.nlm.nih.gov/geo/query/acc.cgi?acc=GSM777883","GSM777883")</f>
        <v>GSM777883</v>
      </c>
      <c r="F3680" t="str">
        <f t="shared" si="203"/>
        <v>GSE31374</v>
      </c>
    </row>
    <row r="3681" spans="1:6" x14ac:dyDescent="0.25">
      <c r="A3681" t="s">
        <v>5868</v>
      </c>
      <c r="B3681" s="2" t="s">
        <v>5867</v>
      </c>
      <c r="C3681" t="s">
        <v>186</v>
      </c>
      <c r="D3681" t="s">
        <v>728</v>
      </c>
      <c r="E3681" t="str">
        <f>HYPERLINK("https://www.ncbi.nlm.nih.gov/geo/query/acc.cgi?acc=GSM777882","GSM777882")</f>
        <v>GSM777882</v>
      </c>
      <c r="F3681" t="str">
        <f t="shared" si="203"/>
        <v>GSE31374</v>
      </c>
    </row>
    <row r="3682" spans="1:6" x14ac:dyDescent="0.25">
      <c r="A3682" t="s">
        <v>5869</v>
      </c>
      <c r="B3682" s="2" t="s">
        <v>1737</v>
      </c>
      <c r="C3682" t="s">
        <v>243</v>
      </c>
      <c r="D3682" t="s">
        <v>623</v>
      </c>
      <c r="E3682" t="str">
        <f>HYPERLINK("https://www.ncbi.nlm.nih.gov/geo/query/acc.cgi?acc=GSM86160","GSM86160")</f>
        <v>GSM86160</v>
      </c>
      <c r="F3682" t="str">
        <f>HYPERLINK("https://www.ncbi.nlm.nih.gov/geo/query/acc.cgi?acc=GSE3749","GSE3749")</f>
        <v>GSE3749</v>
      </c>
    </row>
    <row r="3683" spans="1:6" x14ac:dyDescent="0.25">
      <c r="A3683" t="s">
        <v>5870</v>
      </c>
      <c r="B3683" s="2" t="s">
        <v>5871</v>
      </c>
      <c r="C3683" t="s">
        <v>197</v>
      </c>
      <c r="D3683" t="s">
        <v>559</v>
      </c>
      <c r="E3683" t="str">
        <f>HYPERLINK("https://www.ncbi.nlm.nih.gov/geo/query/acc.cgi?acc=GSM799886","GSM799886")</f>
        <v>GSM799886</v>
      </c>
      <c r="F3683" t="str">
        <f>HYPERLINK("https://www.ncbi.nlm.nih.gov/geo/query/acc.cgi?acc=GSE32288","GSE32288")</f>
        <v>GSE32288</v>
      </c>
    </row>
    <row r="3684" spans="1:6" x14ac:dyDescent="0.25">
      <c r="A3684" t="s">
        <v>5872</v>
      </c>
      <c r="B3684" s="2" t="s">
        <v>1737</v>
      </c>
      <c r="C3684" t="s">
        <v>243</v>
      </c>
      <c r="D3684" t="s">
        <v>625</v>
      </c>
      <c r="E3684" t="str">
        <f>HYPERLINK("https://www.ncbi.nlm.nih.gov/geo/query/acc.cgi?acc=GSM86161","GSM86161")</f>
        <v>GSM86161</v>
      </c>
      <c r="F3684" t="str">
        <f>HYPERLINK("https://www.ncbi.nlm.nih.gov/geo/query/acc.cgi?acc=GSE3749","GSE3749")</f>
        <v>GSE3749</v>
      </c>
    </row>
    <row r="3685" spans="1:6" x14ac:dyDescent="0.25">
      <c r="A3685" t="s">
        <v>5873</v>
      </c>
      <c r="B3685" s="2" t="s">
        <v>5461</v>
      </c>
      <c r="C3685" t="s">
        <v>457</v>
      </c>
      <c r="D3685" t="s">
        <v>572</v>
      </c>
      <c r="E3685" t="str">
        <f>HYPERLINK("https://www.ncbi.nlm.nih.gov/geo/query/acc.cgi?acc=GSM1824071","GSM1824071")</f>
        <v>GSM1824071</v>
      </c>
      <c r="F3685" t="str">
        <f>HYPERLINK("https://www.ncbi.nlm.nih.gov/geo/query/acc.cgi?acc=GSE70956","GSE70956")</f>
        <v>GSE70956</v>
      </c>
    </row>
    <row r="3686" spans="1:6" x14ac:dyDescent="0.25">
      <c r="A3686" t="s">
        <v>5874</v>
      </c>
      <c r="B3686" s="2" t="s">
        <v>5875</v>
      </c>
      <c r="C3686" t="s">
        <v>284</v>
      </c>
      <c r="D3686" t="s">
        <v>559</v>
      </c>
      <c r="E3686" t="str">
        <f>HYPERLINK("https://www.ncbi.nlm.nih.gov/geo/query/acc.cgi?acc=GSM1045427","GSM1045427")</f>
        <v>GSM1045427</v>
      </c>
      <c r="F3686" t="str">
        <f>HYPERLINK("https://www.ncbi.nlm.nih.gov/geo/query/acc.cgi?acc=GSE42580","GSE42580")</f>
        <v>GSE42580</v>
      </c>
    </row>
    <row r="3687" spans="1:6" x14ac:dyDescent="0.25">
      <c r="A3687" t="s">
        <v>5876</v>
      </c>
      <c r="B3687" s="2" t="s">
        <v>2243</v>
      </c>
      <c r="C3687" t="s">
        <v>434</v>
      </c>
      <c r="D3687" t="s">
        <v>572</v>
      </c>
      <c r="E3687" t="str">
        <f>HYPERLINK("https://www.ncbi.nlm.nih.gov/geo/query/acc.cgi?acc=GSM1600158","GSM1600158")</f>
        <v>GSM1600158</v>
      </c>
      <c r="F3687" t="str">
        <f>HYPERLINK("https://www.ncbi.nlm.nih.gov/geo/query/acc.cgi?acc=GSE65597","GSE65597")</f>
        <v>GSE65597</v>
      </c>
    </row>
    <row r="3688" spans="1:6" x14ac:dyDescent="0.25">
      <c r="A3688" t="s">
        <v>5877</v>
      </c>
      <c r="B3688" s="2" t="s">
        <v>1737</v>
      </c>
      <c r="C3688" t="s">
        <v>243</v>
      </c>
      <c r="D3688" t="s">
        <v>623</v>
      </c>
      <c r="E3688" t="str">
        <f>HYPERLINK("https://www.ncbi.nlm.nih.gov/geo/query/acc.cgi?acc=GSM86162","GSM86162")</f>
        <v>GSM86162</v>
      </c>
      <c r="F3688" t="str">
        <f>HYPERLINK("https://www.ncbi.nlm.nih.gov/geo/query/acc.cgi?acc=GSE3749","GSE3749")</f>
        <v>GSE3749</v>
      </c>
    </row>
    <row r="3689" spans="1:6" x14ac:dyDescent="0.25">
      <c r="A3689" t="s">
        <v>5878</v>
      </c>
      <c r="B3689" s="2" t="s">
        <v>3367</v>
      </c>
      <c r="C3689" t="s">
        <v>545</v>
      </c>
      <c r="D3689" t="s">
        <v>3368</v>
      </c>
      <c r="E3689" t="str">
        <f>HYPERLINK("https://www.ncbi.nlm.nih.gov/geo/query/acc.cgi?acc=GSM246440","GSM246440")</f>
        <v>GSM246440</v>
      </c>
      <c r="F3689" t="str">
        <f>HYPERLINK("https://www.ncbi.nlm.nih.gov/geo/query/acc.cgi?acc=GSE9775","GSE9775")</f>
        <v>GSE9775</v>
      </c>
    </row>
    <row r="3690" spans="1:6" x14ac:dyDescent="0.25">
      <c r="A3690" t="s">
        <v>5879</v>
      </c>
      <c r="B3690" s="2" t="s">
        <v>5875</v>
      </c>
      <c r="C3690" t="s">
        <v>284</v>
      </c>
      <c r="D3690" t="s">
        <v>559</v>
      </c>
      <c r="E3690" t="str">
        <f>HYPERLINK("https://www.ncbi.nlm.nih.gov/geo/query/acc.cgi?acc=GSM1045426","GSM1045426")</f>
        <v>GSM1045426</v>
      </c>
      <c r="F3690" t="str">
        <f>HYPERLINK("https://www.ncbi.nlm.nih.gov/geo/query/acc.cgi?acc=GSE42580","GSE42580")</f>
        <v>GSE42580</v>
      </c>
    </row>
    <row r="3691" spans="1:6" x14ac:dyDescent="0.25">
      <c r="A3691" t="s">
        <v>5880</v>
      </c>
      <c r="B3691" s="2" t="s">
        <v>682</v>
      </c>
      <c r="C3691" t="s">
        <v>443</v>
      </c>
      <c r="D3691" t="s">
        <v>583</v>
      </c>
      <c r="E3691" t="str">
        <f>HYPERLINK("https://www.ncbi.nlm.nih.gov/geo/query/acc.cgi?acc=GSM1626325","GSM1626325")</f>
        <v>GSM1626325</v>
      </c>
      <c r="F3691" t="str">
        <f>HYPERLINK("https://www.ncbi.nlm.nih.gov/geo/query/acc.cgi?acc=GSE67026","GSE67026")</f>
        <v>GSE67026</v>
      </c>
    </row>
    <row r="3692" spans="1:6" x14ac:dyDescent="0.25">
      <c r="A3692" t="s">
        <v>5881</v>
      </c>
      <c r="B3692" s="2" t="s">
        <v>5882</v>
      </c>
      <c r="C3692" t="s">
        <v>443</v>
      </c>
      <c r="D3692" t="s">
        <v>583</v>
      </c>
      <c r="E3692" t="str">
        <f>HYPERLINK("https://www.ncbi.nlm.nih.gov/geo/query/acc.cgi?acc=GSM1626324","GSM1626324")</f>
        <v>GSM1626324</v>
      </c>
      <c r="F3692" t="str">
        <f>HYPERLINK("https://www.ncbi.nlm.nih.gov/geo/query/acc.cgi?acc=GSE67026","GSE67026")</f>
        <v>GSE67026</v>
      </c>
    </row>
    <row r="3693" spans="1:6" x14ac:dyDescent="0.25">
      <c r="A3693" t="s">
        <v>5883</v>
      </c>
      <c r="B3693" s="2" t="s">
        <v>1737</v>
      </c>
      <c r="C3693" t="s">
        <v>243</v>
      </c>
      <c r="D3693" t="s">
        <v>625</v>
      </c>
      <c r="E3693" t="str">
        <f>HYPERLINK("https://www.ncbi.nlm.nih.gov/geo/query/acc.cgi?acc=GSM86163","GSM86163")</f>
        <v>GSM86163</v>
      </c>
      <c r="F3693" t="str">
        <f>HYPERLINK("https://www.ncbi.nlm.nih.gov/geo/query/acc.cgi?acc=GSE3749","GSE3749")</f>
        <v>GSE3749</v>
      </c>
    </row>
    <row r="3694" spans="1:6" x14ac:dyDescent="0.25">
      <c r="A3694" t="s">
        <v>5884</v>
      </c>
      <c r="B3694" s="2" t="s">
        <v>5885</v>
      </c>
      <c r="C3694" t="s">
        <v>443</v>
      </c>
      <c r="D3694" t="s">
        <v>583</v>
      </c>
      <c r="E3694" t="str">
        <f>HYPERLINK("https://www.ncbi.nlm.nih.gov/geo/query/acc.cgi?acc=GSM1626321","GSM1626321")</f>
        <v>GSM1626321</v>
      </c>
      <c r="F3694" t="str">
        <f>HYPERLINK("https://www.ncbi.nlm.nih.gov/geo/query/acc.cgi?acc=GSE67026","GSE67026")</f>
        <v>GSE67026</v>
      </c>
    </row>
    <row r="3695" spans="1:6" x14ac:dyDescent="0.25">
      <c r="A3695" t="s">
        <v>5886</v>
      </c>
      <c r="B3695" s="2" t="s">
        <v>4480</v>
      </c>
      <c r="C3695" t="s">
        <v>194</v>
      </c>
      <c r="D3695" t="s">
        <v>559</v>
      </c>
      <c r="E3695" t="str">
        <f>HYPERLINK("https://www.ncbi.nlm.nih.gov/geo/query/acc.cgi?acc=GSM799883","GSM799883")</f>
        <v>GSM799883</v>
      </c>
      <c r="F3695" t="str">
        <f>HYPERLINK("https://www.ncbi.nlm.nih.gov/geo/query/acc.cgi?acc=GSE32287","GSE32287")</f>
        <v>GSE32287</v>
      </c>
    </row>
    <row r="3696" spans="1:6" x14ac:dyDescent="0.25">
      <c r="A3696" t="s">
        <v>5887</v>
      </c>
      <c r="B3696" s="2" t="s">
        <v>5882</v>
      </c>
      <c r="C3696" t="s">
        <v>443</v>
      </c>
      <c r="D3696" t="s">
        <v>583</v>
      </c>
      <c r="E3696" t="str">
        <f>HYPERLINK("https://www.ncbi.nlm.nih.gov/geo/query/acc.cgi?acc=GSM1626323","GSM1626323")</f>
        <v>GSM1626323</v>
      </c>
      <c r="F3696" t="str">
        <f>HYPERLINK("https://www.ncbi.nlm.nih.gov/geo/query/acc.cgi?acc=GSE67026","GSE67026")</f>
        <v>GSE67026</v>
      </c>
    </row>
    <row r="3697" spans="1:6" x14ac:dyDescent="0.25">
      <c r="A3697" t="s">
        <v>5888</v>
      </c>
      <c r="B3697" s="2" t="s">
        <v>5885</v>
      </c>
      <c r="C3697" t="s">
        <v>443</v>
      </c>
      <c r="D3697" t="s">
        <v>583</v>
      </c>
      <c r="E3697" t="str">
        <f>HYPERLINK("https://www.ncbi.nlm.nih.gov/geo/query/acc.cgi?acc=GSM1626322","GSM1626322")</f>
        <v>GSM1626322</v>
      </c>
      <c r="F3697" t="str">
        <f>HYPERLINK("https://www.ncbi.nlm.nih.gov/geo/query/acc.cgi?acc=GSE67026","GSE67026")</f>
        <v>GSE67026</v>
      </c>
    </row>
    <row r="3698" spans="1:6" x14ac:dyDescent="0.25">
      <c r="A3698" t="s">
        <v>5889</v>
      </c>
      <c r="B3698" s="2" t="s">
        <v>1737</v>
      </c>
      <c r="C3698" t="s">
        <v>243</v>
      </c>
      <c r="D3698" t="s">
        <v>623</v>
      </c>
      <c r="E3698" t="str">
        <f>HYPERLINK("https://www.ncbi.nlm.nih.gov/geo/query/acc.cgi?acc=GSM86164","GSM86164")</f>
        <v>GSM86164</v>
      </c>
      <c r="F3698" t="str">
        <f>HYPERLINK("https://www.ncbi.nlm.nih.gov/geo/query/acc.cgi?acc=GSE3749","GSE3749")</f>
        <v>GSE3749</v>
      </c>
    </row>
    <row r="3699" spans="1:6" x14ac:dyDescent="0.25">
      <c r="A3699" t="s">
        <v>5890</v>
      </c>
      <c r="B3699" s="2" t="s">
        <v>1713</v>
      </c>
      <c r="C3699" t="s">
        <v>194</v>
      </c>
      <c r="D3699" t="s">
        <v>559</v>
      </c>
      <c r="E3699" t="str">
        <f>HYPERLINK("https://www.ncbi.nlm.nih.gov/geo/query/acc.cgi?acc=GSM799882","GSM799882")</f>
        <v>GSM799882</v>
      </c>
      <c r="F3699" t="str">
        <f>HYPERLINK("https://www.ncbi.nlm.nih.gov/geo/query/acc.cgi?acc=GSE32287","GSE32287")</f>
        <v>GSE32287</v>
      </c>
    </row>
    <row r="3700" spans="1:6" x14ac:dyDescent="0.25">
      <c r="A3700" t="s">
        <v>5891</v>
      </c>
      <c r="B3700" s="2" t="s">
        <v>2602</v>
      </c>
      <c r="C3700" t="s">
        <v>443</v>
      </c>
      <c r="D3700" t="s">
        <v>583</v>
      </c>
      <c r="E3700" t="str">
        <f>HYPERLINK("https://www.ncbi.nlm.nih.gov/geo/query/acc.cgi?acc=GSM1626329","GSM1626329")</f>
        <v>GSM1626329</v>
      </c>
      <c r="F3700" t="str">
        <f>HYPERLINK("https://www.ncbi.nlm.nih.gov/geo/query/acc.cgi?acc=GSE67026","GSE67026")</f>
        <v>GSE67026</v>
      </c>
    </row>
    <row r="3701" spans="1:6" x14ac:dyDescent="0.25">
      <c r="A3701" t="s">
        <v>5892</v>
      </c>
      <c r="B3701" s="2" t="s">
        <v>5893</v>
      </c>
      <c r="C3701" t="s">
        <v>237</v>
      </c>
      <c r="D3701" t="s">
        <v>764</v>
      </c>
      <c r="E3701" t="str">
        <f>HYPERLINK("https://www.ncbi.nlm.nih.gov/geo/query/acc.cgi?acc=GSM85688","GSM85688")</f>
        <v>GSM85688</v>
      </c>
      <c r="F3701" t="str">
        <f>HYPERLINK("https://www.ncbi.nlm.nih.gov/geo/query/acc.cgi?acc=GSE3714","GSE3714")</f>
        <v>GSE3714</v>
      </c>
    </row>
    <row r="3702" spans="1:6" x14ac:dyDescent="0.25">
      <c r="A3702" t="s">
        <v>5894</v>
      </c>
      <c r="B3702" s="2" t="s">
        <v>5895</v>
      </c>
      <c r="C3702" t="s">
        <v>237</v>
      </c>
      <c r="D3702" t="s">
        <v>764</v>
      </c>
      <c r="E3702" t="str">
        <f>HYPERLINK("https://www.ncbi.nlm.nih.gov/geo/query/acc.cgi?acc=GSM85689","GSM85689")</f>
        <v>GSM85689</v>
      </c>
      <c r="F3702" t="str">
        <f>HYPERLINK("https://www.ncbi.nlm.nih.gov/geo/query/acc.cgi?acc=GSE3714","GSE3714")</f>
        <v>GSE3714</v>
      </c>
    </row>
    <row r="3703" spans="1:6" x14ac:dyDescent="0.25">
      <c r="A3703" t="s">
        <v>5896</v>
      </c>
      <c r="B3703" s="2" t="s">
        <v>5897</v>
      </c>
      <c r="C3703" t="s">
        <v>522</v>
      </c>
      <c r="D3703" t="s">
        <v>583</v>
      </c>
      <c r="E3703" t="str">
        <f>HYPERLINK("https://www.ncbi.nlm.nih.gov/geo/query/acc.cgi?acc=GSM2177594","GSM2177594")</f>
        <v>GSM2177594</v>
      </c>
      <c r="F3703" t="str">
        <f>HYPERLINK("https://www.ncbi.nlm.nih.gov/geo/query/acc.cgi?acc=GSE81908","GSE81908")</f>
        <v>GSE81908</v>
      </c>
    </row>
    <row r="3704" spans="1:6" x14ac:dyDescent="0.25">
      <c r="A3704" t="s">
        <v>5898</v>
      </c>
      <c r="B3704" s="2" t="s">
        <v>5897</v>
      </c>
      <c r="C3704" t="s">
        <v>522</v>
      </c>
      <c r="D3704" t="s">
        <v>583</v>
      </c>
      <c r="E3704" t="str">
        <f>HYPERLINK("https://www.ncbi.nlm.nih.gov/geo/query/acc.cgi?acc=GSM2177595","GSM2177595")</f>
        <v>GSM2177595</v>
      </c>
      <c r="F3704" t="str">
        <f>HYPERLINK("https://www.ncbi.nlm.nih.gov/geo/query/acc.cgi?acc=GSE81908","GSE81908")</f>
        <v>GSE81908</v>
      </c>
    </row>
    <row r="3705" spans="1:6" x14ac:dyDescent="0.25">
      <c r="A3705" t="s">
        <v>5899</v>
      </c>
      <c r="B3705" s="2" t="s">
        <v>2167</v>
      </c>
      <c r="C3705" t="s">
        <v>324</v>
      </c>
      <c r="D3705" t="s">
        <v>625</v>
      </c>
      <c r="E3705" t="str">
        <f>HYPERLINK("https://www.ncbi.nlm.nih.gov/geo/query/acc.cgi?acc=GSM105555","GSM105555")</f>
        <v>GSM105555</v>
      </c>
      <c r="F3705" t="str">
        <f>HYPERLINK("https://www.ncbi.nlm.nih.gov/geo/query/acc.cgi?acc=GSE4679","GSE4679")</f>
        <v>GSE4679</v>
      </c>
    </row>
    <row r="3706" spans="1:6" x14ac:dyDescent="0.25">
      <c r="A3706" t="s">
        <v>5900</v>
      </c>
      <c r="B3706" s="2" t="s">
        <v>763</v>
      </c>
      <c r="C3706" t="s">
        <v>237</v>
      </c>
      <c r="D3706" t="s">
        <v>764</v>
      </c>
      <c r="E3706" t="str">
        <f>HYPERLINK("https://www.ncbi.nlm.nih.gov/geo/query/acc.cgi?acc=GSM85685","GSM85685")</f>
        <v>GSM85685</v>
      </c>
      <c r="F3706" t="str">
        <f>HYPERLINK("https://www.ncbi.nlm.nih.gov/geo/query/acc.cgi?acc=GSE3714","GSE3714")</f>
        <v>GSE3714</v>
      </c>
    </row>
    <row r="3707" spans="1:6" x14ac:dyDescent="0.25">
      <c r="A3707" t="s">
        <v>5901</v>
      </c>
      <c r="B3707" s="2" t="s">
        <v>5893</v>
      </c>
      <c r="C3707" t="s">
        <v>237</v>
      </c>
      <c r="D3707" t="s">
        <v>764</v>
      </c>
      <c r="E3707" t="str">
        <f>HYPERLINK("https://www.ncbi.nlm.nih.gov/geo/query/acc.cgi?acc=GSM85686","GSM85686")</f>
        <v>GSM85686</v>
      </c>
      <c r="F3707" t="str">
        <f>HYPERLINK("https://www.ncbi.nlm.nih.gov/geo/query/acc.cgi?acc=GSE3714","GSE3714")</f>
        <v>GSE3714</v>
      </c>
    </row>
    <row r="3708" spans="1:6" x14ac:dyDescent="0.25">
      <c r="A3708" t="s">
        <v>5902</v>
      </c>
      <c r="B3708" s="2" t="s">
        <v>5895</v>
      </c>
      <c r="C3708" t="s">
        <v>237</v>
      </c>
      <c r="D3708" t="s">
        <v>764</v>
      </c>
      <c r="E3708" t="str">
        <f>HYPERLINK("https://www.ncbi.nlm.nih.gov/geo/query/acc.cgi?acc=GSM85687","GSM85687")</f>
        <v>GSM85687</v>
      </c>
      <c r="F3708" t="str">
        <f>HYPERLINK("https://www.ncbi.nlm.nih.gov/geo/query/acc.cgi?acc=GSE3714","GSE3714")</f>
        <v>GSE3714</v>
      </c>
    </row>
    <row r="3709" spans="1:6" x14ac:dyDescent="0.25">
      <c r="A3709" t="s">
        <v>5903</v>
      </c>
      <c r="B3709" s="2" t="s">
        <v>5904</v>
      </c>
      <c r="C3709" t="s">
        <v>186</v>
      </c>
      <c r="D3709" t="s">
        <v>728</v>
      </c>
      <c r="E3709" t="str">
        <f>HYPERLINK("https://www.ncbi.nlm.nih.gov/geo/query/acc.cgi?acc=GSM778022","GSM778022")</f>
        <v>GSM778022</v>
      </c>
      <c r="F3709" t="str">
        <f t="shared" ref="F3709:F3716" si="204">HYPERLINK("https://www.ncbi.nlm.nih.gov/geo/query/acc.cgi?acc=GSE31374","GSE31374")</f>
        <v>GSE31374</v>
      </c>
    </row>
    <row r="3710" spans="1:6" x14ac:dyDescent="0.25">
      <c r="A3710" t="s">
        <v>5905</v>
      </c>
      <c r="B3710" s="2" t="s">
        <v>5904</v>
      </c>
      <c r="C3710" t="s">
        <v>186</v>
      </c>
      <c r="D3710" t="s">
        <v>728</v>
      </c>
      <c r="E3710" t="str">
        <f>HYPERLINK("https://www.ncbi.nlm.nih.gov/geo/query/acc.cgi?acc=GSM778023","GSM778023")</f>
        <v>GSM778023</v>
      </c>
      <c r="F3710" t="str">
        <f t="shared" si="204"/>
        <v>GSE31374</v>
      </c>
    </row>
    <row r="3711" spans="1:6" x14ac:dyDescent="0.25">
      <c r="A3711" t="s">
        <v>5906</v>
      </c>
      <c r="B3711" s="2" t="s">
        <v>5907</v>
      </c>
      <c r="C3711" t="s">
        <v>186</v>
      </c>
      <c r="D3711" t="s">
        <v>728</v>
      </c>
      <c r="E3711" t="str">
        <f>HYPERLINK("https://www.ncbi.nlm.nih.gov/geo/query/acc.cgi?acc=GSM778020","GSM778020")</f>
        <v>GSM778020</v>
      </c>
      <c r="F3711" t="str">
        <f t="shared" si="204"/>
        <v>GSE31374</v>
      </c>
    </row>
    <row r="3712" spans="1:6" x14ac:dyDescent="0.25">
      <c r="A3712" t="s">
        <v>5908</v>
      </c>
      <c r="B3712" s="2" t="s">
        <v>5907</v>
      </c>
      <c r="C3712" t="s">
        <v>186</v>
      </c>
      <c r="D3712" t="s">
        <v>728</v>
      </c>
      <c r="E3712" t="str">
        <f>HYPERLINK("https://www.ncbi.nlm.nih.gov/geo/query/acc.cgi?acc=GSM778021","GSM778021")</f>
        <v>GSM778021</v>
      </c>
      <c r="F3712" t="str">
        <f t="shared" si="204"/>
        <v>GSE31374</v>
      </c>
    </row>
    <row r="3713" spans="1:6" x14ac:dyDescent="0.25">
      <c r="A3713" t="s">
        <v>5909</v>
      </c>
      <c r="B3713" s="2" t="s">
        <v>5910</v>
      </c>
      <c r="C3713" t="s">
        <v>186</v>
      </c>
      <c r="D3713" t="s">
        <v>728</v>
      </c>
      <c r="E3713" t="str">
        <f>HYPERLINK("https://www.ncbi.nlm.nih.gov/geo/query/acc.cgi?acc=GSM778026","GSM778026")</f>
        <v>GSM778026</v>
      </c>
      <c r="F3713" t="str">
        <f t="shared" si="204"/>
        <v>GSE31374</v>
      </c>
    </row>
    <row r="3714" spans="1:6" x14ac:dyDescent="0.25">
      <c r="A3714" t="s">
        <v>5911</v>
      </c>
      <c r="B3714" s="2" t="s">
        <v>5910</v>
      </c>
      <c r="C3714" t="s">
        <v>186</v>
      </c>
      <c r="D3714" t="s">
        <v>728</v>
      </c>
      <c r="E3714" t="str">
        <f>HYPERLINK("https://www.ncbi.nlm.nih.gov/geo/query/acc.cgi?acc=GSM778027","GSM778027")</f>
        <v>GSM778027</v>
      </c>
      <c r="F3714" t="str">
        <f t="shared" si="204"/>
        <v>GSE31374</v>
      </c>
    </row>
    <row r="3715" spans="1:6" x14ac:dyDescent="0.25">
      <c r="A3715" t="s">
        <v>5912</v>
      </c>
      <c r="B3715" s="2" t="s">
        <v>4995</v>
      </c>
      <c r="C3715" t="s">
        <v>186</v>
      </c>
      <c r="D3715" t="s">
        <v>728</v>
      </c>
      <c r="E3715" t="str">
        <f>HYPERLINK("https://www.ncbi.nlm.nih.gov/geo/query/acc.cgi?acc=GSM778024","GSM778024")</f>
        <v>GSM778024</v>
      </c>
      <c r="F3715" t="str">
        <f t="shared" si="204"/>
        <v>GSE31374</v>
      </c>
    </row>
    <row r="3716" spans="1:6" x14ac:dyDescent="0.25">
      <c r="A3716" t="s">
        <v>5913</v>
      </c>
      <c r="B3716" s="2" t="s">
        <v>5247</v>
      </c>
      <c r="C3716" t="s">
        <v>186</v>
      </c>
      <c r="D3716" t="s">
        <v>728</v>
      </c>
      <c r="E3716" t="str">
        <f>HYPERLINK("https://www.ncbi.nlm.nih.gov/geo/query/acc.cgi?acc=GSM777970","GSM777970")</f>
        <v>GSM777970</v>
      </c>
      <c r="F3716" t="str">
        <f t="shared" si="204"/>
        <v>GSE31374</v>
      </c>
    </row>
    <row r="3717" spans="1:6" x14ac:dyDescent="0.25">
      <c r="A3717" t="s">
        <v>5914</v>
      </c>
      <c r="B3717" s="2" t="s">
        <v>5915</v>
      </c>
      <c r="C3717" t="s">
        <v>324</v>
      </c>
      <c r="D3717" t="s">
        <v>623</v>
      </c>
      <c r="E3717" t="str">
        <f>HYPERLINK("https://www.ncbi.nlm.nih.gov/geo/query/acc.cgi?acc=GSM105550","GSM105550")</f>
        <v>GSM105550</v>
      </c>
      <c r="F3717" t="str">
        <f>HYPERLINK("https://www.ncbi.nlm.nih.gov/geo/query/acc.cgi?acc=GSE4679","GSE4679")</f>
        <v>GSE4679</v>
      </c>
    </row>
    <row r="3718" spans="1:6" x14ac:dyDescent="0.25">
      <c r="A3718" t="s">
        <v>5916</v>
      </c>
      <c r="B3718" s="2" t="s">
        <v>5917</v>
      </c>
      <c r="C3718" t="s">
        <v>186</v>
      </c>
      <c r="D3718" t="s">
        <v>728</v>
      </c>
      <c r="E3718" t="str">
        <f>HYPERLINK("https://www.ncbi.nlm.nih.gov/geo/query/acc.cgi?acc=GSM778028","GSM778028")</f>
        <v>GSM778028</v>
      </c>
      <c r="F3718" t="str">
        <f>HYPERLINK("https://www.ncbi.nlm.nih.gov/geo/query/acc.cgi?acc=GSE31374","GSE31374")</f>
        <v>GSE31374</v>
      </c>
    </row>
    <row r="3719" spans="1:6" x14ac:dyDescent="0.25">
      <c r="A3719" t="s">
        <v>5918</v>
      </c>
      <c r="B3719" s="2" t="s">
        <v>5917</v>
      </c>
      <c r="C3719" t="s">
        <v>186</v>
      </c>
      <c r="D3719" t="s">
        <v>728</v>
      </c>
      <c r="E3719" t="str">
        <f>HYPERLINK("https://www.ncbi.nlm.nih.gov/geo/query/acc.cgi?acc=GSM778029","GSM778029")</f>
        <v>GSM778029</v>
      </c>
      <c r="F3719" t="str">
        <f>HYPERLINK("https://www.ncbi.nlm.nih.gov/geo/query/acc.cgi?acc=GSE31374","GSE31374")</f>
        <v>GSE31374</v>
      </c>
    </row>
    <row r="3720" spans="1:6" x14ac:dyDescent="0.25">
      <c r="A3720" t="s">
        <v>5919</v>
      </c>
      <c r="B3720" s="2" t="s">
        <v>5915</v>
      </c>
      <c r="C3720" t="s">
        <v>324</v>
      </c>
      <c r="D3720" t="s">
        <v>625</v>
      </c>
      <c r="E3720" t="str">
        <f>HYPERLINK("https://www.ncbi.nlm.nih.gov/geo/query/acc.cgi?acc=GSM105551","GSM105551")</f>
        <v>GSM105551</v>
      </c>
      <c r="F3720" t="str">
        <f>HYPERLINK("https://www.ncbi.nlm.nih.gov/geo/query/acc.cgi?acc=GSE4679","GSE4679")</f>
        <v>GSE4679</v>
      </c>
    </row>
    <row r="3721" spans="1:6" x14ac:dyDescent="0.25">
      <c r="A3721" t="s">
        <v>5920</v>
      </c>
      <c r="B3721" s="2" t="s">
        <v>1684</v>
      </c>
      <c r="C3721" t="s">
        <v>377</v>
      </c>
      <c r="D3721" t="s">
        <v>618</v>
      </c>
      <c r="E3721" t="str">
        <f>HYPERLINK("https://www.ncbi.nlm.nih.gov/geo/query/acc.cgi?acc=GSM1304616","GSM1304616")</f>
        <v>GSM1304616</v>
      </c>
      <c r="F3721" t="str">
        <f>HYPERLINK("https://www.ncbi.nlm.nih.gov/geo/query/acc.cgi?acc=GSE53969","GSE53969")</f>
        <v>GSE53969</v>
      </c>
    </row>
    <row r="3722" spans="1:6" x14ac:dyDescent="0.25">
      <c r="A3722" t="s">
        <v>5921</v>
      </c>
      <c r="B3722" s="2" t="s">
        <v>1684</v>
      </c>
      <c r="C3722" t="s">
        <v>377</v>
      </c>
      <c r="D3722" t="s">
        <v>618</v>
      </c>
      <c r="E3722" t="str">
        <f>HYPERLINK("https://www.ncbi.nlm.nih.gov/geo/query/acc.cgi?acc=GSM1304617","GSM1304617")</f>
        <v>GSM1304617</v>
      </c>
      <c r="F3722" t="str">
        <f>HYPERLINK("https://www.ncbi.nlm.nih.gov/geo/query/acc.cgi?acc=GSE53969","GSE53969")</f>
        <v>GSE53969</v>
      </c>
    </row>
    <row r="3723" spans="1:6" x14ac:dyDescent="0.25">
      <c r="A3723" t="s">
        <v>5922</v>
      </c>
      <c r="B3723" s="2" t="s">
        <v>1684</v>
      </c>
      <c r="C3723" t="s">
        <v>377</v>
      </c>
      <c r="D3723" t="s">
        <v>618</v>
      </c>
      <c r="E3723" t="str">
        <f>HYPERLINK("https://www.ncbi.nlm.nih.gov/geo/query/acc.cgi?acc=GSM1304614","GSM1304614")</f>
        <v>GSM1304614</v>
      </c>
      <c r="F3723" t="str">
        <f>HYPERLINK("https://www.ncbi.nlm.nih.gov/geo/query/acc.cgi?acc=GSE53969","GSE53969")</f>
        <v>GSE53969</v>
      </c>
    </row>
    <row r="3724" spans="1:6" x14ac:dyDescent="0.25">
      <c r="A3724" t="s">
        <v>5923</v>
      </c>
      <c r="B3724" s="2" t="s">
        <v>1684</v>
      </c>
      <c r="C3724" t="s">
        <v>377</v>
      </c>
      <c r="D3724" t="s">
        <v>618</v>
      </c>
      <c r="E3724" t="str">
        <f>HYPERLINK("https://www.ncbi.nlm.nih.gov/geo/query/acc.cgi?acc=GSM1304615","GSM1304615")</f>
        <v>GSM1304615</v>
      </c>
      <c r="F3724" t="str">
        <f>HYPERLINK("https://www.ncbi.nlm.nih.gov/geo/query/acc.cgi?acc=GSE53969","GSE53969")</f>
        <v>GSE53969</v>
      </c>
    </row>
    <row r="3725" spans="1:6" x14ac:dyDescent="0.25">
      <c r="A3725" t="s">
        <v>5924</v>
      </c>
      <c r="B3725" s="2" t="s">
        <v>785</v>
      </c>
      <c r="C3725" t="s">
        <v>377</v>
      </c>
      <c r="D3725" t="s">
        <v>618</v>
      </c>
      <c r="E3725" t="str">
        <f>HYPERLINK("https://www.ncbi.nlm.nih.gov/geo/query/acc.cgi?acc=GSM1304612","GSM1304612")</f>
        <v>GSM1304612</v>
      </c>
      <c r="F3725" t="str">
        <f>HYPERLINK("https://www.ncbi.nlm.nih.gov/geo/query/acc.cgi?acc=GSE53969","GSE53969")</f>
        <v>GSE53969</v>
      </c>
    </row>
    <row r="3726" spans="1:6" x14ac:dyDescent="0.25">
      <c r="A3726" t="s">
        <v>5925</v>
      </c>
      <c r="B3726" s="2" t="s">
        <v>5926</v>
      </c>
      <c r="C3726" t="s">
        <v>324</v>
      </c>
      <c r="D3726" t="s">
        <v>623</v>
      </c>
      <c r="E3726" t="str">
        <f>HYPERLINK("https://www.ncbi.nlm.nih.gov/geo/query/acc.cgi?acc=GSM105552","GSM105552")</f>
        <v>GSM105552</v>
      </c>
      <c r="F3726" t="str">
        <f>HYPERLINK("https://www.ncbi.nlm.nih.gov/geo/query/acc.cgi?acc=GSE4679","GSE4679")</f>
        <v>GSE4679</v>
      </c>
    </row>
    <row r="3727" spans="1:6" x14ac:dyDescent="0.25">
      <c r="A3727" t="s">
        <v>5927</v>
      </c>
      <c r="B3727" s="2" t="s">
        <v>785</v>
      </c>
      <c r="C3727" t="s">
        <v>377</v>
      </c>
      <c r="D3727" t="s">
        <v>618</v>
      </c>
      <c r="E3727" t="str">
        <f>HYPERLINK("https://www.ncbi.nlm.nih.gov/geo/query/acc.cgi?acc=GSM1304610","GSM1304610")</f>
        <v>GSM1304610</v>
      </c>
      <c r="F3727" t="str">
        <f>HYPERLINK("https://www.ncbi.nlm.nih.gov/geo/query/acc.cgi?acc=GSE53969","GSE53969")</f>
        <v>GSE53969</v>
      </c>
    </row>
    <row r="3728" spans="1:6" x14ac:dyDescent="0.25">
      <c r="A3728" t="s">
        <v>5928</v>
      </c>
      <c r="B3728" s="2" t="s">
        <v>785</v>
      </c>
      <c r="C3728" t="s">
        <v>377</v>
      </c>
      <c r="D3728" t="s">
        <v>618</v>
      </c>
      <c r="E3728" t="str">
        <f>HYPERLINK("https://www.ncbi.nlm.nih.gov/geo/query/acc.cgi?acc=GSM1304611","GSM1304611")</f>
        <v>GSM1304611</v>
      </c>
      <c r="F3728" t="str">
        <f>HYPERLINK("https://www.ncbi.nlm.nih.gov/geo/query/acc.cgi?acc=GSE53969","GSE53969")</f>
        <v>GSE53969</v>
      </c>
    </row>
    <row r="3729" spans="1:6" x14ac:dyDescent="0.25">
      <c r="A3729" t="s">
        <v>5929</v>
      </c>
      <c r="B3729" s="2" t="s">
        <v>5926</v>
      </c>
      <c r="C3729" t="s">
        <v>324</v>
      </c>
      <c r="D3729" t="s">
        <v>625</v>
      </c>
      <c r="E3729" t="str">
        <f>HYPERLINK("https://www.ncbi.nlm.nih.gov/geo/query/acc.cgi?acc=GSM105553","GSM105553")</f>
        <v>GSM105553</v>
      </c>
      <c r="F3729" t="str">
        <f>HYPERLINK("https://www.ncbi.nlm.nih.gov/geo/query/acc.cgi?acc=GSE4679","GSE4679")</f>
        <v>GSE4679</v>
      </c>
    </row>
    <row r="3730" spans="1:6" x14ac:dyDescent="0.25">
      <c r="A3730" t="s">
        <v>5930</v>
      </c>
      <c r="B3730" s="2" t="s">
        <v>1684</v>
      </c>
      <c r="C3730" t="s">
        <v>377</v>
      </c>
      <c r="D3730" t="s">
        <v>618</v>
      </c>
      <c r="E3730" t="str">
        <f>HYPERLINK("https://www.ncbi.nlm.nih.gov/geo/query/acc.cgi?acc=GSM1304618","GSM1304618")</f>
        <v>GSM1304618</v>
      </c>
      <c r="F3730" t="str">
        <f>HYPERLINK("https://www.ncbi.nlm.nih.gov/geo/query/acc.cgi?acc=GSE53969","GSE53969")</f>
        <v>GSE53969</v>
      </c>
    </row>
    <row r="3731" spans="1:6" x14ac:dyDescent="0.25">
      <c r="A3731" t="s">
        <v>5931</v>
      </c>
      <c r="B3731" s="2" t="s">
        <v>1684</v>
      </c>
      <c r="C3731" t="s">
        <v>377</v>
      </c>
      <c r="D3731" t="s">
        <v>618</v>
      </c>
      <c r="E3731" t="str">
        <f>HYPERLINK("https://www.ncbi.nlm.nih.gov/geo/query/acc.cgi?acc=GSM1304619","GSM1304619")</f>
        <v>GSM1304619</v>
      </c>
      <c r="F3731" t="str">
        <f>HYPERLINK("https://www.ncbi.nlm.nih.gov/geo/query/acc.cgi?acc=GSE53969","GSE53969")</f>
        <v>GSE53969</v>
      </c>
    </row>
    <row r="3732" spans="1:6" x14ac:dyDescent="0.25">
      <c r="A3732" t="s">
        <v>5932</v>
      </c>
      <c r="B3732" s="2" t="s">
        <v>5933</v>
      </c>
      <c r="C3732" t="s">
        <v>157</v>
      </c>
      <c r="D3732" t="s">
        <v>1121</v>
      </c>
      <c r="E3732" t="str">
        <f>HYPERLINK("https://www.ncbi.nlm.nih.gov/geo/query/acc.cgi?acc=GSM699598","GSM699598")</f>
        <v>GSM699598</v>
      </c>
      <c r="F3732" t="str">
        <f>HYPERLINK("https://www.ncbi.nlm.nih.gov/geo/query/acc.cgi?acc=GSE28262","GSE28262")</f>
        <v>GSE28262</v>
      </c>
    </row>
    <row r="3733" spans="1:6" x14ac:dyDescent="0.25">
      <c r="A3733" t="s">
        <v>5934</v>
      </c>
      <c r="B3733" s="2" t="s">
        <v>5933</v>
      </c>
      <c r="C3733" t="s">
        <v>157</v>
      </c>
      <c r="D3733" t="s">
        <v>1121</v>
      </c>
      <c r="E3733" t="str">
        <f>HYPERLINK("https://www.ncbi.nlm.nih.gov/geo/query/acc.cgi?acc=GSM699599","GSM699599")</f>
        <v>GSM699599</v>
      </c>
      <c r="F3733" t="str">
        <f>HYPERLINK("https://www.ncbi.nlm.nih.gov/geo/query/acc.cgi?acc=GSE28262","GSE28262")</f>
        <v>GSE28262</v>
      </c>
    </row>
    <row r="3734" spans="1:6" x14ac:dyDescent="0.25">
      <c r="A3734" t="s">
        <v>5935</v>
      </c>
      <c r="B3734" s="2" t="s">
        <v>5445</v>
      </c>
      <c r="C3734" t="s">
        <v>186</v>
      </c>
      <c r="D3734" t="s">
        <v>728</v>
      </c>
      <c r="E3734" t="str">
        <f>HYPERLINK("https://www.ncbi.nlm.nih.gov/geo/query/acc.cgi?acc=GSM777977","GSM777977")</f>
        <v>GSM777977</v>
      </c>
      <c r="F3734" t="str">
        <f>HYPERLINK("https://www.ncbi.nlm.nih.gov/geo/query/acc.cgi?acc=GSE31374","GSE31374")</f>
        <v>GSE31374</v>
      </c>
    </row>
    <row r="3735" spans="1:6" x14ac:dyDescent="0.25">
      <c r="A3735" t="s">
        <v>5936</v>
      </c>
      <c r="B3735" s="2" t="s">
        <v>5937</v>
      </c>
      <c r="C3735" t="s">
        <v>186</v>
      </c>
      <c r="D3735" t="s">
        <v>728</v>
      </c>
      <c r="E3735" t="str">
        <f>HYPERLINK("https://www.ncbi.nlm.nih.gov/geo/query/acc.cgi?acc=GSM777959","GSM777959")</f>
        <v>GSM777959</v>
      </c>
      <c r="F3735" t="str">
        <f>HYPERLINK("https://www.ncbi.nlm.nih.gov/geo/query/acc.cgi?acc=GSE31374","GSE31374")</f>
        <v>GSE31374</v>
      </c>
    </row>
    <row r="3736" spans="1:6" x14ac:dyDescent="0.25">
      <c r="A3736" t="s">
        <v>5938</v>
      </c>
      <c r="B3736" s="2" t="s">
        <v>5937</v>
      </c>
      <c r="C3736" t="s">
        <v>186</v>
      </c>
      <c r="D3736" t="s">
        <v>728</v>
      </c>
      <c r="E3736" t="str">
        <f>HYPERLINK("https://www.ncbi.nlm.nih.gov/geo/query/acc.cgi?acc=GSM777958","GSM777958")</f>
        <v>GSM777958</v>
      </c>
      <c r="F3736" t="str">
        <f>HYPERLINK("https://www.ncbi.nlm.nih.gov/geo/query/acc.cgi?acc=GSE31374","GSE31374")</f>
        <v>GSE31374</v>
      </c>
    </row>
    <row r="3737" spans="1:6" x14ac:dyDescent="0.25">
      <c r="A3737" t="s">
        <v>5939</v>
      </c>
      <c r="B3737" s="2" t="s">
        <v>5134</v>
      </c>
      <c r="C3737" t="s">
        <v>186</v>
      </c>
      <c r="D3737" t="s">
        <v>728</v>
      </c>
      <c r="E3737" t="str">
        <f>HYPERLINK("https://www.ncbi.nlm.nih.gov/geo/query/acc.cgi?acc=GSM777957","GSM777957")</f>
        <v>GSM777957</v>
      </c>
      <c r="F3737" t="str">
        <f>HYPERLINK("https://www.ncbi.nlm.nih.gov/geo/query/acc.cgi?acc=GSE31374","GSE31374")</f>
        <v>GSE31374</v>
      </c>
    </row>
    <row r="3738" spans="1:6" x14ac:dyDescent="0.25">
      <c r="A3738" t="s">
        <v>5940</v>
      </c>
      <c r="B3738" s="2" t="s">
        <v>5604</v>
      </c>
      <c r="C3738" t="s">
        <v>127</v>
      </c>
      <c r="D3738" t="s">
        <v>559</v>
      </c>
      <c r="E3738" t="str">
        <f>HYPERLINK("https://www.ncbi.nlm.nih.gov/geo/query/acc.cgi?acc=GSM638129","GSM638129")</f>
        <v>GSM638129</v>
      </c>
      <c r="F3738" t="str">
        <f>HYPERLINK("https://www.ncbi.nlm.nih.gov/geo/query/acc.cgi?acc=GSE26001","GSE26001")</f>
        <v>GSE26001</v>
      </c>
    </row>
    <row r="3739" spans="1:6" x14ac:dyDescent="0.25">
      <c r="A3739" t="s">
        <v>5941</v>
      </c>
      <c r="B3739" s="2" t="s">
        <v>5942</v>
      </c>
      <c r="C3739" t="s">
        <v>186</v>
      </c>
      <c r="D3739" t="s">
        <v>728</v>
      </c>
      <c r="E3739" t="str">
        <f>HYPERLINK("https://www.ncbi.nlm.nih.gov/geo/query/acc.cgi?acc=GSM777955","GSM777955")</f>
        <v>GSM777955</v>
      </c>
      <c r="F3739" t="str">
        <f>HYPERLINK("https://www.ncbi.nlm.nih.gov/geo/query/acc.cgi?acc=GSE31374","GSE31374")</f>
        <v>GSE31374</v>
      </c>
    </row>
    <row r="3740" spans="1:6" x14ac:dyDescent="0.25">
      <c r="A3740" t="s">
        <v>5943</v>
      </c>
      <c r="B3740" s="2" t="s">
        <v>5942</v>
      </c>
      <c r="C3740" t="s">
        <v>186</v>
      </c>
      <c r="D3740" t="s">
        <v>728</v>
      </c>
      <c r="E3740" t="str">
        <f>HYPERLINK("https://www.ncbi.nlm.nih.gov/geo/query/acc.cgi?acc=GSM777954","GSM777954")</f>
        <v>GSM777954</v>
      </c>
      <c r="F3740" t="str">
        <f>HYPERLINK("https://www.ncbi.nlm.nih.gov/geo/query/acc.cgi?acc=GSE31374","GSE31374")</f>
        <v>GSE31374</v>
      </c>
    </row>
    <row r="3741" spans="1:6" x14ac:dyDescent="0.25">
      <c r="A3741" t="s">
        <v>5944</v>
      </c>
      <c r="B3741" s="2" t="s">
        <v>5945</v>
      </c>
      <c r="C3741" t="s">
        <v>186</v>
      </c>
      <c r="D3741" t="s">
        <v>728</v>
      </c>
      <c r="E3741" t="str">
        <f>HYPERLINK("https://www.ncbi.nlm.nih.gov/geo/query/acc.cgi?acc=GSM777953","GSM777953")</f>
        <v>GSM777953</v>
      </c>
      <c r="F3741" t="str">
        <f>HYPERLINK("https://www.ncbi.nlm.nih.gov/geo/query/acc.cgi?acc=GSE31374","GSE31374")</f>
        <v>GSE31374</v>
      </c>
    </row>
    <row r="3742" spans="1:6" x14ac:dyDescent="0.25">
      <c r="A3742" t="s">
        <v>5946</v>
      </c>
      <c r="B3742" s="2" t="s">
        <v>5945</v>
      </c>
      <c r="C3742" t="s">
        <v>186</v>
      </c>
      <c r="D3742" t="s">
        <v>728</v>
      </c>
      <c r="E3742" t="str">
        <f>HYPERLINK("https://www.ncbi.nlm.nih.gov/geo/query/acc.cgi?acc=GSM777952","GSM777952")</f>
        <v>GSM777952</v>
      </c>
      <c r="F3742" t="str">
        <f>HYPERLINK("https://www.ncbi.nlm.nih.gov/geo/query/acc.cgi?acc=GSE31374","GSE31374")</f>
        <v>GSE31374</v>
      </c>
    </row>
    <row r="3743" spans="1:6" x14ac:dyDescent="0.25">
      <c r="A3743" t="s">
        <v>5947</v>
      </c>
      <c r="B3743" s="2" t="s">
        <v>5170</v>
      </c>
      <c r="C3743" t="s">
        <v>186</v>
      </c>
      <c r="D3743" t="s">
        <v>728</v>
      </c>
      <c r="E3743" t="str">
        <f>HYPERLINK("https://www.ncbi.nlm.nih.gov/geo/query/acc.cgi?acc=GSM777951","GSM777951")</f>
        <v>GSM777951</v>
      </c>
      <c r="F3743" t="str">
        <f>HYPERLINK("https://www.ncbi.nlm.nih.gov/geo/query/acc.cgi?acc=GSE31374","GSE31374")</f>
        <v>GSE31374</v>
      </c>
    </row>
    <row r="3744" spans="1:6" x14ac:dyDescent="0.25">
      <c r="A3744" t="s">
        <v>5948</v>
      </c>
      <c r="B3744" s="2" t="s">
        <v>5933</v>
      </c>
      <c r="C3744" t="s">
        <v>157</v>
      </c>
      <c r="D3744" t="s">
        <v>1121</v>
      </c>
      <c r="E3744" t="str">
        <f>HYPERLINK("https://www.ncbi.nlm.nih.gov/geo/query/acc.cgi?acc=GSM699597","GSM699597")</f>
        <v>GSM699597</v>
      </c>
      <c r="F3744" t="str">
        <f>HYPERLINK("https://www.ncbi.nlm.nih.gov/geo/query/acc.cgi?acc=GSE28262","GSE28262")</f>
        <v>GSE28262</v>
      </c>
    </row>
    <row r="3745" spans="1:6" x14ac:dyDescent="0.25">
      <c r="A3745" t="s">
        <v>5949</v>
      </c>
      <c r="B3745" s="2" t="s">
        <v>5950</v>
      </c>
      <c r="C3745" t="s">
        <v>466</v>
      </c>
      <c r="D3745" t="s">
        <v>559</v>
      </c>
      <c r="E3745" t="str">
        <f>HYPERLINK("https://www.ncbi.nlm.nih.gov/geo/query/acc.cgi?acc=GSM1836278","GSM1836278")</f>
        <v>GSM1836278</v>
      </c>
      <c r="F3745" t="str">
        <f>HYPERLINK("https://www.ncbi.nlm.nih.gov/geo/query/acc.cgi?acc=GSE71528","GSE71528")</f>
        <v>GSE71528</v>
      </c>
    </row>
    <row r="3746" spans="1:6" x14ac:dyDescent="0.25">
      <c r="A3746" t="s">
        <v>5951</v>
      </c>
      <c r="B3746" s="2" t="s">
        <v>5950</v>
      </c>
      <c r="C3746" t="s">
        <v>466</v>
      </c>
      <c r="D3746" t="s">
        <v>559</v>
      </c>
      <c r="E3746" t="str">
        <f>HYPERLINK("https://www.ncbi.nlm.nih.gov/geo/query/acc.cgi?acc=GSM1836279","GSM1836279")</f>
        <v>GSM1836279</v>
      </c>
      <c r="F3746" t="str">
        <f>HYPERLINK("https://www.ncbi.nlm.nih.gov/geo/query/acc.cgi?acc=GSE71528","GSE71528")</f>
        <v>GSE71528</v>
      </c>
    </row>
    <row r="3747" spans="1:6" x14ac:dyDescent="0.25">
      <c r="A3747" t="s">
        <v>5952</v>
      </c>
      <c r="B3747" s="2" t="s">
        <v>1216</v>
      </c>
      <c r="C3747" t="s">
        <v>267</v>
      </c>
      <c r="D3747" t="s">
        <v>559</v>
      </c>
      <c r="E3747" t="str">
        <f>HYPERLINK("https://www.ncbi.nlm.nih.gov/geo/query/acc.cgi?acc=GSM978941","GSM978941")</f>
        <v>GSM978941</v>
      </c>
      <c r="F3747" t="str">
        <f>HYPERLINK("https://www.ncbi.nlm.nih.gov/geo/query/acc.cgi?acc=GSE39771","GSE39771")</f>
        <v>GSE39771</v>
      </c>
    </row>
    <row r="3748" spans="1:6" x14ac:dyDescent="0.25">
      <c r="A3748" t="s">
        <v>5953</v>
      </c>
      <c r="B3748" s="2" t="s">
        <v>1582</v>
      </c>
      <c r="C3748" t="s">
        <v>324</v>
      </c>
      <c r="D3748" t="s">
        <v>623</v>
      </c>
      <c r="E3748" t="str">
        <f>HYPERLINK("https://www.ncbi.nlm.nih.gov/geo/query/acc.cgi?acc=GSM105558","GSM105558")</f>
        <v>GSM105558</v>
      </c>
      <c r="F3748" t="str">
        <f>HYPERLINK("https://www.ncbi.nlm.nih.gov/geo/query/acc.cgi?acc=GSE4679","GSE4679")</f>
        <v>GSE4679</v>
      </c>
    </row>
    <row r="3749" spans="1:6" x14ac:dyDescent="0.25">
      <c r="A3749" t="s">
        <v>5954</v>
      </c>
      <c r="B3749" s="2" t="s">
        <v>5955</v>
      </c>
      <c r="C3749" t="s">
        <v>466</v>
      </c>
      <c r="D3749" t="s">
        <v>559</v>
      </c>
      <c r="E3749" t="str">
        <f>HYPERLINK("https://www.ncbi.nlm.nih.gov/geo/query/acc.cgi?acc=GSM1836272","GSM1836272")</f>
        <v>GSM1836272</v>
      </c>
      <c r="F3749" t="str">
        <f t="shared" ref="F3749:F3754" si="205">HYPERLINK("https://www.ncbi.nlm.nih.gov/geo/query/acc.cgi?acc=GSE71528","GSE71528")</f>
        <v>GSE71528</v>
      </c>
    </row>
    <row r="3750" spans="1:6" x14ac:dyDescent="0.25">
      <c r="A3750" t="s">
        <v>5956</v>
      </c>
      <c r="B3750" s="2" t="s">
        <v>5955</v>
      </c>
      <c r="C3750" t="s">
        <v>466</v>
      </c>
      <c r="D3750" t="s">
        <v>559</v>
      </c>
      <c r="E3750" t="str">
        <f>HYPERLINK("https://www.ncbi.nlm.nih.gov/geo/query/acc.cgi?acc=GSM1836273","GSM1836273")</f>
        <v>GSM1836273</v>
      </c>
      <c r="F3750" t="str">
        <f t="shared" si="205"/>
        <v>GSE71528</v>
      </c>
    </row>
    <row r="3751" spans="1:6" x14ac:dyDescent="0.25">
      <c r="A3751" t="s">
        <v>5957</v>
      </c>
      <c r="B3751" s="2" t="s">
        <v>5958</v>
      </c>
      <c r="C3751" t="s">
        <v>466</v>
      </c>
      <c r="D3751" t="s">
        <v>559</v>
      </c>
      <c r="E3751" t="str">
        <f>HYPERLINK("https://www.ncbi.nlm.nih.gov/geo/query/acc.cgi?acc=GSM1836274","GSM1836274")</f>
        <v>GSM1836274</v>
      </c>
      <c r="F3751" t="str">
        <f t="shared" si="205"/>
        <v>GSE71528</v>
      </c>
    </row>
    <row r="3752" spans="1:6" x14ac:dyDescent="0.25">
      <c r="A3752" t="s">
        <v>5959</v>
      </c>
      <c r="B3752" s="2" t="s">
        <v>5958</v>
      </c>
      <c r="C3752" t="s">
        <v>466</v>
      </c>
      <c r="D3752" t="s">
        <v>559</v>
      </c>
      <c r="E3752" t="str">
        <f>HYPERLINK("https://www.ncbi.nlm.nih.gov/geo/query/acc.cgi?acc=GSM1836275","GSM1836275")</f>
        <v>GSM1836275</v>
      </c>
      <c r="F3752" t="str">
        <f t="shared" si="205"/>
        <v>GSE71528</v>
      </c>
    </row>
    <row r="3753" spans="1:6" x14ac:dyDescent="0.25">
      <c r="A3753" t="s">
        <v>5960</v>
      </c>
      <c r="B3753" s="2" t="s">
        <v>5961</v>
      </c>
      <c r="C3753" t="s">
        <v>466</v>
      </c>
      <c r="D3753" t="s">
        <v>559</v>
      </c>
      <c r="E3753" t="str">
        <f>HYPERLINK("https://www.ncbi.nlm.nih.gov/geo/query/acc.cgi?acc=GSM1836276","GSM1836276")</f>
        <v>GSM1836276</v>
      </c>
      <c r="F3753" t="str">
        <f t="shared" si="205"/>
        <v>GSE71528</v>
      </c>
    </row>
    <row r="3754" spans="1:6" x14ac:dyDescent="0.25">
      <c r="A3754" t="s">
        <v>5962</v>
      </c>
      <c r="B3754" s="2" t="s">
        <v>5961</v>
      </c>
      <c r="C3754" t="s">
        <v>466</v>
      </c>
      <c r="D3754" t="s">
        <v>559</v>
      </c>
      <c r="E3754" t="str">
        <f>HYPERLINK("https://www.ncbi.nlm.nih.gov/geo/query/acc.cgi?acc=GSM1836277","GSM1836277")</f>
        <v>GSM1836277</v>
      </c>
      <c r="F3754" t="str">
        <f t="shared" si="205"/>
        <v>GSE71528</v>
      </c>
    </row>
    <row r="3755" spans="1:6" x14ac:dyDescent="0.25">
      <c r="A3755" t="s">
        <v>5963</v>
      </c>
      <c r="B3755" s="2" t="s">
        <v>4178</v>
      </c>
      <c r="C3755" t="s">
        <v>309</v>
      </c>
      <c r="D3755" t="s">
        <v>583</v>
      </c>
      <c r="E3755" t="str">
        <f>HYPERLINK("https://www.ncbi.nlm.nih.gov/geo/query/acc.cgi?acc=GSM1068158","GSM1068158")</f>
        <v>GSM1068158</v>
      </c>
      <c r="F3755" t="str">
        <f>HYPERLINK("https://www.ncbi.nlm.nih.gov/geo/query/acc.cgi?acc=GSE43682","GSE43682")</f>
        <v>GSE43682</v>
      </c>
    </row>
    <row r="3756" spans="1:6" x14ac:dyDescent="0.25">
      <c r="A3756" t="s">
        <v>5964</v>
      </c>
      <c r="B3756" s="2" t="s">
        <v>4058</v>
      </c>
      <c r="C3756" t="s">
        <v>545</v>
      </c>
      <c r="D3756" t="s">
        <v>3368</v>
      </c>
      <c r="E3756" t="str">
        <f>HYPERLINK("https://www.ncbi.nlm.nih.gov/geo/query/acc.cgi?acc=GSM246426","GSM246426")</f>
        <v>GSM246426</v>
      </c>
      <c r="F3756" t="str">
        <f>HYPERLINK("https://www.ncbi.nlm.nih.gov/geo/query/acc.cgi?acc=GSE9775","GSE9775")</f>
        <v>GSE9775</v>
      </c>
    </row>
    <row r="3757" spans="1:6" x14ac:dyDescent="0.25">
      <c r="A3757" t="s">
        <v>5965</v>
      </c>
      <c r="B3757" s="2" t="s">
        <v>2587</v>
      </c>
      <c r="C3757" t="s">
        <v>166</v>
      </c>
      <c r="D3757" t="s">
        <v>559</v>
      </c>
      <c r="E3757" t="str">
        <f>HYPERLINK("https://www.ncbi.nlm.nih.gov/geo/query/acc.cgi?acc=GSM707697","GSM707697")</f>
        <v>GSM707697</v>
      </c>
      <c r="F3757" t="str">
        <f>HYPERLINK("https://www.ncbi.nlm.nih.gov/geo/query/acc.cgi?acc=GSE28593","GSE28593")</f>
        <v>GSE28593</v>
      </c>
    </row>
    <row r="3758" spans="1:6" x14ac:dyDescent="0.25">
      <c r="A3758" t="s">
        <v>5966</v>
      </c>
      <c r="B3758" s="2" t="s">
        <v>3673</v>
      </c>
      <c r="C3758" t="s">
        <v>267</v>
      </c>
      <c r="D3758" t="s">
        <v>559</v>
      </c>
      <c r="E3758" t="str">
        <f>HYPERLINK("https://www.ncbi.nlm.nih.gov/geo/query/acc.cgi?acc=GSM978940","GSM978940")</f>
        <v>GSM978940</v>
      </c>
      <c r="F3758" t="str">
        <f>HYPERLINK("https://www.ncbi.nlm.nih.gov/geo/query/acc.cgi?acc=GSE39771","GSE39771")</f>
        <v>GSE39771</v>
      </c>
    </row>
    <row r="3759" spans="1:6" x14ac:dyDescent="0.25">
      <c r="A3759" t="s">
        <v>5967</v>
      </c>
      <c r="B3759" s="2" t="s">
        <v>5968</v>
      </c>
      <c r="C3759" t="s">
        <v>522</v>
      </c>
      <c r="D3759" t="s">
        <v>583</v>
      </c>
      <c r="E3759" t="str">
        <f>HYPERLINK("https://www.ncbi.nlm.nih.gov/geo/query/acc.cgi?acc=GSM2177600","GSM2177600")</f>
        <v>GSM2177600</v>
      </c>
      <c r="F3759" t="str">
        <f>HYPERLINK("https://www.ncbi.nlm.nih.gov/geo/query/acc.cgi?acc=GSE81908","GSE81908")</f>
        <v>GSE81908</v>
      </c>
    </row>
    <row r="3760" spans="1:6" x14ac:dyDescent="0.25">
      <c r="A3760" t="s">
        <v>5969</v>
      </c>
      <c r="B3760" s="2" t="s">
        <v>2587</v>
      </c>
      <c r="C3760" t="s">
        <v>166</v>
      </c>
      <c r="D3760" t="s">
        <v>559</v>
      </c>
      <c r="E3760" t="str">
        <f>HYPERLINK("https://www.ncbi.nlm.nih.gov/geo/query/acc.cgi?acc=GSM707696","GSM707696")</f>
        <v>GSM707696</v>
      </c>
      <c r="F3760" t="str">
        <f>HYPERLINK("https://www.ncbi.nlm.nih.gov/geo/query/acc.cgi?acc=GSE28593","GSE28593")</f>
        <v>GSE28593</v>
      </c>
    </row>
    <row r="3761" spans="1:6" x14ac:dyDescent="0.25">
      <c r="A3761" t="s">
        <v>5970</v>
      </c>
      <c r="B3761" s="2" t="s">
        <v>5968</v>
      </c>
      <c r="C3761" t="s">
        <v>522</v>
      </c>
      <c r="D3761" t="s">
        <v>583</v>
      </c>
      <c r="E3761" t="str">
        <f>HYPERLINK("https://www.ncbi.nlm.nih.gov/geo/query/acc.cgi?acc=GSM2177601","GSM2177601")</f>
        <v>GSM2177601</v>
      </c>
      <c r="F3761" t="str">
        <f>HYPERLINK("https://www.ncbi.nlm.nih.gov/geo/query/acc.cgi?acc=GSE81908","GSE81908")</f>
        <v>GSE81908</v>
      </c>
    </row>
    <row r="3762" spans="1:6" x14ac:dyDescent="0.25">
      <c r="A3762" t="s">
        <v>5971</v>
      </c>
      <c r="B3762" s="2" t="s">
        <v>823</v>
      </c>
      <c r="C3762" t="s">
        <v>386</v>
      </c>
      <c r="D3762" t="s">
        <v>824</v>
      </c>
      <c r="E3762" t="str">
        <f>HYPERLINK("https://www.ncbi.nlm.nih.gov/geo/query/acc.cgi?acc=GSM1335366","GSM1335366")</f>
        <v>GSM1335366</v>
      </c>
      <c r="F3762" t="str">
        <f>HYPERLINK("https://www.ncbi.nlm.nih.gov/geo/query/acc.cgi?acc=GSE55401","GSE55401")</f>
        <v>GSE55401</v>
      </c>
    </row>
    <row r="3763" spans="1:6" x14ac:dyDescent="0.25">
      <c r="A3763" t="s">
        <v>5972</v>
      </c>
      <c r="B3763" s="2" t="s">
        <v>4353</v>
      </c>
      <c r="C3763" t="s">
        <v>178</v>
      </c>
      <c r="D3763" t="s">
        <v>630</v>
      </c>
      <c r="E3763" t="str">
        <f>HYPERLINK("https://www.ncbi.nlm.nih.gov/geo/query/acc.cgi?acc=GSM749299","GSM749299")</f>
        <v>GSM749299</v>
      </c>
      <c r="F3763" t="str">
        <f>HYPERLINK("https://www.ncbi.nlm.nih.gov/geo/query/acc.cgi?acc=GSE30245","GSE30245")</f>
        <v>GSE30245</v>
      </c>
    </row>
    <row r="3764" spans="1:6" x14ac:dyDescent="0.25">
      <c r="A3764" t="s">
        <v>5973</v>
      </c>
      <c r="B3764" s="2" t="s">
        <v>5974</v>
      </c>
      <c r="C3764" t="s">
        <v>516</v>
      </c>
      <c r="D3764" t="s">
        <v>559</v>
      </c>
      <c r="E3764" t="str">
        <f>HYPERLINK("https://www.ncbi.nlm.nih.gov/geo/query/acc.cgi?acc=GSM2139753","GSM2139753")</f>
        <v>GSM2139753</v>
      </c>
      <c r="F3764" t="str">
        <f>HYPERLINK("https://www.ncbi.nlm.nih.gov/geo/query/acc.cgi?acc=GSE80983","GSE80983")</f>
        <v>GSE80983</v>
      </c>
    </row>
    <row r="3765" spans="1:6" x14ac:dyDescent="0.25">
      <c r="A3765" t="s">
        <v>5975</v>
      </c>
      <c r="B3765" s="2" t="s">
        <v>941</v>
      </c>
      <c r="C3765" t="s">
        <v>148</v>
      </c>
      <c r="D3765" t="s">
        <v>579</v>
      </c>
      <c r="E3765" t="str">
        <f>HYPERLINK("https://www.ncbi.nlm.nih.gov/geo/query/acc.cgi?acc=GSM685740","GSM685740")</f>
        <v>GSM685740</v>
      </c>
      <c r="F3765" t="str">
        <f>HYPERLINK("https://www.ncbi.nlm.nih.gov/geo/query/acc.cgi?acc=GSE27685","GSE27685")</f>
        <v>GSE27685</v>
      </c>
    </row>
    <row r="3766" spans="1:6" x14ac:dyDescent="0.25">
      <c r="A3766" t="s">
        <v>5976</v>
      </c>
      <c r="B3766" s="2" t="s">
        <v>904</v>
      </c>
      <c r="C3766" t="s">
        <v>428</v>
      </c>
      <c r="D3766" t="s">
        <v>821</v>
      </c>
      <c r="E3766" t="str">
        <f>HYPERLINK("https://www.ncbi.nlm.nih.gov/geo/query/acc.cgi?acc=GSM1567070","GSM1567070")</f>
        <v>GSM1567070</v>
      </c>
      <c r="F3766" t="str">
        <f>HYPERLINK("https://www.ncbi.nlm.nih.gov/geo/query/acc.cgi?acc=GSE64251","GSE64251")</f>
        <v>GSE64251</v>
      </c>
    </row>
    <row r="3767" spans="1:6" x14ac:dyDescent="0.25">
      <c r="A3767" t="s">
        <v>5977</v>
      </c>
      <c r="B3767" s="2" t="s">
        <v>5978</v>
      </c>
      <c r="C3767" t="s">
        <v>109</v>
      </c>
      <c r="D3767" t="s">
        <v>923</v>
      </c>
      <c r="E3767" t="str">
        <f>HYPERLINK("https://www.ncbi.nlm.nih.gov/geo/query/acc.cgi?acc=GSM547957","GSM547957")</f>
        <v>GSM547957</v>
      </c>
      <c r="F3767" t="str">
        <f>HYPERLINK("https://www.ncbi.nlm.nih.gov/geo/query/acc.cgi?acc=GSE22043","GSE22043")</f>
        <v>GSE22043</v>
      </c>
    </row>
    <row r="3768" spans="1:6" x14ac:dyDescent="0.25">
      <c r="A3768" t="s">
        <v>5979</v>
      </c>
      <c r="B3768" s="2" t="s">
        <v>5980</v>
      </c>
      <c r="C3768" t="s">
        <v>109</v>
      </c>
      <c r="D3768" t="s">
        <v>824</v>
      </c>
      <c r="E3768" t="str">
        <f>HYPERLINK("https://www.ncbi.nlm.nih.gov/geo/query/acc.cgi?acc=GSM547954","GSM547954")</f>
        <v>GSM547954</v>
      </c>
      <c r="F3768" t="str">
        <f>HYPERLINK("https://www.ncbi.nlm.nih.gov/geo/query/acc.cgi?acc=GSE22043","GSE22043")</f>
        <v>GSE22043</v>
      </c>
    </row>
    <row r="3769" spans="1:6" x14ac:dyDescent="0.25">
      <c r="A3769" t="s">
        <v>5981</v>
      </c>
      <c r="B3769" s="2" t="s">
        <v>5982</v>
      </c>
      <c r="C3769" t="s">
        <v>148</v>
      </c>
      <c r="D3769" t="s">
        <v>579</v>
      </c>
      <c r="E3769" t="str">
        <f>HYPERLINK("https://www.ncbi.nlm.nih.gov/geo/query/acc.cgi?acc=GSM685743","GSM685743")</f>
        <v>GSM685743</v>
      </c>
      <c r="F3769" t="str">
        <f>HYPERLINK("https://www.ncbi.nlm.nih.gov/geo/query/acc.cgi?acc=GSE27685","GSE27685")</f>
        <v>GSE27685</v>
      </c>
    </row>
    <row r="3770" spans="1:6" x14ac:dyDescent="0.25">
      <c r="A3770" t="s">
        <v>5983</v>
      </c>
      <c r="B3770" s="2" t="s">
        <v>5984</v>
      </c>
      <c r="C3770" t="s">
        <v>109</v>
      </c>
      <c r="D3770" t="s">
        <v>923</v>
      </c>
      <c r="E3770" t="str">
        <f>HYPERLINK("https://www.ncbi.nlm.nih.gov/geo/query/acc.cgi?acc=GSM547952","GSM547952")</f>
        <v>GSM547952</v>
      </c>
      <c r="F3770" t="str">
        <f>HYPERLINK("https://www.ncbi.nlm.nih.gov/geo/query/acc.cgi?acc=GSE22043","GSE22043")</f>
        <v>GSE22043</v>
      </c>
    </row>
    <row r="3771" spans="1:6" x14ac:dyDescent="0.25">
      <c r="A3771" t="s">
        <v>5985</v>
      </c>
      <c r="B3771" s="2" t="s">
        <v>869</v>
      </c>
      <c r="C3771" t="s">
        <v>377</v>
      </c>
      <c r="D3771" t="s">
        <v>618</v>
      </c>
      <c r="E3771" t="str">
        <f>HYPERLINK("https://www.ncbi.nlm.nih.gov/geo/query/acc.cgi?acc=GSM1304461","GSM1304461")</f>
        <v>GSM1304461</v>
      </c>
      <c r="F3771" t="str">
        <f t="shared" ref="F3771:F3777" si="206">HYPERLINK("https://www.ncbi.nlm.nih.gov/geo/query/acc.cgi?acc=GSE53969","GSE53969")</f>
        <v>GSE53969</v>
      </c>
    </row>
    <row r="3772" spans="1:6" x14ac:dyDescent="0.25">
      <c r="A3772" t="s">
        <v>5986</v>
      </c>
      <c r="B3772" s="2" t="s">
        <v>869</v>
      </c>
      <c r="C3772" t="s">
        <v>377</v>
      </c>
      <c r="D3772" t="s">
        <v>618</v>
      </c>
      <c r="E3772" t="str">
        <f>HYPERLINK("https://www.ncbi.nlm.nih.gov/geo/query/acc.cgi?acc=GSM1304460","GSM1304460")</f>
        <v>GSM1304460</v>
      </c>
      <c r="F3772" t="str">
        <f t="shared" si="206"/>
        <v>GSE53969</v>
      </c>
    </row>
    <row r="3773" spans="1:6" x14ac:dyDescent="0.25">
      <c r="A3773" t="s">
        <v>5987</v>
      </c>
      <c r="B3773" s="2" t="s">
        <v>869</v>
      </c>
      <c r="C3773" t="s">
        <v>377</v>
      </c>
      <c r="D3773" t="s">
        <v>618</v>
      </c>
      <c r="E3773" t="str">
        <f>HYPERLINK("https://www.ncbi.nlm.nih.gov/geo/query/acc.cgi?acc=GSM1304463","GSM1304463")</f>
        <v>GSM1304463</v>
      </c>
      <c r="F3773" t="str">
        <f t="shared" si="206"/>
        <v>GSE53969</v>
      </c>
    </row>
    <row r="3774" spans="1:6" x14ac:dyDescent="0.25">
      <c r="A3774" t="s">
        <v>5988</v>
      </c>
      <c r="B3774" s="2" t="s">
        <v>869</v>
      </c>
      <c r="C3774" t="s">
        <v>377</v>
      </c>
      <c r="D3774" t="s">
        <v>618</v>
      </c>
      <c r="E3774" t="str">
        <f>HYPERLINK("https://www.ncbi.nlm.nih.gov/geo/query/acc.cgi?acc=GSM1304462","GSM1304462")</f>
        <v>GSM1304462</v>
      </c>
      <c r="F3774" t="str">
        <f t="shared" si="206"/>
        <v>GSE53969</v>
      </c>
    </row>
    <row r="3775" spans="1:6" x14ac:dyDescent="0.25">
      <c r="A3775" t="s">
        <v>5989</v>
      </c>
      <c r="B3775" s="2" t="s">
        <v>869</v>
      </c>
      <c r="C3775" t="s">
        <v>377</v>
      </c>
      <c r="D3775" t="s">
        <v>618</v>
      </c>
      <c r="E3775" t="str">
        <f>HYPERLINK("https://www.ncbi.nlm.nih.gov/geo/query/acc.cgi?acc=GSM1304465","GSM1304465")</f>
        <v>GSM1304465</v>
      </c>
      <c r="F3775" t="str">
        <f t="shared" si="206"/>
        <v>GSE53969</v>
      </c>
    </row>
    <row r="3776" spans="1:6" x14ac:dyDescent="0.25">
      <c r="A3776" t="s">
        <v>5990</v>
      </c>
      <c r="B3776" s="2" t="s">
        <v>869</v>
      </c>
      <c r="C3776" t="s">
        <v>377</v>
      </c>
      <c r="D3776" t="s">
        <v>618</v>
      </c>
      <c r="E3776" t="str">
        <f>HYPERLINK("https://www.ncbi.nlm.nih.gov/geo/query/acc.cgi?acc=GSM1304464","GSM1304464")</f>
        <v>GSM1304464</v>
      </c>
      <c r="F3776" t="str">
        <f t="shared" si="206"/>
        <v>GSE53969</v>
      </c>
    </row>
    <row r="3777" spans="1:6" x14ac:dyDescent="0.25">
      <c r="A3777" t="s">
        <v>5991</v>
      </c>
      <c r="B3777" s="2" t="s">
        <v>5552</v>
      </c>
      <c r="C3777" t="s">
        <v>377</v>
      </c>
      <c r="D3777" t="s">
        <v>618</v>
      </c>
      <c r="E3777" t="str">
        <f>HYPERLINK("https://www.ncbi.nlm.nih.gov/geo/query/acc.cgi?acc=GSM1304467","GSM1304467")</f>
        <v>GSM1304467</v>
      </c>
      <c r="F3777" t="str">
        <f t="shared" si="206"/>
        <v>GSE53969</v>
      </c>
    </row>
    <row r="3778" spans="1:6" x14ac:dyDescent="0.25">
      <c r="A3778" t="s">
        <v>5992</v>
      </c>
      <c r="B3778" s="2" t="s">
        <v>5993</v>
      </c>
      <c r="C3778" t="s">
        <v>256</v>
      </c>
      <c r="D3778" t="s">
        <v>579</v>
      </c>
      <c r="E3778" t="str">
        <f>HYPERLINK("https://www.ncbi.nlm.nih.gov/geo/query/acc.cgi?acc=GSM938917","GSM938917")</f>
        <v>GSM938917</v>
      </c>
      <c r="F3778" t="str">
        <f>HYPERLINK("https://www.ncbi.nlm.nih.gov/geo/query/acc.cgi?acc=GSE38316","GSE38316")</f>
        <v>GSE38316</v>
      </c>
    </row>
    <row r="3779" spans="1:6" x14ac:dyDescent="0.25">
      <c r="A3779" t="s">
        <v>5994</v>
      </c>
      <c r="B3779" s="2" t="s">
        <v>5993</v>
      </c>
      <c r="C3779" t="s">
        <v>256</v>
      </c>
      <c r="D3779" t="s">
        <v>579</v>
      </c>
      <c r="E3779" t="str">
        <f>HYPERLINK("https://www.ncbi.nlm.nih.gov/geo/query/acc.cgi?acc=GSM938918","GSM938918")</f>
        <v>GSM938918</v>
      </c>
      <c r="F3779" t="str">
        <f>HYPERLINK("https://www.ncbi.nlm.nih.gov/geo/query/acc.cgi?acc=GSE38316","GSE38316")</f>
        <v>GSE38316</v>
      </c>
    </row>
    <row r="3780" spans="1:6" x14ac:dyDescent="0.25">
      <c r="A3780" t="s">
        <v>5995</v>
      </c>
      <c r="B3780" s="2" t="s">
        <v>4147</v>
      </c>
      <c r="C3780" t="s">
        <v>256</v>
      </c>
      <c r="D3780" t="s">
        <v>579</v>
      </c>
      <c r="E3780" t="str">
        <f>HYPERLINK("https://www.ncbi.nlm.nih.gov/geo/query/acc.cgi?acc=GSM938919","GSM938919")</f>
        <v>GSM938919</v>
      </c>
      <c r="F3780" t="str">
        <f>HYPERLINK("https://www.ncbi.nlm.nih.gov/geo/query/acc.cgi?acc=GSE38316","GSE38316")</f>
        <v>GSE38316</v>
      </c>
    </row>
    <row r="3781" spans="1:6" x14ac:dyDescent="0.25">
      <c r="A3781" t="s">
        <v>5996</v>
      </c>
      <c r="B3781" s="2" t="s">
        <v>3774</v>
      </c>
      <c r="C3781" t="s">
        <v>295</v>
      </c>
      <c r="D3781" t="s">
        <v>559</v>
      </c>
      <c r="E3781" t="str">
        <f>HYPERLINK("https://www.ncbi.nlm.nih.gov/geo/query/acc.cgi?acc=GSM1058170","GSM1058170")</f>
        <v>GSM1058170</v>
      </c>
      <c r="F3781" t="str">
        <f>HYPERLINK("https://www.ncbi.nlm.nih.gov/geo/query/acc.cgi?acc=GSE43197","GSE43197")</f>
        <v>GSE43197</v>
      </c>
    </row>
    <row r="3782" spans="1:6" x14ac:dyDescent="0.25">
      <c r="A3782" t="s">
        <v>5997</v>
      </c>
      <c r="B3782" s="2" t="s">
        <v>5998</v>
      </c>
      <c r="C3782" t="s">
        <v>481</v>
      </c>
      <c r="D3782" t="s">
        <v>856</v>
      </c>
      <c r="E3782" t="str">
        <f>HYPERLINK("https://www.ncbi.nlm.nih.gov/geo/query/acc.cgi?acc=GSM2026313","GSM2026313")</f>
        <v>GSM2026313</v>
      </c>
      <c r="F3782" t="str">
        <f>HYPERLINK("https://www.ncbi.nlm.nih.gov/geo/query/acc.cgi?acc=GSE76481","GSE76481")</f>
        <v>GSE76481</v>
      </c>
    </row>
    <row r="3783" spans="1:6" x14ac:dyDescent="0.25">
      <c r="A3783" t="s">
        <v>5999</v>
      </c>
      <c r="B3783" s="2" t="s">
        <v>5795</v>
      </c>
      <c r="C3783" t="s">
        <v>481</v>
      </c>
      <c r="D3783" t="s">
        <v>856</v>
      </c>
      <c r="E3783" t="str">
        <f>HYPERLINK("https://www.ncbi.nlm.nih.gov/geo/query/acc.cgi?acc=GSM2026312","GSM2026312")</f>
        <v>GSM2026312</v>
      </c>
      <c r="F3783" t="str">
        <f>HYPERLINK("https://www.ncbi.nlm.nih.gov/geo/query/acc.cgi?acc=GSE76481","GSE76481")</f>
        <v>GSE76481</v>
      </c>
    </row>
    <row r="3784" spans="1:6" x14ac:dyDescent="0.25">
      <c r="A3784" t="s">
        <v>6000</v>
      </c>
      <c r="B3784" s="2" t="s">
        <v>6001</v>
      </c>
      <c r="C3784" t="s">
        <v>178</v>
      </c>
      <c r="D3784" t="s">
        <v>630</v>
      </c>
      <c r="E3784" t="str">
        <f>HYPERLINK("https://www.ncbi.nlm.nih.gov/geo/query/acc.cgi?acc=GSM749293","GSM749293")</f>
        <v>GSM749293</v>
      </c>
      <c r="F3784" t="str">
        <f>HYPERLINK("https://www.ncbi.nlm.nih.gov/geo/query/acc.cgi?acc=GSE30245","GSE30245")</f>
        <v>GSE30245</v>
      </c>
    </row>
    <row r="3785" spans="1:6" x14ac:dyDescent="0.25">
      <c r="A3785" t="s">
        <v>6002</v>
      </c>
      <c r="B3785" s="2" t="s">
        <v>6003</v>
      </c>
      <c r="C3785" t="s">
        <v>481</v>
      </c>
      <c r="D3785" t="s">
        <v>856</v>
      </c>
      <c r="E3785" t="str">
        <f>HYPERLINK("https://www.ncbi.nlm.nih.gov/geo/query/acc.cgi?acc=GSM2026315","GSM2026315")</f>
        <v>GSM2026315</v>
      </c>
      <c r="F3785" t="str">
        <f>HYPERLINK("https://www.ncbi.nlm.nih.gov/geo/query/acc.cgi?acc=GSE76481","GSE76481")</f>
        <v>GSE76481</v>
      </c>
    </row>
    <row r="3786" spans="1:6" x14ac:dyDescent="0.25">
      <c r="A3786" t="s">
        <v>6004</v>
      </c>
      <c r="B3786" s="2" t="s">
        <v>6001</v>
      </c>
      <c r="C3786" t="s">
        <v>178</v>
      </c>
      <c r="D3786" t="s">
        <v>630</v>
      </c>
      <c r="E3786" t="str">
        <f>HYPERLINK("https://www.ncbi.nlm.nih.gov/geo/query/acc.cgi?acc=GSM749292","GSM749292")</f>
        <v>GSM749292</v>
      </c>
      <c r="F3786" t="str">
        <f>HYPERLINK("https://www.ncbi.nlm.nih.gov/geo/query/acc.cgi?acc=GSE30245","GSE30245")</f>
        <v>GSE30245</v>
      </c>
    </row>
    <row r="3787" spans="1:6" x14ac:dyDescent="0.25">
      <c r="A3787" t="s">
        <v>6005</v>
      </c>
      <c r="B3787" s="2" t="s">
        <v>5998</v>
      </c>
      <c r="C3787" t="s">
        <v>481</v>
      </c>
      <c r="D3787" t="s">
        <v>856</v>
      </c>
      <c r="E3787" t="str">
        <f>HYPERLINK("https://www.ncbi.nlm.nih.gov/geo/query/acc.cgi?acc=GSM2026314","GSM2026314")</f>
        <v>GSM2026314</v>
      </c>
      <c r="F3787" t="str">
        <f>HYPERLINK("https://www.ncbi.nlm.nih.gov/geo/query/acc.cgi?acc=GSE76481","GSE76481")</f>
        <v>GSE76481</v>
      </c>
    </row>
    <row r="3788" spans="1:6" x14ac:dyDescent="0.25">
      <c r="A3788" t="s">
        <v>6006</v>
      </c>
      <c r="B3788" s="2" t="s">
        <v>5519</v>
      </c>
      <c r="C3788" t="s">
        <v>368</v>
      </c>
      <c r="D3788" t="s">
        <v>572</v>
      </c>
      <c r="E3788" t="str">
        <f>HYPERLINK("https://www.ncbi.nlm.nih.gov/geo/query/acc.cgi?acc=GSM1295568","GSM1295568")</f>
        <v>GSM1295568</v>
      </c>
      <c r="F3788" t="str">
        <f>HYPERLINK("https://www.ncbi.nlm.nih.gov/geo/query/acc.cgi?acc=GSE53529","GSE53529")</f>
        <v>GSE53529</v>
      </c>
    </row>
    <row r="3789" spans="1:6" x14ac:dyDescent="0.25">
      <c r="A3789" t="s">
        <v>6007</v>
      </c>
      <c r="B3789" s="2" t="s">
        <v>2674</v>
      </c>
      <c r="C3789" t="s">
        <v>472</v>
      </c>
      <c r="D3789" t="s">
        <v>764</v>
      </c>
      <c r="E3789" t="str">
        <f>HYPERLINK("https://www.ncbi.nlm.nih.gov/geo/query/acc.cgi?acc=GSM181939","GSM181939")</f>
        <v>GSM181939</v>
      </c>
      <c r="F3789" t="str">
        <f>HYPERLINK("https://www.ncbi.nlm.nih.gov/geo/query/acc.cgi?acc=GSE7506","GSE7506")</f>
        <v>GSE7506</v>
      </c>
    </row>
    <row r="3790" spans="1:6" x14ac:dyDescent="0.25">
      <c r="A3790" t="s">
        <v>6008</v>
      </c>
      <c r="B3790" s="2" t="s">
        <v>5281</v>
      </c>
      <c r="C3790" t="s">
        <v>481</v>
      </c>
      <c r="D3790" t="s">
        <v>856</v>
      </c>
      <c r="E3790" t="str">
        <f>HYPERLINK("https://www.ncbi.nlm.nih.gov/geo/query/acc.cgi?acc=GSM2026317","GSM2026317")</f>
        <v>GSM2026317</v>
      </c>
      <c r="F3790" t="str">
        <f>HYPERLINK("https://www.ncbi.nlm.nih.gov/geo/query/acc.cgi?acc=GSE76481","GSE76481")</f>
        <v>GSE76481</v>
      </c>
    </row>
    <row r="3791" spans="1:6" x14ac:dyDescent="0.25">
      <c r="A3791" t="s">
        <v>6009</v>
      </c>
      <c r="B3791" s="2" t="s">
        <v>1822</v>
      </c>
      <c r="C3791" t="s">
        <v>377</v>
      </c>
      <c r="D3791" t="s">
        <v>618</v>
      </c>
      <c r="E3791" t="str">
        <f>HYPERLINK("https://www.ncbi.nlm.nih.gov/geo/query/acc.cgi?acc=GSM1304530","GSM1304530")</f>
        <v>GSM1304530</v>
      </c>
      <c r="F3791" t="str">
        <f>HYPERLINK("https://www.ncbi.nlm.nih.gov/geo/query/acc.cgi?acc=GSE53969","GSE53969")</f>
        <v>GSE53969</v>
      </c>
    </row>
    <row r="3792" spans="1:6" x14ac:dyDescent="0.25">
      <c r="A3792" t="s">
        <v>6010</v>
      </c>
      <c r="B3792" s="2" t="s">
        <v>6003</v>
      </c>
      <c r="C3792" t="s">
        <v>481</v>
      </c>
      <c r="D3792" t="s">
        <v>856</v>
      </c>
      <c r="E3792" t="str">
        <f>HYPERLINK("https://www.ncbi.nlm.nih.gov/geo/query/acc.cgi?acc=GSM2026316","GSM2026316")</f>
        <v>GSM2026316</v>
      </c>
      <c r="F3792" t="str">
        <f>HYPERLINK("https://www.ncbi.nlm.nih.gov/geo/query/acc.cgi?acc=GSE76481","GSE76481")</f>
        <v>GSE76481</v>
      </c>
    </row>
    <row r="3793" spans="1:6" x14ac:dyDescent="0.25">
      <c r="A3793" t="s">
        <v>6011</v>
      </c>
      <c r="B3793" s="2" t="s">
        <v>5642</v>
      </c>
      <c r="C3793" t="s">
        <v>472</v>
      </c>
      <c r="D3793" t="s">
        <v>1657</v>
      </c>
      <c r="E3793" t="str">
        <f>HYPERLINK("https://www.ncbi.nlm.nih.gov/geo/query/acc.cgi?acc=GSM181936","GSM181936")</f>
        <v>GSM181936</v>
      </c>
      <c r="F3793" t="str">
        <f>HYPERLINK("https://www.ncbi.nlm.nih.gov/geo/query/acc.cgi?acc=GSE7506","GSE7506")</f>
        <v>GSE7506</v>
      </c>
    </row>
    <row r="3794" spans="1:6" x14ac:dyDescent="0.25">
      <c r="A3794" t="s">
        <v>6012</v>
      </c>
      <c r="B3794" s="2" t="s">
        <v>6013</v>
      </c>
      <c r="C3794" t="s">
        <v>278</v>
      </c>
      <c r="D3794" t="s">
        <v>559</v>
      </c>
      <c r="E3794" t="str">
        <f>HYPERLINK("https://www.ncbi.nlm.nih.gov/geo/query/acc.cgi?acc=GSM94868","GSM94868")</f>
        <v>GSM94868</v>
      </c>
      <c r="F3794" t="str">
        <f>HYPERLINK("https://www.ncbi.nlm.nih.gov/geo/query/acc.cgi?acc=GSE4189","GSE4189")</f>
        <v>GSE4189</v>
      </c>
    </row>
    <row r="3795" spans="1:6" x14ac:dyDescent="0.25">
      <c r="A3795" t="s">
        <v>6014</v>
      </c>
      <c r="B3795" s="2" t="s">
        <v>5642</v>
      </c>
      <c r="C3795" t="s">
        <v>472</v>
      </c>
      <c r="D3795" t="s">
        <v>764</v>
      </c>
      <c r="E3795" t="str">
        <f>HYPERLINK("https://www.ncbi.nlm.nih.gov/geo/query/acc.cgi?acc=GSM181935","GSM181935")</f>
        <v>GSM181935</v>
      </c>
      <c r="F3795" t="str">
        <f>HYPERLINK("https://www.ncbi.nlm.nih.gov/geo/query/acc.cgi?acc=GSE7506","GSE7506")</f>
        <v>GSE7506</v>
      </c>
    </row>
    <row r="3796" spans="1:6" x14ac:dyDescent="0.25">
      <c r="A3796" t="s">
        <v>6015</v>
      </c>
      <c r="B3796" s="2" t="s">
        <v>6013</v>
      </c>
      <c r="C3796" t="s">
        <v>278</v>
      </c>
      <c r="D3796" t="s">
        <v>559</v>
      </c>
      <c r="E3796" t="str">
        <f>HYPERLINK("https://www.ncbi.nlm.nih.gov/geo/query/acc.cgi?acc=GSM94869","GSM94869")</f>
        <v>GSM94869</v>
      </c>
      <c r="F3796" t="str">
        <f>HYPERLINK("https://www.ncbi.nlm.nih.gov/geo/query/acc.cgi?acc=GSE4189","GSE4189")</f>
        <v>GSE4189</v>
      </c>
    </row>
    <row r="3797" spans="1:6" x14ac:dyDescent="0.25">
      <c r="A3797" t="s">
        <v>6016</v>
      </c>
      <c r="B3797" s="2" t="s">
        <v>617</v>
      </c>
      <c r="C3797" t="s">
        <v>377</v>
      </c>
      <c r="D3797" t="s">
        <v>618</v>
      </c>
      <c r="E3797" t="str">
        <f>HYPERLINK("https://www.ncbi.nlm.nih.gov/geo/query/acc.cgi?acc=GSM1304491","GSM1304491")</f>
        <v>GSM1304491</v>
      </c>
      <c r="F3797" t="str">
        <f>HYPERLINK("https://www.ncbi.nlm.nih.gov/geo/query/acc.cgi?acc=GSE53969","GSE53969")</f>
        <v>GSE53969</v>
      </c>
    </row>
    <row r="3798" spans="1:6" x14ac:dyDescent="0.25">
      <c r="A3798" t="s">
        <v>6017</v>
      </c>
      <c r="B3798" s="2" t="s">
        <v>5707</v>
      </c>
      <c r="C3798" t="s">
        <v>104</v>
      </c>
      <c r="D3798" t="s">
        <v>923</v>
      </c>
      <c r="E3798" t="str">
        <f>HYPERLINK("https://www.ncbi.nlm.nih.gov/geo/query/acc.cgi?acc=GSM516990","GSM516990")</f>
        <v>GSM516990</v>
      </c>
      <c r="F3798" t="str">
        <f t="shared" ref="F3798:F3804" si="207">HYPERLINK("https://www.ncbi.nlm.nih.gov/geo/query/acc.cgi?acc=GSE20576","GSE20576")</f>
        <v>GSE20576</v>
      </c>
    </row>
    <row r="3799" spans="1:6" x14ac:dyDescent="0.25">
      <c r="A3799" t="s">
        <v>6018</v>
      </c>
      <c r="B3799" s="2" t="s">
        <v>6019</v>
      </c>
      <c r="C3799" t="s">
        <v>104</v>
      </c>
      <c r="D3799" t="s">
        <v>923</v>
      </c>
      <c r="E3799" t="str">
        <f>HYPERLINK("https://www.ncbi.nlm.nih.gov/geo/query/acc.cgi?acc=GSM516991","GSM516991")</f>
        <v>GSM516991</v>
      </c>
      <c r="F3799" t="str">
        <f t="shared" si="207"/>
        <v>GSE20576</v>
      </c>
    </row>
    <row r="3800" spans="1:6" x14ac:dyDescent="0.25">
      <c r="A3800" t="s">
        <v>6020</v>
      </c>
      <c r="B3800" s="2" t="s">
        <v>6019</v>
      </c>
      <c r="C3800" t="s">
        <v>104</v>
      </c>
      <c r="D3800" t="s">
        <v>923</v>
      </c>
      <c r="E3800" t="str">
        <f>HYPERLINK("https://www.ncbi.nlm.nih.gov/geo/query/acc.cgi?acc=GSM516992","GSM516992")</f>
        <v>GSM516992</v>
      </c>
      <c r="F3800" t="str">
        <f t="shared" si="207"/>
        <v>GSE20576</v>
      </c>
    </row>
    <row r="3801" spans="1:6" x14ac:dyDescent="0.25">
      <c r="A3801" t="s">
        <v>6021</v>
      </c>
      <c r="B3801" s="2" t="s">
        <v>6019</v>
      </c>
      <c r="C3801" t="s">
        <v>104</v>
      </c>
      <c r="D3801" t="s">
        <v>923</v>
      </c>
      <c r="E3801" t="str">
        <f>HYPERLINK("https://www.ncbi.nlm.nih.gov/geo/query/acc.cgi?acc=GSM516993","GSM516993")</f>
        <v>GSM516993</v>
      </c>
      <c r="F3801" t="str">
        <f t="shared" si="207"/>
        <v>GSE20576</v>
      </c>
    </row>
    <row r="3802" spans="1:6" x14ac:dyDescent="0.25">
      <c r="A3802" t="s">
        <v>6022</v>
      </c>
      <c r="B3802" s="2" t="s">
        <v>6019</v>
      </c>
      <c r="C3802" t="s">
        <v>104</v>
      </c>
      <c r="D3802" t="s">
        <v>923</v>
      </c>
      <c r="E3802" t="str">
        <f>HYPERLINK("https://www.ncbi.nlm.nih.gov/geo/query/acc.cgi?acc=GSM516994","GSM516994")</f>
        <v>GSM516994</v>
      </c>
      <c r="F3802" t="str">
        <f t="shared" si="207"/>
        <v>GSE20576</v>
      </c>
    </row>
    <row r="3803" spans="1:6" x14ac:dyDescent="0.25">
      <c r="A3803" t="s">
        <v>6023</v>
      </c>
      <c r="B3803" s="2" t="s">
        <v>6019</v>
      </c>
      <c r="C3803" t="s">
        <v>104</v>
      </c>
      <c r="D3803" t="s">
        <v>923</v>
      </c>
      <c r="E3803" t="str">
        <f>HYPERLINK("https://www.ncbi.nlm.nih.gov/geo/query/acc.cgi?acc=GSM516995","GSM516995")</f>
        <v>GSM516995</v>
      </c>
      <c r="F3803" t="str">
        <f t="shared" si="207"/>
        <v>GSE20576</v>
      </c>
    </row>
    <row r="3804" spans="1:6" x14ac:dyDescent="0.25">
      <c r="A3804" t="s">
        <v>6024</v>
      </c>
      <c r="B3804" s="2" t="s">
        <v>6019</v>
      </c>
      <c r="C3804" t="s">
        <v>104</v>
      </c>
      <c r="D3804" t="s">
        <v>923</v>
      </c>
      <c r="E3804" t="str">
        <f>HYPERLINK("https://www.ncbi.nlm.nih.gov/geo/query/acc.cgi?acc=GSM516996","GSM516996")</f>
        <v>GSM516996</v>
      </c>
      <c r="F3804" t="str">
        <f t="shared" si="207"/>
        <v>GSE20576</v>
      </c>
    </row>
    <row r="3805" spans="1:6" x14ac:dyDescent="0.25">
      <c r="A3805" t="s">
        <v>6025</v>
      </c>
      <c r="B3805" s="2" t="s">
        <v>3805</v>
      </c>
      <c r="C3805" t="s">
        <v>377</v>
      </c>
      <c r="D3805" t="s">
        <v>618</v>
      </c>
      <c r="E3805" t="str">
        <f>HYPERLINK("https://www.ncbi.nlm.nih.gov/geo/query/acc.cgi?acc=GSM1304592","GSM1304592")</f>
        <v>GSM1304592</v>
      </c>
      <c r="F3805" t="str">
        <f>HYPERLINK("https://www.ncbi.nlm.nih.gov/geo/query/acc.cgi?acc=GSE53969","GSE53969")</f>
        <v>GSE53969</v>
      </c>
    </row>
    <row r="3806" spans="1:6" x14ac:dyDescent="0.25">
      <c r="A3806" t="s">
        <v>6026</v>
      </c>
      <c r="B3806" s="2" t="s">
        <v>3378</v>
      </c>
      <c r="C3806" t="s">
        <v>545</v>
      </c>
      <c r="D3806" t="s">
        <v>3368</v>
      </c>
      <c r="E3806" t="str">
        <f>HYPERLINK("https://www.ncbi.nlm.nih.gov/geo/query/acc.cgi?acc=GSM246437","GSM246437")</f>
        <v>GSM246437</v>
      </c>
      <c r="F3806" t="str">
        <f>HYPERLINK("https://www.ncbi.nlm.nih.gov/geo/query/acc.cgi?acc=GSE9775","GSE9775")</f>
        <v>GSE9775</v>
      </c>
    </row>
    <row r="3807" spans="1:6" x14ac:dyDescent="0.25">
      <c r="A3807" t="s">
        <v>6027</v>
      </c>
      <c r="B3807" s="2" t="s">
        <v>4513</v>
      </c>
      <c r="C3807" t="s">
        <v>377</v>
      </c>
      <c r="D3807" t="s">
        <v>618</v>
      </c>
      <c r="E3807" t="str">
        <f>HYPERLINK("https://www.ncbi.nlm.nih.gov/geo/query/acc.cgi?acc=GSM1304599","GSM1304599")</f>
        <v>GSM1304599</v>
      </c>
      <c r="F3807" t="str">
        <f>HYPERLINK("https://www.ncbi.nlm.nih.gov/geo/query/acc.cgi?acc=GSE53969","GSE53969")</f>
        <v>GSE53969</v>
      </c>
    </row>
    <row r="3808" spans="1:6" x14ac:dyDescent="0.25">
      <c r="A3808" t="s">
        <v>6028</v>
      </c>
      <c r="B3808" s="2" t="s">
        <v>4513</v>
      </c>
      <c r="C3808" t="s">
        <v>377</v>
      </c>
      <c r="D3808" t="s">
        <v>618</v>
      </c>
      <c r="E3808" t="str">
        <f>HYPERLINK("https://www.ncbi.nlm.nih.gov/geo/query/acc.cgi?acc=GSM1304598","GSM1304598")</f>
        <v>GSM1304598</v>
      </c>
      <c r="F3808" t="str">
        <f>HYPERLINK("https://www.ncbi.nlm.nih.gov/geo/query/acc.cgi?acc=GSE53969","GSE53969")</f>
        <v>GSE53969</v>
      </c>
    </row>
    <row r="3809" spans="1:6" x14ac:dyDescent="0.25">
      <c r="A3809" t="s">
        <v>6029</v>
      </c>
      <c r="B3809" s="2" t="s">
        <v>3863</v>
      </c>
      <c r="C3809" t="s">
        <v>507</v>
      </c>
      <c r="D3809" t="s">
        <v>856</v>
      </c>
      <c r="E3809" t="str">
        <f>HYPERLINK("https://www.ncbi.nlm.nih.gov/geo/query/acc.cgi?acc=GSM2096549","GSM2096549")</f>
        <v>GSM2096549</v>
      </c>
      <c r="F3809" t="str">
        <f>HYPERLINK("https://www.ncbi.nlm.nih.gov/geo/query/acc.cgi?acc=GSE79515","GSE79515")</f>
        <v>GSE79515</v>
      </c>
    </row>
    <row r="3810" spans="1:6" x14ac:dyDescent="0.25">
      <c r="A3810" t="s">
        <v>6030</v>
      </c>
      <c r="B3810" s="2" t="s">
        <v>6013</v>
      </c>
      <c r="C3810" t="s">
        <v>278</v>
      </c>
      <c r="D3810" t="s">
        <v>559</v>
      </c>
      <c r="E3810" t="str">
        <f>HYPERLINK("https://www.ncbi.nlm.nih.gov/geo/query/acc.cgi?acc=GSM94866","GSM94866")</f>
        <v>GSM94866</v>
      </c>
      <c r="F3810" t="str">
        <f>HYPERLINK("https://www.ncbi.nlm.nih.gov/geo/query/acc.cgi?acc=GSE4189","GSE4189")</f>
        <v>GSE4189</v>
      </c>
    </row>
    <row r="3811" spans="1:6" x14ac:dyDescent="0.25">
      <c r="A3811" t="s">
        <v>6031</v>
      </c>
      <c r="B3811" s="2" t="s">
        <v>3863</v>
      </c>
      <c r="C3811" t="s">
        <v>507</v>
      </c>
      <c r="D3811" t="s">
        <v>856</v>
      </c>
      <c r="E3811" t="str">
        <f>HYPERLINK("https://www.ncbi.nlm.nih.gov/geo/query/acc.cgi?acc=GSM2096548","GSM2096548")</f>
        <v>GSM2096548</v>
      </c>
      <c r="F3811" t="str">
        <f>HYPERLINK("https://www.ncbi.nlm.nih.gov/geo/query/acc.cgi?acc=GSE79515","GSE79515")</f>
        <v>GSE79515</v>
      </c>
    </row>
    <row r="3812" spans="1:6" x14ac:dyDescent="0.25">
      <c r="A3812" t="s">
        <v>6032</v>
      </c>
      <c r="B3812" s="2" t="s">
        <v>6013</v>
      </c>
      <c r="C3812" t="s">
        <v>278</v>
      </c>
      <c r="D3812" t="s">
        <v>559</v>
      </c>
      <c r="E3812" t="str">
        <f>HYPERLINK("https://www.ncbi.nlm.nih.gov/geo/query/acc.cgi?acc=GSM94867","GSM94867")</f>
        <v>GSM94867</v>
      </c>
      <c r="F3812" t="str">
        <f>HYPERLINK("https://www.ncbi.nlm.nih.gov/geo/query/acc.cgi?acc=GSE4189","GSE4189")</f>
        <v>GSE4189</v>
      </c>
    </row>
    <row r="3813" spans="1:6" x14ac:dyDescent="0.25">
      <c r="A3813" t="s">
        <v>6033</v>
      </c>
      <c r="B3813" s="2" t="s">
        <v>4876</v>
      </c>
      <c r="C3813" t="s">
        <v>481</v>
      </c>
      <c r="D3813" t="s">
        <v>856</v>
      </c>
      <c r="E3813" t="str">
        <f>HYPERLINK("https://www.ncbi.nlm.nih.gov/geo/query/acc.cgi?acc=GSM2026304","GSM2026304")</f>
        <v>GSM2026304</v>
      </c>
      <c r="F3813" t="str">
        <f>HYPERLINK("https://www.ncbi.nlm.nih.gov/geo/query/acc.cgi?acc=GSE76481","GSE76481")</f>
        <v>GSE76481</v>
      </c>
    </row>
    <row r="3814" spans="1:6" x14ac:dyDescent="0.25">
      <c r="A3814" t="s">
        <v>6034</v>
      </c>
      <c r="B3814" s="2" t="s">
        <v>5978</v>
      </c>
      <c r="C3814" t="s">
        <v>109</v>
      </c>
      <c r="D3814" t="s">
        <v>923</v>
      </c>
      <c r="E3814" t="str">
        <f>HYPERLINK("https://www.ncbi.nlm.nih.gov/geo/query/acc.cgi?acc=GSM547956","GSM547956")</f>
        <v>GSM547956</v>
      </c>
      <c r="F3814" t="str">
        <f>HYPERLINK("https://www.ncbi.nlm.nih.gov/geo/query/acc.cgi?acc=GSE22043","GSE22043")</f>
        <v>GSE22043</v>
      </c>
    </row>
    <row r="3815" spans="1:6" x14ac:dyDescent="0.25">
      <c r="A3815" t="s">
        <v>6035</v>
      </c>
      <c r="B3815" s="2" t="s">
        <v>941</v>
      </c>
      <c r="C3815" t="s">
        <v>148</v>
      </c>
      <c r="D3815" t="s">
        <v>579</v>
      </c>
      <c r="E3815" t="str">
        <f>HYPERLINK("https://www.ncbi.nlm.nih.gov/geo/query/acc.cgi?acc=GSM685741","GSM685741")</f>
        <v>GSM685741</v>
      </c>
      <c r="F3815" t="str">
        <f>HYPERLINK("https://www.ncbi.nlm.nih.gov/geo/query/acc.cgi?acc=GSE27685","GSE27685")</f>
        <v>GSE27685</v>
      </c>
    </row>
    <row r="3816" spans="1:6" x14ac:dyDescent="0.25">
      <c r="A3816" t="s">
        <v>6036</v>
      </c>
      <c r="B3816" s="2" t="s">
        <v>5982</v>
      </c>
      <c r="C3816" t="s">
        <v>148</v>
      </c>
      <c r="D3816" t="s">
        <v>579</v>
      </c>
      <c r="E3816" t="str">
        <f>HYPERLINK("https://www.ncbi.nlm.nih.gov/geo/query/acc.cgi?acc=GSM685742","GSM685742")</f>
        <v>GSM685742</v>
      </c>
      <c r="F3816" t="str">
        <f>HYPERLINK("https://www.ncbi.nlm.nih.gov/geo/query/acc.cgi?acc=GSE27685","GSE27685")</f>
        <v>GSE27685</v>
      </c>
    </row>
    <row r="3817" spans="1:6" x14ac:dyDescent="0.25">
      <c r="A3817" t="s">
        <v>6037</v>
      </c>
      <c r="B3817" s="2" t="s">
        <v>5980</v>
      </c>
      <c r="C3817" t="s">
        <v>109</v>
      </c>
      <c r="D3817" t="s">
        <v>824</v>
      </c>
      <c r="E3817" t="str">
        <f>HYPERLINK("https://www.ncbi.nlm.nih.gov/geo/query/acc.cgi?acc=GSM547955","GSM547955")</f>
        <v>GSM547955</v>
      </c>
      <c r="F3817" t="str">
        <f>HYPERLINK("https://www.ncbi.nlm.nih.gov/geo/query/acc.cgi?acc=GSE22043","GSE22043")</f>
        <v>GSE22043</v>
      </c>
    </row>
    <row r="3818" spans="1:6" x14ac:dyDescent="0.25">
      <c r="A3818" t="s">
        <v>6038</v>
      </c>
      <c r="B3818" s="2" t="s">
        <v>5982</v>
      </c>
      <c r="C3818" t="s">
        <v>148</v>
      </c>
      <c r="D3818" t="s">
        <v>579</v>
      </c>
      <c r="E3818" t="str">
        <f>HYPERLINK("https://www.ncbi.nlm.nih.gov/geo/query/acc.cgi?acc=GSM685744","GSM685744")</f>
        <v>GSM685744</v>
      </c>
      <c r="F3818" t="str">
        <f>HYPERLINK("https://www.ncbi.nlm.nih.gov/geo/query/acc.cgi?acc=GSE27685","GSE27685")</f>
        <v>GSE27685</v>
      </c>
    </row>
    <row r="3819" spans="1:6" x14ac:dyDescent="0.25">
      <c r="A3819" t="s">
        <v>6039</v>
      </c>
      <c r="B3819" s="2" t="s">
        <v>5980</v>
      </c>
      <c r="C3819" t="s">
        <v>109</v>
      </c>
      <c r="D3819" t="s">
        <v>824</v>
      </c>
      <c r="E3819" t="str">
        <f>HYPERLINK("https://www.ncbi.nlm.nih.gov/geo/query/acc.cgi?acc=GSM547953","GSM547953")</f>
        <v>GSM547953</v>
      </c>
      <c r="F3819" t="str">
        <f>HYPERLINK("https://www.ncbi.nlm.nih.gov/geo/query/acc.cgi?acc=GSE22043","GSE22043")</f>
        <v>GSE22043</v>
      </c>
    </row>
    <row r="3820" spans="1:6" x14ac:dyDescent="0.25">
      <c r="A3820" t="s">
        <v>6040</v>
      </c>
      <c r="B3820" s="2" t="s">
        <v>5984</v>
      </c>
      <c r="C3820" t="s">
        <v>109</v>
      </c>
      <c r="D3820" t="s">
        <v>923</v>
      </c>
      <c r="E3820" t="str">
        <f>HYPERLINK("https://www.ncbi.nlm.nih.gov/geo/query/acc.cgi?acc=GSM547950","GSM547950")</f>
        <v>GSM547950</v>
      </c>
      <c r="F3820" t="str">
        <f>HYPERLINK("https://www.ncbi.nlm.nih.gov/geo/query/acc.cgi?acc=GSE22043","GSE22043")</f>
        <v>GSE22043</v>
      </c>
    </row>
    <row r="3821" spans="1:6" x14ac:dyDescent="0.25">
      <c r="A3821" t="s">
        <v>6041</v>
      </c>
      <c r="B3821" s="2" t="s">
        <v>5984</v>
      </c>
      <c r="C3821" t="s">
        <v>109</v>
      </c>
      <c r="D3821" t="s">
        <v>923</v>
      </c>
      <c r="E3821" t="str">
        <f>HYPERLINK("https://www.ncbi.nlm.nih.gov/geo/query/acc.cgi?acc=GSM547951","GSM547951")</f>
        <v>GSM547951</v>
      </c>
      <c r="F3821" t="str">
        <f>HYPERLINK("https://www.ncbi.nlm.nih.gov/geo/query/acc.cgi?acc=GSE22043","GSE22043")</f>
        <v>GSE22043</v>
      </c>
    </row>
    <row r="3822" spans="1:6" x14ac:dyDescent="0.25">
      <c r="A3822" t="s">
        <v>6042</v>
      </c>
      <c r="B3822" s="2" t="s">
        <v>6043</v>
      </c>
      <c r="C3822" t="s">
        <v>501</v>
      </c>
      <c r="D3822" t="s">
        <v>1806</v>
      </c>
      <c r="E3822" t="str">
        <f>HYPERLINK("https://www.ncbi.nlm.nih.gov/geo/query/acc.cgi?acc=GSM190784","GSM190784")</f>
        <v>GSM190784</v>
      </c>
      <c r="F3822" t="str">
        <f>HYPERLINK("https://www.ncbi.nlm.nih.gov/geo/query/acc.cgi?acc=GSE7866","GSE7866")</f>
        <v>GSE7866</v>
      </c>
    </row>
    <row r="3823" spans="1:6" x14ac:dyDescent="0.25">
      <c r="A3823" t="s">
        <v>6044</v>
      </c>
      <c r="B3823" s="2" t="s">
        <v>5837</v>
      </c>
      <c r="C3823" t="s">
        <v>259</v>
      </c>
      <c r="D3823" t="s">
        <v>579</v>
      </c>
      <c r="E3823" t="str">
        <f>HYPERLINK("https://www.ncbi.nlm.nih.gov/geo/query/acc.cgi?acc=GSM960877","GSM960877")</f>
        <v>GSM960877</v>
      </c>
      <c r="F3823" t="str">
        <f>HYPERLINK("https://www.ncbi.nlm.nih.gov/geo/query/acc.cgi?acc=GSE39321","GSE39321")</f>
        <v>GSE39321</v>
      </c>
    </row>
    <row r="3824" spans="1:6" x14ac:dyDescent="0.25">
      <c r="A3824" t="s">
        <v>6045</v>
      </c>
      <c r="B3824" s="2" t="s">
        <v>5978</v>
      </c>
      <c r="C3824" t="s">
        <v>109</v>
      </c>
      <c r="D3824" t="s">
        <v>923</v>
      </c>
      <c r="E3824" t="str">
        <f>HYPERLINK("https://www.ncbi.nlm.nih.gov/geo/query/acc.cgi?acc=GSM547958","GSM547958")</f>
        <v>GSM547958</v>
      </c>
      <c r="F3824" t="str">
        <f>HYPERLINK("https://www.ncbi.nlm.nih.gov/geo/query/acc.cgi?acc=GSE22043","GSE22043")</f>
        <v>GSE22043</v>
      </c>
    </row>
    <row r="3825" spans="1:6" x14ac:dyDescent="0.25">
      <c r="A3825" t="s">
        <v>6046</v>
      </c>
      <c r="B3825" s="2" t="s">
        <v>929</v>
      </c>
      <c r="C3825" t="s">
        <v>109</v>
      </c>
      <c r="D3825" t="s">
        <v>923</v>
      </c>
      <c r="E3825" t="str">
        <f>HYPERLINK("https://www.ncbi.nlm.nih.gov/geo/query/acc.cgi?acc=GSM547959","GSM547959")</f>
        <v>GSM547959</v>
      </c>
      <c r="F3825" t="str">
        <f>HYPERLINK("https://www.ncbi.nlm.nih.gov/geo/query/acc.cgi?acc=GSE22043","GSE22043")</f>
        <v>GSE22043</v>
      </c>
    </row>
    <row r="3826" spans="1:6" x14ac:dyDescent="0.25">
      <c r="A3826" t="s">
        <v>6047</v>
      </c>
      <c r="B3826" s="2" t="s">
        <v>6048</v>
      </c>
      <c r="C3826" t="s">
        <v>269</v>
      </c>
      <c r="D3826" t="s">
        <v>579</v>
      </c>
      <c r="E3826" t="str">
        <f>HYPERLINK("https://www.ncbi.nlm.nih.gov/geo/query/acc.cgi?acc=GSM991443","GSM991443")</f>
        <v>GSM991443</v>
      </c>
      <c r="F3826" t="str">
        <f t="shared" ref="F3826:F3833" si="208">HYPERLINK("https://www.ncbi.nlm.nih.gov/geo/query/acc.cgi?acc=GSE40335","GSE40335")</f>
        <v>GSE40335</v>
      </c>
    </row>
    <row r="3827" spans="1:6" x14ac:dyDescent="0.25">
      <c r="A3827" t="s">
        <v>6049</v>
      </c>
      <c r="B3827" s="2" t="s">
        <v>6050</v>
      </c>
      <c r="C3827" t="s">
        <v>269</v>
      </c>
      <c r="D3827" t="s">
        <v>579</v>
      </c>
      <c r="E3827" t="str">
        <f>HYPERLINK("https://www.ncbi.nlm.nih.gov/geo/query/acc.cgi?acc=GSM991442","GSM991442")</f>
        <v>GSM991442</v>
      </c>
      <c r="F3827" t="str">
        <f t="shared" si="208"/>
        <v>GSE40335</v>
      </c>
    </row>
    <row r="3828" spans="1:6" x14ac:dyDescent="0.25">
      <c r="A3828" t="s">
        <v>6051</v>
      </c>
      <c r="B3828" s="2" t="s">
        <v>6050</v>
      </c>
      <c r="C3828" t="s">
        <v>269</v>
      </c>
      <c r="D3828" t="s">
        <v>579</v>
      </c>
      <c r="E3828" t="str">
        <f>HYPERLINK("https://www.ncbi.nlm.nih.gov/geo/query/acc.cgi?acc=GSM991441","GSM991441")</f>
        <v>GSM991441</v>
      </c>
      <c r="F3828" t="str">
        <f t="shared" si="208"/>
        <v>GSE40335</v>
      </c>
    </row>
    <row r="3829" spans="1:6" x14ac:dyDescent="0.25">
      <c r="A3829" t="s">
        <v>6052</v>
      </c>
      <c r="B3829" s="2" t="s">
        <v>6050</v>
      </c>
      <c r="C3829" t="s">
        <v>269</v>
      </c>
      <c r="D3829" t="s">
        <v>579</v>
      </c>
      <c r="E3829" t="str">
        <f>HYPERLINK("https://www.ncbi.nlm.nih.gov/geo/query/acc.cgi?acc=GSM991440","GSM991440")</f>
        <v>GSM991440</v>
      </c>
      <c r="F3829" t="str">
        <f t="shared" si="208"/>
        <v>GSE40335</v>
      </c>
    </row>
    <row r="3830" spans="1:6" x14ac:dyDescent="0.25">
      <c r="A3830" t="s">
        <v>6053</v>
      </c>
      <c r="B3830" s="2" t="s">
        <v>6054</v>
      </c>
      <c r="C3830" t="s">
        <v>269</v>
      </c>
      <c r="D3830" t="s">
        <v>579</v>
      </c>
      <c r="E3830" t="str">
        <f>HYPERLINK("https://www.ncbi.nlm.nih.gov/geo/query/acc.cgi?acc=GSM991447","GSM991447")</f>
        <v>GSM991447</v>
      </c>
      <c r="F3830" t="str">
        <f t="shared" si="208"/>
        <v>GSE40335</v>
      </c>
    </row>
    <row r="3831" spans="1:6" x14ac:dyDescent="0.25">
      <c r="A3831" t="s">
        <v>6055</v>
      </c>
      <c r="B3831" s="2" t="s">
        <v>6054</v>
      </c>
      <c r="C3831" t="s">
        <v>269</v>
      </c>
      <c r="D3831" t="s">
        <v>579</v>
      </c>
      <c r="E3831" t="str">
        <f>HYPERLINK("https://www.ncbi.nlm.nih.gov/geo/query/acc.cgi?acc=GSM991446","GSM991446")</f>
        <v>GSM991446</v>
      </c>
      <c r="F3831" t="str">
        <f t="shared" si="208"/>
        <v>GSE40335</v>
      </c>
    </row>
    <row r="3832" spans="1:6" x14ac:dyDescent="0.25">
      <c r="A3832" t="s">
        <v>6056</v>
      </c>
      <c r="B3832" s="2" t="s">
        <v>6048</v>
      </c>
      <c r="C3832" t="s">
        <v>269</v>
      </c>
      <c r="D3832" t="s">
        <v>579</v>
      </c>
      <c r="E3832" t="str">
        <f>HYPERLINK("https://www.ncbi.nlm.nih.gov/geo/query/acc.cgi?acc=GSM991445","GSM991445")</f>
        <v>GSM991445</v>
      </c>
      <c r="F3832" t="str">
        <f t="shared" si="208"/>
        <v>GSE40335</v>
      </c>
    </row>
    <row r="3833" spans="1:6" x14ac:dyDescent="0.25">
      <c r="A3833" t="s">
        <v>6057</v>
      </c>
      <c r="B3833" s="2" t="s">
        <v>6048</v>
      </c>
      <c r="C3833" t="s">
        <v>269</v>
      </c>
      <c r="D3833" t="s">
        <v>579</v>
      </c>
      <c r="E3833" t="str">
        <f>HYPERLINK("https://www.ncbi.nlm.nih.gov/geo/query/acc.cgi?acc=GSM991444","GSM991444")</f>
        <v>GSM991444</v>
      </c>
      <c r="F3833" t="str">
        <f t="shared" si="208"/>
        <v>GSE40335</v>
      </c>
    </row>
    <row r="3834" spans="1:6" x14ac:dyDescent="0.25">
      <c r="A3834" t="s">
        <v>6058</v>
      </c>
      <c r="B3834" s="2" t="s">
        <v>1131</v>
      </c>
      <c r="C3834" t="s">
        <v>507</v>
      </c>
      <c r="D3834" t="s">
        <v>856</v>
      </c>
      <c r="E3834" t="str">
        <f>HYPERLINK("https://www.ncbi.nlm.nih.gov/geo/query/acc.cgi?acc=GSM2096547","GSM2096547")</f>
        <v>GSM2096547</v>
      </c>
      <c r="F3834" t="str">
        <f>HYPERLINK("https://www.ncbi.nlm.nih.gov/geo/query/acc.cgi?acc=GSE79515","GSE79515")</f>
        <v>GSE79515</v>
      </c>
    </row>
    <row r="3835" spans="1:6" x14ac:dyDescent="0.25">
      <c r="A3835" t="s">
        <v>6059</v>
      </c>
      <c r="B3835" s="2" t="s">
        <v>2228</v>
      </c>
      <c r="C3835" t="s">
        <v>383</v>
      </c>
      <c r="D3835" t="s">
        <v>579</v>
      </c>
      <c r="E3835" t="str">
        <f>HYPERLINK("https://www.ncbi.nlm.nih.gov/geo/query/acc.cgi?acc=GSM1313638","GSM1313638")</f>
        <v>GSM1313638</v>
      </c>
      <c r="F3835" t="str">
        <f>HYPERLINK("https://www.ncbi.nlm.nih.gov/geo/query/acc.cgi?acc=GSE54355","GSE54355")</f>
        <v>GSE54355</v>
      </c>
    </row>
    <row r="3836" spans="1:6" x14ac:dyDescent="0.25">
      <c r="A3836" t="s">
        <v>6060</v>
      </c>
      <c r="B3836" s="2" t="s">
        <v>6054</v>
      </c>
      <c r="C3836" t="s">
        <v>269</v>
      </c>
      <c r="D3836" t="s">
        <v>579</v>
      </c>
      <c r="E3836" t="str">
        <f>HYPERLINK("https://www.ncbi.nlm.nih.gov/geo/query/acc.cgi?acc=GSM991448","GSM991448")</f>
        <v>GSM991448</v>
      </c>
      <c r="F3836" t="str">
        <f>HYPERLINK("https://www.ncbi.nlm.nih.gov/geo/query/acc.cgi?acc=GSE40335","GSE40335")</f>
        <v>GSE40335</v>
      </c>
    </row>
    <row r="3837" spans="1:6" x14ac:dyDescent="0.25">
      <c r="A3837" t="s">
        <v>6061</v>
      </c>
      <c r="B3837" s="2" t="s">
        <v>2228</v>
      </c>
      <c r="C3837" t="s">
        <v>383</v>
      </c>
      <c r="D3837" t="s">
        <v>579</v>
      </c>
      <c r="E3837" t="str">
        <f>HYPERLINK("https://www.ncbi.nlm.nih.gov/geo/query/acc.cgi?acc=GSM1313639","GSM1313639")</f>
        <v>GSM1313639</v>
      </c>
      <c r="F3837" t="str">
        <f>HYPERLINK("https://www.ncbi.nlm.nih.gov/geo/query/acc.cgi?acc=GSE54355","GSE54355")</f>
        <v>GSE54355</v>
      </c>
    </row>
  </sheetData>
  <autoFilter ref="A1:F3837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3"/>
  <sheetViews>
    <sheetView zoomScaleNormal="100" workbookViewId="0"/>
  </sheetViews>
  <sheetFormatPr defaultRowHeight="15" x14ac:dyDescent="0.25"/>
  <cols>
    <col min="1" max="1" width="13"/>
    <col min="2" max="2" width="84.7109375" style="2"/>
    <col min="3" max="1025" width="8.7109375"/>
  </cols>
  <sheetData>
    <row r="1" spans="1:6" ht="33.75" customHeight="1" x14ac:dyDescent="0.25">
      <c r="A1" s="1" t="s">
        <v>554</v>
      </c>
      <c r="B1" s="1" t="s">
        <v>1</v>
      </c>
      <c r="C1" s="1" t="s">
        <v>0</v>
      </c>
      <c r="D1" s="1" t="s">
        <v>555</v>
      </c>
      <c r="E1" s="1" t="s">
        <v>556</v>
      </c>
      <c r="F1" s="1" t="s">
        <v>2</v>
      </c>
    </row>
    <row r="2" spans="1:6" x14ac:dyDescent="0.25">
      <c r="A2" t="s">
        <v>557</v>
      </c>
      <c r="B2" s="2" t="s">
        <v>558</v>
      </c>
      <c r="C2" t="s">
        <v>17</v>
      </c>
      <c r="D2" t="s">
        <v>559</v>
      </c>
      <c r="E2" t="str">
        <f>HYPERLINK("https://www.ncbi.nlm.nih.gov/geo/query/acc.cgi?acc=GSM325396","GSM325396")</f>
        <v>GSM325396</v>
      </c>
      <c r="F2" t="str">
        <f>HYPERLINK("https://www.ncbi.nlm.nih.gov/geo/query/acc.cgi?acc=GSE12982","GSE12982")</f>
        <v>GSE12982</v>
      </c>
    </row>
    <row r="3" spans="1:6" x14ac:dyDescent="0.25">
      <c r="A3" t="s">
        <v>566</v>
      </c>
      <c r="B3" s="2" t="s">
        <v>565</v>
      </c>
      <c r="C3" t="s">
        <v>17</v>
      </c>
      <c r="D3" t="s">
        <v>559</v>
      </c>
      <c r="E3" t="str">
        <f>HYPERLINK("https://www.ncbi.nlm.nih.gov/geo/query/acc.cgi?acc=GSM325393","GSM325393")</f>
        <v>GSM325393</v>
      </c>
      <c r="F3" t="str">
        <f>HYPERLINK("https://www.ncbi.nlm.nih.gov/geo/query/acc.cgi?acc=GSE12982","GSE12982")</f>
        <v>GSE12982</v>
      </c>
    </row>
    <row r="4" spans="1:6" x14ac:dyDescent="0.25">
      <c r="A4" t="s">
        <v>569</v>
      </c>
      <c r="B4" s="2" t="s">
        <v>568</v>
      </c>
      <c r="C4" t="s">
        <v>17</v>
      </c>
      <c r="D4" t="s">
        <v>559</v>
      </c>
      <c r="E4" t="str">
        <f>HYPERLINK("https://www.ncbi.nlm.nih.gov/geo/query/acc.cgi?acc=GSM325391","GSM325391")</f>
        <v>GSM325391</v>
      </c>
      <c r="F4" t="str">
        <f>HYPERLINK("https://www.ncbi.nlm.nih.gov/geo/query/acc.cgi?acc=GSE12982","GSE12982")</f>
        <v>GSE12982</v>
      </c>
    </row>
    <row r="5" spans="1:6" x14ac:dyDescent="0.25">
      <c r="A5" t="s">
        <v>577</v>
      </c>
      <c r="B5" s="2" t="s">
        <v>578</v>
      </c>
      <c r="C5" t="s">
        <v>231</v>
      </c>
      <c r="D5" t="s">
        <v>579</v>
      </c>
      <c r="E5" t="str">
        <f>HYPERLINK("https://www.ncbi.nlm.nih.gov/geo/query/acc.cgi?acc=GSM909569","GSM909569")</f>
        <v>GSM909569</v>
      </c>
      <c r="F5" t="str">
        <f>HYPERLINK("https://www.ncbi.nlm.nih.gov/geo/query/acc.cgi?acc=GSE37060","GSE37060")</f>
        <v>GSE37060</v>
      </c>
    </row>
    <row r="6" spans="1:6" x14ac:dyDescent="0.25">
      <c r="A6" t="s">
        <v>592</v>
      </c>
      <c r="B6" s="2" t="s">
        <v>589</v>
      </c>
      <c r="C6" t="s">
        <v>231</v>
      </c>
      <c r="D6" t="s">
        <v>579</v>
      </c>
      <c r="E6" t="str">
        <f>HYPERLINK("https://www.ncbi.nlm.nih.gov/geo/query/acc.cgi?acc=GSM909563","GSM909563")</f>
        <v>GSM909563</v>
      </c>
      <c r="F6" t="str">
        <f>HYPERLINK("https://www.ncbi.nlm.nih.gov/geo/query/acc.cgi?acc=GSE37060","GSE37060")</f>
        <v>GSE37060</v>
      </c>
    </row>
    <row r="7" spans="1:6" x14ac:dyDescent="0.25">
      <c r="A7" t="s">
        <v>616</v>
      </c>
      <c r="B7" s="2" t="s">
        <v>617</v>
      </c>
      <c r="C7" t="s">
        <v>377</v>
      </c>
      <c r="D7" t="s">
        <v>618</v>
      </c>
      <c r="E7" t="str">
        <f>HYPERLINK("https://www.ncbi.nlm.nih.gov/geo/query/acc.cgi?acc=GSM1304497","GSM1304497")</f>
        <v>GSM1304497</v>
      </c>
      <c r="F7" t="str">
        <f>HYPERLINK("https://www.ncbi.nlm.nih.gov/geo/query/acc.cgi?acc=GSE53969","GSE53969")</f>
        <v>GSE53969</v>
      </c>
    </row>
    <row r="8" spans="1:6" x14ac:dyDescent="0.25">
      <c r="A8" t="s">
        <v>626</v>
      </c>
      <c r="B8" s="2" t="s">
        <v>622</v>
      </c>
      <c r="C8" t="s">
        <v>199</v>
      </c>
      <c r="D8" t="s">
        <v>623</v>
      </c>
      <c r="E8" t="str">
        <f>HYPERLINK("https://www.ncbi.nlm.nih.gov/geo/query/acc.cgi?acc=GSM72806","GSM72806")</f>
        <v>GSM72806</v>
      </c>
      <c r="F8" t="str">
        <f>HYPERLINK("https://www.ncbi.nlm.nih.gov/geo/query/acc.cgi?acc=GSE3231","GSE3231")</f>
        <v>GSE3231</v>
      </c>
    </row>
    <row r="9" spans="1:6" x14ac:dyDescent="0.25">
      <c r="A9" t="s">
        <v>628</v>
      </c>
      <c r="B9" s="2" t="s">
        <v>629</v>
      </c>
      <c r="C9" t="s">
        <v>178</v>
      </c>
      <c r="D9" t="s">
        <v>630</v>
      </c>
      <c r="E9" t="str">
        <f>HYPERLINK("https://www.ncbi.nlm.nih.gov/geo/query/acc.cgi?acc=GSM749088","GSM749088")</f>
        <v>GSM749088</v>
      </c>
      <c r="F9" t="str">
        <f>HYPERLINK("https://www.ncbi.nlm.nih.gov/geo/query/acc.cgi?acc=GSE30245","GSE30245")</f>
        <v>GSE30245</v>
      </c>
    </row>
    <row r="10" spans="1:6" x14ac:dyDescent="0.25">
      <c r="A10" t="s">
        <v>635</v>
      </c>
      <c r="B10" s="2" t="s">
        <v>636</v>
      </c>
      <c r="C10" t="s">
        <v>178</v>
      </c>
      <c r="D10" t="s">
        <v>630</v>
      </c>
      <c r="E10" t="str">
        <f>HYPERLINK("https://www.ncbi.nlm.nih.gov/geo/query/acc.cgi?acc=GSM749084","GSM749084")</f>
        <v>GSM749084</v>
      </c>
      <c r="F10" t="str">
        <f>HYPERLINK("https://www.ncbi.nlm.nih.gov/geo/query/acc.cgi?acc=GSE30245","GSE30245")</f>
        <v>GSE30245</v>
      </c>
    </row>
    <row r="11" spans="1:6" x14ac:dyDescent="0.25">
      <c r="A11" t="s">
        <v>639</v>
      </c>
      <c r="B11" s="2" t="s">
        <v>638</v>
      </c>
      <c r="C11" t="s">
        <v>178</v>
      </c>
      <c r="D11" t="s">
        <v>630</v>
      </c>
      <c r="E11" t="str">
        <f>HYPERLINK("https://www.ncbi.nlm.nih.gov/geo/query/acc.cgi?acc=GSM749086","GSM749086")</f>
        <v>GSM749086</v>
      </c>
      <c r="F11" t="str">
        <f>HYPERLINK("https://www.ncbi.nlm.nih.gov/geo/query/acc.cgi?acc=GSE30245","GSE30245")</f>
        <v>GSE30245</v>
      </c>
    </row>
    <row r="12" spans="1:6" x14ac:dyDescent="0.25">
      <c r="A12" t="s">
        <v>641</v>
      </c>
      <c r="B12" s="2" t="s">
        <v>642</v>
      </c>
      <c r="C12" t="s">
        <v>178</v>
      </c>
      <c r="D12" t="s">
        <v>630</v>
      </c>
      <c r="E12" t="str">
        <f>HYPERLINK("https://www.ncbi.nlm.nih.gov/geo/query/acc.cgi?acc=GSM749080","GSM749080")</f>
        <v>GSM749080</v>
      </c>
      <c r="F12" t="str">
        <f>HYPERLINK("https://www.ncbi.nlm.nih.gov/geo/query/acc.cgi?acc=GSE30245","GSE30245")</f>
        <v>GSE30245</v>
      </c>
    </row>
    <row r="13" spans="1:6" x14ac:dyDescent="0.25">
      <c r="A13" t="s">
        <v>645</v>
      </c>
      <c r="B13" s="2" t="s">
        <v>644</v>
      </c>
      <c r="C13" t="s">
        <v>178</v>
      </c>
      <c r="D13" t="s">
        <v>630</v>
      </c>
      <c r="E13" t="str">
        <f>HYPERLINK("https://www.ncbi.nlm.nih.gov/geo/query/acc.cgi?acc=GSM749082","GSM749082")</f>
        <v>GSM749082</v>
      </c>
      <c r="F13" t="str">
        <f>HYPERLINK("https://www.ncbi.nlm.nih.gov/geo/query/acc.cgi?acc=GSE30245","GSE30245")</f>
        <v>GSE30245</v>
      </c>
    </row>
    <row r="14" spans="1:6" x14ac:dyDescent="0.25">
      <c r="A14" t="s">
        <v>653</v>
      </c>
      <c r="B14" s="2" t="s">
        <v>654</v>
      </c>
      <c r="C14" t="s">
        <v>495</v>
      </c>
      <c r="D14" t="s">
        <v>579</v>
      </c>
      <c r="E14" t="str">
        <f>HYPERLINK("https://www.ncbi.nlm.nih.gov/geo/query/acc.cgi?acc=GSM2412782","GSM2412782")</f>
        <v>GSM2412782</v>
      </c>
      <c r="F14" t="str">
        <f>HYPERLINK("https://www.ncbi.nlm.nih.gov/geo/query/acc.cgi?acc=GSE77202","GSE77202")</f>
        <v>GSE77202</v>
      </c>
    </row>
    <row r="15" spans="1:6" x14ac:dyDescent="0.25">
      <c r="A15" t="s">
        <v>655</v>
      </c>
      <c r="B15" s="2" t="s">
        <v>620</v>
      </c>
      <c r="C15" t="s">
        <v>445</v>
      </c>
      <c r="D15" t="s">
        <v>579</v>
      </c>
      <c r="E15" t="str">
        <f>HYPERLINK("https://www.ncbi.nlm.nih.gov/geo/query/acc.cgi?acc=GSM1647471","GSM1647471")</f>
        <v>GSM1647471</v>
      </c>
      <c r="F15" t="str">
        <f>HYPERLINK("https://www.ncbi.nlm.nih.gov/geo/query/acc.cgi?acc=GSE67462","GSE67462")</f>
        <v>GSE67462</v>
      </c>
    </row>
    <row r="16" spans="1:6" x14ac:dyDescent="0.25">
      <c r="A16" t="s">
        <v>656</v>
      </c>
      <c r="B16" s="2" t="s">
        <v>657</v>
      </c>
      <c r="C16" t="s">
        <v>495</v>
      </c>
      <c r="D16" t="s">
        <v>579</v>
      </c>
      <c r="E16" t="str">
        <f>HYPERLINK("https://www.ncbi.nlm.nih.gov/geo/query/acc.cgi?acc=GSM2412784","GSM2412784")</f>
        <v>GSM2412784</v>
      </c>
      <c r="F16" t="str">
        <f>HYPERLINK("https://www.ncbi.nlm.nih.gov/geo/query/acc.cgi?acc=GSE77202","GSE77202")</f>
        <v>GSE77202</v>
      </c>
    </row>
    <row r="17" spans="1:6" x14ac:dyDescent="0.25">
      <c r="A17" t="s">
        <v>658</v>
      </c>
      <c r="B17" s="2" t="s">
        <v>659</v>
      </c>
      <c r="C17" t="s">
        <v>383</v>
      </c>
      <c r="D17" t="s">
        <v>579</v>
      </c>
      <c r="E17" t="str">
        <f>HYPERLINK("https://www.ncbi.nlm.nih.gov/geo/query/acc.cgi?acc=GSM1313643","GSM1313643")</f>
        <v>GSM1313643</v>
      </c>
      <c r="F17" t="str">
        <f>HYPERLINK("https://www.ncbi.nlm.nih.gov/geo/query/acc.cgi?acc=GSE54355","GSE54355")</f>
        <v>GSE54355</v>
      </c>
    </row>
    <row r="18" spans="1:6" x14ac:dyDescent="0.25">
      <c r="A18" t="s">
        <v>666</v>
      </c>
      <c r="B18" s="2" t="s">
        <v>665</v>
      </c>
      <c r="C18" t="s">
        <v>178</v>
      </c>
      <c r="D18" t="s">
        <v>630</v>
      </c>
      <c r="E18" t="str">
        <f>HYPERLINK("https://www.ncbi.nlm.nih.gov/geo/query/acc.cgi?acc=GSM749261","GSM749261")</f>
        <v>GSM749261</v>
      </c>
      <c r="F18" t="str">
        <f>HYPERLINK("https://www.ncbi.nlm.nih.gov/geo/query/acc.cgi?acc=GSE30245","GSE30245")</f>
        <v>GSE30245</v>
      </c>
    </row>
    <row r="19" spans="1:6" x14ac:dyDescent="0.25">
      <c r="A19" t="s">
        <v>669</v>
      </c>
      <c r="B19" s="2" t="s">
        <v>668</v>
      </c>
      <c r="C19" t="s">
        <v>178</v>
      </c>
      <c r="D19" t="s">
        <v>630</v>
      </c>
      <c r="E19" t="str">
        <f>HYPERLINK("https://www.ncbi.nlm.nih.gov/geo/query/acc.cgi?acc=GSM749263","GSM749263")</f>
        <v>GSM749263</v>
      </c>
      <c r="F19" t="str">
        <f>HYPERLINK("https://www.ncbi.nlm.nih.gov/geo/query/acc.cgi?acc=GSE30245","GSE30245")</f>
        <v>GSE30245</v>
      </c>
    </row>
    <row r="20" spans="1:6" x14ac:dyDescent="0.25">
      <c r="A20" t="s">
        <v>672</v>
      </c>
      <c r="B20" s="2" t="s">
        <v>671</v>
      </c>
      <c r="C20" t="s">
        <v>178</v>
      </c>
      <c r="D20" t="s">
        <v>630</v>
      </c>
      <c r="E20" t="str">
        <f>HYPERLINK("https://www.ncbi.nlm.nih.gov/geo/query/acc.cgi?acc=GSM749265","GSM749265")</f>
        <v>GSM749265</v>
      </c>
      <c r="F20" t="str">
        <f>HYPERLINK("https://www.ncbi.nlm.nih.gov/geo/query/acc.cgi?acc=GSE30245","GSE30245")</f>
        <v>GSE30245</v>
      </c>
    </row>
    <row r="21" spans="1:6" x14ac:dyDescent="0.25">
      <c r="A21" t="s">
        <v>675</v>
      </c>
      <c r="B21" s="2" t="s">
        <v>674</v>
      </c>
      <c r="C21" t="s">
        <v>178</v>
      </c>
      <c r="D21" t="s">
        <v>630</v>
      </c>
      <c r="E21" t="str">
        <f>HYPERLINK("https://www.ncbi.nlm.nih.gov/geo/query/acc.cgi?acc=GSM749267","GSM749267")</f>
        <v>GSM749267</v>
      </c>
      <c r="F21" t="str">
        <f>HYPERLINK("https://www.ncbi.nlm.nih.gov/geo/query/acc.cgi?acc=GSE30245","GSE30245")</f>
        <v>GSE30245</v>
      </c>
    </row>
    <row r="22" spans="1:6" x14ac:dyDescent="0.25">
      <c r="A22" t="s">
        <v>681</v>
      </c>
      <c r="B22" s="2" t="s">
        <v>682</v>
      </c>
      <c r="C22" t="s">
        <v>240</v>
      </c>
      <c r="D22" t="s">
        <v>559</v>
      </c>
      <c r="E22" t="str">
        <f>HYPERLINK("https://www.ncbi.nlm.nih.gov/geo/query/acc.cgi?acc=GSM917610","GSM917610")</f>
        <v>GSM917610</v>
      </c>
      <c r="F22" t="str">
        <f>HYPERLINK("https://www.ncbi.nlm.nih.gov/geo/query/acc.cgi?acc=GSE37397","GSE37397")</f>
        <v>GSE37397</v>
      </c>
    </row>
    <row r="23" spans="1:6" x14ac:dyDescent="0.25">
      <c r="A23" t="s">
        <v>684</v>
      </c>
      <c r="B23" s="2" t="s">
        <v>685</v>
      </c>
      <c r="C23" t="s">
        <v>324</v>
      </c>
      <c r="D23" t="s">
        <v>623</v>
      </c>
      <c r="E23" t="str">
        <f>HYPERLINK("https://www.ncbi.nlm.nih.gov/geo/query/acc.cgi?acc=GSM105578","GSM105578")</f>
        <v>GSM105578</v>
      </c>
      <c r="F23" t="str">
        <f>HYPERLINK("https://www.ncbi.nlm.nih.gov/geo/query/acc.cgi?acc=GSE4679","GSE4679")</f>
        <v>GSE4679</v>
      </c>
    </row>
    <row r="24" spans="1:6" x14ac:dyDescent="0.25">
      <c r="A24" t="s">
        <v>687</v>
      </c>
      <c r="B24" s="2" t="s">
        <v>688</v>
      </c>
      <c r="C24" t="s">
        <v>324</v>
      </c>
      <c r="D24" t="s">
        <v>623</v>
      </c>
      <c r="E24" t="str">
        <f>HYPERLINK("https://www.ncbi.nlm.nih.gov/geo/query/acc.cgi?acc=GSM105576","GSM105576")</f>
        <v>GSM105576</v>
      </c>
      <c r="F24" t="str">
        <f>HYPERLINK("https://www.ncbi.nlm.nih.gov/geo/query/acc.cgi?acc=GSE4679","GSE4679")</f>
        <v>GSE4679</v>
      </c>
    </row>
    <row r="25" spans="1:6" x14ac:dyDescent="0.25">
      <c r="A25" t="s">
        <v>690</v>
      </c>
      <c r="B25" s="2" t="s">
        <v>691</v>
      </c>
      <c r="C25" t="s">
        <v>324</v>
      </c>
      <c r="D25" t="s">
        <v>623</v>
      </c>
      <c r="E25" t="str">
        <f>HYPERLINK("https://www.ncbi.nlm.nih.gov/geo/query/acc.cgi?acc=GSM105574","GSM105574")</f>
        <v>GSM105574</v>
      </c>
      <c r="F25" t="str">
        <f>HYPERLINK("https://www.ncbi.nlm.nih.gov/geo/query/acc.cgi?acc=GSE4679","GSE4679")</f>
        <v>GSE4679</v>
      </c>
    </row>
    <row r="26" spans="1:6" x14ac:dyDescent="0.25">
      <c r="A26" t="s">
        <v>692</v>
      </c>
      <c r="B26" s="2" t="s">
        <v>663</v>
      </c>
      <c r="C26" t="s">
        <v>175</v>
      </c>
      <c r="D26" t="s">
        <v>559</v>
      </c>
      <c r="E26" t="str">
        <f>HYPERLINK("https://www.ncbi.nlm.nih.gov/geo/query/acc.cgi?acc=GSM747175","GSM747175")</f>
        <v>GSM747175</v>
      </c>
      <c r="F26" t="str">
        <f>HYPERLINK("https://www.ncbi.nlm.nih.gov/geo/query/acc.cgi?acc=GSE30176","GSE30176")</f>
        <v>GSE30176</v>
      </c>
    </row>
    <row r="27" spans="1:6" x14ac:dyDescent="0.25">
      <c r="A27" t="s">
        <v>693</v>
      </c>
      <c r="B27" s="2" t="s">
        <v>694</v>
      </c>
      <c r="C27" t="s">
        <v>324</v>
      </c>
      <c r="D27" t="s">
        <v>623</v>
      </c>
      <c r="E27" t="str">
        <f>HYPERLINK("https://www.ncbi.nlm.nih.gov/geo/query/acc.cgi?acc=GSM105572","GSM105572")</f>
        <v>GSM105572</v>
      </c>
      <c r="F27" t="str">
        <f>HYPERLINK("https://www.ncbi.nlm.nih.gov/geo/query/acc.cgi?acc=GSE4679","GSE4679")</f>
        <v>GSE4679</v>
      </c>
    </row>
    <row r="28" spans="1:6" x14ac:dyDescent="0.25">
      <c r="A28" t="s">
        <v>696</v>
      </c>
      <c r="B28" s="2" t="s">
        <v>697</v>
      </c>
      <c r="C28" t="s">
        <v>324</v>
      </c>
      <c r="D28" t="s">
        <v>623</v>
      </c>
      <c r="E28" t="str">
        <f>HYPERLINK("https://www.ncbi.nlm.nih.gov/geo/query/acc.cgi?acc=GSM105570","GSM105570")</f>
        <v>GSM105570</v>
      </c>
      <c r="F28" t="str">
        <f>HYPERLINK("https://www.ncbi.nlm.nih.gov/geo/query/acc.cgi?acc=GSE4679","GSE4679")</f>
        <v>GSE4679</v>
      </c>
    </row>
    <row r="29" spans="1:6" x14ac:dyDescent="0.25">
      <c r="A29" t="s">
        <v>701</v>
      </c>
      <c r="B29" s="2" t="s">
        <v>700</v>
      </c>
      <c r="C29" t="s">
        <v>324</v>
      </c>
      <c r="D29" t="s">
        <v>623</v>
      </c>
      <c r="E29" t="str">
        <f>HYPERLINK("https://www.ncbi.nlm.nih.gov/geo/query/acc.cgi?acc=GSM105524","GSM105524")</f>
        <v>GSM105524</v>
      </c>
      <c r="F29" t="str">
        <f>HYPERLINK("https://www.ncbi.nlm.nih.gov/geo/query/acc.cgi?acc=GSE4679","GSE4679")</f>
        <v>GSE4679</v>
      </c>
    </row>
    <row r="30" spans="1:6" x14ac:dyDescent="0.25">
      <c r="A30" t="s">
        <v>702</v>
      </c>
      <c r="B30" s="2" t="s">
        <v>703</v>
      </c>
      <c r="C30" t="s">
        <v>163</v>
      </c>
      <c r="D30" t="s">
        <v>559</v>
      </c>
      <c r="E30" t="str">
        <f>HYPERLINK("https://www.ncbi.nlm.nih.gov/geo/query/acc.cgi?acc=GSM706668","GSM706668")</f>
        <v>GSM706668</v>
      </c>
      <c r="F30" t="str">
        <f>HYPERLINK("https://www.ncbi.nlm.nih.gov/geo/query/acc.cgi?acc=GSE28530","GSE28530")</f>
        <v>GSE28530</v>
      </c>
    </row>
    <row r="31" spans="1:6" x14ac:dyDescent="0.25">
      <c r="A31" t="s">
        <v>708</v>
      </c>
      <c r="B31" s="2" t="s">
        <v>709</v>
      </c>
      <c r="C31" t="s">
        <v>178</v>
      </c>
      <c r="D31" t="s">
        <v>630</v>
      </c>
      <c r="E31" t="str">
        <f>HYPERLINK("https://www.ncbi.nlm.nih.gov/geo/query/acc.cgi?acc=GSM748938","GSM748938")</f>
        <v>GSM748938</v>
      </c>
      <c r="F31" t="str">
        <f>HYPERLINK("https://www.ncbi.nlm.nih.gov/geo/query/acc.cgi?acc=GSE30245","GSE30245")</f>
        <v>GSE30245</v>
      </c>
    </row>
    <row r="32" spans="1:6" x14ac:dyDescent="0.25">
      <c r="A32" t="s">
        <v>711</v>
      </c>
      <c r="B32" s="2" t="s">
        <v>712</v>
      </c>
      <c r="C32" t="s">
        <v>178</v>
      </c>
      <c r="D32" t="s">
        <v>630</v>
      </c>
      <c r="E32" t="str">
        <f>HYPERLINK("https://www.ncbi.nlm.nih.gov/geo/query/acc.cgi?acc=GSM748936","GSM748936")</f>
        <v>GSM748936</v>
      </c>
      <c r="F32" t="str">
        <f>HYPERLINK("https://www.ncbi.nlm.nih.gov/geo/query/acc.cgi?acc=GSE30245","GSE30245")</f>
        <v>GSE30245</v>
      </c>
    </row>
    <row r="33" spans="1:6" x14ac:dyDescent="0.25">
      <c r="A33" t="s">
        <v>714</v>
      </c>
      <c r="B33" s="2" t="s">
        <v>715</v>
      </c>
      <c r="C33" t="s">
        <v>178</v>
      </c>
      <c r="D33" t="s">
        <v>630</v>
      </c>
      <c r="E33" t="str">
        <f>HYPERLINK("https://www.ncbi.nlm.nih.gov/geo/query/acc.cgi?acc=GSM748934","GSM748934")</f>
        <v>GSM748934</v>
      </c>
      <c r="F33" t="str">
        <f>HYPERLINK("https://www.ncbi.nlm.nih.gov/geo/query/acc.cgi?acc=GSE30245","GSE30245")</f>
        <v>GSE30245</v>
      </c>
    </row>
    <row r="34" spans="1:6" x14ac:dyDescent="0.25">
      <c r="A34" t="s">
        <v>716</v>
      </c>
      <c r="B34" s="2" t="s">
        <v>717</v>
      </c>
      <c r="C34" t="s">
        <v>163</v>
      </c>
      <c r="D34" t="s">
        <v>559</v>
      </c>
      <c r="E34" t="str">
        <f>HYPERLINK("https://www.ncbi.nlm.nih.gov/geo/query/acc.cgi?acc=GSM706665","GSM706665")</f>
        <v>GSM706665</v>
      </c>
      <c r="F34" t="str">
        <f>HYPERLINK("https://www.ncbi.nlm.nih.gov/geo/query/acc.cgi?acc=GSE28530","GSE28530")</f>
        <v>GSE28530</v>
      </c>
    </row>
    <row r="35" spans="1:6" x14ac:dyDescent="0.25">
      <c r="A35" t="s">
        <v>718</v>
      </c>
      <c r="B35" s="2" t="s">
        <v>719</v>
      </c>
      <c r="C35" t="s">
        <v>163</v>
      </c>
      <c r="D35" t="s">
        <v>559</v>
      </c>
      <c r="E35" t="str">
        <f>HYPERLINK("https://www.ncbi.nlm.nih.gov/geo/query/acc.cgi?acc=GSM706664","GSM706664")</f>
        <v>GSM706664</v>
      </c>
      <c r="F35" t="str">
        <f>HYPERLINK("https://www.ncbi.nlm.nih.gov/geo/query/acc.cgi?acc=GSE28530","GSE28530")</f>
        <v>GSE28530</v>
      </c>
    </row>
    <row r="36" spans="1:6" x14ac:dyDescent="0.25">
      <c r="A36" t="s">
        <v>720</v>
      </c>
      <c r="B36" s="2" t="s">
        <v>721</v>
      </c>
      <c r="C36" t="s">
        <v>163</v>
      </c>
      <c r="D36" t="s">
        <v>559</v>
      </c>
      <c r="E36" t="str">
        <f>HYPERLINK("https://www.ncbi.nlm.nih.gov/geo/query/acc.cgi?acc=GSM706667","GSM706667")</f>
        <v>GSM706667</v>
      </c>
      <c r="F36" t="str">
        <f>HYPERLINK("https://www.ncbi.nlm.nih.gov/geo/query/acc.cgi?acc=GSE28530","GSE28530")</f>
        <v>GSE28530</v>
      </c>
    </row>
    <row r="37" spans="1:6" x14ac:dyDescent="0.25">
      <c r="A37" t="s">
        <v>722</v>
      </c>
      <c r="B37" s="2" t="s">
        <v>723</v>
      </c>
      <c r="C37" t="s">
        <v>163</v>
      </c>
      <c r="D37" t="s">
        <v>559</v>
      </c>
      <c r="E37" t="str">
        <f>HYPERLINK("https://www.ncbi.nlm.nih.gov/geo/query/acc.cgi?acc=GSM706666","GSM706666")</f>
        <v>GSM706666</v>
      </c>
      <c r="F37" t="str">
        <f>HYPERLINK("https://www.ncbi.nlm.nih.gov/geo/query/acc.cgi?acc=GSE28530","GSE28530")</f>
        <v>GSE28530</v>
      </c>
    </row>
    <row r="38" spans="1:6" x14ac:dyDescent="0.25">
      <c r="A38" t="s">
        <v>729</v>
      </c>
      <c r="B38" s="2" t="s">
        <v>727</v>
      </c>
      <c r="C38" t="s">
        <v>186</v>
      </c>
      <c r="D38" t="s">
        <v>728</v>
      </c>
      <c r="E38" t="str">
        <f>HYPERLINK("https://www.ncbi.nlm.nih.gov/geo/query/acc.cgi?acc=GSM777899","GSM777899")</f>
        <v>GSM777899</v>
      </c>
      <c r="F38" t="str">
        <f>HYPERLINK("https://www.ncbi.nlm.nih.gov/geo/query/acc.cgi?acc=GSE31374","GSE31374")</f>
        <v>GSE31374</v>
      </c>
    </row>
    <row r="39" spans="1:6" x14ac:dyDescent="0.25">
      <c r="A39" t="s">
        <v>732</v>
      </c>
      <c r="B39" s="2" t="s">
        <v>731</v>
      </c>
      <c r="C39" t="s">
        <v>186</v>
      </c>
      <c r="D39" t="s">
        <v>728</v>
      </c>
      <c r="E39" t="str">
        <f>HYPERLINK("https://www.ncbi.nlm.nih.gov/geo/query/acc.cgi?acc=GSM777897","GSM777897")</f>
        <v>GSM777897</v>
      </c>
      <c r="F39" t="str">
        <f>HYPERLINK("https://www.ncbi.nlm.nih.gov/geo/query/acc.cgi?acc=GSE31374","GSE31374")</f>
        <v>GSE31374</v>
      </c>
    </row>
    <row r="40" spans="1:6" x14ac:dyDescent="0.25">
      <c r="A40" t="s">
        <v>735</v>
      </c>
      <c r="B40" s="2" t="s">
        <v>734</v>
      </c>
      <c r="C40" t="s">
        <v>186</v>
      </c>
      <c r="D40" t="s">
        <v>728</v>
      </c>
      <c r="E40" t="str">
        <f>HYPERLINK("https://www.ncbi.nlm.nih.gov/geo/query/acc.cgi?acc=GSM777895","GSM777895")</f>
        <v>GSM777895</v>
      </c>
      <c r="F40" t="str">
        <f>HYPERLINK("https://www.ncbi.nlm.nih.gov/geo/query/acc.cgi?acc=GSE31374","GSE31374")</f>
        <v>GSE31374</v>
      </c>
    </row>
    <row r="41" spans="1:6" x14ac:dyDescent="0.25">
      <c r="A41" t="s">
        <v>742</v>
      </c>
      <c r="B41" s="2" t="s">
        <v>741</v>
      </c>
      <c r="C41" t="s">
        <v>186</v>
      </c>
      <c r="D41" t="s">
        <v>728</v>
      </c>
      <c r="E41" t="str">
        <f>HYPERLINK("https://www.ncbi.nlm.nih.gov/geo/query/acc.cgi?acc=GSM777891","GSM777891")</f>
        <v>GSM777891</v>
      </c>
      <c r="F41" t="str">
        <f>HYPERLINK("https://www.ncbi.nlm.nih.gov/geo/query/acc.cgi?acc=GSE31374","GSE31374")</f>
        <v>GSE31374</v>
      </c>
    </row>
    <row r="42" spans="1:6" x14ac:dyDescent="0.25">
      <c r="A42" t="s">
        <v>743</v>
      </c>
      <c r="B42" s="2" t="s">
        <v>744</v>
      </c>
      <c r="C42" t="s">
        <v>443</v>
      </c>
      <c r="D42" t="s">
        <v>583</v>
      </c>
      <c r="E42" t="str">
        <f>HYPERLINK("https://www.ncbi.nlm.nih.gov/geo/query/acc.cgi?acc=GSM1626318","GSM1626318")</f>
        <v>GSM1626318</v>
      </c>
      <c r="F42" t="str">
        <f>HYPERLINK("https://www.ncbi.nlm.nih.gov/geo/query/acc.cgi?acc=GSE67026","GSE67026")</f>
        <v>GSE67026</v>
      </c>
    </row>
    <row r="43" spans="1:6" x14ac:dyDescent="0.25">
      <c r="A43" t="s">
        <v>748</v>
      </c>
      <c r="B43" s="2" t="s">
        <v>749</v>
      </c>
      <c r="C43" t="s">
        <v>443</v>
      </c>
      <c r="D43" t="s">
        <v>583</v>
      </c>
      <c r="E43" t="str">
        <f>HYPERLINK("https://www.ncbi.nlm.nih.gov/geo/query/acc.cgi?acc=GSM1626310","GSM1626310")</f>
        <v>GSM1626310</v>
      </c>
      <c r="F43" t="str">
        <f>HYPERLINK("https://www.ncbi.nlm.nih.gov/geo/query/acc.cgi?acc=GSE67026","GSE67026")</f>
        <v>GSE67026</v>
      </c>
    </row>
    <row r="44" spans="1:6" x14ac:dyDescent="0.25">
      <c r="A44" t="s">
        <v>752</v>
      </c>
      <c r="B44" s="2" t="s">
        <v>751</v>
      </c>
      <c r="C44" t="s">
        <v>443</v>
      </c>
      <c r="D44" t="s">
        <v>583</v>
      </c>
      <c r="E44" t="str">
        <f>HYPERLINK("https://www.ncbi.nlm.nih.gov/geo/query/acc.cgi?acc=GSM1626312","GSM1626312")</f>
        <v>GSM1626312</v>
      </c>
      <c r="F44" t="str">
        <f>HYPERLINK("https://www.ncbi.nlm.nih.gov/geo/query/acc.cgi?acc=GSE67026","GSE67026")</f>
        <v>GSE67026</v>
      </c>
    </row>
    <row r="45" spans="1:6" x14ac:dyDescent="0.25">
      <c r="A45" t="s">
        <v>755</v>
      </c>
      <c r="B45" s="2" t="s">
        <v>754</v>
      </c>
      <c r="C45" t="s">
        <v>443</v>
      </c>
      <c r="D45" t="s">
        <v>583</v>
      </c>
      <c r="E45" t="str">
        <f>HYPERLINK("https://www.ncbi.nlm.nih.gov/geo/query/acc.cgi?acc=GSM1626314","GSM1626314")</f>
        <v>GSM1626314</v>
      </c>
      <c r="F45" t="str">
        <f>HYPERLINK("https://www.ncbi.nlm.nih.gov/geo/query/acc.cgi?acc=GSE67026","GSE67026")</f>
        <v>GSE67026</v>
      </c>
    </row>
    <row r="46" spans="1:6" x14ac:dyDescent="0.25">
      <c r="A46" t="s">
        <v>756</v>
      </c>
      <c r="B46" s="2" t="s">
        <v>757</v>
      </c>
      <c r="C46" t="s">
        <v>443</v>
      </c>
      <c r="D46" t="s">
        <v>583</v>
      </c>
      <c r="E46" t="str">
        <f>HYPERLINK("https://www.ncbi.nlm.nih.gov/geo/query/acc.cgi?acc=GSM1626315","GSM1626315")</f>
        <v>GSM1626315</v>
      </c>
      <c r="F46" t="str">
        <f>HYPERLINK("https://www.ncbi.nlm.nih.gov/geo/query/acc.cgi?acc=GSE67026","GSE67026")</f>
        <v>GSE67026</v>
      </c>
    </row>
    <row r="47" spans="1:6" x14ac:dyDescent="0.25">
      <c r="A47" t="s">
        <v>765</v>
      </c>
      <c r="B47" s="2" t="s">
        <v>766</v>
      </c>
      <c r="C47" t="s">
        <v>186</v>
      </c>
      <c r="D47" t="s">
        <v>728</v>
      </c>
      <c r="E47" t="str">
        <f>HYPERLINK("https://www.ncbi.nlm.nih.gov/geo/query/acc.cgi?acc=GSM778017","GSM778017")</f>
        <v>GSM778017</v>
      </c>
      <c r="F47" t="str">
        <f>HYPERLINK("https://www.ncbi.nlm.nih.gov/geo/query/acc.cgi?acc=GSE31374","GSE31374")</f>
        <v>GSE31374</v>
      </c>
    </row>
    <row r="48" spans="1:6" x14ac:dyDescent="0.25">
      <c r="A48" t="s">
        <v>768</v>
      </c>
      <c r="B48" s="2" t="s">
        <v>769</v>
      </c>
      <c r="C48" t="s">
        <v>186</v>
      </c>
      <c r="D48" t="s">
        <v>728</v>
      </c>
      <c r="E48" t="str">
        <f>HYPERLINK("https://www.ncbi.nlm.nih.gov/geo/query/acc.cgi?acc=GSM778015","GSM778015")</f>
        <v>GSM778015</v>
      </c>
      <c r="F48" t="str">
        <f>HYPERLINK("https://www.ncbi.nlm.nih.gov/geo/query/acc.cgi?acc=GSE31374","GSE31374")</f>
        <v>GSE31374</v>
      </c>
    </row>
    <row r="49" spans="1:6" x14ac:dyDescent="0.25">
      <c r="A49" t="s">
        <v>771</v>
      </c>
      <c r="B49" s="2" t="s">
        <v>772</v>
      </c>
      <c r="C49" t="s">
        <v>186</v>
      </c>
      <c r="D49" t="s">
        <v>728</v>
      </c>
      <c r="E49" t="str">
        <f>HYPERLINK("https://www.ncbi.nlm.nih.gov/geo/query/acc.cgi?acc=GSM778013","GSM778013")</f>
        <v>GSM778013</v>
      </c>
      <c r="F49" t="str">
        <f>HYPERLINK("https://www.ncbi.nlm.nih.gov/geo/query/acc.cgi?acc=GSE31374","GSE31374")</f>
        <v>GSE31374</v>
      </c>
    </row>
    <row r="50" spans="1:6" x14ac:dyDescent="0.25">
      <c r="A50" t="s">
        <v>774</v>
      </c>
      <c r="B50" s="2" t="s">
        <v>775</v>
      </c>
      <c r="C50" t="s">
        <v>186</v>
      </c>
      <c r="D50" t="s">
        <v>728</v>
      </c>
      <c r="E50" t="str">
        <f>HYPERLINK("https://www.ncbi.nlm.nih.gov/geo/query/acc.cgi?acc=GSM778011","GSM778011")</f>
        <v>GSM778011</v>
      </c>
      <c r="F50" t="str">
        <f>HYPERLINK("https://www.ncbi.nlm.nih.gov/geo/query/acc.cgi?acc=GSE31374","GSE31374")</f>
        <v>GSE31374</v>
      </c>
    </row>
    <row r="51" spans="1:6" x14ac:dyDescent="0.25">
      <c r="A51" t="s">
        <v>779</v>
      </c>
      <c r="B51" s="2" t="s">
        <v>780</v>
      </c>
      <c r="C51" t="s">
        <v>186</v>
      </c>
      <c r="D51" t="s">
        <v>728</v>
      </c>
      <c r="E51" t="str">
        <f>HYPERLINK("https://www.ncbi.nlm.nih.gov/geo/query/acc.cgi?acc=GSM778019","GSM778019")</f>
        <v>GSM778019</v>
      </c>
      <c r="F51" t="str">
        <f>HYPERLINK("https://www.ncbi.nlm.nih.gov/geo/query/acc.cgi?acc=GSE31374","GSE31374")</f>
        <v>GSE31374</v>
      </c>
    </row>
    <row r="52" spans="1:6" x14ac:dyDescent="0.25">
      <c r="A52" t="s">
        <v>786</v>
      </c>
      <c r="B52" s="2" t="s">
        <v>778</v>
      </c>
      <c r="C52" t="s">
        <v>377</v>
      </c>
      <c r="D52" t="s">
        <v>618</v>
      </c>
      <c r="E52" t="str">
        <f>HYPERLINK("https://www.ncbi.nlm.nih.gov/geo/query/acc.cgi?acc=GSM1304606","GSM1304606")</f>
        <v>GSM1304606</v>
      </c>
      <c r="F52" t="str">
        <f>HYPERLINK("https://www.ncbi.nlm.nih.gov/geo/query/acc.cgi?acc=GSE53969","GSE53969")</f>
        <v>GSE53969</v>
      </c>
    </row>
    <row r="53" spans="1:6" x14ac:dyDescent="0.25">
      <c r="A53" t="s">
        <v>791</v>
      </c>
      <c r="B53" s="2" t="s">
        <v>792</v>
      </c>
      <c r="C53" t="s">
        <v>327</v>
      </c>
      <c r="D53" t="s">
        <v>789</v>
      </c>
      <c r="E53" t="str">
        <f>HYPERLINK("https://www.ncbi.nlm.nih.gov/geo/query/acc.cgi?acc=GSM1244657","GSM1244657")</f>
        <v>GSM1244657</v>
      </c>
      <c r="F53" t="str">
        <f>HYPERLINK("https://www.ncbi.nlm.nih.gov/geo/query/acc.cgi?acc=GSE46879","GSE46879")</f>
        <v>GSE46879</v>
      </c>
    </row>
    <row r="54" spans="1:6" x14ac:dyDescent="0.25">
      <c r="A54" t="s">
        <v>794</v>
      </c>
      <c r="B54" s="2" t="s">
        <v>788</v>
      </c>
      <c r="C54" t="s">
        <v>327</v>
      </c>
      <c r="D54" t="s">
        <v>789</v>
      </c>
      <c r="E54" t="str">
        <f>HYPERLINK("https://www.ncbi.nlm.nih.gov/geo/query/acc.cgi?acc=GSM1244659","GSM1244659")</f>
        <v>GSM1244659</v>
      </c>
      <c r="F54" t="str">
        <f>HYPERLINK("https://www.ncbi.nlm.nih.gov/geo/query/acc.cgi?acc=GSE46879","GSE46879")</f>
        <v>GSE46879</v>
      </c>
    </row>
    <row r="55" spans="1:6" x14ac:dyDescent="0.25">
      <c r="A55" t="s">
        <v>800</v>
      </c>
      <c r="B55" s="2" t="s">
        <v>799</v>
      </c>
      <c r="C55" t="s">
        <v>186</v>
      </c>
      <c r="D55" t="s">
        <v>728</v>
      </c>
      <c r="E55" t="str">
        <f>HYPERLINK("https://www.ncbi.nlm.nih.gov/geo/query/acc.cgi?acc=GSM777941","GSM777941")</f>
        <v>GSM777941</v>
      </c>
      <c r="F55" t="str">
        <f>HYPERLINK("https://www.ncbi.nlm.nih.gov/geo/query/acc.cgi?acc=GSE31374","GSE31374")</f>
        <v>GSE31374</v>
      </c>
    </row>
    <row r="56" spans="1:6" x14ac:dyDescent="0.25">
      <c r="A56" t="s">
        <v>803</v>
      </c>
      <c r="B56" s="2" t="s">
        <v>802</v>
      </c>
      <c r="C56" t="s">
        <v>186</v>
      </c>
      <c r="D56" t="s">
        <v>728</v>
      </c>
      <c r="E56" t="str">
        <f>HYPERLINK("https://www.ncbi.nlm.nih.gov/geo/query/acc.cgi?acc=GSM777943","GSM777943")</f>
        <v>GSM777943</v>
      </c>
      <c r="F56" t="str">
        <f>HYPERLINK("https://www.ncbi.nlm.nih.gov/geo/query/acc.cgi?acc=GSE31374","GSE31374")</f>
        <v>GSE31374</v>
      </c>
    </row>
    <row r="57" spans="1:6" x14ac:dyDescent="0.25">
      <c r="A57" t="s">
        <v>809</v>
      </c>
      <c r="B57" s="2" t="s">
        <v>805</v>
      </c>
      <c r="C57" t="s">
        <v>127</v>
      </c>
      <c r="D57" t="s">
        <v>559</v>
      </c>
      <c r="E57" t="str">
        <f>HYPERLINK("https://www.ncbi.nlm.nih.gov/geo/query/acc.cgi?acc=GSM638152","GSM638152")</f>
        <v>GSM638152</v>
      </c>
      <c r="F57" t="str">
        <f>HYPERLINK("https://www.ncbi.nlm.nih.gov/geo/query/acc.cgi?acc=GSE26001","GSE26001")</f>
        <v>GSE26001</v>
      </c>
    </row>
    <row r="58" spans="1:6" x14ac:dyDescent="0.25">
      <c r="A58" t="s">
        <v>812</v>
      </c>
      <c r="B58" s="2" t="s">
        <v>811</v>
      </c>
      <c r="C58" t="s">
        <v>186</v>
      </c>
      <c r="D58" t="s">
        <v>728</v>
      </c>
      <c r="E58" t="str">
        <f>HYPERLINK("https://www.ncbi.nlm.nih.gov/geo/query/acc.cgi?acc=GSM777949","GSM777949")</f>
        <v>GSM777949</v>
      </c>
      <c r="F58" t="str">
        <f>HYPERLINK("https://www.ncbi.nlm.nih.gov/geo/query/acc.cgi?acc=GSE31374","GSE31374")</f>
        <v>GSE31374</v>
      </c>
    </row>
    <row r="59" spans="1:6" x14ac:dyDescent="0.25">
      <c r="A59" t="s">
        <v>825</v>
      </c>
      <c r="B59" s="2" t="s">
        <v>826</v>
      </c>
      <c r="C59" t="s">
        <v>377</v>
      </c>
      <c r="D59" t="s">
        <v>618</v>
      </c>
      <c r="E59" t="str">
        <f>HYPERLINK("https://www.ncbi.nlm.nih.gov/geo/query/acc.cgi?acc=GSM1304489","GSM1304489")</f>
        <v>GSM1304489</v>
      </c>
      <c r="F59" t="str">
        <f>HYPERLINK("https://www.ncbi.nlm.nih.gov/geo/query/acc.cgi?acc=GSE53969","GSE53969")</f>
        <v>GSE53969</v>
      </c>
    </row>
    <row r="60" spans="1:6" x14ac:dyDescent="0.25">
      <c r="A60" t="s">
        <v>831</v>
      </c>
      <c r="B60" s="2" t="s">
        <v>832</v>
      </c>
      <c r="C60" t="s">
        <v>489</v>
      </c>
      <c r="D60" t="s">
        <v>789</v>
      </c>
      <c r="E60" t="str">
        <f>HYPERLINK("https://www.ncbi.nlm.nih.gov/geo/query/acc.cgi?acc=GSM2035904","GSM2035904")</f>
        <v>GSM2035904</v>
      </c>
      <c r="F60" t="str">
        <f>HYPERLINK("https://www.ncbi.nlm.nih.gov/geo/query/acc.cgi?acc=GSE76699","GSE76699")</f>
        <v>GSE76699</v>
      </c>
    </row>
    <row r="61" spans="1:6" x14ac:dyDescent="0.25">
      <c r="A61" t="s">
        <v>833</v>
      </c>
      <c r="B61" s="2" t="s">
        <v>834</v>
      </c>
      <c r="C61" t="s">
        <v>489</v>
      </c>
      <c r="D61" t="s">
        <v>789</v>
      </c>
      <c r="E61" t="str">
        <f>HYPERLINK("https://www.ncbi.nlm.nih.gov/geo/query/acc.cgi?acc=GSM2035905","GSM2035905")</f>
        <v>GSM2035905</v>
      </c>
      <c r="F61" t="str">
        <f>HYPERLINK("https://www.ncbi.nlm.nih.gov/geo/query/acc.cgi?acc=GSE76699","GSE76699")</f>
        <v>GSE76699</v>
      </c>
    </row>
    <row r="62" spans="1:6" x14ac:dyDescent="0.25">
      <c r="A62" t="s">
        <v>838</v>
      </c>
      <c r="B62" s="2" t="s">
        <v>836</v>
      </c>
      <c r="C62" t="s">
        <v>404</v>
      </c>
      <c r="D62" t="s">
        <v>579</v>
      </c>
      <c r="E62" t="str">
        <f>HYPERLINK("https://www.ncbi.nlm.nih.gov/geo/query/acc.cgi?acc=GSM1385842","GSM1385842")</f>
        <v>GSM1385842</v>
      </c>
      <c r="F62" t="str">
        <f>HYPERLINK("https://www.ncbi.nlm.nih.gov/geo/query/acc.cgi?acc=GSE57639","GSE57639")</f>
        <v>GSE57639</v>
      </c>
    </row>
    <row r="63" spans="1:6" x14ac:dyDescent="0.25">
      <c r="A63" t="s">
        <v>842</v>
      </c>
      <c r="B63" s="2" t="s">
        <v>840</v>
      </c>
      <c r="C63" t="s">
        <v>404</v>
      </c>
      <c r="D63" t="s">
        <v>579</v>
      </c>
      <c r="E63" t="str">
        <f>HYPERLINK("https://www.ncbi.nlm.nih.gov/geo/query/acc.cgi?acc=GSM1385845","GSM1385845")</f>
        <v>GSM1385845</v>
      </c>
      <c r="F63" t="str">
        <f>HYPERLINK("https://www.ncbi.nlm.nih.gov/geo/query/acc.cgi?acc=GSE57639","GSE57639")</f>
        <v>GSE57639</v>
      </c>
    </row>
    <row r="64" spans="1:6" x14ac:dyDescent="0.25">
      <c r="A64" t="s">
        <v>846</v>
      </c>
      <c r="B64" s="2" t="s">
        <v>847</v>
      </c>
      <c r="C64" t="s">
        <v>404</v>
      </c>
      <c r="D64" t="s">
        <v>579</v>
      </c>
      <c r="E64" t="str">
        <f>HYPERLINK("https://www.ncbi.nlm.nih.gov/geo/query/acc.cgi?acc=GSM1385848","GSM1385848")</f>
        <v>GSM1385848</v>
      </c>
      <c r="F64" t="str">
        <f>HYPERLINK("https://www.ncbi.nlm.nih.gov/geo/query/acc.cgi?acc=GSE57639","GSE57639")</f>
        <v>GSE57639</v>
      </c>
    </row>
    <row r="65" spans="1:6" x14ac:dyDescent="0.25">
      <c r="A65" t="s">
        <v>854</v>
      </c>
      <c r="B65" s="2" t="s">
        <v>855</v>
      </c>
      <c r="C65" t="s">
        <v>510</v>
      </c>
      <c r="D65" t="s">
        <v>856</v>
      </c>
      <c r="E65" t="str">
        <f>HYPERLINK("https://www.ncbi.nlm.nih.gov/geo/query/acc.cgi?acc=GSM2100491","GSM2100491")</f>
        <v>GSM2100491</v>
      </c>
      <c r="F65" t="str">
        <f>HYPERLINK("https://www.ncbi.nlm.nih.gov/geo/query/acc.cgi?acc=GSE79652","GSE79652")</f>
        <v>GSE79652</v>
      </c>
    </row>
    <row r="66" spans="1:6" x14ac:dyDescent="0.25">
      <c r="A66" t="s">
        <v>857</v>
      </c>
      <c r="B66" s="2" t="s">
        <v>858</v>
      </c>
      <c r="C66" t="s">
        <v>510</v>
      </c>
      <c r="D66" t="s">
        <v>856</v>
      </c>
      <c r="E66" t="str">
        <f>HYPERLINK("https://www.ncbi.nlm.nih.gov/geo/query/acc.cgi?acc=GSM2100493","GSM2100493")</f>
        <v>GSM2100493</v>
      </c>
      <c r="F66" t="str">
        <f>HYPERLINK("https://www.ncbi.nlm.nih.gov/geo/query/acc.cgi?acc=GSE79652","GSE79652")</f>
        <v>GSE79652</v>
      </c>
    </row>
    <row r="67" spans="1:6" x14ac:dyDescent="0.25">
      <c r="A67" t="s">
        <v>859</v>
      </c>
      <c r="B67" s="2" t="s">
        <v>860</v>
      </c>
      <c r="C67" t="s">
        <v>510</v>
      </c>
      <c r="D67" t="s">
        <v>856</v>
      </c>
      <c r="E67" t="str">
        <f>HYPERLINK("https://www.ncbi.nlm.nih.gov/geo/query/acc.cgi?acc=GSM2100492","GSM2100492")</f>
        <v>GSM2100492</v>
      </c>
      <c r="F67" t="str">
        <f>HYPERLINK("https://www.ncbi.nlm.nih.gov/geo/query/acc.cgi?acc=GSE79652","GSE79652")</f>
        <v>GSE79652</v>
      </c>
    </row>
    <row r="68" spans="1:6" x14ac:dyDescent="0.25">
      <c r="A68" t="s">
        <v>861</v>
      </c>
      <c r="B68" s="2" t="s">
        <v>862</v>
      </c>
      <c r="C68" t="s">
        <v>510</v>
      </c>
      <c r="D68" t="s">
        <v>856</v>
      </c>
      <c r="E68" t="str">
        <f>HYPERLINK("https://www.ncbi.nlm.nih.gov/geo/query/acc.cgi?acc=GSM2100495","GSM2100495")</f>
        <v>GSM2100495</v>
      </c>
      <c r="F68" t="str">
        <f>HYPERLINK("https://www.ncbi.nlm.nih.gov/geo/query/acc.cgi?acc=GSE79652","GSE79652")</f>
        <v>GSE79652</v>
      </c>
    </row>
    <row r="69" spans="1:6" x14ac:dyDescent="0.25">
      <c r="A69" t="s">
        <v>863</v>
      </c>
      <c r="B69" s="2" t="s">
        <v>864</v>
      </c>
      <c r="C69" t="s">
        <v>377</v>
      </c>
      <c r="D69" t="s">
        <v>618</v>
      </c>
      <c r="E69" t="str">
        <f>HYPERLINK("https://www.ncbi.nlm.nih.gov/geo/query/acc.cgi?acc=GSM1304481","GSM1304481")</f>
        <v>GSM1304481</v>
      </c>
      <c r="F69" t="str">
        <f>HYPERLINK("https://www.ncbi.nlm.nih.gov/geo/query/acc.cgi?acc=GSE53969","GSE53969")</f>
        <v>GSE53969</v>
      </c>
    </row>
    <row r="70" spans="1:6" x14ac:dyDescent="0.25">
      <c r="A70" t="s">
        <v>873</v>
      </c>
      <c r="B70" s="2" t="s">
        <v>874</v>
      </c>
      <c r="C70" t="s">
        <v>469</v>
      </c>
      <c r="D70" t="s">
        <v>789</v>
      </c>
      <c r="E70" t="str">
        <f>HYPERLINK("https://www.ncbi.nlm.nih.gov/geo/query/acc.cgi?acc=GSM1894021","GSM1894021")</f>
        <v>GSM1894021</v>
      </c>
      <c r="F70" t="str">
        <f>HYPERLINK("https://www.ncbi.nlm.nih.gov/geo/query/acc.cgi?acc=GSE73446","GSE73446")</f>
        <v>GSE73446</v>
      </c>
    </row>
    <row r="71" spans="1:6" x14ac:dyDescent="0.25">
      <c r="A71" t="s">
        <v>876</v>
      </c>
      <c r="B71" s="2" t="s">
        <v>877</v>
      </c>
      <c r="C71" t="s">
        <v>371</v>
      </c>
      <c r="D71" t="s">
        <v>579</v>
      </c>
      <c r="E71" t="str">
        <f>HYPERLINK("https://www.ncbi.nlm.nih.gov/geo/query/acc.cgi?acc=GSM1297608","GSM1297608")</f>
        <v>GSM1297608</v>
      </c>
      <c r="F71" t="str">
        <f t="shared" ref="F71:F77" si="0">HYPERLINK("https://www.ncbi.nlm.nih.gov/geo/query/acc.cgi?acc=GSE53637","GSE53637")</f>
        <v>GSE53637</v>
      </c>
    </row>
    <row r="72" spans="1:6" x14ac:dyDescent="0.25">
      <c r="A72" t="s">
        <v>878</v>
      </c>
      <c r="B72" s="2" t="s">
        <v>879</v>
      </c>
      <c r="C72" t="s">
        <v>371</v>
      </c>
      <c r="D72" t="s">
        <v>579</v>
      </c>
      <c r="E72" t="str">
        <f>HYPERLINK("https://www.ncbi.nlm.nih.gov/geo/query/acc.cgi?acc=GSM1297609","GSM1297609")</f>
        <v>GSM1297609</v>
      </c>
      <c r="F72" t="str">
        <f t="shared" si="0"/>
        <v>GSE53637</v>
      </c>
    </row>
    <row r="73" spans="1:6" x14ac:dyDescent="0.25">
      <c r="A73" t="s">
        <v>880</v>
      </c>
      <c r="B73" s="2" t="s">
        <v>881</v>
      </c>
      <c r="C73" t="s">
        <v>371</v>
      </c>
      <c r="D73" t="s">
        <v>579</v>
      </c>
      <c r="E73" t="str">
        <f>HYPERLINK("https://www.ncbi.nlm.nih.gov/geo/query/acc.cgi?acc=GSM1297606","GSM1297606")</f>
        <v>GSM1297606</v>
      </c>
      <c r="F73" t="str">
        <f t="shared" si="0"/>
        <v>GSE53637</v>
      </c>
    </row>
    <row r="74" spans="1:6" x14ac:dyDescent="0.25">
      <c r="A74" t="s">
        <v>882</v>
      </c>
      <c r="B74" s="2" t="s">
        <v>883</v>
      </c>
      <c r="C74" t="s">
        <v>371</v>
      </c>
      <c r="D74" t="s">
        <v>579</v>
      </c>
      <c r="E74" t="str">
        <f>HYPERLINK("https://www.ncbi.nlm.nih.gov/geo/query/acc.cgi?acc=GSM1297607","GSM1297607")</f>
        <v>GSM1297607</v>
      </c>
      <c r="F74" t="str">
        <f t="shared" si="0"/>
        <v>GSE53637</v>
      </c>
    </row>
    <row r="75" spans="1:6" x14ac:dyDescent="0.25">
      <c r="A75" t="s">
        <v>884</v>
      </c>
      <c r="B75" s="2" t="s">
        <v>885</v>
      </c>
      <c r="C75" t="s">
        <v>371</v>
      </c>
      <c r="D75" t="s">
        <v>579</v>
      </c>
      <c r="E75" t="str">
        <f>HYPERLINK("https://www.ncbi.nlm.nih.gov/geo/query/acc.cgi?acc=GSM1297604","GSM1297604")</f>
        <v>GSM1297604</v>
      </c>
      <c r="F75" t="str">
        <f t="shared" si="0"/>
        <v>GSE53637</v>
      </c>
    </row>
    <row r="76" spans="1:6" x14ac:dyDescent="0.25">
      <c r="A76" t="s">
        <v>886</v>
      </c>
      <c r="B76" s="2" t="s">
        <v>887</v>
      </c>
      <c r="C76" t="s">
        <v>371</v>
      </c>
      <c r="D76" t="s">
        <v>579</v>
      </c>
      <c r="E76" t="str">
        <f>HYPERLINK("https://www.ncbi.nlm.nih.gov/geo/query/acc.cgi?acc=GSM1297605","GSM1297605")</f>
        <v>GSM1297605</v>
      </c>
      <c r="F76" t="str">
        <f t="shared" si="0"/>
        <v>GSE53637</v>
      </c>
    </row>
    <row r="77" spans="1:6" x14ac:dyDescent="0.25">
      <c r="A77" t="s">
        <v>888</v>
      </c>
      <c r="B77" s="2" t="s">
        <v>889</v>
      </c>
      <c r="C77" t="s">
        <v>371</v>
      </c>
      <c r="D77" t="s">
        <v>579</v>
      </c>
      <c r="E77" t="str">
        <f>HYPERLINK("https://www.ncbi.nlm.nih.gov/geo/query/acc.cgi?acc=GSM1297603","GSM1297603")</f>
        <v>GSM1297603</v>
      </c>
      <c r="F77" t="str">
        <f t="shared" si="0"/>
        <v>GSE53637</v>
      </c>
    </row>
    <row r="78" spans="1:6" x14ac:dyDescent="0.25">
      <c r="A78" t="s">
        <v>890</v>
      </c>
      <c r="B78" s="2" t="s">
        <v>891</v>
      </c>
      <c r="C78" t="s">
        <v>17</v>
      </c>
      <c r="D78" t="s">
        <v>559</v>
      </c>
      <c r="E78" t="str">
        <f>HYPERLINK("https://www.ncbi.nlm.nih.gov/geo/query/acc.cgi?acc=GSM325407","GSM325407")</f>
        <v>GSM325407</v>
      </c>
      <c r="F78" t="str">
        <f>HYPERLINK("https://www.ncbi.nlm.nih.gov/geo/query/acc.cgi?acc=GSE12982","GSE12982")</f>
        <v>GSE12982</v>
      </c>
    </row>
    <row r="79" spans="1:6" x14ac:dyDescent="0.25">
      <c r="A79" t="s">
        <v>892</v>
      </c>
      <c r="B79" s="2" t="s">
        <v>893</v>
      </c>
      <c r="C79" t="s">
        <v>386</v>
      </c>
      <c r="D79" t="s">
        <v>824</v>
      </c>
      <c r="E79" t="str">
        <f>HYPERLINK("https://www.ncbi.nlm.nih.gov/geo/query/acc.cgi?acc=GSM1335360","GSM1335360")</f>
        <v>GSM1335360</v>
      </c>
      <c r="F79" t="str">
        <f>HYPERLINK("https://www.ncbi.nlm.nih.gov/geo/query/acc.cgi?acc=GSE55401","GSE55401")</f>
        <v>GSE55401</v>
      </c>
    </row>
    <row r="80" spans="1:6" x14ac:dyDescent="0.25">
      <c r="A80" t="s">
        <v>894</v>
      </c>
      <c r="B80" s="2" t="s">
        <v>895</v>
      </c>
      <c r="C80" t="s">
        <v>415</v>
      </c>
      <c r="D80" t="s">
        <v>579</v>
      </c>
      <c r="E80" t="str">
        <f>HYPERLINK("https://www.ncbi.nlm.nih.gov/geo/query/acc.cgi?acc=GSM1486140","GSM1486140")</f>
        <v>GSM1486140</v>
      </c>
      <c r="F80" t="str">
        <f>HYPERLINK("https://www.ncbi.nlm.nih.gov/geo/query/acc.cgi?acc=GSE60708","GSE60708")</f>
        <v>GSE60708</v>
      </c>
    </row>
    <row r="81" spans="1:6" x14ac:dyDescent="0.25">
      <c r="A81" t="s">
        <v>898</v>
      </c>
      <c r="B81" s="2" t="s">
        <v>897</v>
      </c>
      <c r="C81" t="s">
        <v>425</v>
      </c>
      <c r="D81" t="s">
        <v>559</v>
      </c>
      <c r="E81" t="str">
        <f>HYPERLINK("https://www.ncbi.nlm.nih.gov/geo/query/acc.cgi?acc=GSM1973503","GSM1973503")</f>
        <v>GSM1973503</v>
      </c>
      <c r="F81" t="str">
        <f>HYPERLINK("https://www.ncbi.nlm.nih.gov/geo/query/acc.cgi?acc=GSE63291","GSE63291")</f>
        <v>GSE63291</v>
      </c>
    </row>
    <row r="82" spans="1:6" x14ac:dyDescent="0.25">
      <c r="A82" t="s">
        <v>901</v>
      </c>
      <c r="B82" s="2" t="s">
        <v>902</v>
      </c>
      <c r="C82" t="s">
        <v>213</v>
      </c>
      <c r="D82" t="s">
        <v>559</v>
      </c>
      <c r="E82" t="str">
        <f>HYPERLINK("https://www.ncbi.nlm.nih.gov/geo/query/acc.cgi?acc=GSM854787","GSM854787")</f>
        <v>GSM854787</v>
      </c>
      <c r="F82" t="str">
        <f>HYPERLINK("https://www.ncbi.nlm.nih.gov/geo/query/acc.cgi?acc=GSE34761","GSE34761")</f>
        <v>GSE34761</v>
      </c>
    </row>
    <row r="83" spans="1:6" x14ac:dyDescent="0.25">
      <c r="A83" t="s">
        <v>917</v>
      </c>
      <c r="B83" s="2" t="s">
        <v>918</v>
      </c>
      <c r="C83" t="s">
        <v>253</v>
      </c>
      <c r="D83" t="s">
        <v>559</v>
      </c>
      <c r="E83" t="str">
        <f>HYPERLINK("https://www.ncbi.nlm.nih.gov/geo/query/acc.cgi?acc=GSM936981","GSM936981")</f>
        <v>GSM936981</v>
      </c>
      <c r="F83" t="str">
        <f>HYPERLINK("https://www.ncbi.nlm.nih.gov/geo/query/acc.cgi?acc=GSE38224","GSE38224")</f>
        <v>GSE38224</v>
      </c>
    </row>
    <row r="84" spans="1:6" x14ac:dyDescent="0.25">
      <c r="A84" t="s">
        <v>919</v>
      </c>
      <c r="B84" s="2" t="s">
        <v>920</v>
      </c>
      <c r="C84" t="s">
        <v>253</v>
      </c>
      <c r="D84" t="s">
        <v>559</v>
      </c>
      <c r="E84" t="str">
        <f>HYPERLINK("https://www.ncbi.nlm.nih.gov/geo/query/acc.cgi?acc=GSM936980","GSM936980")</f>
        <v>GSM936980</v>
      </c>
      <c r="F84" t="str">
        <f>HYPERLINK("https://www.ncbi.nlm.nih.gov/geo/query/acc.cgi?acc=GSE38224","GSE38224")</f>
        <v>GSE38224</v>
      </c>
    </row>
    <row r="85" spans="1:6" x14ac:dyDescent="0.25">
      <c r="A85" t="s">
        <v>928</v>
      </c>
      <c r="B85" s="2" t="s">
        <v>929</v>
      </c>
      <c r="C85" t="s">
        <v>109</v>
      </c>
      <c r="D85" t="s">
        <v>923</v>
      </c>
      <c r="E85" t="str">
        <f>HYPERLINK("https://www.ncbi.nlm.nih.gov/geo/query/acc.cgi?acc=GSM547961","GSM547961")</f>
        <v>GSM547961</v>
      </c>
      <c r="F85" t="str">
        <f>HYPERLINK("https://www.ncbi.nlm.nih.gov/geo/query/acc.cgi?acc=GSE22043","GSE22043")</f>
        <v>GSE22043</v>
      </c>
    </row>
    <row r="86" spans="1:6" x14ac:dyDescent="0.25">
      <c r="A86" t="s">
        <v>931</v>
      </c>
      <c r="B86" s="2" t="s">
        <v>932</v>
      </c>
      <c r="C86" t="s">
        <v>109</v>
      </c>
      <c r="D86" t="s">
        <v>923</v>
      </c>
      <c r="E86" t="str">
        <f>HYPERLINK("https://www.ncbi.nlm.nih.gov/geo/query/acc.cgi?acc=GSM547967","GSM547967")</f>
        <v>GSM547967</v>
      </c>
      <c r="F86" t="str">
        <f>HYPERLINK("https://www.ncbi.nlm.nih.gov/geo/query/acc.cgi?acc=GSE22043","GSE22043")</f>
        <v>GSE22043</v>
      </c>
    </row>
    <row r="87" spans="1:6" x14ac:dyDescent="0.25">
      <c r="A87" t="s">
        <v>935</v>
      </c>
      <c r="B87" s="2" t="s">
        <v>926</v>
      </c>
      <c r="C87" t="s">
        <v>109</v>
      </c>
      <c r="D87" t="s">
        <v>824</v>
      </c>
      <c r="E87" t="str">
        <f>HYPERLINK("https://www.ncbi.nlm.nih.gov/geo/query/acc.cgi?acc=GSM547964","GSM547964")</f>
        <v>GSM547964</v>
      </c>
      <c r="F87" t="str">
        <f>HYPERLINK("https://www.ncbi.nlm.nih.gov/geo/query/acc.cgi?acc=GSE22043","GSE22043")</f>
        <v>GSE22043</v>
      </c>
    </row>
    <row r="88" spans="1:6" x14ac:dyDescent="0.25">
      <c r="A88" t="s">
        <v>938</v>
      </c>
      <c r="B88" s="2" t="s">
        <v>939</v>
      </c>
      <c r="C88" t="s">
        <v>295</v>
      </c>
      <c r="D88" t="s">
        <v>559</v>
      </c>
      <c r="E88" t="str">
        <f>HYPERLINK("https://www.ncbi.nlm.nih.gov/geo/query/acc.cgi?acc=GSM1058164","GSM1058164")</f>
        <v>GSM1058164</v>
      </c>
      <c r="F88" t="str">
        <f>HYPERLINK("https://www.ncbi.nlm.nih.gov/geo/query/acc.cgi?acc=GSE43197","GSE43197")</f>
        <v>GSE43197</v>
      </c>
    </row>
    <row r="89" spans="1:6" x14ac:dyDescent="0.25">
      <c r="A89" t="s">
        <v>945</v>
      </c>
      <c r="B89" s="2" t="s">
        <v>946</v>
      </c>
      <c r="C89" t="s">
        <v>330</v>
      </c>
      <c r="D89" t="s">
        <v>947</v>
      </c>
      <c r="E89" t="str">
        <f>HYPERLINK("https://www.ncbi.nlm.nih.gov/geo/query/acc.cgi?acc=GSM1147686","GSM1147686")</f>
        <v>GSM1147686</v>
      </c>
      <c r="F89" t="str">
        <f t="shared" ref="F89:F96" si="1">HYPERLINK("https://www.ncbi.nlm.nih.gov/geo/query/acc.cgi?acc=GSE47345","GSE47345")</f>
        <v>GSE47345</v>
      </c>
    </row>
    <row r="90" spans="1:6" x14ac:dyDescent="0.25">
      <c r="A90" t="s">
        <v>948</v>
      </c>
      <c r="B90" s="2" t="s">
        <v>949</v>
      </c>
      <c r="C90" t="s">
        <v>330</v>
      </c>
      <c r="D90" t="s">
        <v>947</v>
      </c>
      <c r="E90" t="str">
        <f>HYPERLINK("https://www.ncbi.nlm.nih.gov/geo/query/acc.cgi?acc=GSM1147687","GSM1147687")</f>
        <v>GSM1147687</v>
      </c>
      <c r="F90" t="str">
        <f t="shared" si="1"/>
        <v>GSE47345</v>
      </c>
    </row>
    <row r="91" spans="1:6" x14ac:dyDescent="0.25">
      <c r="A91" t="s">
        <v>950</v>
      </c>
      <c r="B91" s="2" t="s">
        <v>951</v>
      </c>
      <c r="C91" t="s">
        <v>330</v>
      </c>
      <c r="D91" t="s">
        <v>947</v>
      </c>
      <c r="E91" t="str">
        <f>HYPERLINK("https://www.ncbi.nlm.nih.gov/geo/query/acc.cgi?acc=GSM1147684","GSM1147684")</f>
        <v>GSM1147684</v>
      </c>
      <c r="F91" t="str">
        <f t="shared" si="1"/>
        <v>GSE47345</v>
      </c>
    </row>
    <row r="92" spans="1:6" x14ac:dyDescent="0.25">
      <c r="A92" t="s">
        <v>952</v>
      </c>
      <c r="B92" s="2" t="s">
        <v>953</v>
      </c>
      <c r="C92" t="s">
        <v>330</v>
      </c>
      <c r="D92" t="s">
        <v>947</v>
      </c>
      <c r="E92" t="str">
        <f>HYPERLINK("https://www.ncbi.nlm.nih.gov/geo/query/acc.cgi?acc=GSM1147685","GSM1147685")</f>
        <v>GSM1147685</v>
      </c>
      <c r="F92" t="str">
        <f t="shared" si="1"/>
        <v>GSE47345</v>
      </c>
    </row>
    <row r="93" spans="1:6" x14ac:dyDescent="0.25">
      <c r="A93" t="s">
        <v>956</v>
      </c>
      <c r="B93" s="2" t="s">
        <v>955</v>
      </c>
      <c r="C93" t="s">
        <v>330</v>
      </c>
      <c r="D93" t="s">
        <v>947</v>
      </c>
      <c r="E93" t="str">
        <f>HYPERLINK("https://www.ncbi.nlm.nih.gov/geo/query/acc.cgi?acc=GSM1147683","GSM1147683")</f>
        <v>GSM1147683</v>
      </c>
      <c r="F93" t="str">
        <f t="shared" si="1"/>
        <v>GSE47345</v>
      </c>
    </row>
    <row r="94" spans="1:6" x14ac:dyDescent="0.25">
      <c r="A94" t="s">
        <v>959</v>
      </c>
      <c r="B94" s="2" t="s">
        <v>958</v>
      </c>
      <c r="C94" t="s">
        <v>330</v>
      </c>
      <c r="D94" t="s">
        <v>947</v>
      </c>
      <c r="E94" t="str">
        <f>HYPERLINK("https://www.ncbi.nlm.nih.gov/geo/query/acc.cgi?acc=GSM1147681","GSM1147681")</f>
        <v>GSM1147681</v>
      </c>
      <c r="F94" t="str">
        <f t="shared" si="1"/>
        <v>GSE47345</v>
      </c>
    </row>
    <row r="95" spans="1:6" x14ac:dyDescent="0.25">
      <c r="A95" t="s">
        <v>960</v>
      </c>
      <c r="B95" s="2" t="s">
        <v>961</v>
      </c>
      <c r="C95" t="s">
        <v>330</v>
      </c>
      <c r="D95" t="s">
        <v>947</v>
      </c>
      <c r="E95" t="str">
        <f>HYPERLINK("https://www.ncbi.nlm.nih.gov/geo/query/acc.cgi?acc=GSM1147688","GSM1147688")</f>
        <v>GSM1147688</v>
      </c>
      <c r="F95" t="str">
        <f t="shared" si="1"/>
        <v>GSE47345</v>
      </c>
    </row>
    <row r="96" spans="1:6" x14ac:dyDescent="0.25">
      <c r="A96" t="s">
        <v>962</v>
      </c>
      <c r="B96" s="2" t="s">
        <v>963</v>
      </c>
      <c r="C96" t="s">
        <v>330</v>
      </c>
      <c r="D96" t="s">
        <v>947</v>
      </c>
      <c r="E96" t="str">
        <f>HYPERLINK("https://www.ncbi.nlm.nih.gov/geo/query/acc.cgi?acc=GSM1147689","GSM1147689")</f>
        <v>GSM1147689</v>
      </c>
      <c r="F96" t="str">
        <f t="shared" si="1"/>
        <v>GSE47345</v>
      </c>
    </row>
    <row r="97" spans="1:6" x14ac:dyDescent="0.25">
      <c r="A97" t="s">
        <v>982</v>
      </c>
      <c r="B97" s="2" t="s">
        <v>983</v>
      </c>
      <c r="C97" t="s">
        <v>95</v>
      </c>
      <c r="D97" t="s">
        <v>559</v>
      </c>
      <c r="E97" t="str">
        <f>HYPERLINK("https://www.ncbi.nlm.nih.gov/geo/query/acc.cgi?acc=GSM495548","GSM495548")</f>
        <v>GSM495548</v>
      </c>
      <c r="F97" t="str">
        <f>HYPERLINK("https://www.ncbi.nlm.nih.gov/geo/query/acc.cgi?acc=GSE19836","GSE19836")</f>
        <v>GSE19836</v>
      </c>
    </row>
    <row r="98" spans="1:6" x14ac:dyDescent="0.25">
      <c r="A98" t="s">
        <v>984</v>
      </c>
      <c r="B98" s="2" t="s">
        <v>985</v>
      </c>
      <c r="C98" t="s">
        <v>534</v>
      </c>
      <c r="D98" t="s">
        <v>856</v>
      </c>
      <c r="E98" t="str">
        <f>HYPERLINK("https://www.ncbi.nlm.nih.gov/geo/query/acc.cgi?acc=GSM2385238","GSM2385238")</f>
        <v>GSM2385238</v>
      </c>
      <c r="F98" t="str">
        <f>HYPERLINK("https://www.ncbi.nlm.nih.gov/geo/query/acc.cgi?acc=GSE89600","GSE89600")</f>
        <v>GSE89600</v>
      </c>
    </row>
    <row r="99" spans="1:6" x14ac:dyDescent="0.25">
      <c r="A99" t="s">
        <v>997</v>
      </c>
      <c r="B99" s="2" t="s">
        <v>993</v>
      </c>
      <c r="C99" t="s">
        <v>95</v>
      </c>
      <c r="D99" t="s">
        <v>559</v>
      </c>
      <c r="E99" t="str">
        <f>HYPERLINK("https://www.ncbi.nlm.nih.gov/geo/query/acc.cgi?acc=GSM495542","GSM495542")</f>
        <v>GSM495542</v>
      </c>
      <c r="F99" t="str">
        <f>HYPERLINK("https://www.ncbi.nlm.nih.gov/geo/query/acc.cgi?acc=GSE19836","GSE19836")</f>
        <v>GSE19836</v>
      </c>
    </row>
    <row r="100" spans="1:6" x14ac:dyDescent="0.25">
      <c r="A100" t="s">
        <v>998</v>
      </c>
      <c r="B100" s="2" t="s">
        <v>996</v>
      </c>
      <c r="C100" t="s">
        <v>95</v>
      </c>
      <c r="D100" t="s">
        <v>559</v>
      </c>
      <c r="E100" t="str">
        <f>HYPERLINK("https://www.ncbi.nlm.nih.gov/geo/query/acc.cgi?acc=GSM495545","GSM495545")</f>
        <v>GSM495545</v>
      </c>
      <c r="F100" t="str">
        <f>HYPERLINK("https://www.ncbi.nlm.nih.gov/geo/query/acc.cgi?acc=GSE19836","GSE19836")</f>
        <v>GSE19836</v>
      </c>
    </row>
    <row r="101" spans="1:6" x14ac:dyDescent="0.25">
      <c r="A101" t="s">
        <v>1002</v>
      </c>
      <c r="B101" s="2" t="s">
        <v>1003</v>
      </c>
      <c r="C101" t="s">
        <v>495</v>
      </c>
      <c r="D101" t="s">
        <v>579</v>
      </c>
      <c r="E101" t="str">
        <f>HYPERLINK("https://www.ncbi.nlm.nih.gov/geo/query/acc.cgi?acc=GSM2412783","GSM2412783")</f>
        <v>GSM2412783</v>
      </c>
      <c r="F101" t="str">
        <f>HYPERLINK("https://www.ncbi.nlm.nih.gov/geo/query/acc.cgi?acc=GSE77202","GSE77202")</f>
        <v>GSE77202</v>
      </c>
    </row>
    <row r="102" spans="1:6" x14ac:dyDescent="0.25">
      <c r="A102" t="s">
        <v>1019</v>
      </c>
      <c r="B102" s="2" t="s">
        <v>1014</v>
      </c>
      <c r="C102" t="s">
        <v>178</v>
      </c>
      <c r="D102" t="s">
        <v>630</v>
      </c>
      <c r="E102" t="str">
        <f>HYPERLINK("https://www.ncbi.nlm.nih.gov/geo/query/acc.cgi?acc=GSM749072","GSM749072")</f>
        <v>GSM749072</v>
      </c>
      <c r="F102" t="str">
        <f>HYPERLINK("https://www.ncbi.nlm.nih.gov/geo/query/acc.cgi?acc=GSE30245","GSE30245")</f>
        <v>GSE30245</v>
      </c>
    </row>
    <row r="103" spans="1:6" x14ac:dyDescent="0.25">
      <c r="A103" t="s">
        <v>1026</v>
      </c>
      <c r="B103" s="2" t="s">
        <v>1027</v>
      </c>
      <c r="C103" t="s">
        <v>178</v>
      </c>
      <c r="D103" t="s">
        <v>630</v>
      </c>
      <c r="E103" t="str">
        <f>HYPERLINK("https://www.ncbi.nlm.nih.gov/geo/query/acc.cgi?acc=GSM749076","GSM749076")</f>
        <v>GSM749076</v>
      </c>
      <c r="F103" t="str">
        <f>HYPERLINK("https://www.ncbi.nlm.nih.gov/geo/query/acc.cgi?acc=GSE30245","GSE30245")</f>
        <v>GSE30245</v>
      </c>
    </row>
    <row r="104" spans="1:6" x14ac:dyDescent="0.25">
      <c r="A104" t="s">
        <v>1029</v>
      </c>
      <c r="B104" s="2" t="s">
        <v>1025</v>
      </c>
      <c r="C104" t="s">
        <v>178</v>
      </c>
      <c r="D104" t="s">
        <v>630</v>
      </c>
      <c r="E104" t="str">
        <f>HYPERLINK("https://www.ncbi.nlm.nih.gov/geo/query/acc.cgi?acc=GSM749078","GSM749078")</f>
        <v>GSM749078</v>
      </c>
      <c r="F104" t="str">
        <f>HYPERLINK("https://www.ncbi.nlm.nih.gov/geo/query/acc.cgi?acc=GSE30245","GSE30245")</f>
        <v>GSE30245</v>
      </c>
    </row>
    <row r="105" spans="1:6" x14ac:dyDescent="0.25">
      <c r="A105" t="s">
        <v>1063</v>
      </c>
      <c r="B105" s="2" t="s">
        <v>1062</v>
      </c>
      <c r="C105" t="s">
        <v>324</v>
      </c>
      <c r="D105" t="s">
        <v>623</v>
      </c>
      <c r="E105" t="str">
        <f>HYPERLINK("https://www.ncbi.nlm.nih.gov/geo/query/acc.cgi?acc=GSM105494","GSM105494")</f>
        <v>GSM105494</v>
      </c>
      <c r="F105" t="str">
        <f>HYPERLINK("https://www.ncbi.nlm.nih.gov/geo/query/acc.cgi?acc=GSE4679","GSE4679")</f>
        <v>GSE4679</v>
      </c>
    </row>
    <row r="106" spans="1:6" x14ac:dyDescent="0.25">
      <c r="A106" t="s">
        <v>1073</v>
      </c>
      <c r="B106" s="2" t="s">
        <v>1072</v>
      </c>
      <c r="C106" t="s">
        <v>324</v>
      </c>
      <c r="D106" t="s">
        <v>623</v>
      </c>
      <c r="E106" t="str">
        <f>HYPERLINK("https://www.ncbi.nlm.nih.gov/geo/query/acc.cgi?acc=GSM105492","GSM105492")</f>
        <v>GSM105492</v>
      </c>
      <c r="F106" t="str">
        <f>HYPERLINK("https://www.ncbi.nlm.nih.gov/geo/query/acc.cgi?acc=GSE4679","GSE4679")</f>
        <v>GSE4679</v>
      </c>
    </row>
    <row r="107" spans="1:6" x14ac:dyDescent="0.25">
      <c r="A107" t="s">
        <v>1074</v>
      </c>
      <c r="B107" s="2" t="s">
        <v>1075</v>
      </c>
      <c r="C107" t="s">
        <v>516</v>
      </c>
      <c r="D107" t="s">
        <v>559</v>
      </c>
      <c r="E107" t="str">
        <f>HYPERLINK("https://www.ncbi.nlm.nih.gov/geo/query/acc.cgi?acc=GSM2139759","GSM2139759")</f>
        <v>GSM2139759</v>
      </c>
      <c r="F107" t="str">
        <f>HYPERLINK("https://www.ncbi.nlm.nih.gov/geo/query/acc.cgi?acc=GSE80983","GSE80983")</f>
        <v>GSE80983</v>
      </c>
    </row>
    <row r="108" spans="1:6" x14ac:dyDescent="0.25">
      <c r="A108" t="s">
        <v>1078</v>
      </c>
      <c r="B108" s="2" t="s">
        <v>1077</v>
      </c>
      <c r="C108" t="s">
        <v>324</v>
      </c>
      <c r="D108" t="s">
        <v>623</v>
      </c>
      <c r="E108" t="str">
        <f>HYPERLINK("https://www.ncbi.nlm.nih.gov/geo/query/acc.cgi?acc=GSM105498","GSM105498")</f>
        <v>GSM105498</v>
      </c>
      <c r="F108" t="str">
        <f>HYPERLINK("https://www.ncbi.nlm.nih.gov/geo/query/acc.cgi?acc=GSE4679","GSE4679")</f>
        <v>GSE4679</v>
      </c>
    </row>
    <row r="109" spans="1:6" x14ac:dyDescent="0.25">
      <c r="A109" t="s">
        <v>1079</v>
      </c>
      <c r="B109" s="2" t="s">
        <v>1080</v>
      </c>
      <c r="C109" t="s">
        <v>178</v>
      </c>
      <c r="D109" t="s">
        <v>630</v>
      </c>
      <c r="E109" t="str">
        <f>HYPERLINK("https://www.ncbi.nlm.nih.gov/geo/query/acc.cgi?acc=GSM749215","GSM749215")</f>
        <v>GSM749215</v>
      </c>
      <c r="F109" t="str">
        <f>HYPERLINK("https://www.ncbi.nlm.nih.gov/geo/query/acc.cgi?acc=GSE30245","GSE30245")</f>
        <v>GSE30245</v>
      </c>
    </row>
    <row r="110" spans="1:6" x14ac:dyDescent="0.25">
      <c r="A110" t="s">
        <v>1082</v>
      </c>
      <c r="B110" s="2" t="s">
        <v>1083</v>
      </c>
      <c r="C110" t="s">
        <v>178</v>
      </c>
      <c r="D110" t="s">
        <v>630</v>
      </c>
      <c r="E110" t="str">
        <f>HYPERLINK("https://www.ncbi.nlm.nih.gov/geo/query/acc.cgi?acc=GSM749217","GSM749217")</f>
        <v>GSM749217</v>
      </c>
      <c r="F110" t="str">
        <f>HYPERLINK("https://www.ncbi.nlm.nih.gov/geo/query/acc.cgi?acc=GSE30245","GSE30245")</f>
        <v>GSE30245</v>
      </c>
    </row>
    <row r="111" spans="1:6" x14ac:dyDescent="0.25">
      <c r="A111" t="s">
        <v>1085</v>
      </c>
      <c r="B111" s="2" t="s">
        <v>1086</v>
      </c>
      <c r="C111" t="s">
        <v>178</v>
      </c>
      <c r="D111" t="s">
        <v>630</v>
      </c>
      <c r="E111" t="str">
        <f>HYPERLINK("https://www.ncbi.nlm.nih.gov/geo/query/acc.cgi?acc=GSM749211","GSM749211")</f>
        <v>GSM749211</v>
      </c>
      <c r="F111" t="str">
        <f>HYPERLINK("https://www.ncbi.nlm.nih.gov/geo/query/acc.cgi?acc=GSE30245","GSE30245")</f>
        <v>GSE30245</v>
      </c>
    </row>
    <row r="112" spans="1:6" x14ac:dyDescent="0.25">
      <c r="A112" t="s">
        <v>1088</v>
      </c>
      <c r="B112" s="2" t="s">
        <v>1089</v>
      </c>
      <c r="C112" t="s">
        <v>178</v>
      </c>
      <c r="D112" t="s">
        <v>630</v>
      </c>
      <c r="E112" t="str">
        <f>HYPERLINK("https://www.ncbi.nlm.nih.gov/geo/query/acc.cgi?acc=GSM749213","GSM749213")</f>
        <v>GSM749213</v>
      </c>
      <c r="F112" t="str">
        <f>HYPERLINK("https://www.ncbi.nlm.nih.gov/geo/query/acc.cgi?acc=GSE30245","GSE30245")</f>
        <v>GSE30245</v>
      </c>
    </row>
    <row r="113" spans="1:6" x14ac:dyDescent="0.25">
      <c r="A113" t="s">
        <v>1091</v>
      </c>
      <c r="B113" s="2" t="s">
        <v>1092</v>
      </c>
      <c r="C113" t="s">
        <v>386</v>
      </c>
      <c r="D113" t="s">
        <v>824</v>
      </c>
      <c r="E113" t="str">
        <f>HYPERLINK("https://www.ncbi.nlm.nih.gov/geo/query/acc.cgi?acc=GSM1335362","GSM1335362")</f>
        <v>GSM1335362</v>
      </c>
      <c r="F113" t="str">
        <f>HYPERLINK("https://www.ncbi.nlm.nih.gov/geo/query/acc.cgi?acc=GSE55401","GSE55401")</f>
        <v>GSE55401</v>
      </c>
    </row>
    <row r="114" spans="1:6" x14ac:dyDescent="0.25">
      <c r="A114" t="s">
        <v>1095</v>
      </c>
      <c r="B114" s="2" t="s">
        <v>1096</v>
      </c>
      <c r="C114" t="s">
        <v>178</v>
      </c>
      <c r="D114" t="s">
        <v>630</v>
      </c>
      <c r="E114" t="str">
        <f>HYPERLINK("https://www.ncbi.nlm.nih.gov/geo/query/acc.cgi?acc=GSM749218","GSM749218")</f>
        <v>GSM749218</v>
      </c>
      <c r="F114" t="str">
        <f>HYPERLINK("https://www.ncbi.nlm.nih.gov/geo/query/acc.cgi?acc=GSE30245","GSE30245")</f>
        <v>GSE30245</v>
      </c>
    </row>
    <row r="115" spans="1:6" x14ac:dyDescent="0.25">
      <c r="A115" t="s">
        <v>1099</v>
      </c>
      <c r="B115" s="2" t="s">
        <v>1100</v>
      </c>
      <c r="C115" t="s">
        <v>178</v>
      </c>
      <c r="D115" t="s">
        <v>630</v>
      </c>
      <c r="E115" t="str">
        <f>HYPERLINK("https://www.ncbi.nlm.nih.gov/geo/query/acc.cgi?acc=GSM749185","GSM749185")</f>
        <v>GSM749185</v>
      </c>
      <c r="F115" t="str">
        <f>HYPERLINK("https://www.ncbi.nlm.nih.gov/geo/query/acc.cgi?acc=GSE30245","GSE30245")</f>
        <v>GSE30245</v>
      </c>
    </row>
    <row r="116" spans="1:6" x14ac:dyDescent="0.25">
      <c r="A116" t="s">
        <v>1102</v>
      </c>
      <c r="B116" s="2" t="s">
        <v>1103</v>
      </c>
      <c r="C116" t="s">
        <v>178</v>
      </c>
      <c r="D116" t="s">
        <v>630</v>
      </c>
      <c r="E116" t="str">
        <f>HYPERLINK("https://www.ncbi.nlm.nih.gov/geo/query/acc.cgi?acc=GSM749187","GSM749187")</f>
        <v>GSM749187</v>
      </c>
      <c r="F116" t="str">
        <f>HYPERLINK("https://www.ncbi.nlm.nih.gov/geo/query/acc.cgi?acc=GSE30245","GSE30245")</f>
        <v>GSE30245</v>
      </c>
    </row>
    <row r="117" spans="1:6" x14ac:dyDescent="0.25">
      <c r="A117" t="s">
        <v>1107</v>
      </c>
      <c r="B117" s="2" t="s">
        <v>1108</v>
      </c>
      <c r="C117" t="s">
        <v>178</v>
      </c>
      <c r="D117" t="s">
        <v>630</v>
      </c>
      <c r="E117" t="str">
        <f>HYPERLINK("https://www.ncbi.nlm.nih.gov/geo/query/acc.cgi?acc=GSM749180","GSM749180")</f>
        <v>GSM749180</v>
      </c>
      <c r="F117" t="str">
        <f>HYPERLINK("https://www.ncbi.nlm.nih.gov/geo/query/acc.cgi?acc=GSE30245","GSE30245")</f>
        <v>GSE30245</v>
      </c>
    </row>
    <row r="118" spans="1:6" x14ac:dyDescent="0.25">
      <c r="A118" t="s">
        <v>1109</v>
      </c>
      <c r="B118" s="2" t="s">
        <v>1106</v>
      </c>
      <c r="C118" t="s">
        <v>178</v>
      </c>
      <c r="D118" t="s">
        <v>630</v>
      </c>
      <c r="E118" t="str">
        <f>HYPERLINK("https://www.ncbi.nlm.nih.gov/geo/query/acc.cgi?acc=GSM749183","GSM749183")</f>
        <v>GSM749183</v>
      </c>
      <c r="F118" t="str">
        <f>HYPERLINK("https://www.ncbi.nlm.nih.gov/geo/query/acc.cgi?acc=GSE30245","GSE30245")</f>
        <v>GSE30245</v>
      </c>
    </row>
    <row r="119" spans="1:6" x14ac:dyDescent="0.25">
      <c r="A119" t="s">
        <v>1113</v>
      </c>
      <c r="B119" s="2" t="s">
        <v>1112</v>
      </c>
      <c r="C119" t="s">
        <v>324</v>
      </c>
      <c r="D119" t="s">
        <v>623</v>
      </c>
      <c r="E119" t="str">
        <f>HYPERLINK("https://www.ncbi.nlm.nih.gov/geo/query/acc.cgi?acc=GSM105548","GSM105548")</f>
        <v>GSM105548</v>
      </c>
      <c r="F119" t="str">
        <f>HYPERLINK("https://www.ncbi.nlm.nih.gov/geo/query/acc.cgi?acc=GSE4679","GSE4679")</f>
        <v>GSE4679</v>
      </c>
    </row>
    <row r="120" spans="1:6" x14ac:dyDescent="0.25">
      <c r="A120" t="s">
        <v>1114</v>
      </c>
      <c r="B120" s="2" t="s">
        <v>1115</v>
      </c>
      <c r="C120" t="s">
        <v>178</v>
      </c>
      <c r="D120" t="s">
        <v>630</v>
      </c>
      <c r="E120" t="str">
        <f>HYPERLINK("https://www.ncbi.nlm.nih.gov/geo/query/acc.cgi?acc=GSM749189","GSM749189")</f>
        <v>GSM749189</v>
      </c>
      <c r="F120" t="str">
        <f>HYPERLINK("https://www.ncbi.nlm.nih.gov/geo/query/acc.cgi?acc=GSE30245","GSE30245")</f>
        <v>GSE30245</v>
      </c>
    </row>
    <row r="121" spans="1:6" x14ac:dyDescent="0.25">
      <c r="A121" t="s">
        <v>1119</v>
      </c>
      <c r="B121" s="2" t="s">
        <v>1120</v>
      </c>
      <c r="C121" t="s">
        <v>76</v>
      </c>
      <c r="D121" t="s">
        <v>1121</v>
      </c>
      <c r="E121" t="str">
        <f>HYPERLINK("https://www.ncbi.nlm.nih.gov/geo/query/acc.cgi?acc=GSM470578","GSM470578")</f>
        <v>GSM470578</v>
      </c>
      <c r="F121" t="str">
        <f>HYPERLINK("https://www.ncbi.nlm.nih.gov/geo/query/acc.cgi?acc=GSE19023","GSE19023")</f>
        <v>GSE19023</v>
      </c>
    </row>
    <row r="122" spans="1:6" x14ac:dyDescent="0.25">
      <c r="A122" t="s">
        <v>1124</v>
      </c>
      <c r="B122" s="2" t="s">
        <v>1125</v>
      </c>
      <c r="C122" t="s">
        <v>76</v>
      </c>
      <c r="D122" t="s">
        <v>1121</v>
      </c>
      <c r="E122" t="str">
        <f>HYPERLINK("https://www.ncbi.nlm.nih.gov/geo/query/acc.cgi?acc=GSM470574","GSM470574")</f>
        <v>GSM470574</v>
      </c>
      <c r="F122" t="str">
        <f>HYPERLINK("https://www.ncbi.nlm.nih.gov/geo/query/acc.cgi?acc=GSE19023","GSE19023")</f>
        <v>GSE19023</v>
      </c>
    </row>
    <row r="123" spans="1:6" x14ac:dyDescent="0.25">
      <c r="A123" t="s">
        <v>1127</v>
      </c>
      <c r="B123" s="2" t="s">
        <v>1123</v>
      </c>
      <c r="C123" t="s">
        <v>76</v>
      </c>
      <c r="D123" t="s">
        <v>1121</v>
      </c>
      <c r="E123" t="str">
        <f>HYPERLINK("https://www.ncbi.nlm.nih.gov/geo/query/acc.cgi?acc=GSM470576","GSM470576")</f>
        <v>GSM470576</v>
      </c>
      <c r="F123" t="str">
        <f>HYPERLINK("https://www.ncbi.nlm.nih.gov/geo/query/acc.cgi?acc=GSE19023","GSE19023")</f>
        <v>GSE19023</v>
      </c>
    </row>
    <row r="124" spans="1:6" x14ac:dyDescent="0.25">
      <c r="A124" t="s">
        <v>1130</v>
      </c>
      <c r="B124" s="2" t="s">
        <v>1131</v>
      </c>
      <c r="C124" t="s">
        <v>76</v>
      </c>
      <c r="D124" t="s">
        <v>1121</v>
      </c>
      <c r="E124" t="str">
        <f>HYPERLINK("https://www.ncbi.nlm.nih.gov/geo/query/acc.cgi?acc=GSM470570","GSM470570")</f>
        <v>GSM470570</v>
      </c>
      <c r="F124" t="str">
        <f>HYPERLINK("https://www.ncbi.nlm.nih.gov/geo/query/acc.cgi?acc=GSE19023","GSE19023")</f>
        <v>GSE19023</v>
      </c>
    </row>
    <row r="125" spans="1:6" x14ac:dyDescent="0.25">
      <c r="A125" t="s">
        <v>1133</v>
      </c>
      <c r="B125" s="2" t="s">
        <v>1129</v>
      </c>
      <c r="C125" t="s">
        <v>76</v>
      </c>
      <c r="D125" t="s">
        <v>1121</v>
      </c>
      <c r="E125" t="str">
        <f>HYPERLINK("https://www.ncbi.nlm.nih.gov/geo/query/acc.cgi?acc=GSM470572","GSM470572")</f>
        <v>GSM470572</v>
      </c>
      <c r="F125" t="str">
        <f>HYPERLINK("https://www.ncbi.nlm.nih.gov/geo/query/acc.cgi?acc=GSE19023","GSE19023")</f>
        <v>GSE19023</v>
      </c>
    </row>
    <row r="126" spans="1:6" x14ac:dyDescent="0.25">
      <c r="A126" t="s">
        <v>1134</v>
      </c>
      <c r="B126" s="2" t="s">
        <v>1135</v>
      </c>
      <c r="C126" t="s">
        <v>178</v>
      </c>
      <c r="D126" t="s">
        <v>630</v>
      </c>
      <c r="E126" t="str">
        <f>HYPERLINK("https://www.ncbi.nlm.nih.gov/geo/query/acc.cgi?acc=GSM748920","GSM748920")</f>
        <v>GSM748920</v>
      </c>
      <c r="F126" t="str">
        <f t="shared" ref="F126:F133" si="2">HYPERLINK("https://www.ncbi.nlm.nih.gov/geo/query/acc.cgi?acc=GSE30245","GSE30245")</f>
        <v>GSE30245</v>
      </c>
    </row>
    <row r="127" spans="1:6" x14ac:dyDescent="0.25">
      <c r="A127" t="s">
        <v>1136</v>
      </c>
      <c r="B127" s="2" t="s">
        <v>1137</v>
      </c>
      <c r="C127" t="s">
        <v>178</v>
      </c>
      <c r="D127" t="s">
        <v>630</v>
      </c>
      <c r="E127" t="str">
        <f>HYPERLINK("https://www.ncbi.nlm.nih.gov/geo/query/acc.cgi?acc=GSM748921","GSM748921")</f>
        <v>GSM748921</v>
      </c>
      <c r="F127" t="str">
        <f t="shared" si="2"/>
        <v>GSE30245</v>
      </c>
    </row>
    <row r="128" spans="1:6" x14ac:dyDescent="0.25">
      <c r="A128" t="s">
        <v>1140</v>
      </c>
      <c r="B128" s="2" t="s">
        <v>1139</v>
      </c>
      <c r="C128" t="s">
        <v>178</v>
      </c>
      <c r="D128" t="s">
        <v>630</v>
      </c>
      <c r="E128" t="str">
        <f>HYPERLINK("https://www.ncbi.nlm.nih.gov/geo/query/acc.cgi?acc=GSM748923","GSM748923")</f>
        <v>GSM748923</v>
      </c>
      <c r="F128" t="str">
        <f t="shared" si="2"/>
        <v>GSE30245</v>
      </c>
    </row>
    <row r="129" spans="1:6" x14ac:dyDescent="0.25">
      <c r="A129" t="s">
        <v>1143</v>
      </c>
      <c r="B129" s="2" t="s">
        <v>1142</v>
      </c>
      <c r="C129" t="s">
        <v>178</v>
      </c>
      <c r="D129" t="s">
        <v>630</v>
      </c>
      <c r="E129" t="str">
        <f>HYPERLINK("https://www.ncbi.nlm.nih.gov/geo/query/acc.cgi?acc=GSM748925","GSM748925")</f>
        <v>GSM748925</v>
      </c>
      <c r="F129" t="str">
        <f t="shared" si="2"/>
        <v>GSE30245</v>
      </c>
    </row>
    <row r="130" spans="1:6" x14ac:dyDescent="0.25">
      <c r="A130" t="s">
        <v>1144</v>
      </c>
      <c r="B130" s="2" t="s">
        <v>1145</v>
      </c>
      <c r="C130" t="s">
        <v>178</v>
      </c>
      <c r="D130" t="s">
        <v>630</v>
      </c>
      <c r="E130" t="str">
        <f>HYPERLINK("https://www.ncbi.nlm.nih.gov/geo/query/acc.cgi?acc=GSM748926","GSM748926")</f>
        <v>GSM748926</v>
      </c>
      <c r="F130" t="str">
        <f t="shared" si="2"/>
        <v>GSE30245</v>
      </c>
    </row>
    <row r="131" spans="1:6" x14ac:dyDescent="0.25">
      <c r="A131" t="s">
        <v>1148</v>
      </c>
      <c r="B131" s="2" t="s">
        <v>1147</v>
      </c>
      <c r="C131" t="s">
        <v>178</v>
      </c>
      <c r="D131" t="s">
        <v>630</v>
      </c>
      <c r="E131" t="str">
        <f>HYPERLINK("https://www.ncbi.nlm.nih.gov/geo/query/acc.cgi?acc=GSM748928","GSM748928")</f>
        <v>GSM748928</v>
      </c>
      <c r="F131" t="str">
        <f t="shared" si="2"/>
        <v>GSE30245</v>
      </c>
    </row>
    <row r="132" spans="1:6" x14ac:dyDescent="0.25">
      <c r="A132" t="s">
        <v>1155</v>
      </c>
      <c r="B132" s="2" t="s">
        <v>1156</v>
      </c>
      <c r="C132" t="s">
        <v>178</v>
      </c>
      <c r="D132" t="s">
        <v>630</v>
      </c>
      <c r="E132" t="str">
        <f>HYPERLINK("https://www.ncbi.nlm.nih.gov/geo/query/acc.cgi?acc=GSM749328","GSM749328")</f>
        <v>GSM749328</v>
      </c>
      <c r="F132" t="str">
        <f t="shared" si="2"/>
        <v>GSE30245</v>
      </c>
    </row>
    <row r="133" spans="1:6" x14ac:dyDescent="0.25">
      <c r="A133" t="s">
        <v>1162</v>
      </c>
      <c r="B133" s="2" t="s">
        <v>1163</v>
      </c>
      <c r="C133" t="s">
        <v>178</v>
      </c>
      <c r="D133" t="s">
        <v>630</v>
      </c>
      <c r="E133" t="str">
        <f>HYPERLINK("https://www.ncbi.nlm.nih.gov/geo/query/acc.cgi?acc=GSM749326","GSM749326")</f>
        <v>GSM749326</v>
      </c>
      <c r="F133" t="str">
        <f t="shared" si="2"/>
        <v>GSE30245</v>
      </c>
    </row>
    <row r="134" spans="1:6" x14ac:dyDescent="0.25">
      <c r="A134" t="s">
        <v>1174</v>
      </c>
      <c r="B134" s="2" t="s">
        <v>1173</v>
      </c>
      <c r="C134" t="s">
        <v>186</v>
      </c>
      <c r="D134" t="s">
        <v>728</v>
      </c>
      <c r="E134" t="str">
        <f>HYPERLINK("https://www.ncbi.nlm.nih.gov/geo/query/acc.cgi?acc=GSM778009","GSM778009")</f>
        <v>GSM778009</v>
      </c>
      <c r="F134" t="str">
        <f>HYPERLINK("https://www.ncbi.nlm.nih.gov/geo/query/acc.cgi?acc=GSE31374","GSE31374")</f>
        <v>GSE31374</v>
      </c>
    </row>
    <row r="135" spans="1:6" x14ac:dyDescent="0.25">
      <c r="A135" t="s">
        <v>1179</v>
      </c>
      <c r="B135" s="2" t="s">
        <v>1178</v>
      </c>
      <c r="C135" t="s">
        <v>186</v>
      </c>
      <c r="D135" t="s">
        <v>728</v>
      </c>
      <c r="E135" t="str">
        <f>HYPERLINK("https://www.ncbi.nlm.nih.gov/geo/query/acc.cgi?acc=GSM778001","GSM778001")</f>
        <v>GSM778001</v>
      </c>
      <c r="F135" t="str">
        <f>HYPERLINK("https://www.ncbi.nlm.nih.gov/geo/query/acc.cgi?acc=GSE31374","GSE31374")</f>
        <v>GSE31374</v>
      </c>
    </row>
    <row r="136" spans="1:6" x14ac:dyDescent="0.25">
      <c r="A136" t="s">
        <v>1182</v>
      </c>
      <c r="B136" s="2" t="s">
        <v>1181</v>
      </c>
      <c r="C136" t="s">
        <v>186</v>
      </c>
      <c r="D136" t="s">
        <v>728</v>
      </c>
      <c r="E136" t="str">
        <f>HYPERLINK("https://www.ncbi.nlm.nih.gov/geo/query/acc.cgi?acc=GSM778003","GSM778003")</f>
        <v>GSM778003</v>
      </c>
      <c r="F136" t="str">
        <f>HYPERLINK("https://www.ncbi.nlm.nih.gov/geo/query/acc.cgi?acc=GSE31374","GSE31374")</f>
        <v>GSE31374</v>
      </c>
    </row>
    <row r="137" spans="1:6" x14ac:dyDescent="0.25">
      <c r="A137" t="s">
        <v>1185</v>
      </c>
      <c r="B137" s="2" t="s">
        <v>1184</v>
      </c>
      <c r="C137" t="s">
        <v>186</v>
      </c>
      <c r="D137" t="s">
        <v>728</v>
      </c>
      <c r="E137" t="str">
        <f>HYPERLINK("https://www.ncbi.nlm.nih.gov/geo/query/acc.cgi?acc=GSM778005","GSM778005")</f>
        <v>GSM778005</v>
      </c>
      <c r="F137" t="str">
        <f>HYPERLINK("https://www.ncbi.nlm.nih.gov/geo/query/acc.cgi?acc=GSE31374","GSE31374")</f>
        <v>GSE31374</v>
      </c>
    </row>
    <row r="138" spans="1:6" x14ac:dyDescent="0.25">
      <c r="A138" t="s">
        <v>1188</v>
      </c>
      <c r="B138" s="2" t="s">
        <v>1187</v>
      </c>
      <c r="C138" t="s">
        <v>186</v>
      </c>
      <c r="D138" t="s">
        <v>728</v>
      </c>
      <c r="E138" t="str">
        <f>HYPERLINK("https://www.ncbi.nlm.nih.gov/geo/query/acc.cgi?acc=GSM778007","GSM778007")</f>
        <v>GSM778007</v>
      </c>
      <c r="F138" t="str">
        <f>HYPERLINK("https://www.ncbi.nlm.nih.gov/geo/query/acc.cgi?acc=GSE31374","GSE31374")</f>
        <v>GSE31374</v>
      </c>
    </row>
    <row r="139" spans="1:6" x14ac:dyDescent="0.25">
      <c r="A139" t="s">
        <v>1197</v>
      </c>
      <c r="B139" s="2" t="s">
        <v>1118</v>
      </c>
      <c r="C139" t="s">
        <v>301</v>
      </c>
      <c r="D139" t="s">
        <v>579</v>
      </c>
      <c r="E139" t="str">
        <f>HYPERLINK("https://www.ncbi.nlm.nih.gov/geo/query/acc.cgi?acc=GSM1062002","GSM1062002")</f>
        <v>GSM1062002</v>
      </c>
      <c r="F139" t="str">
        <f>HYPERLINK("https://www.ncbi.nlm.nih.gov/geo/query/acc.cgi?acc=GSE43398","GSE43398")</f>
        <v>GSE43398</v>
      </c>
    </row>
    <row r="140" spans="1:6" x14ac:dyDescent="0.25">
      <c r="A140" t="s">
        <v>1198</v>
      </c>
      <c r="B140" s="2" t="s">
        <v>1193</v>
      </c>
      <c r="C140" t="s">
        <v>377</v>
      </c>
      <c r="D140" t="s">
        <v>618</v>
      </c>
      <c r="E140" t="str">
        <f>HYPERLINK("https://www.ncbi.nlm.nih.gov/geo/query/acc.cgi?acc=GSM1304635","GSM1304635")</f>
        <v>GSM1304635</v>
      </c>
      <c r="F140" t="str">
        <f>HYPERLINK("https://www.ncbi.nlm.nih.gov/geo/query/acc.cgi?acc=GSE53969","GSE53969")</f>
        <v>GSE53969</v>
      </c>
    </row>
    <row r="141" spans="1:6" x14ac:dyDescent="0.25">
      <c r="A141" t="s">
        <v>1201</v>
      </c>
      <c r="B141" s="2" t="s">
        <v>1202</v>
      </c>
      <c r="C141" t="s">
        <v>228</v>
      </c>
      <c r="D141" t="s">
        <v>572</v>
      </c>
      <c r="E141" t="str">
        <f>HYPERLINK("https://www.ncbi.nlm.nih.gov/geo/query/acc.cgi?acc=GSM902362","GSM902362")</f>
        <v>GSM902362</v>
      </c>
      <c r="F141" t="str">
        <f>HYPERLINK("https://www.ncbi.nlm.nih.gov/geo/query/acc.cgi?acc=GSE36818","GSE36818")</f>
        <v>GSE36818</v>
      </c>
    </row>
    <row r="142" spans="1:6" x14ac:dyDescent="0.25">
      <c r="A142" t="s">
        <v>1203</v>
      </c>
      <c r="B142" s="2" t="s">
        <v>1204</v>
      </c>
      <c r="C142" t="s">
        <v>228</v>
      </c>
      <c r="D142" t="s">
        <v>572</v>
      </c>
      <c r="E142" t="str">
        <f>HYPERLINK("https://www.ncbi.nlm.nih.gov/geo/query/acc.cgi?acc=GSM902363","GSM902363")</f>
        <v>GSM902363</v>
      </c>
      <c r="F142" t="str">
        <f>HYPERLINK("https://www.ncbi.nlm.nih.gov/geo/query/acc.cgi?acc=GSE36818","GSE36818")</f>
        <v>GSE36818</v>
      </c>
    </row>
    <row r="143" spans="1:6" x14ac:dyDescent="0.25">
      <c r="A143" t="s">
        <v>1205</v>
      </c>
      <c r="B143" s="2" t="s">
        <v>1206</v>
      </c>
      <c r="C143" t="s">
        <v>228</v>
      </c>
      <c r="D143" t="s">
        <v>572</v>
      </c>
      <c r="E143" t="str">
        <f>HYPERLINK("https://www.ncbi.nlm.nih.gov/geo/query/acc.cgi?acc=GSM902360","GSM902360")</f>
        <v>GSM902360</v>
      </c>
      <c r="F143" t="str">
        <f>HYPERLINK("https://www.ncbi.nlm.nih.gov/geo/query/acc.cgi?acc=GSE36818","GSE36818")</f>
        <v>GSE36818</v>
      </c>
    </row>
    <row r="144" spans="1:6" x14ac:dyDescent="0.25">
      <c r="A144" t="s">
        <v>1207</v>
      </c>
      <c r="B144" s="2" t="s">
        <v>1208</v>
      </c>
      <c r="C144" t="s">
        <v>228</v>
      </c>
      <c r="D144" t="s">
        <v>572</v>
      </c>
      <c r="E144" t="str">
        <f>HYPERLINK("https://www.ncbi.nlm.nih.gov/geo/query/acc.cgi?acc=GSM902361","GSM902361")</f>
        <v>GSM902361</v>
      </c>
      <c r="F144" t="str">
        <f>HYPERLINK("https://www.ncbi.nlm.nih.gov/geo/query/acc.cgi?acc=GSE36818","GSE36818")</f>
        <v>GSE36818</v>
      </c>
    </row>
    <row r="145" spans="1:6" x14ac:dyDescent="0.25">
      <c r="A145" t="s">
        <v>1209</v>
      </c>
      <c r="B145" s="2" t="s">
        <v>1210</v>
      </c>
      <c r="C145" t="s">
        <v>267</v>
      </c>
      <c r="D145" t="s">
        <v>559</v>
      </c>
      <c r="E145" t="str">
        <f>HYPERLINK("https://www.ncbi.nlm.nih.gov/geo/query/acc.cgi?acc=GSM978946","GSM978946")</f>
        <v>GSM978946</v>
      </c>
      <c r="F145" t="str">
        <f>HYPERLINK("https://www.ncbi.nlm.nih.gov/geo/query/acc.cgi?acc=GSE39771","GSE39771")</f>
        <v>GSE39771</v>
      </c>
    </row>
    <row r="146" spans="1:6" x14ac:dyDescent="0.25">
      <c r="A146" t="s">
        <v>1212</v>
      </c>
      <c r="B146" s="2" t="s">
        <v>1213</v>
      </c>
      <c r="C146" t="s">
        <v>267</v>
      </c>
      <c r="D146" t="s">
        <v>559</v>
      </c>
      <c r="E146" t="str">
        <f>HYPERLINK("https://www.ncbi.nlm.nih.gov/geo/query/acc.cgi?acc=GSM978944","GSM978944")</f>
        <v>GSM978944</v>
      </c>
      <c r="F146" t="str">
        <f>HYPERLINK("https://www.ncbi.nlm.nih.gov/geo/query/acc.cgi?acc=GSE39771","GSE39771")</f>
        <v>GSE39771</v>
      </c>
    </row>
    <row r="147" spans="1:6" x14ac:dyDescent="0.25">
      <c r="A147" t="s">
        <v>1215</v>
      </c>
      <c r="B147" s="2" t="s">
        <v>1216</v>
      </c>
      <c r="C147" t="s">
        <v>267</v>
      </c>
      <c r="D147" t="s">
        <v>559</v>
      </c>
      <c r="E147" t="str">
        <f>HYPERLINK("https://www.ncbi.nlm.nih.gov/geo/query/acc.cgi?acc=GSM978942","GSM978942")</f>
        <v>GSM978942</v>
      </c>
      <c r="F147" t="str">
        <f>HYPERLINK("https://www.ncbi.nlm.nih.gov/geo/query/acc.cgi?acc=GSE39771","GSE39771")</f>
        <v>GSE39771</v>
      </c>
    </row>
    <row r="148" spans="1:6" x14ac:dyDescent="0.25">
      <c r="A148" t="s">
        <v>1217</v>
      </c>
      <c r="B148" s="2" t="s">
        <v>1218</v>
      </c>
      <c r="C148" t="s">
        <v>213</v>
      </c>
      <c r="D148" t="s">
        <v>559</v>
      </c>
      <c r="E148" t="str">
        <f>HYPERLINK("https://www.ncbi.nlm.nih.gov/geo/query/acc.cgi?acc=GSM854791","GSM854791")</f>
        <v>GSM854791</v>
      </c>
      <c r="F148" t="str">
        <f>HYPERLINK("https://www.ncbi.nlm.nih.gov/geo/query/acc.cgi?acc=GSE34761","GSE34761")</f>
        <v>GSE34761</v>
      </c>
    </row>
    <row r="149" spans="1:6" x14ac:dyDescent="0.25">
      <c r="A149" t="s">
        <v>1219</v>
      </c>
      <c r="B149" s="2" t="s">
        <v>1220</v>
      </c>
      <c r="C149" t="s">
        <v>213</v>
      </c>
      <c r="D149" t="s">
        <v>559</v>
      </c>
      <c r="E149" t="str">
        <f>HYPERLINK("https://www.ncbi.nlm.nih.gov/geo/query/acc.cgi?acc=GSM854790","GSM854790")</f>
        <v>GSM854790</v>
      </c>
      <c r="F149" t="str">
        <f>HYPERLINK("https://www.ncbi.nlm.nih.gov/geo/query/acc.cgi?acc=GSE34761","GSE34761")</f>
        <v>GSE34761</v>
      </c>
    </row>
    <row r="150" spans="1:6" x14ac:dyDescent="0.25">
      <c r="A150" t="s">
        <v>1221</v>
      </c>
      <c r="B150" s="2" t="s">
        <v>1222</v>
      </c>
      <c r="C150" t="s">
        <v>127</v>
      </c>
      <c r="D150" t="s">
        <v>559</v>
      </c>
      <c r="E150" t="str">
        <f>HYPERLINK("https://www.ncbi.nlm.nih.gov/geo/query/acc.cgi?acc=GSM638146","GSM638146")</f>
        <v>GSM638146</v>
      </c>
      <c r="F150" t="str">
        <f>HYPERLINK("https://www.ncbi.nlm.nih.gov/geo/query/acc.cgi?acc=GSE26001","GSE26001")</f>
        <v>GSE26001</v>
      </c>
    </row>
    <row r="151" spans="1:6" x14ac:dyDescent="0.25">
      <c r="A151" t="s">
        <v>1229</v>
      </c>
      <c r="B151" s="2" t="s">
        <v>1228</v>
      </c>
      <c r="C151" t="s">
        <v>127</v>
      </c>
      <c r="D151" t="s">
        <v>559</v>
      </c>
      <c r="E151" t="str">
        <f>HYPERLINK("https://www.ncbi.nlm.nih.gov/geo/query/acc.cgi?acc=GSM638143","GSM638143")</f>
        <v>GSM638143</v>
      </c>
      <c r="F151" t="str">
        <f>HYPERLINK("https://www.ncbi.nlm.nih.gov/geo/query/acc.cgi?acc=GSE26001","GSE26001")</f>
        <v>GSE26001</v>
      </c>
    </row>
    <row r="152" spans="1:6" x14ac:dyDescent="0.25">
      <c r="A152" t="s">
        <v>1230</v>
      </c>
      <c r="B152" s="2" t="s">
        <v>1231</v>
      </c>
      <c r="C152" t="s">
        <v>127</v>
      </c>
      <c r="D152" t="s">
        <v>559</v>
      </c>
      <c r="E152" t="str">
        <f>HYPERLINK("https://www.ncbi.nlm.nih.gov/geo/query/acc.cgi?acc=GSM638140","GSM638140")</f>
        <v>GSM638140</v>
      </c>
      <c r="F152" t="str">
        <f>HYPERLINK("https://www.ncbi.nlm.nih.gov/geo/query/acc.cgi?acc=GSE26001","GSE26001")</f>
        <v>GSE26001</v>
      </c>
    </row>
    <row r="153" spans="1:6" x14ac:dyDescent="0.25">
      <c r="A153" t="s">
        <v>1233</v>
      </c>
      <c r="B153" s="2" t="s">
        <v>1234</v>
      </c>
      <c r="C153" t="s">
        <v>186</v>
      </c>
      <c r="D153" t="s">
        <v>728</v>
      </c>
      <c r="E153" t="str">
        <f>HYPERLINK("https://www.ncbi.nlm.nih.gov/geo/query/acc.cgi?acc=GSM777939","GSM777939")</f>
        <v>GSM777939</v>
      </c>
      <c r="F153" t="str">
        <f>HYPERLINK("https://www.ncbi.nlm.nih.gov/geo/query/acc.cgi?acc=GSE31374","GSE31374")</f>
        <v>GSE31374</v>
      </c>
    </row>
    <row r="154" spans="1:6" x14ac:dyDescent="0.25">
      <c r="A154" t="s">
        <v>1237</v>
      </c>
      <c r="B154" s="2" t="s">
        <v>1224</v>
      </c>
      <c r="C154" t="s">
        <v>127</v>
      </c>
      <c r="D154" t="s">
        <v>559</v>
      </c>
      <c r="E154" t="str">
        <f>HYPERLINK("https://www.ncbi.nlm.nih.gov/geo/query/acc.cgi?acc=GSM638149","GSM638149")</f>
        <v>GSM638149</v>
      </c>
      <c r="F154" t="str">
        <f>HYPERLINK("https://www.ncbi.nlm.nih.gov/geo/query/acc.cgi?acc=GSE26001","GSE26001")</f>
        <v>GSE26001</v>
      </c>
    </row>
    <row r="155" spans="1:6" x14ac:dyDescent="0.25">
      <c r="A155" t="s">
        <v>1250</v>
      </c>
      <c r="B155" s="2" t="s">
        <v>1251</v>
      </c>
      <c r="C155" t="s">
        <v>365</v>
      </c>
      <c r="D155" t="s">
        <v>821</v>
      </c>
      <c r="E155" t="str">
        <f>HYPERLINK("https://www.ncbi.nlm.nih.gov/geo/query/acc.cgi?acc=GSM1128644","GSM1128644")</f>
        <v>GSM1128644</v>
      </c>
      <c r="F155" t="str">
        <f>HYPERLINK("https://www.ncbi.nlm.nih.gov/geo/query/acc.cgi?acc=GSE52397","GSE52397")</f>
        <v>GSE52397</v>
      </c>
    </row>
    <row r="156" spans="1:6" x14ac:dyDescent="0.25">
      <c r="A156" t="s">
        <v>1255</v>
      </c>
      <c r="B156" s="2" t="s">
        <v>1256</v>
      </c>
      <c r="C156" t="s">
        <v>298</v>
      </c>
      <c r="D156" t="s">
        <v>583</v>
      </c>
      <c r="E156" t="str">
        <f>HYPERLINK("https://www.ncbi.nlm.nih.gov/geo/query/acc.cgi?acc=GSM1058924","GSM1058924")</f>
        <v>GSM1058924</v>
      </c>
      <c r="F156" t="str">
        <f>HYPERLINK("https://www.ncbi.nlm.nih.gov/geo/query/acc.cgi?acc=GSE43221","GSE43221")</f>
        <v>GSE43221</v>
      </c>
    </row>
    <row r="157" spans="1:6" x14ac:dyDescent="0.25">
      <c r="A157" t="s">
        <v>1259</v>
      </c>
      <c r="B157" s="2" t="s">
        <v>677</v>
      </c>
      <c r="C157" t="s">
        <v>178</v>
      </c>
      <c r="D157" t="s">
        <v>630</v>
      </c>
      <c r="E157" t="str">
        <f>HYPERLINK("https://www.ncbi.nlm.nih.gov/geo/query/acc.cgi?acc=GSM749269","GSM749269")</f>
        <v>GSM749269</v>
      </c>
      <c r="F157" t="str">
        <f>HYPERLINK("https://www.ncbi.nlm.nih.gov/geo/query/acc.cgi?acc=GSE30245","GSE30245")</f>
        <v>GSE30245</v>
      </c>
    </row>
    <row r="158" spans="1:6" x14ac:dyDescent="0.25">
      <c r="A158" t="s">
        <v>1263</v>
      </c>
      <c r="B158" s="2" t="s">
        <v>1264</v>
      </c>
      <c r="C158" t="s">
        <v>365</v>
      </c>
      <c r="D158" t="s">
        <v>821</v>
      </c>
      <c r="E158" t="str">
        <f>HYPERLINK("https://www.ncbi.nlm.nih.gov/geo/query/acc.cgi?acc=GSM1128640","GSM1128640")</f>
        <v>GSM1128640</v>
      </c>
      <c r="F158" t="str">
        <f>HYPERLINK("https://www.ncbi.nlm.nih.gov/geo/query/acc.cgi?acc=GSE52397","GSE52397")</f>
        <v>GSE52397</v>
      </c>
    </row>
    <row r="159" spans="1:6" x14ac:dyDescent="0.25">
      <c r="A159" t="s">
        <v>1281</v>
      </c>
      <c r="B159" s="2" t="s">
        <v>1282</v>
      </c>
      <c r="C159" t="s">
        <v>154</v>
      </c>
      <c r="D159" t="s">
        <v>559</v>
      </c>
      <c r="E159" t="str">
        <f>HYPERLINK("https://www.ncbi.nlm.nih.gov/geo/query/acc.cgi?acc=GSM688707","GSM688707")</f>
        <v>GSM688707</v>
      </c>
      <c r="F159" t="str">
        <f>HYPERLINK("https://www.ncbi.nlm.nih.gov/geo/query/acc.cgi?acc=GSE27881","GSE27881")</f>
        <v>GSE27881</v>
      </c>
    </row>
    <row r="160" spans="1:6" x14ac:dyDescent="0.25">
      <c r="A160" t="s">
        <v>1287</v>
      </c>
      <c r="B160" s="2" t="s">
        <v>1288</v>
      </c>
      <c r="C160" t="s">
        <v>154</v>
      </c>
      <c r="D160" t="s">
        <v>559</v>
      </c>
      <c r="E160" t="str">
        <f>HYPERLINK("https://www.ncbi.nlm.nih.gov/geo/query/acc.cgi?acc=GSM688704","GSM688704")</f>
        <v>GSM688704</v>
      </c>
      <c r="F160" t="str">
        <f>HYPERLINK("https://www.ncbi.nlm.nih.gov/geo/query/acc.cgi?acc=GSE27881","GSE27881")</f>
        <v>GSE27881</v>
      </c>
    </row>
    <row r="161" spans="1:6" x14ac:dyDescent="0.25">
      <c r="A161" t="s">
        <v>1289</v>
      </c>
      <c r="B161" s="2" t="s">
        <v>1290</v>
      </c>
      <c r="C161" t="s">
        <v>154</v>
      </c>
      <c r="D161" t="s">
        <v>559</v>
      </c>
      <c r="E161" t="str">
        <f>HYPERLINK("https://www.ncbi.nlm.nih.gov/geo/query/acc.cgi?acc=GSM688703","GSM688703")</f>
        <v>GSM688703</v>
      </c>
      <c r="F161" t="str">
        <f>HYPERLINK("https://www.ncbi.nlm.nih.gov/geo/query/acc.cgi?acc=GSE27881","GSE27881")</f>
        <v>GSE27881</v>
      </c>
    </row>
    <row r="162" spans="1:6" x14ac:dyDescent="0.25">
      <c r="A162" t="s">
        <v>1291</v>
      </c>
      <c r="B162" s="2" t="s">
        <v>1292</v>
      </c>
      <c r="C162" t="s">
        <v>154</v>
      </c>
      <c r="D162" t="s">
        <v>559</v>
      </c>
      <c r="E162" t="str">
        <f>HYPERLINK("https://www.ncbi.nlm.nih.gov/geo/query/acc.cgi?acc=GSM688702","GSM688702")</f>
        <v>GSM688702</v>
      </c>
      <c r="F162" t="str">
        <f>HYPERLINK("https://www.ncbi.nlm.nih.gov/geo/query/acc.cgi?acc=GSE27881","GSE27881")</f>
        <v>GSE27881</v>
      </c>
    </row>
    <row r="163" spans="1:6" x14ac:dyDescent="0.25">
      <c r="A163" t="s">
        <v>1293</v>
      </c>
      <c r="B163" s="2" t="s">
        <v>1294</v>
      </c>
      <c r="C163" t="s">
        <v>154</v>
      </c>
      <c r="D163" t="s">
        <v>559</v>
      </c>
      <c r="E163" t="str">
        <f>HYPERLINK("https://www.ncbi.nlm.nih.gov/geo/query/acc.cgi?acc=GSM688701","GSM688701")</f>
        <v>GSM688701</v>
      </c>
      <c r="F163" t="str">
        <f>HYPERLINK("https://www.ncbi.nlm.nih.gov/geo/query/acc.cgi?acc=GSE27881","GSE27881")</f>
        <v>GSE27881</v>
      </c>
    </row>
    <row r="164" spans="1:6" x14ac:dyDescent="0.25">
      <c r="A164" t="s">
        <v>1296</v>
      </c>
      <c r="B164" s="2" t="s">
        <v>1297</v>
      </c>
      <c r="C164" t="s">
        <v>186</v>
      </c>
      <c r="D164" t="s">
        <v>728</v>
      </c>
      <c r="E164" t="str">
        <f>HYPERLINK("https://www.ncbi.nlm.nih.gov/geo/query/acc.cgi?acc=GSM777841","GSM777841")</f>
        <v>GSM777841</v>
      </c>
      <c r="F164" t="str">
        <f>HYPERLINK("https://www.ncbi.nlm.nih.gov/geo/query/acc.cgi?acc=GSE31374","GSE31374")</f>
        <v>GSE31374</v>
      </c>
    </row>
    <row r="165" spans="1:6" x14ac:dyDescent="0.25">
      <c r="A165" t="s">
        <v>1299</v>
      </c>
      <c r="B165" s="2" t="s">
        <v>1300</v>
      </c>
      <c r="C165" t="s">
        <v>186</v>
      </c>
      <c r="D165" t="s">
        <v>728</v>
      </c>
      <c r="E165" t="str">
        <f>HYPERLINK("https://www.ncbi.nlm.nih.gov/geo/query/acc.cgi?acc=GSM777843","GSM777843")</f>
        <v>GSM777843</v>
      </c>
      <c r="F165" t="str">
        <f>HYPERLINK("https://www.ncbi.nlm.nih.gov/geo/query/acc.cgi?acc=GSE31374","GSE31374")</f>
        <v>GSE31374</v>
      </c>
    </row>
    <row r="166" spans="1:6" x14ac:dyDescent="0.25">
      <c r="A166" t="s">
        <v>1302</v>
      </c>
      <c r="B166" s="2" t="s">
        <v>1303</v>
      </c>
      <c r="C166" t="s">
        <v>186</v>
      </c>
      <c r="D166" t="s">
        <v>728</v>
      </c>
      <c r="E166" t="str">
        <f>HYPERLINK("https://www.ncbi.nlm.nih.gov/geo/query/acc.cgi?acc=GSM777845","GSM777845")</f>
        <v>GSM777845</v>
      </c>
      <c r="F166" t="str">
        <f>HYPERLINK("https://www.ncbi.nlm.nih.gov/geo/query/acc.cgi?acc=GSE31374","GSE31374")</f>
        <v>GSE31374</v>
      </c>
    </row>
    <row r="167" spans="1:6" x14ac:dyDescent="0.25">
      <c r="A167" t="s">
        <v>1305</v>
      </c>
      <c r="B167" s="2" t="s">
        <v>1284</v>
      </c>
      <c r="C167" t="s">
        <v>154</v>
      </c>
      <c r="D167" t="s">
        <v>559</v>
      </c>
      <c r="E167" t="str">
        <f>HYPERLINK("https://www.ncbi.nlm.nih.gov/geo/query/acc.cgi?acc=GSM688709","GSM688709")</f>
        <v>GSM688709</v>
      </c>
      <c r="F167" t="str">
        <f>HYPERLINK("https://www.ncbi.nlm.nih.gov/geo/query/acc.cgi?acc=GSE27881","GSE27881")</f>
        <v>GSE27881</v>
      </c>
    </row>
    <row r="168" spans="1:6" x14ac:dyDescent="0.25">
      <c r="A168" t="s">
        <v>1306</v>
      </c>
      <c r="B168" s="2" t="s">
        <v>1286</v>
      </c>
      <c r="C168" t="s">
        <v>154</v>
      </c>
      <c r="D168" t="s">
        <v>559</v>
      </c>
      <c r="E168" t="str">
        <f>HYPERLINK("https://www.ncbi.nlm.nih.gov/geo/query/acc.cgi?acc=GSM688708","GSM688708")</f>
        <v>GSM688708</v>
      </c>
      <c r="F168" t="str">
        <f>HYPERLINK("https://www.ncbi.nlm.nih.gov/geo/query/acc.cgi?acc=GSE27881","GSE27881")</f>
        <v>GSE27881</v>
      </c>
    </row>
    <row r="169" spans="1:6" x14ac:dyDescent="0.25">
      <c r="A169" t="s">
        <v>1316</v>
      </c>
      <c r="B169" s="2" t="s">
        <v>1314</v>
      </c>
      <c r="C169" t="s">
        <v>192</v>
      </c>
      <c r="D169" t="s">
        <v>623</v>
      </c>
      <c r="E169" t="str">
        <f>HYPERLINK("https://www.ncbi.nlm.nih.gov/geo/query/acc.cgi?acc=GSM72626","GSM72626")</f>
        <v>GSM72626</v>
      </c>
      <c r="F169" t="str">
        <f>HYPERLINK("https://www.ncbi.nlm.nih.gov/geo/query/acc.cgi?acc=GSE3223","GSE3223")</f>
        <v>GSE3223</v>
      </c>
    </row>
    <row r="170" spans="1:6" x14ac:dyDescent="0.25">
      <c r="A170" t="s">
        <v>1320</v>
      </c>
      <c r="B170" s="2" t="s">
        <v>1319</v>
      </c>
      <c r="C170" t="s">
        <v>192</v>
      </c>
      <c r="D170" t="s">
        <v>623</v>
      </c>
      <c r="E170" t="str">
        <f>HYPERLINK("https://www.ncbi.nlm.nih.gov/geo/query/acc.cgi?acc=GSM72621","GSM72621")</f>
        <v>GSM72621</v>
      </c>
      <c r="F170" t="str">
        <f>HYPERLINK("https://www.ncbi.nlm.nih.gov/geo/query/acc.cgi?acc=GSE3223","GSE3223")</f>
        <v>GSE3223</v>
      </c>
    </row>
    <row r="171" spans="1:6" x14ac:dyDescent="0.25">
      <c r="A171" t="s">
        <v>1323</v>
      </c>
      <c r="B171" s="2" t="s">
        <v>1324</v>
      </c>
      <c r="C171" t="s">
        <v>284</v>
      </c>
      <c r="D171" t="s">
        <v>559</v>
      </c>
      <c r="E171" t="str">
        <f>HYPERLINK("https://www.ncbi.nlm.nih.gov/geo/query/acc.cgi?acc=GSM1045423","GSM1045423")</f>
        <v>GSM1045423</v>
      </c>
      <c r="F171" t="str">
        <f>HYPERLINK("https://www.ncbi.nlm.nih.gov/geo/query/acc.cgi?acc=GSE42580","GSE42580")</f>
        <v>GSE42580</v>
      </c>
    </row>
    <row r="172" spans="1:6" x14ac:dyDescent="0.25">
      <c r="A172" t="s">
        <v>1327</v>
      </c>
      <c r="B172" s="2" t="s">
        <v>1326</v>
      </c>
      <c r="C172" t="s">
        <v>469</v>
      </c>
      <c r="D172" t="s">
        <v>789</v>
      </c>
      <c r="E172" t="str">
        <f>HYPERLINK("https://www.ncbi.nlm.nih.gov/geo/query/acc.cgi?acc=GSM1894015","GSM1894015")</f>
        <v>GSM1894015</v>
      </c>
      <c r="F172" t="str">
        <f>HYPERLINK("https://www.ncbi.nlm.nih.gov/geo/query/acc.cgi?acc=GSE73446","GSE73446")</f>
        <v>GSE73446</v>
      </c>
    </row>
    <row r="173" spans="1:6" x14ac:dyDescent="0.25">
      <c r="A173" t="s">
        <v>1339</v>
      </c>
      <c r="B173" s="2" t="s">
        <v>1340</v>
      </c>
      <c r="C173" t="s">
        <v>371</v>
      </c>
      <c r="D173" t="s">
        <v>579</v>
      </c>
      <c r="E173" t="str">
        <f>HYPERLINK("https://www.ncbi.nlm.nih.gov/geo/query/acc.cgi?acc=GSM1297611","GSM1297611")</f>
        <v>GSM1297611</v>
      </c>
      <c r="F173" t="str">
        <f>HYPERLINK("https://www.ncbi.nlm.nih.gov/geo/query/acc.cgi?acc=GSE53637","GSE53637")</f>
        <v>GSE53637</v>
      </c>
    </row>
    <row r="174" spans="1:6" x14ac:dyDescent="0.25">
      <c r="A174" t="s">
        <v>1341</v>
      </c>
      <c r="B174" s="2" t="s">
        <v>1342</v>
      </c>
      <c r="C174" t="s">
        <v>371</v>
      </c>
      <c r="D174" t="s">
        <v>579</v>
      </c>
      <c r="E174" t="str">
        <f>HYPERLINK("https://www.ncbi.nlm.nih.gov/geo/query/acc.cgi?acc=GSM1297610","GSM1297610")</f>
        <v>GSM1297610</v>
      </c>
      <c r="F174" t="str">
        <f>HYPERLINK("https://www.ncbi.nlm.nih.gov/geo/query/acc.cgi?acc=GSE53637","GSE53637")</f>
        <v>GSE53637</v>
      </c>
    </row>
    <row r="175" spans="1:6" x14ac:dyDescent="0.25">
      <c r="A175" t="s">
        <v>1345</v>
      </c>
      <c r="B175" s="2" t="s">
        <v>1344</v>
      </c>
      <c r="C175" t="s">
        <v>318</v>
      </c>
      <c r="D175" t="s">
        <v>579</v>
      </c>
      <c r="E175" t="str">
        <f>HYPERLINK("https://www.ncbi.nlm.nih.gov/geo/query/acc.cgi?acc=GSM1094879","GSM1094879")</f>
        <v>GSM1094879</v>
      </c>
      <c r="F175" t="str">
        <f>HYPERLINK("https://www.ncbi.nlm.nih.gov/geo/query/acc.cgi?acc=GSE44972","GSE44972")</f>
        <v>GSE44972</v>
      </c>
    </row>
    <row r="176" spans="1:6" x14ac:dyDescent="0.25">
      <c r="A176" t="s">
        <v>1350</v>
      </c>
      <c r="B176" s="2" t="s">
        <v>1349</v>
      </c>
      <c r="C176" t="s">
        <v>318</v>
      </c>
      <c r="D176" t="s">
        <v>579</v>
      </c>
      <c r="E176" t="str">
        <f>HYPERLINK("https://www.ncbi.nlm.nih.gov/geo/query/acc.cgi?acc=GSM1094875","GSM1094875")</f>
        <v>GSM1094875</v>
      </c>
      <c r="F176" t="str">
        <f>HYPERLINK("https://www.ncbi.nlm.nih.gov/geo/query/acc.cgi?acc=GSE44972","GSE44972")</f>
        <v>GSE44972</v>
      </c>
    </row>
    <row r="177" spans="1:6" x14ac:dyDescent="0.25">
      <c r="A177" t="s">
        <v>1353</v>
      </c>
      <c r="B177" s="2" t="s">
        <v>1354</v>
      </c>
      <c r="C177" t="s">
        <v>253</v>
      </c>
      <c r="D177" t="s">
        <v>559</v>
      </c>
      <c r="E177" t="str">
        <f>HYPERLINK("https://www.ncbi.nlm.nih.gov/geo/query/acc.cgi?acc=GSM936974","GSM936974")</f>
        <v>GSM936974</v>
      </c>
      <c r="F177" t="str">
        <f t="shared" ref="F177:F182" si="3">HYPERLINK("https://www.ncbi.nlm.nih.gov/geo/query/acc.cgi?acc=GSE38224","GSE38224")</f>
        <v>GSE38224</v>
      </c>
    </row>
    <row r="178" spans="1:6" x14ac:dyDescent="0.25">
      <c r="A178" t="s">
        <v>1355</v>
      </c>
      <c r="B178" s="2" t="s">
        <v>1356</v>
      </c>
      <c r="C178" t="s">
        <v>253</v>
      </c>
      <c r="D178" t="s">
        <v>559</v>
      </c>
      <c r="E178" t="str">
        <f>HYPERLINK("https://www.ncbi.nlm.nih.gov/geo/query/acc.cgi?acc=GSM936975","GSM936975")</f>
        <v>GSM936975</v>
      </c>
      <c r="F178" t="str">
        <f t="shared" si="3"/>
        <v>GSE38224</v>
      </c>
    </row>
    <row r="179" spans="1:6" x14ac:dyDescent="0.25">
      <c r="A179" t="s">
        <v>1361</v>
      </c>
      <c r="B179" s="2" t="s">
        <v>1362</v>
      </c>
      <c r="C179" t="s">
        <v>253</v>
      </c>
      <c r="D179" t="s">
        <v>559</v>
      </c>
      <c r="E179" t="str">
        <f>HYPERLINK("https://www.ncbi.nlm.nih.gov/geo/query/acc.cgi?acc=GSM936970","GSM936970")</f>
        <v>GSM936970</v>
      </c>
      <c r="F179" t="str">
        <f t="shared" si="3"/>
        <v>GSE38224</v>
      </c>
    </row>
    <row r="180" spans="1:6" x14ac:dyDescent="0.25">
      <c r="A180" t="s">
        <v>1363</v>
      </c>
      <c r="B180" s="2" t="s">
        <v>1364</v>
      </c>
      <c r="C180" t="s">
        <v>253</v>
      </c>
      <c r="D180" t="s">
        <v>559</v>
      </c>
      <c r="E180" t="str">
        <f>HYPERLINK("https://www.ncbi.nlm.nih.gov/geo/query/acc.cgi?acc=GSM936971","GSM936971")</f>
        <v>GSM936971</v>
      </c>
      <c r="F180" t="str">
        <f t="shared" si="3"/>
        <v>GSE38224</v>
      </c>
    </row>
    <row r="181" spans="1:6" x14ac:dyDescent="0.25">
      <c r="A181" t="s">
        <v>1367</v>
      </c>
      <c r="B181" s="2" t="s">
        <v>1358</v>
      </c>
      <c r="C181" t="s">
        <v>253</v>
      </c>
      <c r="D181" t="s">
        <v>559</v>
      </c>
      <c r="E181" t="str">
        <f>HYPERLINK("https://www.ncbi.nlm.nih.gov/geo/query/acc.cgi?acc=GSM936978","GSM936978")</f>
        <v>GSM936978</v>
      </c>
      <c r="F181" t="str">
        <f t="shared" si="3"/>
        <v>GSE38224</v>
      </c>
    </row>
    <row r="182" spans="1:6" x14ac:dyDescent="0.25">
      <c r="A182" t="s">
        <v>1368</v>
      </c>
      <c r="B182" s="2" t="s">
        <v>1360</v>
      </c>
      <c r="C182" t="s">
        <v>253</v>
      </c>
      <c r="D182" t="s">
        <v>559</v>
      </c>
      <c r="E182" t="str">
        <f>HYPERLINK("https://www.ncbi.nlm.nih.gov/geo/query/acc.cgi?acc=GSM936979","GSM936979")</f>
        <v>GSM936979</v>
      </c>
      <c r="F182" t="str">
        <f t="shared" si="3"/>
        <v>GSE38224</v>
      </c>
    </row>
    <row r="183" spans="1:6" x14ac:dyDescent="0.25">
      <c r="A183" t="s">
        <v>1387</v>
      </c>
      <c r="B183" s="2" t="s">
        <v>1386</v>
      </c>
      <c r="C183" t="s">
        <v>109</v>
      </c>
      <c r="D183" t="s">
        <v>923</v>
      </c>
      <c r="E183" t="str">
        <f>HYPERLINK("https://www.ncbi.nlm.nih.gov/geo/query/acc.cgi?acc=GSM547979","GSM547979")</f>
        <v>GSM547979</v>
      </c>
      <c r="F183" t="str">
        <f>HYPERLINK("https://www.ncbi.nlm.nih.gov/geo/query/acc.cgi?acc=GSE22043","GSE22043")</f>
        <v>GSE22043</v>
      </c>
    </row>
    <row r="184" spans="1:6" x14ac:dyDescent="0.25">
      <c r="A184" t="s">
        <v>1391</v>
      </c>
      <c r="B184" s="2" t="s">
        <v>1389</v>
      </c>
      <c r="C184" t="s">
        <v>109</v>
      </c>
      <c r="D184" t="s">
        <v>923</v>
      </c>
      <c r="E184" t="str">
        <f>HYPERLINK("https://www.ncbi.nlm.nih.gov/geo/query/acc.cgi?acc=GSM547976","GSM547976")</f>
        <v>GSM547976</v>
      </c>
      <c r="F184" t="str">
        <f>HYPERLINK("https://www.ncbi.nlm.nih.gov/geo/query/acc.cgi?acc=GSE22043","GSE22043")</f>
        <v>GSE22043</v>
      </c>
    </row>
    <row r="185" spans="1:6" x14ac:dyDescent="0.25">
      <c r="A185" t="s">
        <v>1393</v>
      </c>
      <c r="B185" s="2" t="s">
        <v>922</v>
      </c>
      <c r="C185" t="s">
        <v>109</v>
      </c>
      <c r="D185" t="s">
        <v>923</v>
      </c>
      <c r="E185" t="str">
        <f>HYPERLINK("https://www.ncbi.nlm.nih.gov/geo/query/acc.cgi?acc=GSM547970","GSM547970")</f>
        <v>GSM547970</v>
      </c>
      <c r="F185" t="str">
        <f>HYPERLINK("https://www.ncbi.nlm.nih.gov/geo/query/acc.cgi?acc=GSE22043","GSE22043")</f>
        <v>GSE22043</v>
      </c>
    </row>
    <row r="186" spans="1:6" x14ac:dyDescent="0.25">
      <c r="A186" t="s">
        <v>1397</v>
      </c>
      <c r="B186" s="2" t="s">
        <v>1395</v>
      </c>
      <c r="C186" t="s">
        <v>109</v>
      </c>
      <c r="D186" t="s">
        <v>824</v>
      </c>
      <c r="E186" t="str">
        <f>HYPERLINK("https://www.ncbi.nlm.nih.gov/geo/query/acc.cgi?acc=GSM547973","GSM547973")</f>
        <v>GSM547973</v>
      </c>
      <c r="F186" t="str">
        <f>HYPERLINK("https://www.ncbi.nlm.nih.gov/geo/query/acc.cgi?acc=GSE22043","GSE22043")</f>
        <v>GSE22043</v>
      </c>
    </row>
    <row r="187" spans="1:6" x14ac:dyDescent="0.25">
      <c r="A187" t="s">
        <v>1398</v>
      </c>
      <c r="B187" s="2" t="s">
        <v>1399</v>
      </c>
      <c r="C187" t="s">
        <v>327</v>
      </c>
      <c r="D187" t="s">
        <v>789</v>
      </c>
      <c r="E187" t="str">
        <f>HYPERLINK("https://www.ncbi.nlm.nih.gov/geo/query/acc.cgi?acc=GSM1139755","GSM1139755")</f>
        <v>GSM1139755</v>
      </c>
      <c r="F187" t="str">
        <f>HYPERLINK("https://www.ncbi.nlm.nih.gov/geo/query/acc.cgi?acc=GSE46879","GSE46879")</f>
        <v>GSE46879</v>
      </c>
    </row>
    <row r="188" spans="1:6" x14ac:dyDescent="0.25">
      <c r="A188" t="s">
        <v>1400</v>
      </c>
      <c r="B188" s="2" t="s">
        <v>1401</v>
      </c>
      <c r="C188" t="s">
        <v>327</v>
      </c>
      <c r="D188" t="s">
        <v>789</v>
      </c>
      <c r="E188" t="str">
        <f>HYPERLINK("https://www.ncbi.nlm.nih.gov/geo/query/acc.cgi?acc=GSM1139754","GSM1139754")</f>
        <v>GSM1139754</v>
      </c>
      <c r="F188" t="str">
        <f>HYPERLINK("https://www.ncbi.nlm.nih.gov/geo/query/acc.cgi?acc=GSE46879","GSE46879")</f>
        <v>GSE46879</v>
      </c>
    </row>
    <row r="189" spans="1:6" x14ac:dyDescent="0.25">
      <c r="A189" t="s">
        <v>1412</v>
      </c>
      <c r="B189" s="2" t="s">
        <v>1413</v>
      </c>
      <c r="C189" t="s">
        <v>431</v>
      </c>
      <c r="D189" t="s">
        <v>572</v>
      </c>
      <c r="E189" t="str">
        <f>HYPERLINK("https://www.ncbi.nlm.nih.gov/geo/query/acc.cgi?acc=GSM1580530","GSM1580530")</f>
        <v>GSM1580530</v>
      </c>
      <c r="F189" t="str">
        <f>HYPERLINK("https://www.ncbi.nlm.nih.gov/geo/query/acc.cgi?acc=GSE64819","GSE64819")</f>
        <v>GSE64819</v>
      </c>
    </row>
    <row r="190" spans="1:6" x14ac:dyDescent="0.25">
      <c r="A190" t="s">
        <v>1414</v>
      </c>
      <c r="B190" s="2" t="s">
        <v>1415</v>
      </c>
      <c r="C190" t="s">
        <v>330</v>
      </c>
      <c r="D190" t="s">
        <v>947</v>
      </c>
      <c r="E190" t="str">
        <f>HYPERLINK("https://www.ncbi.nlm.nih.gov/geo/query/acc.cgi?acc=GSM1147695","GSM1147695")</f>
        <v>GSM1147695</v>
      </c>
      <c r="F190" t="str">
        <f>HYPERLINK("https://www.ncbi.nlm.nih.gov/geo/query/acc.cgi?acc=GSE47345","GSE47345")</f>
        <v>GSE47345</v>
      </c>
    </row>
    <row r="191" spans="1:6" x14ac:dyDescent="0.25">
      <c r="A191" t="s">
        <v>1416</v>
      </c>
      <c r="B191" s="2" t="s">
        <v>1417</v>
      </c>
      <c r="C191" t="s">
        <v>295</v>
      </c>
      <c r="D191" t="s">
        <v>559</v>
      </c>
      <c r="E191" t="str">
        <f>HYPERLINK("https://www.ncbi.nlm.nih.gov/geo/query/acc.cgi?acc=GSM1058155","GSM1058155")</f>
        <v>GSM1058155</v>
      </c>
      <c r="F191" t="str">
        <f>HYPERLINK("https://www.ncbi.nlm.nih.gov/geo/query/acc.cgi?acc=GSE43197","GSE43197")</f>
        <v>GSE43197</v>
      </c>
    </row>
    <row r="192" spans="1:6" x14ac:dyDescent="0.25">
      <c r="A192" t="s">
        <v>1418</v>
      </c>
      <c r="B192" s="2" t="s">
        <v>1419</v>
      </c>
      <c r="C192" t="s">
        <v>330</v>
      </c>
      <c r="D192" t="s">
        <v>947</v>
      </c>
      <c r="E192" t="str">
        <f>HYPERLINK("https://www.ncbi.nlm.nih.gov/geo/query/acc.cgi?acc=GSM1147697","GSM1147697")</f>
        <v>GSM1147697</v>
      </c>
      <c r="F192" t="str">
        <f t="shared" ref="F192:F197" si="4">HYPERLINK("https://www.ncbi.nlm.nih.gov/geo/query/acc.cgi?acc=GSE47345","GSE47345")</f>
        <v>GSE47345</v>
      </c>
    </row>
    <row r="193" spans="1:6" x14ac:dyDescent="0.25">
      <c r="A193" t="s">
        <v>1420</v>
      </c>
      <c r="B193" s="2" t="s">
        <v>1421</v>
      </c>
      <c r="C193" t="s">
        <v>330</v>
      </c>
      <c r="D193" t="s">
        <v>947</v>
      </c>
      <c r="E193" t="str">
        <f>HYPERLINK("https://www.ncbi.nlm.nih.gov/geo/query/acc.cgi?acc=GSM1147696","GSM1147696")</f>
        <v>GSM1147696</v>
      </c>
      <c r="F193" t="str">
        <f t="shared" si="4"/>
        <v>GSE47345</v>
      </c>
    </row>
    <row r="194" spans="1:6" x14ac:dyDescent="0.25">
      <c r="A194" t="s">
        <v>1422</v>
      </c>
      <c r="B194" s="2" t="s">
        <v>1423</v>
      </c>
      <c r="C194" t="s">
        <v>330</v>
      </c>
      <c r="D194" t="s">
        <v>947</v>
      </c>
      <c r="E194" t="str">
        <f>HYPERLINK("https://www.ncbi.nlm.nih.gov/geo/query/acc.cgi?acc=GSM1147691","GSM1147691")</f>
        <v>GSM1147691</v>
      </c>
      <c r="F194" t="str">
        <f t="shared" si="4"/>
        <v>GSE47345</v>
      </c>
    </row>
    <row r="195" spans="1:6" x14ac:dyDescent="0.25">
      <c r="A195" t="s">
        <v>1424</v>
      </c>
      <c r="B195" s="2" t="s">
        <v>1425</v>
      </c>
      <c r="C195" t="s">
        <v>330</v>
      </c>
      <c r="D195" t="s">
        <v>947</v>
      </c>
      <c r="E195" t="str">
        <f>HYPERLINK("https://www.ncbi.nlm.nih.gov/geo/query/acc.cgi?acc=GSM1147690","GSM1147690")</f>
        <v>GSM1147690</v>
      </c>
      <c r="F195" t="str">
        <f t="shared" si="4"/>
        <v>GSE47345</v>
      </c>
    </row>
    <row r="196" spans="1:6" x14ac:dyDescent="0.25">
      <c r="A196" t="s">
        <v>1426</v>
      </c>
      <c r="B196" s="2" t="s">
        <v>1427</v>
      </c>
      <c r="C196" t="s">
        <v>330</v>
      </c>
      <c r="D196" t="s">
        <v>947</v>
      </c>
      <c r="E196" t="str">
        <f>HYPERLINK("https://www.ncbi.nlm.nih.gov/geo/query/acc.cgi?acc=GSM1147693","GSM1147693")</f>
        <v>GSM1147693</v>
      </c>
      <c r="F196" t="str">
        <f t="shared" si="4"/>
        <v>GSE47345</v>
      </c>
    </row>
    <row r="197" spans="1:6" x14ac:dyDescent="0.25">
      <c r="A197" t="s">
        <v>1429</v>
      </c>
      <c r="B197" s="2" t="s">
        <v>1430</v>
      </c>
      <c r="C197" t="s">
        <v>330</v>
      </c>
      <c r="D197" t="s">
        <v>947</v>
      </c>
      <c r="E197" t="str">
        <f>HYPERLINK("https://www.ncbi.nlm.nih.gov/geo/query/acc.cgi?acc=GSM1147699","GSM1147699")</f>
        <v>GSM1147699</v>
      </c>
      <c r="F197" t="str">
        <f t="shared" si="4"/>
        <v>GSE47345</v>
      </c>
    </row>
    <row r="198" spans="1:6" x14ac:dyDescent="0.25">
      <c r="A198" t="s">
        <v>1436</v>
      </c>
      <c r="B198" s="2" t="s">
        <v>1437</v>
      </c>
      <c r="C198" t="s">
        <v>365</v>
      </c>
      <c r="D198" t="s">
        <v>821</v>
      </c>
      <c r="E198" t="str">
        <f>HYPERLINK("https://www.ncbi.nlm.nih.gov/geo/query/acc.cgi?acc=GSM1128639","GSM1128639")</f>
        <v>GSM1128639</v>
      </c>
      <c r="F198" t="str">
        <f>HYPERLINK("https://www.ncbi.nlm.nih.gov/geo/query/acc.cgi?acc=GSE52397","GSE52397")</f>
        <v>GSE52397</v>
      </c>
    </row>
    <row r="199" spans="1:6" x14ac:dyDescent="0.25">
      <c r="A199" t="s">
        <v>1462</v>
      </c>
      <c r="B199" s="2" t="s">
        <v>981</v>
      </c>
      <c r="C199" t="s">
        <v>95</v>
      </c>
      <c r="D199" t="s">
        <v>559</v>
      </c>
      <c r="E199" t="str">
        <f>HYPERLINK("https://www.ncbi.nlm.nih.gov/geo/query/acc.cgi?acc=GSM495551","GSM495551")</f>
        <v>GSM495551</v>
      </c>
      <c r="F199" t="str">
        <f>HYPERLINK("https://www.ncbi.nlm.nih.gov/geo/query/acc.cgi?acc=GSE19836","GSE19836")</f>
        <v>GSE19836</v>
      </c>
    </row>
    <row r="200" spans="1:6" x14ac:dyDescent="0.25">
      <c r="A200" t="s">
        <v>1465</v>
      </c>
      <c r="B200" s="2" t="s">
        <v>1464</v>
      </c>
      <c r="C200" t="s">
        <v>95</v>
      </c>
      <c r="D200" t="s">
        <v>559</v>
      </c>
      <c r="E200" t="str">
        <f>HYPERLINK("https://www.ncbi.nlm.nih.gov/geo/query/acc.cgi?acc=GSM495557","GSM495557")</f>
        <v>GSM495557</v>
      </c>
      <c r="F200" t="str">
        <f>HYPERLINK("https://www.ncbi.nlm.nih.gov/geo/query/acc.cgi?acc=GSE19836","GSE19836")</f>
        <v>GSE19836</v>
      </c>
    </row>
    <row r="201" spans="1:6" x14ac:dyDescent="0.25">
      <c r="A201" t="s">
        <v>1466</v>
      </c>
      <c r="B201" s="2" t="s">
        <v>1459</v>
      </c>
      <c r="C201" t="s">
        <v>95</v>
      </c>
      <c r="D201" t="s">
        <v>559</v>
      </c>
      <c r="E201" t="str">
        <f>HYPERLINK("https://www.ncbi.nlm.nih.gov/geo/query/acc.cgi?acc=GSM495554","GSM495554")</f>
        <v>GSM495554</v>
      </c>
      <c r="F201" t="str">
        <f>HYPERLINK("https://www.ncbi.nlm.nih.gov/geo/query/acc.cgi?acc=GSE19836","GSE19836")</f>
        <v>GSE19836</v>
      </c>
    </row>
    <row r="202" spans="1:6" x14ac:dyDescent="0.25">
      <c r="A202" t="s">
        <v>1470</v>
      </c>
      <c r="B202" s="2" t="s">
        <v>1469</v>
      </c>
      <c r="C202" t="s">
        <v>8</v>
      </c>
      <c r="D202" t="s">
        <v>559</v>
      </c>
      <c r="E202" t="str">
        <f>HYPERLINK("https://www.ncbi.nlm.nih.gov/geo/query/acc.cgi?acc=GSM277759","GSM277759")</f>
        <v>GSM277759</v>
      </c>
      <c r="F202" t="str">
        <f>HYPERLINK("https://www.ncbi.nlm.nih.gov/geo/query/acc.cgi?acc=GSE10970","GSE10970")</f>
        <v>GSE10970</v>
      </c>
    </row>
    <row r="203" spans="1:6" x14ac:dyDescent="0.25">
      <c r="A203" t="s">
        <v>1494</v>
      </c>
      <c r="B203" s="2" t="s">
        <v>1495</v>
      </c>
      <c r="C203" t="s">
        <v>178</v>
      </c>
      <c r="D203" t="s">
        <v>630</v>
      </c>
      <c r="E203" t="str">
        <f>HYPERLINK("https://www.ncbi.nlm.nih.gov/geo/query/acc.cgi?acc=GSM748932","GSM748932")</f>
        <v>GSM748932</v>
      </c>
      <c r="F203" t="str">
        <f t="shared" ref="F203:F211" si="5">HYPERLINK("https://www.ncbi.nlm.nih.gov/geo/query/acc.cgi?acc=GSE30245","GSE30245")</f>
        <v>GSE30245</v>
      </c>
    </row>
    <row r="204" spans="1:6" x14ac:dyDescent="0.25">
      <c r="A204" t="s">
        <v>1496</v>
      </c>
      <c r="B204" s="2" t="s">
        <v>1497</v>
      </c>
      <c r="C204" t="s">
        <v>178</v>
      </c>
      <c r="D204" t="s">
        <v>630</v>
      </c>
      <c r="E204" t="str">
        <f>HYPERLINK("https://www.ncbi.nlm.nih.gov/geo/query/acc.cgi?acc=GSM749062","GSM749062")</f>
        <v>GSM749062</v>
      </c>
      <c r="F204" t="str">
        <f t="shared" si="5"/>
        <v>GSE30245</v>
      </c>
    </row>
    <row r="205" spans="1:6" x14ac:dyDescent="0.25">
      <c r="A205" t="s">
        <v>1500</v>
      </c>
      <c r="B205" s="2" t="s">
        <v>1501</v>
      </c>
      <c r="C205" t="s">
        <v>178</v>
      </c>
      <c r="D205" t="s">
        <v>630</v>
      </c>
      <c r="E205" t="str">
        <f>HYPERLINK("https://www.ncbi.nlm.nih.gov/geo/query/acc.cgi?acc=GSM749060","GSM749060")</f>
        <v>GSM749060</v>
      </c>
      <c r="F205" t="str">
        <f t="shared" si="5"/>
        <v>GSE30245</v>
      </c>
    </row>
    <row r="206" spans="1:6" x14ac:dyDescent="0.25">
      <c r="A206" t="s">
        <v>1503</v>
      </c>
      <c r="B206" s="2" t="s">
        <v>1504</v>
      </c>
      <c r="C206" t="s">
        <v>178</v>
      </c>
      <c r="D206" t="s">
        <v>630</v>
      </c>
      <c r="E206" t="str">
        <f>HYPERLINK("https://www.ncbi.nlm.nih.gov/geo/query/acc.cgi?acc=GSM749066","GSM749066")</f>
        <v>GSM749066</v>
      </c>
      <c r="F206" t="str">
        <f t="shared" si="5"/>
        <v>GSE30245</v>
      </c>
    </row>
    <row r="207" spans="1:6" x14ac:dyDescent="0.25">
      <c r="A207" t="s">
        <v>1507</v>
      </c>
      <c r="B207" s="2" t="s">
        <v>1499</v>
      </c>
      <c r="C207" t="s">
        <v>178</v>
      </c>
      <c r="D207" t="s">
        <v>630</v>
      </c>
      <c r="E207" t="str">
        <f>HYPERLINK("https://www.ncbi.nlm.nih.gov/geo/query/acc.cgi?acc=GSM749064","GSM749064")</f>
        <v>GSM749064</v>
      </c>
      <c r="F207" t="str">
        <f t="shared" si="5"/>
        <v>GSE30245</v>
      </c>
    </row>
    <row r="208" spans="1:6" x14ac:dyDescent="0.25">
      <c r="A208" t="s">
        <v>1509</v>
      </c>
      <c r="B208" s="2" t="s">
        <v>1506</v>
      </c>
      <c r="C208" t="s">
        <v>178</v>
      </c>
      <c r="D208" t="s">
        <v>630</v>
      </c>
      <c r="E208" t="str">
        <f>HYPERLINK("https://www.ncbi.nlm.nih.gov/geo/query/acc.cgi?acc=GSM749068","GSM749068")</f>
        <v>GSM749068</v>
      </c>
      <c r="F208" t="str">
        <f t="shared" si="5"/>
        <v>GSE30245</v>
      </c>
    </row>
    <row r="209" spans="1:6" x14ac:dyDescent="0.25">
      <c r="A209" t="s">
        <v>1539</v>
      </c>
      <c r="B209" s="2" t="s">
        <v>1538</v>
      </c>
      <c r="C209" t="s">
        <v>178</v>
      </c>
      <c r="D209" t="s">
        <v>630</v>
      </c>
      <c r="E209" t="str">
        <f>HYPERLINK("https://www.ncbi.nlm.nih.gov/geo/query/acc.cgi?acc=GSM749207","GSM749207")</f>
        <v>GSM749207</v>
      </c>
      <c r="F209" t="str">
        <f t="shared" si="5"/>
        <v>GSE30245</v>
      </c>
    </row>
    <row r="210" spans="1:6" x14ac:dyDescent="0.25">
      <c r="A210" t="s">
        <v>1542</v>
      </c>
      <c r="B210" s="2" t="s">
        <v>1541</v>
      </c>
      <c r="C210" t="s">
        <v>178</v>
      </c>
      <c r="D210" t="s">
        <v>630</v>
      </c>
      <c r="E210" t="str">
        <f>HYPERLINK("https://www.ncbi.nlm.nih.gov/geo/query/acc.cgi?acc=GSM749205","GSM749205")</f>
        <v>GSM749205</v>
      </c>
      <c r="F210" t="str">
        <f t="shared" si="5"/>
        <v>GSE30245</v>
      </c>
    </row>
    <row r="211" spans="1:6" x14ac:dyDescent="0.25">
      <c r="A211" t="s">
        <v>1545</v>
      </c>
      <c r="B211" s="2" t="s">
        <v>1544</v>
      </c>
      <c r="C211" t="s">
        <v>178</v>
      </c>
      <c r="D211" t="s">
        <v>630</v>
      </c>
      <c r="E211" t="str">
        <f>HYPERLINK("https://www.ncbi.nlm.nih.gov/geo/query/acc.cgi?acc=GSM749203","GSM749203")</f>
        <v>GSM749203</v>
      </c>
      <c r="F211" t="str">
        <f t="shared" si="5"/>
        <v>GSE30245</v>
      </c>
    </row>
    <row r="212" spans="1:6" x14ac:dyDescent="0.25">
      <c r="A212" t="s">
        <v>1556</v>
      </c>
      <c r="B212" s="2" t="s">
        <v>1557</v>
      </c>
      <c r="C212" t="s">
        <v>194</v>
      </c>
      <c r="D212" t="s">
        <v>559</v>
      </c>
      <c r="E212" t="str">
        <f>HYPERLINK("https://www.ncbi.nlm.nih.gov/geo/query/acc.cgi?acc=GSM799881","GSM799881")</f>
        <v>GSM799881</v>
      </c>
      <c r="F212" t="str">
        <f>HYPERLINK("https://www.ncbi.nlm.nih.gov/geo/query/acc.cgi?acc=GSE32287","GSE32287")</f>
        <v>GSE32287</v>
      </c>
    </row>
    <row r="213" spans="1:6" x14ac:dyDescent="0.25">
      <c r="A213" t="s">
        <v>1558</v>
      </c>
      <c r="B213" s="2" t="s">
        <v>1559</v>
      </c>
      <c r="C213" t="s">
        <v>194</v>
      </c>
      <c r="D213" t="s">
        <v>559</v>
      </c>
      <c r="E213" t="str">
        <f>HYPERLINK("https://www.ncbi.nlm.nih.gov/geo/query/acc.cgi?acc=GSM799880","GSM799880")</f>
        <v>GSM799880</v>
      </c>
      <c r="F213" t="str">
        <f>HYPERLINK("https://www.ncbi.nlm.nih.gov/geo/query/acc.cgi?acc=GSE32287","GSE32287")</f>
        <v>GSE32287</v>
      </c>
    </row>
    <row r="214" spans="1:6" x14ac:dyDescent="0.25">
      <c r="A214" t="s">
        <v>1562</v>
      </c>
      <c r="B214" s="2" t="s">
        <v>1561</v>
      </c>
      <c r="C214" t="s">
        <v>178</v>
      </c>
      <c r="D214" t="s">
        <v>630</v>
      </c>
      <c r="E214" t="str">
        <f>HYPERLINK("https://www.ncbi.nlm.nih.gov/geo/query/acc.cgi?acc=GSM749209","GSM749209")</f>
        <v>GSM749209</v>
      </c>
      <c r="F214" t="str">
        <f t="shared" ref="F214:F219" si="6">HYPERLINK("https://www.ncbi.nlm.nih.gov/geo/query/acc.cgi?acc=GSE30245","GSE30245")</f>
        <v>GSE30245</v>
      </c>
    </row>
    <row r="215" spans="1:6" x14ac:dyDescent="0.25">
      <c r="A215" t="s">
        <v>1565</v>
      </c>
      <c r="B215" s="2" t="s">
        <v>1564</v>
      </c>
      <c r="C215" t="s">
        <v>178</v>
      </c>
      <c r="D215" t="s">
        <v>630</v>
      </c>
      <c r="E215" t="str">
        <f>HYPERLINK("https://www.ncbi.nlm.nih.gov/geo/query/acc.cgi?acc=GSM749197","GSM749197")</f>
        <v>GSM749197</v>
      </c>
      <c r="F215" t="str">
        <f t="shared" si="6"/>
        <v>GSE30245</v>
      </c>
    </row>
    <row r="216" spans="1:6" x14ac:dyDescent="0.25">
      <c r="A216" t="s">
        <v>1568</v>
      </c>
      <c r="B216" s="2" t="s">
        <v>1567</v>
      </c>
      <c r="C216" t="s">
        <v>178</v>
      </c>
      <c r="D216" t="s">
        <v>630</v>
      </c>
      <c r="E216" t="str">
        <f>HYPERLINK("https://www.ncbi.nlm.nih.gov/geo/query/acc.cgi?acc=GSM749195","GSM749195")</f>
        <v>GSM749195</v>
      </c>
      <c r="F216" t="str">
        <f t="shared" si="6"/>
        <v>GSE30245</v>
      </c>
    </row>
    <row r="217" spans="1:6" x14ac:dyDescent="0.25">
      <c r="A217" t="s">
        <v>1571</v>
      </c>
      <c r="B217" s="2" t="s">
        <v>1570</v>
      </c>
      <c r="C217" t="s">
        <v>178</v>
      </c>
      <c r="D217" t="s">
        <v>630</v>
      </c>
      <c r="E217" t="str">
        <f>HYPERLINK("https://www.ncbi.nlm.nih.gov/geo/query/acc.cgi?acc=GSM749193","GSM749193")</f>
        <v>GSM749193</v>
      </c>
      <c r="F217" t="str">
        <f t="shared" si="6"/>
        <v>GSE30245</v>
      </c>
    </row>
    <row r="218" spans="1:6" x14ac:dyDescent="0.25">
      <c r="A218" t="s">
        <v>1574</v>
      </c>
      <c r="B218" s="2" t="s">
        <v>1573</v>
      </c>
      <c r="C218" t="s">
        <v>178</v>
      </c>
      <c r="D218" t="s">
        <v>630</v>
      </c>
      <c r="E218" t="str">
        <f>HYPERLINK("https://www.ncbi.nlm.nih.gov/geo/query/acc.cgi?acc=GSM749191","GSM749191")</f>
        <v>GSM749191</v>
      </c>
      <c r="F218" t="str">
        <f t="shared" si="6"/>
        <v>GSE30245</v>
      </c>
    </row>
    <row r="219" spans="1:6" x14ac:dyDescent="0.25">
      <c r="A219" t="s">
        <v>1585</v>
      </c>
      <c r="B219" s="2" t="s">
        <v>1584</v>
      </c>
      <c r="C219" t="s">
        <v>178</v>
      </c>
      <c r="D219" t="s">
        <v>630</v>
      </c>
      <c r="E219" t="str">
        <f>HYPERLINK("https://www.ncbi.nlm.nih.gov/geo/query/acc.cgi?acc=GSM749199","GSM749199")</f>
        <v>GSM749199</v>
      </c>
      <c r="F219" t="str">
        <f t="shared" si="6"/>
        <v>GSE30245</v>
      </c>
    </row>
    <row r="220" spans="1:6" x14ac:dyDescent="0.25">
      <c r="A220" t="s">
        <v>1594</v>
      </c>
      <c r="B220" s="2" t="s">
        <v>1593</v>
      </c>
      <c r="C220" t="s">
        <v>431</v>
      </c>
      <c r="D220" t="s">
        <v>572</v>
      </c>
      <c r="E220" t="str">
        <f>HYPERLINK("https://www.ncbi.nlm.nih.gov/geo/query/acc.cgi?acc=GSM1580521","GSM1580521")</f>
        <v>GSM1580521</v>
      </c>
      <c r="F220" t="str">
        <f>HYPERLINK("https://www.ncbi.nlm.nih.gov/geo/query/acc.cgi?acc=GSE64819","GSE64819")</f>
        <v>GSE64819</v>
      </c>
    </row>
    <row r="221" spans="1:6" x14ac:dyDescent="0.25">
      <c r="A221" t="s">
        <v>1597</v>
      </c>
      <c r="B221" s="2" t="s">
        <v>1596</v>
      </c>
      <c r="C221" t="s">
        <v>431</v>
      </c>
      <c r="D221" t="s">
        <v>572</v>
      </c>
      <c r="E221" t="str">
        <f>HYPERLINK("https://www.ncbi.nlm.nih.gov/geo/query/acc.cgi?acc=GSM1580527","GSM1580527")</f>
        <v>GSM1580527</v>
      </c>
      <c r="F221" t="str">
        <f>HYPERLINK("https://www.ncbi.nlm.nih.gov/geo/query/acc.cgi?acc=GSE64819","GSE64819")</f>
        <v>GSE64819</v>
      </c>
    </row>
    <row r="222" spans="1:6" x14ac:dyDescent="0.25">
      <c r="A222" t="s">
        <v>1598</v>
      </c>
      <c r="B222" s="2" t="s">
        <v>1590</v>
      </c>
      <c r="C222" t="s">
        <v>431</v>
      </c>
      <c r="D222" t="s">
        <v>572</v>
      </c>
      <c r="E222" t="str">
        <f>HYPERLINK("https://www.ncbi.nlm.nih.gov/geo/query/acc.cgi?acc=GSM1580524","GSM1580524")</f>
        <v>GSM1580524</v>
      </c>
      <c r="F222" t="str">
        <f>HYPERLINK("https://www.ncbi.nlm.nih.gov/geo/query/acc.cgi?acc=GSE64819","GSE64819")</f>
        <v>GSE64819</v>
      </c>
    </row>
    <row r="223" spans="1:6" x14ac:dyDescent="0.25">
      <c r="A223" t="s">
        <v>1600</v>
      </c>
      <c r="B223" s="2" t="s">
        <v>1601</v>
      </c>
      <c r="C223" t="s">
        <v>178</v>
      </c>
      <c r="D223" t="s">
        <v>630</v>
      </c>
      <c r="E223" t="str">
        <f>HYPERLINK("https://www.ncbi.nlm.nih.gov/geo/query/acc.cgi?acc=GSM748955","GSM748955")</f>
        <v>GSM748955</v>
      </c>
      <c r="F223" t="str">
        <f>HYPERLINK("https://www.ncbi.nlm.nih.gov/geo/query/acc.cgi?acc=GSE30245","GSE30245")</f>
        <v>GSE30245</v>
      </c>
    </row>
    <row r="224" spans="1:6" x14ac:dyDescent="0.25">
      <c r="A224" t="s">
        <v>1603</v>
      </c>
      <c r="B224" s="2" t="s">
        <v>1604</v>
      </c>
      <c r="C224" t="s">
        <v>178</v>
      </c>
      <c r="D224" t="s">
        <v>630</v>
      </c>
      <c r="E224" t="str">
        <f>HYPERLINK("https://www.ncbi.nlm.nih.gov/geo/query/acc.cgi?acc=GSM748957","GSM748957")</f>
        <v>GSM748957</v>
      </c>
      <c r="F224" t="str">
        <f>HYPERLINK("https://www.ncbi.nlm.nih.gov/geo/query/acc.cgi?acc=GSE30245","GSE30245")</f>
        <v>GSE30245</v>
      </c>
    </row>
    <row r="225" spans="1:6" x14ac:dyDescent="0.25">
      <c r="A225" t="s">
        <v>1606</v>
      </c>
      <c r="B225" s="2" t="s">
        <v>1607</v>
      </c>
      <c r="C225" t="s">
        <v>178</v>
      </c>
      <c r="D225" t="s">
        <v>630</v>
      </c>
      <c r="E225" t="str">
        <f>HYPERLINK("https://www.ncbi.nlm.nih.gov/geo/query/acc.cgi?acc=GSM748951","GSM748951")</f>
        <v>GSM748951</v>
      </c>
      <c r="F225" t="str">
        <f>HYPERLINK("https://www.ncbi.nlm.nih.gov/geo/query/acc.cgi?acc=GSE30245","GSE30245")</f>
        <v>GSE30245</v>
      </c>
    </row>
    <row r="226" spans="1:6" x14ac:dyDescent="0.25">
      <c r="A226" t="s">
        <v>1608</v>
      </c>
      <c r="B226" s="2" t="s">
        <v>1609</v>
      </c>
      <c r="C226" t="s">
        <v>178</v>
      </c>
      <c r="D226" t="s">
        <v>630</v>
      </c>
      <c r="E226" t="str">
        <f>HYPERLINK("https://www.ncbi.nlm.nih.gov/geo/query/acc.cgi?acc=GSM748950","GSM748950")</f>
        <v>GSM748950</v>
      </c>
      <c r="F226" t="str">
        <f>HYPERLINK("https://www.ncbi.nlm.nih.gov/geo/query/acc.cgi?acc=GSE30245","GSE30245")</f>
        <v>GSE30245</v>
      </c>
    </row>
    <row r="227" spans="1:6" x14ac:dyDescent="0.25">
      <c r="A227" t="s">
        <v>1610</v>
      </c>
      <c r="B227" s="2" t="s">
        <v>1611</v>
      </c>
      <c r="C227" t="s">
        <v>178</v>
      </c>
      <c r="D227" t="s">
        <v>630</v>
      </c>
      <c r="E227" t="str">
        <f>HYPERLINK("https://www.ncbi.nlm.nih.gov/geo/query/acc.cgi?acc=GSM748953","GSM748953")</f>
        <v>GSM748953</v>
      </c>
      <c r="F227" t="str">
        <f>HYPERLINK("https://www.ncbi.nlm.nih.gov/geo/query/acc.cgi?acc=GSE30245","GSE30245")</f>
        <v>GSE30245</v>
      </c>
    </row>
    <row r="228" spans="1:6" x14ac:dyDescent="0.25">
      <c r="A228" t="s">
        <v>1616</v>
      </c>
      <c r="B228" s="2" t="s">
        <v>1617</v>
      </c>
      <c r="C228" t="s">
        <v>278</v>
      </c>
      <c r="D228" t="s">
        <v>559</v>
      </c>
      <c r="E228" t="str">
        <f>HYPERLINK("https://www.ncbi.nlm.nih.gov/geo/query/acc.cgi?acc=GSM94860","GSM94860")</f>
        <v>GSM94860</v>
      </c>
      <c r="F228" t="str">
        <f>HYPERLINK("https://www.ncbi.nlm.nih.gov/geo/query/acc.cgi?acc=GSE4189","GSE4189")</f>
        <v>GSE4189</v>
      </c>
    </row>
    <row r="229" spans="1:6" x14ac:dyDescent="0.25">
      <c r="A229" t="s">
        <v>1619</v>
      </c>
      <c r="B229" s="2" t="s">
        <v>1620</v>
      </c>
      <c r="C229" t="s">
        <v>178</v>
      </c>
      <c r="D229" t="s">
        <v>630</v>
      </c>
      <c r="E229" t="str">
        <f>HYPERLINK("https://www.ncbi.nlm.nih.gov/geo/query/acc.cgi?acc=GSM748959","GSM748959")</f>
        <v>GSM748959</v>
      </c>
      <c r="F229" t="str">
        <f>HYPERLINK("https://www.ncbi.nlm.nih.gov/geo/query/acc.cgi?acc=GSE30245","GSE30245")</f>
        <v>GSE30245</v>
      </c>
    </row>
    <row r="230" spans="1:6" x14ac:dyDescent="0.25">
      <c r="A230" t="s">
        <v>1623</v>
      </c>
      <c r="B230" s="2" t="s">
        <v>1614</v>
      </c>
      <c r="C230" t="s">
        <v>278</v>
      </c>
      <c r="D230" t="s">
        <v>559</v>
      </c>
      <c r="E230" t="str">
        <f>HYPERLINK("https://www.ncbi.nlm.nih.gov/geo/query/acc.cgi?acc=GSM94865","GSM94865")</f>
        <v>GSM94865</v>
      </c>
      <c r="F230" t="str">
        <f>HYPERLINK("https://www.ncbi.nlm.nih.gov/geo/query/acc.cgi?acc=GSE4189","GSE4189")</f>
        <v>GSE4189</v>
      </c>
    </row>
    <row r="231" spans="1:6" x14ac:dyDescent="0.25">
      <c r="A231" t="s">
        <v>1624</v>
      </c>
      <c r="B231" s="2" t="s">
        <v>1625</v>
      </c>
      <c r="C231" t="s">
        <v>178</v>
      </c>
      <c r="D231" t="s">
        <v>630</v>
      </c>
      <c r="E231" t="str">
        <f>HYPERLINK("https://www.ncbi.nlm.nih.gov/geo/query/acc.cgi?acc=GSM749338","GSM749338")</f>
        <v>GSM749338</v>
      </c>
      <c r="F231" t="str">
        <f>HYPERLINK("https://www.ncbi.nlm.nih.gov/geo/query/acc.cgi?acc=GSE30245","GSE30245")</f>
        <v>GSE30245</v>
      </c>
    </row>
    <row r="232" spans="1:6" x14ac:dyDescent="0.25">
      <c r="A232" t="s">
        <v>1630</v>
      </c>
      <c r="B232" s="2" t="s">
        <v>1629</v>
      </c>
      <c r="C232" t="s">
        <v>178</v>
      </c>
      <c r="D232" t="s">
        <v>630</v>
      </c>
      <c r="E232" t="str">
        <f>HYPERLINK("https://www.ncbi.nlm.nih.gov/geo/query/acc.cgi?acc=GSM749333","GSM749333")</f>
        <v>GSM749333</v>
      </c>
      <c r="F232" t="str">
        <f>HYPERLINK("https://www.ncbi.nlm.nih.gov/geo/query/acc.cgi?acc=GSE30245","GSE30245")</f>
        <v>GSE30245</v>
      </c>
    </row>
    <row r="233" spans="1:6" x14ac:dyDescent="0.25">
      <c r="A233" t="s">
        <v>1631</v>
      </c>
      <c r="B233" s="2" t="s">
        <v>1154</v>
      </c>
      <c r="C233" t="s">
        <v>178</v>
      </c>
      <c r="D233" t="s">
        <v>630</v>
      </c>
      <c r="E233" t="str">
        <f>HYPERLINK("https://www.ncbi.nlm.nih.gov/geo/query/acc.cgi?acc=GSM749330","GSM749330")</f>
        <v>GSM749330</v>
      </c>
      <c r="F233" t="str">
        <f>HYPERLINK("https://www.ncbi.nlm.nih.gov/geo/query/acc.cgi?acc=GSE30245","GSE30245")</f>
        <v>GSE30245</v>
      </c>
    </row>
    <row r="234" spans="1:6" x14ac:dyDescent="0.25">
      <c r="A234" t="s">
        <v>1633</v>
      </c>
      <c r="B234" s="2" t="s">
        <v>1634</v>
      </c>
      <c r="C234" t="s">
        <v>178</v>
      </c>
      <c r="D234" t="s">
        <v>630</v>
      </c>
      <c r="E234" t="str">
        <f>HYPERLINK("https://www.ncbi.nlm.nih.gov/geo/query/acc.cgi?acc=GSM749336","GSM749336")</f>
        <v>GSM749336</v>
      </c>
      <c r="F234" t="str">
        <f>HYPERLINK("https://www.ncbi.nlm.nih.gov/geo/query/acc.cgi?acc=GSE30245","GSE30245")</f>
        <v>GSE30245</v>
      </c>
    </row>
    <row r="235" spans="1:6" x14ac:dyDescent="0.25">
      <c r="A235" t="s">
        <v>1636</v>
      </c>
      <c r="B235" s="2" t="s">
        <v>1637</v>
      </c>
      <c r="C235" t="s">
        <v>178</v>
      </c>
      <c r="D235" t="s">
        <v>630</v>
      </c>
      <c r="E235" t="str">
        <f>HYPERLINK("https://www.ncbi.nlm.nih.gov/geo/query/acc.cgi?acc=GSM749334","GSM749334")</f>
        <v>GSM749334</v>
      </c>
      <c r="F235" t="str">
        <f>HYPERLINK("https://www.ncbi.nlm.nih.gov/geo/query/acc.cgi?acc=GSE30245","GSE30245")</f>
        <v>GSE30245</v>
      </c>
    </row>
    <row r="236" spans="1:6" x14ac:dyDescent="0.25">
      <c r="A236" t="s">
        <v>1641</v>
      </c>
      <c r="B236" s="2" t="s">
        <v>1642</v>
      </c>
      <c r="C236" t="s">
        <v>484</v>
      </c>
      <c r="D236" t="s">
        <v>824</v>
      </c>
      <c r="E236" t="str">
        <f>HYPERLINK("https://www.ncbi.nlm.nih.gov/geo/query/acc.cgi?acc=GSM2027887","GSM2027887")</f>
        <v>GSM2027887</v>
      </c>
      <c r="F236" t="str">
        <f>HYPERLINK("https://www.ncbi.nlm.nih.gov/geo/query/acc.cgi?acc=GSE76558","GSE76558")</f>
        <v>GSE76558</v>
      </c>
    </row>
    <row r="237" spans="1:6" x14ac:dyDescent="0.25">
      <c r="A237" t="s">
        <v>1643</v>
      </c>
      <c r="B237" s="2" t="s">
        <v>1644</v>
      </c>
      <c r="C237" t="s">
        <v>484</v>
      </c>
      <c r="D237" t="s">
        <v>824</v>
      </c>
      <c r="E237" t="str">
        <f>HYPERLINK("https://www.ncbi.nlm.nih.gov/geo/query/acc.cgi?acc=GSM2027885","GSM2027885")</f>
        <v>GSM2027885</v>
      </c>
      <c r="F237" t="str">
        <f>HYPERLINK("https://www.ncbi.nlm.nih.gov/geo/query/acc.cgi?acc=GSE76558","GSE76558")</f>
        <v>GSE76558</v>
      </c>
    </row>
    <row r="238" spans="1:6" x14ac:dyDescent="0.25">
      <c r="A238" t="s">
        <v>1652</v>
      </c>
      <c r="B238" s="2" t="s">
        <v>1653</v>
      </c>
      <c r="C238" t="s">
        <v>186</v>
      </c>
      <c r="D238" t="s">
        <v>728</v>
      </c>
      <c r="E238" t="str">
        <f>HYPERLINK("https://www.ncbi.nlm.nih.gov/geo/query/acc.cgi?acc=GSM778079","GSM778079")</f>
        <v>GSM778079</v>
      </c>
      <c r="F238" t="str">
        <f>HYPERLINK("https://www.ncbi.nlm.nih.gov/geo/query/acc.cgi?acc=GSE31374","GSE31374")</f>
        <v>GSE31374</v>
      </c>
    </row>
    <row r="239" spans="1:6" x14ac:dyDescent="0.25">
      <c r="A239" t="s">
        <v>1658</v>
      </c>
      <c r="B239" s="2" t="s">
        <v>1659</v>
      </c>
      <c r="C239" t="s">
        <v>186</v>
      </c>
      <c r="D239" t="s">
        <v>728</v>
      </c>
      <c r="E239" t="str">
        <f>HYPERLINK("https://www.ncbi.nlm.nih.gov/geo/query/acc.cgi?acc=GSM778075","GSM778075")</f>
        <v>GSM778075</v>
      </c>
      <c r="F239" t="str">
        <f>HYPERLINK("https://www.ncbi.nlm.nih.gov/geo/query/acc.cgi?acc=GSE31374","GSE31374")</f>
        <v>GSE31374</v>
      </c>
    </row>
    <row r="240" spans="1:6" x14ac:dyDescent="0.25">
      <c r="A240" t="s">
        <v>1661</v>
      </c>
      <c r="B240" s="2" t="s">
        <v>1662</v>
      </c>
      <c r="C240" t="s">
        <v>186</v>
      </c>
      <c r="D240" t="s">
        <v>728</v>
      </c>
      <c r="E240" t="str">
        <f>HYPERLINK("https://www.ncbi.nlm.nih.gov/geo/query/acc.cgi?acc=GSM778077","GSM778077")</f>
        <v>GSM778077</v>
      </c>
      <c r="F240" t="str">
        <f>HYPERLINK("https://www.ncbi.nlm.nih.gov/geo/query/acc.cgi?acc=GSE31374","GSE31374")</f>
        <v>GSE31374</v>
      </c>
    </row>
    <row r="241" spans="1:6" x14ac:dyDescent="0.25">
      <c r="A241" t="s">
        <v>1664</v>
      </c>
      <c r="B241" s="2" t="s">
        <v>1665</v>
      </c>
      <c r="C241" t="s">
        <v>186</v>
      </c>
      <c r="D241" t="s">
        <v>728</v>
      </c>
      <c r="E241" t="str">
        <f>HYPERLINK("https://www.ncbi.nlm.nih.gov/geo/query/acc.cgi?acc=GSM778071","GSM778071")</f>
        <v>GSM778071</v>
      </c>
      <c r="F241" t="str">
        <f>HYPERLINK("https://www.ncbi.nlm.nih.gov/geo/query/acc.cgi?acc=GSE31374","GSE31374")</f>
        <v>GSE31374</v>
      </c>
    </row>
    <row r="242" spans="1:6" x14ac:dyDescent="0.25">
      <c r="A242" t="s">
        <v>1667</v>
      </c>
      <c r="B242" s="2" t="s">
        <v>1668</v>
      </c>
      <c r="C242" t="s">
        <v>186</v>
      </c>
      <c r="D242" t="s">
        <v>728</v>
      </c>
      <c r="E242" t="str">
        <f>HYPERLINK("https://www.ncbi.nlm.nih.gov/geo/query/acc.cgi?acc=GSM778073","GSM778073")</f>
        <v>GSM778073</v>
      </c>
      <c r="F242" t="str">
        <f>HYPERLINK("https://www.ncbi.nlm.nih.gov/geo/query/acc.cgi?acc=GSE31374","GSE31374")</f>
        <v>GSE31374</v>
      </c>
    </row>
    <row r="243" spans="1:6" x14ac:dyDescent="0.25">
      <c r="A243" t="s">
        <v>1670</v>
      </c>
      <c r="B243" s="2" t="s">
        <v>1671</v>
      </c>
      <c r="C243" t="s">
        <v>228</v>
      </c>
      <c r="D243" t="s">
        <v>572</v>
      </c>
      <c r="E243" t="str">
        <f>HYPERLINK("https://www.ncbi.nlm.nih.gov/geo/query/acc.cgi?acc=GSM902359","GSM902359")</f>
        <v>GSM902359</v>
      </c>
      <c r="F243" t="str">
        <f>HYPERLINK("https://www.ncbi.nlm.nih.gov/geo/query/acc.cgi?acc=GSE36818","GSE36818")</f>
        <v>GSE36818</v>
      </c>
    </row>
    <row r="244" spans="1:6" x14ac:dyDescent="0.25">
      <c r="A244" t="s">
        <v>1674</v>
      </c>
      <c r="B244" s="2" t="s">
        <v>1675</v>
      </c>
      <c r="C244" t="s">
        <v>377</v>
      </c>
      <c r="D244" t="s">
        <v>618</v>
      </c>
      <c r="E244" t="str">
        <f>HYPERLINK("https://www.ncbi.nlm.nih.gov/geo/query/acc.cgi?acc=GSM1304628","GSM1304628")</f>
        <v>GSM1304628</v>
      </c>
      <c r="F244" t="str">
        <f>HYPERLINK("https://www.ncbi.nlm.nih.gov/geo/query/acc.cgi?acc=GSE53969","GSE53969")</f>
        <v>GSE53969</v>
      </c>
    </row>
    <row r="245" spans="1:6" x14ac:dyDescent="0.25">
      <c r="A245" t="s">
        <v>1683</v>
      </c>
      <c r="B245" s="2" t="s">
        <v>1684</v>
      </c>
      <c r="C245" t="s">
        <v>377</v>
      </c>
      <c r="D245" t="s">
        <v>618</v>
      </c>
      <c r="E245" t="str">
        <f>HYPERLINK("https://www.ncbi.nlm.nih.gov/geo/query/acc.cgi?acc=GSM1304620","GSM1304620")</f>
        <v>GSM1304620</v>
      </c>
      <c r="F245" t="str">
        <f>HYPERLINK("https://www.ncbi.nlm.nih.gov/geo/query/acc.cgi?acc=GSE53969","GSE53969")</f>
        <v>GSE53969</v>
      </c>
    </row>
    <row r="246" spans="1:6" x14ac:dyDescent="0.25">
      <c r="A246" t="s">
        <v>1687</v>
      </c>
      <c r="B246" s="2" t="s">
        <v>1688</v>
      </c>
      <c r="C246" t="s">
        <v>213</v>
      </c>
      <c r="D246" t="s">
        <v>559</v>
      </c>
      <c r="E246" t="str">
        <f>HYPERLINK("https://www.ncbi.nlm.nih.gov/geo/query/acc.cgi?acc=GSM854784","GSM854784")</f>
        <v>GSM854784</v>
      </c>
      <c r="F246" t="str">
        <f>HYPERLINK("https://www.ncbi.nlm.nih.gov/geo/query/acc.cgi?acc=GSE34761","GSE34761")</f>
        <v>GSE34761</v>
      </c>
    </row>
    <row r="247" spans="1:6" x14ac:dyDescent="0.25">
      <c r="A247" t="s">
        <v>1689</v>
      </c>
      <c r="B247" s="2" t="s">
        <v>1690</v>
      </c>
      <c r="C247" t="s">
        <v>213</v>
      </c>
      <c r="D247" t="s">
        <v>559</v>
      </c>
      <c r="E247" t="str">
        <f>HYPERLINK("https://www.ncbi.nlm.nih.gov/geo/query/acc.cgi?acc=GSM854785","GSM854785")</f>
        <v>GSM854785</v>
      </c>
      <c r="F247" t="str">
        <f>HYPERLINK("https://www.ncbi.nlm.nih.gov/geo/query/acc.cgi?acc=GSE34761","GSE34761")</f>
        <v>GSE34761</v>
      </c>
    </row>
    <row r="248" spans="1:6" x14ac:dyDescent="0.25">
      <c r="A248" t="s">
        <v>1691</v>
      </c>
      <c r="B248" s="2" t="s">
        <v>1692</v>
      </c>
      <c r="C248" t="s">
        <v>213</v>
      </c>
      <c r="D248" t="s">
        <v>559</v>
      </c>
      <c r="E248" t="str">
        <f>HYPERLINK("https://www.ncbi.nlm.nih.gov/geo/query/acc.cgi?acc=GSM854786","GSM854786")</f>
        <v>GSM854786</v>
      </c>
      <c r="F248" t="str">
        <f>HYPERLINK("https://www.ncbi.nlm.nih.gov/geo/query/acc.cgi?acc=GSE34761","GSE34761")</f>
        <v>GSE34761</v>
      </c>
    </row>
    <row r="249" spans="1:6" x14ac:dyDescent="0.25">
      <c r="A249" t="s">
        <v>1695</v>
      </c>
      <c r="B249" s="2" t="s">
        <v>1696</v>
      </c>
      <c r="C249" t="s">
        <v>213</v>
      </c>
      <c r="D249" t="s">
        <v>559</v>
      </c>
      <c r="E249" t="str">
        <f>HYPERLINK("https://www.ncbi.nlm.nih.gov/geo/query/acc.cgi?acc=GSM854788","GSM854788")</f>
        <v>GSM854788</v>
      </c>
      <c r="F249" t="str">
        <f>HYPERLINK("https://www.ncbi.nlm.nih.gov/geo/query/acc.cgi?acc=GSE34761","GSE34761")</f>
        <v>GSE34761</v>
      </c>
    </row>
    <row r="250" spans="1:6" x14ac:dyDescent="0.25">
      <c r="A250" t="s">
        <v>1697</v>
      </c>
      <c r="B250" s="2" t="s">
        <v>1698</v>
      </c>
      <c r="C250" t="s">
        <v>213</v>
      </c>
      <c r="D250" t="s">
        <v>559</v>
      </c>
      <c r="E250" t="str">
        <f>HYPERLINK("https://www.ncbi.nlm.nih.gov/geo/query/acc.cgi?acc=GSM854789","GSM854789")</f>
        <v>GSM854789</v>
      </c>
      <c r="F250" t="str">
        <f>HYPERLINK("https://www.ncbi.nlm.nih.gov/geo/query/acc.cgi?acc=GSE34761","GSE34761")</f>
        <v>GSE34761</v>
      </c>
    </row>
    <row r="251" spans="1:6" x14ac:dyDescent="0.25">
      <c r="A251" t="s">
        <v>1702</v>
      </c>
      <c r="B251" s="2" t="s">
        <v>1701</v>
      </c>
      <c r="C251" t="s">
        <v>186</v>
      </c>
      <c r="D251" t="s">
        <v>728</v>
      </c>
      <c r="E251" t="str">
        <f>HYPERLINK("https://www.ncbi.nlm.nih.gov/geo/query/acc.cgi?acc=GSM777927","GSM777927")</f>
        <v>GSM777927</v>
      </c>
      <c r="F251" t="str">
        <f t="shared" ref="F251:F260" si="7">HYPERLINK("https://www.ncbi.nlm.nih.gov/geo/query/acc.cgi?acc=GSE31374","GSE31374")</f>
        <v>GSE31374</v>
      </c>
    </row>
    <row r="252" spans="1:6" x14ac:dyDescent="0.25">
      <c r="A252" t="s">
        <v>1705</v>
      </c>
      <c r="B252" s="2" t="s">
        <v>1704</v>
      </c>
      <c r="C252" t="s">
        <v>186</v>
      </c>
      <c r="D252" t="s">
        <v>728</v>
      </c>
      <c r="E252" t="str">
        <f>HYPERLINK("https://www.ncbi.nlm.nih.gov/geo/query/acc.cgi?acc=GSM777925","GSM777925")</f>
        <v>GSM777925</v>
      </c>
      <c r="F252" t="str">
        <f t="shared" si="7"/>
        <v>GSE31374</v>
      </c>
    </row>
    <row r="253" spans="1:6" x14ac:dyDescent="0.25">
      <c r="A253" t="s">
        <v>1708</v>
      </c>
      <c r="B253" s="2" t="s">
        <v>1707</v>
      </c>
      <c r="C253" t="s">
        <v>186</v>
      </c>
      <c r="D253" t="s">
        <v>728</v>
      </c>
      <c r="E253" t="str">
        <f>HYPERLINK("https://www.ncbi.nlm.nih.gov/geo/query/acc.cgi?acc=GSM777923","GSM777923")</f>
        <v>GSM777923</v>
      </c>
      <c r="F253" t="str">
        <f t="shared" si="7"/>
        <v>GSE31374</v>
      </c>
    </row>
    <row r="254" spans="1:6" x14ac:dyDescent="0.25">
      <c r="A254" t="s">
        <v>1711</v>
      </c>
      <c r="B254" s="2" t="s">
        <v>1710</v>
      </c>
      <c r="C254" t="s">
        <v>186</v>
      </c>
      <c r="D254" t="s">
        <v>728</v>
      </c>
      <c r="E254" t="str">
        <f>HYPERLINK("https://www.ncbi.nlm.nih.gov/geo/query/acc.cgi?acc=GSM777921","GSM777921")</f>
        <v>GSM777921</v>
      </c>
      <c r="F254" t="str">
        <f t="shared" si="7"/>
        <v>GSE31374</v>
      </c>
    </row>
    <row r="255" spans="1:6" x14ac:dyDescent="0.25">
      <c r="A255" t="s">
        <v>1718</v>
      </c>
      <c r="B255" s="2" t="s">
        <v>1717</v>
      </c>
      <c r="C255" t="s">
        <v>186</v>
      </c>
      <c r="D255" t="s">
        <v>728</v>
      </c>
      <c r="E255" t="str">
        <f>HYPERLINK("https://www.ncbi.nlm.nih.gov/geo/query/acc.cgi?acc=GSM777929","GSM777929")</f>
        <v>GSM777929</v>
      </c>
      <c r="F255" t="str">
        <f t="shared" si="7"/>
        <v>GSE31374</v>
      </c>
    </row>
    <row r="256" spans="1:6" x14ac:dyDescent="0.25">
      <c r="A256" t="s">
        <v>1742</v>
      </c>
      <c r="B256" s="2" t="s">
        <v>1743</v>
      </c>
      <c r="C256" t="s">
        <v>186</v>
      </c>
      <c r="D256" t="s">
        <v>728</v>
      </c>
      <c r="E256" t="str">
        <f>HYPERLINK("https://www.ncbi.nlm.nih.gov/geo/query/acc.cgi?acc=GSM778101","GSM778101")</f>
        <v>GSM778101</v>
      </c>
      <c r="F256" t="str">
        <f t="shared" si="7"/>
        <v>GSE31374</v>
      </c>
    </row>
    <row r="257" spans="1:6" x14ac:dyDescent="0.25">
      <c r="A257" t="s">
        <v>1745</v>
      </c>
      <c r="B257" s="2" t="s">
        <v>1746</v>
      </c>
      <c r="C257" t="s">
        <v>186</v>
      </c>
      <c r="D257" t="s">
        <v>728</v>
      </c>
      <c r="E257" t="str">
        <f>HYPERLINK("https://www.ncbi.nlm.nih.gov/geo/query/acc.cgi?acc=GSM778103","GSM778103")</f>
        <v>GSM778103</v>
      </c>
      <c r="F257" t="str">
        <f t="shared" si="7"/>
        <v>GSE31374</v>
      </c>
    </row>
    <row r="258" spans="1:6" x14ac:dyDescent="0.25">
      <c r="A258" t="s">
        <v>1748</v>
      </c>
      <c r="B258" s="2" t="s">
        <v>1749</v>
      </c>
      <c r="C258" t="s">
        <v>186</v>
      </c>
      <c r="D258" t="s">
        <v>728</v>
      </c>
      <c r="E258" t="str">
        <f>HYPERLINK("https://www.ncbi.nlm.nih.gov/geo/query/acc.cgi?acc=GSM778105","GSM778105")</f>
        <v>GSM778105</v>
      </c>
      <c r="F258" t="str">
        <f t="shared" si="7"/>
        <v>GSE31374</v>
      </c>
    </row>
    <row r="259" spans="1:6" x14ac:dyDescent="0.25">
      <c r="A259" t="s">
        <v>1751</v>
      </c>
      <c r="B259" s="2" t="s">
        <v>1752</v>
      </c>
      <c r="C259" t="s">
        <v>186</v>
      </c>
      <c r="D259" t="s">
        <v>728</v>
      </c>
      <c r="E259" t="str">
        <f>HYPERLINK("https://www.ncbi.nlm.nih.gov/geo/query/acc.cgi?acc=GSM778107","GSM778107")</f>
        <v>GSM778107</v>
      </c>
      <c r="F259" t="str">
        <f t="shared" si="7"/>
        <v>GSE31374</v>
      </c>
    </row>
    <row r="260" spans="1:6" x14ac:dyDescent="0.25">
      <c r="A260" t="s">
        <v>1754</v>
      </c>
      <c r="B260" s="2" t="s">
        <v>1755</v>
      </c>
      <c r="C260" t="s">
        <v>186</v>
      </c>
      <c r="D260" t="s">
        <v>728</v>
      </c>
      <c r="E260" t="str">
        <f>HYPERLINK("https://www.ncbi.nlm.nih.gov/geo/query/acc.cgi?acc=GSM778109","GSM778109")</f>
        <v>GSM778109</v>
      </c>
      <c r="F260" t="str">
        <f t="shared" si="7"/>
        <v>GSE31374</v>
      </c>
    </row>
    <row r="261" spans="1:6" x14ac:dyDescent="0.25">
      <c r="A261" t="s">
        <v>1759</v>
      </c>
      <c r="B261" s="2" t="s">
        <v>1758</v>
      </c>
      <c r="C261" t="s">
        <v>531</v>
      </c>
      <c r="D261" t="s">
        <v>856</v>
      </c>
      <c r="E261" t="str">
        <f>HYPERLINK("https://www.ncbi.nlm.nih.gov/geo/query/acc.cgi?acc=GSM2357065","GSM2357065")</f>
        <v>GSM2357065</v>
      </c>
      <c r="F261" t="str">
        <f>HYPERLINK("https://www.ncbi.nlm.nih.gov/geo/query/acc.cgi?acc=GSE89007","GSE89007")</f>
        <v>GSE89007</v>
      </c>
    </row>
    <row r="262" spans="1:6" x14ac:dyDescent="0.25">
      <c r="A262" t="s">
        <v>1760</v>
      </c>
      <c r="B262" s="2" t="s">
        <v>1761</v>
      </c>
      <c r="C262" t="s">
        <v>531</v>
      </c>
      <c r="D262" t="s">
        <v>856</v>
      </c>
      <c r="E262" t="str">
        <f>HYPERLINK("https://www.ncbi.nlm.nih.gov/geo/query/acc.cgi?acc=GSM2357062","GSM2357062")</f>
        <v>GSM2357062</v>
      </c>
      <c r="F262" t="str">
        <f>HYPERLINK("https://www.ncbi.nlm.nih.gov/geo/query/acc.cgi?acc=GSE89007","GSE89007")</f>
        <v>GSE89007</v>
      </c>
    </row>
    <row r="263" spans="1:6" x14ac:dyDescent="0.25">
      <c r="A263" t="s">
        <v>1768</v>
      </c>
      <c r="B263" s="2" t="s">
        <v>1766</v>
      </c>
      <c r="C263" t="s">
        <v>204</v>
      </c>
      <c r="D263" t="s">
        <v>583</v>
      </c>
      <c r="E263" t="str">
        <f>HYPERLINK("https://www.ncbi.nlm.nih.gov/geo/query/acc.cgi?acc=GSM819987","GSM819987")</f>
        <v>GSM819987</v>
      </c>
      <c r="F263" t="str">
        <f>HYPERLINK("https://www.ncbi.nlm.nih.gov/geo/query/acc.cgi?acc=GSE33110","GSE33110")</f>
        <v>GSE33110</v>
      </c>
    </row>
    <row r="264" spans="1:6" x14ac:dyDescent="0.25">
      <c r="A264" t="s">
        <v>1770</v>
      </c>
      <c r="B264" s="2" t="s">
        <v>1771</v>
      </c>
      <c r="C264" t="s">
        <v>154</v>
      </c>
      <c r="D264" t="s">
        <v>559</v>
      </c>
      <c r="E264" t="str">
        <f>HYPERLINK("https://www.ncbi.nlm.nih.gov/geo/query/acc.cgi?acc=GSM688710","GSM688710")</f>
        <v>GSM688710</v>
      </c>
      <c r="F264" t="str">
        <f>HYPERLINK("https://www.ncbi.nlm.nih.gov/geo/query/acc.cgi?acc=GSE27881","GSE27881")</f>
        <v>GSE27881</v>
      </c>
    </row>
    <row r="265" spans="1:6" x14ac:dyDescent="0.25">
      <c r="A265" t="s">
        <v>1772</v>
      </c>
      <c r="B265" s="2" t="s">
        <v>1773</v>
      </c>
      <c r="C265" t="s">
        <v>154</v>
      </c>
      <c r="D265" t="s">
        <v>559</v>
      </c>
      <c r="E265" t="str">
        <f>HYPERLINK("https://www.ncbi.nlm.nih.gov/geo/query/acc.cgi?acc=GSM688711","GSM688711")</f>
        <v>GSM688711</v>
      </c>
      <c r="F265" t="str">
        <f>HYPERLINK("https://www.ncbi.nlm.nih.gov/geo/query/acc.cgi?acc=GSE27881","GSE27881")</f>
        <v>GSE27881</v>
      </c>
    </row>
    <row r="266" spans="1:6" x14ac:dyDescent="0.25">
      <c r="A266" t="s">
        <v>1774</v>
      </c>
      <c r="B266" s="2" t="s">
        <v>1775</v>
      </c>
      <c r="C266" t="s">
        <v>154</v>
      </c>
      <c r="D266" t="s">
        <v>559</v>
      </c>
      <c r="E266" t="str">
        <f>HYPERLINK("https://www.ncbi.nlm.nih.gov/geo/query/acc.cgi?acc=GSM688712","GSM688712")</f>
        <v>GSM688712</v>
      </c>
      <c r="F266" t="str">
        <f>HYPERLINK("https://www.ncbi.nlm.nih.gov/geo/query/acc.cgi?acc=GSE27881","GSE27881")</f>
        <v>GSE27881</v>
      </c>
    </row>
    <row r="267" spans="1:6" x14ac:dyDescent="0.25">
      <c r="A267" t="s">
        <v>1779</v>
      </c>
      <c r="B267" s="2" t="s">
        <v>1777</v>
      </c>
      <c r="C267" t="s">
        <v>154</v>
      </c>
      <c r="D267" t="s">
        <v>559</v>
      </c>
      <c r="E267" t="str">
        <f>HYPERLINK("https://www.ncbi.nlm.nih.gov/geo/query/acc.cgi?acc=GSM688715","GSM688715")</f>
        <v>GSM688715</v>
      </c>
      <c r="F267" t="str">
        <f>HYPERLINK("https://www.ncbi.nlm.nih.gov/geo/query/acc.cgi?acc=GSE27881","GSE27881")</f>
        <v>GSE27881</v>
      </c>
    </row>
    <row r="268" spans="1:6" x14ac:dyDescent="0.25">
      <c r="A268" t="s">
        <v>1782</v>
      </c>
      <c r="B268" s="2" t="s">
        <v>1781</v>
      </c>
      <c r="C268" t="s">
        <v>186</v>
      </c>
      <c r="D268" t="s">
        <v>728</v>
      </c>
      <c r="E268" t="str">
        <f>HYPERLINK("https://www.ncbi.nlm.nih.gov/geo/query/acc.cgi?acc=GSM777859","GSM777859")</f>
        <v>GSM777859</v>
      </c>
      <c r="F268" t="str">
        <f>HYPERLINK("https://www.ncbi.nlm.nih.gov/geo/query/acc.cgi?acc=GSE31374","GSE31374")</f>
        <v>GSE31374</v>
      </c>
    </row>
    <row r="269" spans="1:6" x14ac:dyDescent="0.25">
      <c r="A269" t="s">
        <v>1786</v>
      </c>
      <c r="B269" s="2" t="s">
        <v>1784</v>
      </c>
      <c r="C269" t="s">
        <v>386</v>
      </c>
      <c r="D269" t="s">
        <v>824</v>
      </c>
      <c r="E269" t="str">
        <f>HYPERLINK("https://www.ncbi.nlm.nih.gov/geo/query/acc.cgi?acc=GSM1606383","GSM1606383")</f>
        <v>GSM1606383</v>
      </c>
      <c r="F269" t="str">
        <f>HYPERLINK("https://www.ncbi.nlm.nih.gov/geo/query/acc.cgi?acc=GSE55401","GSE55401")</f>
        <v>GSE55401</v>
      </c>
    </row>
    <row r="270" spans="1:6" x14ac:dyDescent="0.25">
      <c r="A270" t="s">
        <v>1790</v>
      </c>
      <c r="B270" s="2" t="s">
        <v>1789</v>
      </c>
      <c r="C270" t="s">
        <v>186</v>
      </c>
      <c r="D270" t="s">
        <v>728</v>
      </c>
      <c r="E270" t="str">
        <f>HYPERLINK("https://www.ncbi.nlm.nih.gov/geo/query/acc.cgi?acc=GSM777853","GSM777853")</f>
        <v>GSM777853</v>
      </c>
      <c r="F270" t="str">
        <f>HYPERLINK("https://www.ncbi.nlm.nih.gov/geo/query/acc.cgi?acc=GSE31374","GSE31374")</f>
        <v>GSE31374</v>
      </c>
    </row>
    <row r="271" spans="1:6" x14ac:dyDescent="0.25">
      <c r="A271" t="s">
        <v>1793</v>
      </c>
      <c r="B271" s="2" t="s">
        <v>1792</v>
      </c>
      <c r="C271" t="s">
        <v>186</v>
      </c>
      <c r="D271" t="s">
        <v>728</v>
      </c>
      <c r="E271" t="str">
        <f>HYPERLINK("https://www.ncbi.nlm.nih.gov/geo/query/acc.cgi?acc=GSM777851","GSM777851")</f>
        <v>GSM777851</v>
      </c>
      <c r="F271" t="str">
        <f>HYPERLINK("https://www.ncbi.nlm.nih.gov/geo/query/acc.cgi?acc=GSE31374","GSE31374")</f>
        <v>GSE31374</v>
      </c>
    </row>
    <row r="272" spans="1:6" x14ac:dyDescent="0.25">
      <c r="A272" t="s">
        <v>1796</v>
      </c>
      <c r="B272" s="2" t="s">
        <v>1795</v>
      </c>
      <c r="C272" t="s">
        <v>186</v>
      </c>
      <c r="D272" t="s">
        <v>728</v>
      </c>
      <c r="E272" t="str">
        <f>HYPERLINK("https://www.ncbi.nlm.nih.gov/geo/query/acc.cgi?acc=GSM777857","GSM777857")</f>
        <v>GSM777857</v>
      </c>
      <c r="F272" t="str">
        <f>HYPERLINK("https://www.ncbi.nlm.nih.gov/geo/query/acc.cgi?acc=GSE31374","GSE31374")</f>
        <v>GSE31374</v>
      </c>
    </row>
    <row r="273" spans="1:6" x14ac:dyDescent="0.25">
      <c r="A273" t="s">
        <v>1799</v>
      </c>
      <c r="B273" s="2" t="s">
        <v>1798</v>
      </c>
      <c r="C273" t="s">
        <v>186</v>
      </c>
      <c r="D273" t="s">
        <v>728</v>
      </c>
      <c r="E273" t="str">
        <f>HYPERLINK("https://www.ncbi.nlm.nih.gov/geo/query/acc.cgi?acc=GSM777855","GSM777855")</f>
        <v>GSM777855</v>
      </c>
      <c r="F273" t="str">
        <f>HYPERLINK("https://www.ncbi.nlm.nih.gov/geo/query/acc.cgi?acc=GSE31374","GSE31374")</f>
        <v>GSE31374</v>
      </c>
    </row>
    <row r="274" spans="1:6" x14ac:dyDescent="0.25">
      <c r="A274" t="s">
        <v>1802</v>
      </c>
      <c r="B274" s="2" t="s">
        <v>1803</v>
      </c>
      <c r="C274" t="s">
        <v>481</v>
      </c>
      <c r="D274" t="s">
        <v>856</v>
      </c>
      <c r="E274" t="str">
        <f>HYPERLINK("https://www.ncbi.nlm.nih.gov/geo/query/acc.cgi?acc=GSM2026308","GSM2026308")</f>
        <v>GSM2026308</v>
      </c>
      <c r="F274" t="str">
        <f>HYPERLINK("https://www.ncbi.nlm.nih.gov/geo/query/acc.cgi?acc=GSE76481","GSE76481")</f>
        <v>GSE76481</v>
      </c>
    </row>
    <row r="275" spans="1:6" x14ac:dyDescent="0.25">
      <c r="A275" t="s">
        <v>1804</v>
      </c>
      <c r="B275" s="2" t="s">
        <v>1805</v>
      </c>
      <c r="C275" t="s">
        <v>341</v>
      </c>
      <c r="D275" t="s">
        <v>1806</v>
      </c>
      <c r="E275" t="str">
        <f>HYPERLINK("https://www.ncbi.nlm.nih.gov/geo/query/acc.cgi?acc=GSM1195998","GSM1195998")</f>
        <v>GSM1195998</v>
      </c>
      <c r="F275" t="str">
        <f>HYPERLINK("https://www.ncbi.nlm.nih.gov/geo/query/acc.cgi?acc=GSE49251","GSE49251")</f>
        <v>GSE49251</v>
      </c>
    </row>
    <row r="276" spans="1:6" x14ac:dyDescent="0.25">
      <c r="A276" t="s">
        <v>1819</v>
      </c>
      <c r="B276" s="2" t="s">
        <v>1820</v>
      </c>
      <c r="C276" t="s">
        <v>434</v>
      </c>
      <c r="D276" t="s">
        <v>572</v>
      </c>
      <c r="E276" t="str">
        <f>HYPERLINK("https://www.ncbi.nlm.nih.gov/geo/query/acc.cgi?acc=GSM1600155","GSM1600155")</f>
        <v>GSM1600155</v>
      </c>
      <c r="F276" t="str">
        <f>HYPERLINK("https://www.ncbi.nlm.nih.gov/geo/query/acc.cgi?acc=GSE65597","GSE65597")</f>
        <v>GSE65597</v>
      </c>
    </row>
    <row r="277" spans="1:6" x14ac:dyDescent="0.25">
      <c r="A277" t="s">
        <v>1832</v>
      </c>
      <c r="B277" s="2" t="s">
        <v>1472</v>
      </c>
      <c r="C277" t="s">
        <v>377</v>
      </c>
      <c r="D277" t="s">
        <v>618</v>
      </c>
      <c r="E277" t="str">
        <f>HYPERLINK("https://www.ncbi.nlm.nih.gov/geo/query/acc.cgi?acc=GSM1304543","GSM1304543")</f>
        <v>GSM1304543</v>
      </c>
      <c r="F277" t="str">
        <f>HYPERLINK("https://www.ncbi.nlm.nih.gov/geo/query/acc.cgi?acc=GSE53969","GSE53969")</f>
        <v>GSE53969</v>
      </c>
    </row>
    <row r="278" spans="1:6" x14ac:dyDescent="0.25">
      <c r="A278" t="s">
        <v>1857</v>
      </c>
      <c r="B278" s="2" t="s">
        <v>1853</v>
      </c>
      <c r="C278" t="s">
        <v>109</v>
      </c>
      <c r="D278" t="s">
        <v>824</v>
      </c>
      <c r="E278" t="str">
        <f>HYPERLINK("https://www.ncbi.nlm.nih.gov/geo/query/acc.cgi?acc=GSM547982","GSM547982")</f>
        <v>GSM547982</v>
      </c>
      <c r="F278" t="str">
        <f>HYPERLINK("https://www.ncbi.nlm.nih.gov/geo/query/acc.cgi?acc=GSE22043","GSE22043")</f>
        <v>GSE22043</v>
      </c>
    </row>
    <row r="279" spans="1:6" x14ac:dyDescent="0.25">
      <c r="A279" t="s">
        <v>1858</v>
      </c>
      <c r="B279" s="2" t="s">
        <v>1856</v>
      </c>
      <c r="C279" t="s">
        <v>109</v>
      </c>
      <c r="D279" t="s">
        <v>923</v>
      </c>
      <c r="E279" t="str">
        <f>HYPERLINK("https://www.ncbi.nlm.nih.gov/geo/query/acc.cgi?acc=GSM547985","GSM547985")</f>
        <v>GSM547985</v>
      </c>
      <c r="F279" t="str">
        <f>HYPERLINK("https://www.ncbi.nlm.nih.gov/geo/query/acc.cgi?acc=GSE22043","GSE22043")</f>
        <v>GSE22043</v>
      </c>
    </row>
    <row r="280" spans="1:6" x14ac:dyDescent="0.25">
      <c r="A280" t="s">
        <v>1860</v>
      </c>
      <c r="B280" s="2" t="s">
        <v>1403</v>
      </c>
      <c r="C280" t="s">
        <v>327</v>
      </c>
      <c r="D280" t="s">
        <v>789</v>
      </c>
      <c r="E280" t="str">
        <f>HYPERLINK("https://www.ncbi.nlm.nih.gov/geo/query/acc.cgi?acc=GSM1139760","GSM1139760")</f>
        <v>GSM1139760</v>
      </c>
      <c r="F280" t="str">
        <f>HYPERLINK("https://www.ncbi.nlm.nih.gov/geo/query/acc.cgi?acc=GSE46879","GSE46879")</f>
        <v>GSE46879</v>
      </c>
    </row>
    <row r="281" spans="1:6" x14ac:dyDescent="0.25">
      <c r="A281" t="s">
        <v>1861</v>
      </c>
      <c r="B281" s="2" t="s">
        <v>1411</v>
      </c>
      <c r="C281" t="s">
        <v>327</v>
      </c>
      <c r="D281" t="s">
        <v>789</v>
      </c>
      <c r="E281" t="str">
        <f>HYPERLINK("https://www.ncbi.nlm.nih.gov/geo/query/acc.cgi?acc=GSM1139761","GSM1139761")</f>
        <v>GSM1139761</v>
      </c>
      <c r="F281" t="str">
        <f>HYPERLINK("https://www.ncbi.nlm.nih.gov/geo/query/acc.cgi?acc=GSE46879","GSE46879")</f>
        <v>GSE46879</v>
      </c>
    </row>
    <row r="282" spans="1:6" x14ac:dyDescent="0.25">
      <c r="A282" t="s">
        <v>1869</v>
      </c>
      <c r="B282" s="2" t="s">
        <v>1865</v>
      </c>
      <c r="C282" t="s">
        <v>327</v>
      </c>
      <c r="D282" t="s">
        <v>789</v>
      </c>
      <c r="E282" t="str">
        <f>HYPERLINK("https://www.ncbi.nlm.nih.gov/geo/query/acc.cgi?acc=GSM1139766","GSM1139766")</f>
        <v>GSM1139766</v>
      </c>
      <c r="F282" t="str">
        <f>HYPERLINK("https://www.ncbi.nlm.nih.gov/geo/query/acc.cgi?acc=GSE46879","GSE46879")</f>
        <v>GSE46879</v>
      </c>
    </row>
    <row r="283" spans="1:6" x14ac:dyDescent="0.25">
      <c r="A283" t="s">
        <v>1870</v>
      </c>
      <c r="B283" s="2" t="s">
        <v>1867</v>
      </c>
      <c r="C283" t="s">
        <v>327</v>
      </c>
      <c r="D283" t="s">
        <v>789</v>
      </c>
      <c r="E283" t="str">
        <f>HYPERLINK("https://www.ncbi.nlm.nih.gov/geo/query/acc.cgi?acc=GSM1139767","GSM1139767")</f>
        <v>GSM1139767</v>
      </c>
      <c r="F283" t="str">
        <f>HYPERLINK("https://www.ncbi.nlm.nih.gov/geo/query/acc.cgi?acc=GSE46879","GSE46879")</f>
        <v>GSE46879</v>
      </c>
    </row>
    <row r="284" spans="1:6" x14ac:dyDescent="0.25">
      <c r="A284" t="s">
        <v>1871</v>
      </c>
      <c r="B284" s="2" t="s">
        <v>1872</v>
      </c>
      <c r="C284" t="s">
        <v>281</v>
      </c>
      <c r="D284" t="s">
        <v>923</v>
      </c>
      <c r="E284" t="str">
        <f>HYPERLINK("https://www.ncbi.nlm.nih.gov/geo/query/acc.cgi?acc=GSM1038614","GSM1038614")</f>
        <v>GSM1038614</v>
      </c>
      <c r="F284" t="str">
        <f>HYPERLINK("https://www.ncbi.nlm.nih.gov/geo/query/acc.cgi?acc=GSE42478","GSE42478")</f>
        <v>GSE42478</v>
      </c>
    </row>
    <row r="285" spans="1:6" x14ac:dyDescent="0.25">
      <c r="A285" t="s">
        <v>1877</v>
      </c>
      <c r="B285" s="2" t="s">
        <v>1878</v>
      </c>
      <c r="C285" t="s">
        <v>281</v>
      </c>
      <c r="D285" t="s">
        <v>923</v>
      </c>
      <c r="E285" t="str">
        <f>HYPERLINK("https://www.ncbi.nlm.nih.gov/geo/query/acc.cgi?acc=GSM1038612","GSM1038612")</f>
        <v>GSM1038612</v>
      </c>
      <c r="F285" t="str">
        <f>HYPERLINK("https://www.ncbi.nlm.nih.gov/geo/query/acc.cgi?acc=GSE42478","GSE42478")</f>
        <v>GSE42478</v>
      </c>
    </row>
    <row r="286" spans="1:6" x14ac:dyDescent="0.25">
      <c r="A286" t="s">
        <v>1879</v>
      </c>
      <c r="B286" s="2" t="s">
        <v>1880</v>
      </c>
      <c r="C286" t="s">
        <v>281</v>
      </c>
      <c r="D286" t="s">
        <v>923</v>
      </c>
      <c r="E286" t="str">
        <f>HYPERLINK("https://www.ncbi.nlm.nih.gov/geo/query/acc.cgi?acc=GSM1038613","GSM1038613")</f>
        <v>GSM1038613</v>
      </c>
      <c r="F286" t="str">
        <f>HYPERLINK("https://www.ncbi.nlm.nih.gov/geo/query/acc.cgi?acc=GSE42478","GSE42478")</f>
        <v>GSE42478</v>
      </c>
    </row>
    <row r="287" spans="1:6" x14ac:dyDescent="0.25">
      <c r="A287" t="s">
        <v>1886</v>
      </c>
      <c r="B287" s="2" t="s">
        <v>1885</v>
      </c>
      <c r="C287" t="s">
        <v>130</v>
      </c>
      <c r="D287" t="s">
        <v>559</v>
      </c>
      <c r="E287" t="str">
        <f>HYPERLINK("https://www.ncbi.nlm.nih.gov/geo/query/acc.cgi?acc=GSM640461","GSM640461")</f>
        <v>GSM640461</v>
      </c>
      <c r="F287" t="str">
        <f>HYPERLINK("https://www.ncbi.nlm.nih.gov/geo/query/acc.cgi?acc=GSE26087","GSE26087")</f>
        <v>GSE26087</v>
      </c>
    </row>
    <row r="288" spans="1:6" x14ac:dyDescent="0.25">
      <c r="A288" t="s">
        <v>1904</v>
      </c>
      <c r="B288" s="2" t="s">
        <v>1451</v>
      </c>
      <c r="C288" t="s">
        <v>231</v>
      </c>
      <c r="D288" t="s">
        <v>579</v>
      </c>
      <c r="E288" t="str">
        <f>HYPERLINK("https://www.ncbi.nlm.nih.gov/geo/query/acc.cgi?acc=GSM909551","GSM909551")</f>
        <v>GSM909551</v>
      </c>
      <c r="F288" t="str">
        <f>HYPERLINK("https://www.ncbi.nlm.nih.gov/geo/query/acc.cgi?acc=GSE37060","GSE37060")</f>
        <v>GSE37060</v>
      </c>
    </row>
    <row r="289" spans="1:6" x14ac:dyDescent="0.25">
      <c r="A289" t="s">
        <v>1912</v>
      </c>
      <c r="B289" s="2" t="s">
        <v>1910</v>
      </c>
      <c r="C289" t="s">
        <v>231</v>
      </c>
      <c r="D289" t="s">
        <v>579</v>
      </c>
      <c r="E289" t="str">
        <f>HYPERLINK("https://www.ncbi.nlm.nih.gov/geo/query/acc.cgi?acc=GSM909557","GSM909557")</f>
        <v>GSM909557</v>
      </c>
      <c r="F289" t="str">
        <f>HYPERLINK("https://www.ncbi.nlm.nih.gov/geo/query/acc.cgi?acc=GSE37060","GSE37060")</f>
        <v>GSE37060</v>
      </c>
    </row>
    <row r="290" spans="1:6" x14ac:dyDescent="0.25">
      <c r="A290" t="s">
        <v>1916</v>
      </c>
      <c r="B290" s="2" t="s">
        <v>1917</v>
      </c>
      <c r="C290" t="s">
        <v>412</v>
      </c>
      <c r="D290" t="s">
        <v>583</v>
      </c>
      <c r="E290" t="str">
        <f>HYPERLINK("https://www.ncbi.nlm.nih.gov/geo/query/acc.cgi?acc=GSM2130801","GSM2130801")</f>
        <v>GSM2130801</v>
      </c>
      <c r="F290" t="str">
        <f>HYPERLINK("https://www.ncbi.nlm.nih.gov/geo/query/acc.cgi?acc=GSE58656","GSE58656")</f>
        <v>GSE58656</v>
      </c>
    </row>
    <row r="291" spans="1:6" x14ac:dyDescent="0.25">
      <c r="A291" t="s">
        <v>1919</v>
      </c>
      <c r="B291" s="2" t="s">
        <v>1920</v>
      </c>
      <c r="C291" t="s">
        <v>95</v>
      </c>
      <c r="D291" t="s">
        <v>824</v>
      </c>
      <c r="E291" t="str">
        <f>HYPERLINK("https://www.ncbi.nlm.nih.gov/geo/query/acc.cgi?acc=GSM495569","GSM495569")</f>
        <v>GSM495569</v>
      </c>
      <c r="F291" t="str">
        <f>HYPERLINK("https://www.ncbi.nlm.nih.gov/geo/query/acc.cgi?acc=GSE19836","GSE19836")</f>
        <v>GSE19836</v>
      </c>
    </row>
    <row r="292" spans="1:6" x14ac:dyDescent="0.25">
      <c r="A292" t="s">
        <v>1923</v>
      </c>
      <c r="B292" s="2" t="s">
        <v>1924</v>
      </c>
      <c r="C292" t="s">
        <v>95</v>
      </c>
      <c r="D292" t="s">
        <v>559</v>
      </c>
      <c r="E292" t="str">
        <f>HYPERLINK("https://www.ncbi.nlm.nih.gov/geo/query/acc.cgi?acc=GSM495566","GSM495566")</f>
        <v>GSM495566</v>
      </c>
      <c r="F292" t="str">
        <f>HYPERLINK("https://www.ncbi.nlm.nih.gov/geo/query/acc.cgi?acc=GSE19836","GSE19836")</f>
        <v>GSE19836</v>
      </c>
    </row>
    <row r="293" spans="1:6" x14ac:dyDescent="0.25">
      <c r="A293" t="s">
        <v>1927</v>
      </c>
      <c r="B293" s="2" t="s">
        <v>1928</v>
      </c>
      <c r="C293" t="s">
        <v>95</v>
      </c>
      <c r="D293" t="s">
        <v>559</v>
      </c>
      <c r="E293" t="str">
        <f>HYPERLINK("https://www.ncbi.nlm.nih.gov/geo/query/acc.cgi?acc=GSM495563","GSM495563")</f>
        <v>GSM495563</v>
      </c>
      <c r="F293" t="str">
        <f>HYPERLINK("https://www.ncbi.nlm.nih.gov/geo/query/acc.cgi?acc=GSE19836","GSE19836")</f>
        <v>GSE19836</v>
      </c>
    </row>
    <row r="294" spans="1:6" x14ac:dyDescent="0.25">
      <c r="A294" t="s">
        <v>1931</v>
      </c>
      <c r="B294" s="2" t="s">
        <v>1456</v>
      </c>
      <c r="C294" t="s">
        <v>95</v>
      </c>
      <c r="D294" t="s">
        <v>559</v>
      </c>
      <c r="E294" t="str">
        <f>HYPERLINK("https://www.ncbi.nlm.nih.gov/geo/query/acc.cgi?acc=GSM495560","GSM495560")</f>
        <v>GSM495560</v>
      </c>
      <c r="F294" t="str">
        <f>HYPERLINK("https://www.ncbi.nlm.nih.gov/geo/query/acc.cgi?acc=GSE19836","GSE19836")</f>
        <v>GSE19836</v>
      </c>
    </row>
    <row r="295" spans="1:6" x14ac:dyDescent="0.25">
      <c r="A295" t="s">
        <v>1964</v>
      </c>
      <c r="B295" s="2" t="s">
        <v>1965</v>
      </c>
      <c r="C295" t="s">
        <v>178</v>
      </c>
      <c r="D295" t="s">
        <v>630</v>
      </c>
      <c r="E295" t="str">
        <f>HYPERLINK("https://www.ncbi.nlm.nih.gov/geo/query/acc.cgi?acc=GSM749054","GSM749054")</f>
        <v>GSM749054</v>
      </c>
      <c r="F295" t="str">
        <f>HYPERLINK("https://www.ncbi.nlm.nih.gov/geo/query/acc.cgi?acc=GSE30245","GSE30245")</f>
        <v>GSE30245</v>
      </c>
    </row>
    <row r="296" spans="1:6" x14ac:dyDescent="0.25">
      <c r="A296" t="s">
        <v>1967</v>
      </c>
      <c r="B296" s="2" t="s">
        <v>1968</v>
      </c>
      <c r="C296" t="s">
        <v>178</v>
      </c>
      <c r="D296" t="s">
        <v>630</v>
      </c>
      <c r="E296" t="str">
        <f>HYPERLINK("https://www.ncbi.nlm.nih.gov/geo/query/acc.cgi?acc=GSM749052","GSM749052")</f>
        <v>GSM749052</v>
      </c>
      <c r="F296" t="str">
        <f>HYPERLINK("https://www.ncbi.nlm.nih.gov/geo/query/acc.cgi?acc=GSE30245","GSE30245")</f>
        <v>GSE30245</v>
      </c>
    </row>
    <row r="297" spans="1:6" x14ac:dyDescent="0.25">
      <c r="A297" t="s">
        <v>1970</v>
      </c>
      <c r="B297" s="2" t="s">
        <v>1971</v>
      </c>
      <c r="C297" t="s">
        <v>178</v>
      </c>
      <c r="D297" t="s">
        <v>630</v>
      </c>
      <c r="E297" t="str">
        <f>HYPERLINK("https://www.ncbi.nlm.nih.gov/geo/query/acc.cgi?acc=GSM749050","GSM749050")</f>
        <v>GSM749050</v>
      </c>
      <c r="F297" t="str">
        <f>HYPERLINK("https://www.ncbi.nlm.nih.gov/geo/query/acc.cgi?acc=GSE30245","GSE30245")</f>
        <v>GSE30245</v>
      </c>
    </row>
    <row r="298" spans="1:6" x14ac:dyDescent="0.25">
      <c r="A298" t="s">
        <v>1976</v>
      </c>
      <c r="B298" s="2" t="s">
        <v>1961</v>
      </c>
      <c r="C298" t="s">
        <v>178</v>
      </c>
      <c r="D298" t="s">
        <v>630</v>
      </c>
      <c r="E298" t="str">
        <f>HYPERLINK("https://www.ncbi.nlm.nih.gov/geo/query/acc.cgi?acc=GSM749058","GSM749058")</f>
        <v>GSM749058</v>
      </c>
      <c r="F298" t="str">
        <f>HYPERLINK("https://www.ncbi.nlm.nih.gov/geo/query/acc.cgi?acc=GSE30245","GSE30245")</f>
        <v>GSE30245</v>
      </c>
    </row>
    <row r="299" spans="1:6" x14ac:dyDescent="0.25">
      <c r="A299" t="s">
        <v>2005</v>
      </c>
      <c r="B299" s="2" t="s">
        <v>1999</v>
      </c>
      <c r="C299" t="s">
        <v>186</v>
      </c>
      <c r="D299" t="s">
        <v>728</v>
      </c>
      <c r="E299" t="str">
        <f>HYPERLINK("https://www.ncbi.nlm.nih.gov/geo/query/acc.cgi?acc=GSM777945","GSM777945")</f>
        <v>GSM777945</v>
      </c>
      <c r="F299" t="str">
        <f>HYPERLINK("https://www.ncbi.nlm.nih.gov/geo/query/acc.cgi?acc=GSE31374","GSE31374")</f>
        <v>GSE31374</v>
      </c>
    </row>
    <row r="300" spans="1:6" x14ac:dyDescent="0.25">
      <c r="A300" t="s">
        <v>2006</v>
      </c>
      <c r="B300" s="2" t="s">
        <v>2007</v>
      </c>
      <c r="C300" t="s">
        <v>178</v>
      </c>
      <c r="D300" t="s">
        <v>630</v>
      </c>
      <c r="E300" t="str">
        <f>HYPERLINK("https://www.ncbi.nlm.nih.gov/geo/query/acc.cgi?acc=GSM749239","GSM749239")</f>
        <v>GSM749239</v>
      </c>
      <c r="F300" t="str">
        <f t="shared" ref="F300:F308" si="8">HYPERLINK("https://www.ncbi.nlm.nih.gov/geo/query/acc.cgi?acc=GSE30245","GSE30245")</f>
        <v>GSE30245</v>
      </c>
    </row>
    <row r="301" spans="1:6" x14ac:dyDescent="0.25">
      <c r="A301" t="s">
        <v>2008</v>
      </c>
      <c r="B301" s="2" t="s">
        <v>2009</v>
      </c>
      <c r="C301" t="s">
        <v>178</v>
      </c>
      <c r="D301" t="s">
        <v>630</v>
      </c>
      <c r="E301" t="str">
        <f>HYPERLINK("https://www.ncbi.nlm.nih.gov/geo/query/acc.cgi?acc=GSM749238","GSM749238")</f>
        <v>GSM749238</v>
      </c>
      <c r="F301" t="str">
        <f t="shared" si="8"/>
        <v>GSE30245</v>
      </c>
    </row>
    <row r="302" spans="1:6" x14ac:dyDescent="0.25">
      <c r="A302" t="s">
        <v>2010</v>
      </c>
      <c r="B302" s="2" t="s">
        <v>2011</v>
      </c>
      <c r="C302" t="s">
        <v>178</v>
      </c>
      <c r="D302" t="s">
        <v>630</v>
      </c>
      <c r="E302" t="str">
        <f>HYPERLINK("https://www.ncbi.nlm.nih.gov/geo/query/acc.cgi?acc=GSM749233","GSM749233")</f>
        <v>GSM749233</v>
      </c>
      <c r="F302" t="str">
        <f t="shared" si="8"/>
        <v>GSE30245</v>
      </c>
    </row>
    <row r="303" spans="1:6" x14ac:dyDescent="0.25">
      <c r="A303" t="s">
        <v>2012</v>
      </c>
      <c r="B303" s="2" t="s">
        <v>2013</v>
      </c>
      <c r="C303" t="s">
        <v>178</v>
      </c>
      <c r="D303" t="s">
        <v>630</v>
      </c>
      <c r="E303" t="str">
        <f>HYPERLINK("https://www.ncbi.nlm.nih.gov/geo/query/acc.cgi?acc=GSM749232","GSM749232")</f>
        <v>GSM749232</v>
      </c>
      <c r="F303" t="str">
        <f t="shared" si="8"/>
        <v>GSE30245</v>
      </c>
    </row>
    <row r="304" spans="1:6" x14ac:dyDescent="0.25">
      <c r="A304" t="s">
        <v>2014</v>
      </c>
      <c r="B304" s="2" t="s">
        <v>2015</v>
      </c>
      <c r="C304" t="s">
        <v>178</v>
      </c>
      <c r="D304" t="s">
        <v>630</v>
      </c>
      <c r="E304" t="str">
        <f>HYPERLINK("https://www.ncbi.nlm.nih.gov/geo/query/acc.cgi?acc=GSM749231","GSM749231")</f>
        <v>GSM749231</v>
      </c>
      <c r="F304" t="str">
        <f t="shared" si="8"/>
        <v>GSE30245</v>
      </c>
    </row>
    <row r="305" spans="1:6" x14ac:dyDescent="0.25">
      <c r="A305" t="s">
        <v>2016</v>
      </c>
      <c r="B305" s="2" t="s">
        <v>2017</v>
      </c>
      <c r="C305" t="s">
        <v>178</v>
      </c>
      <c r="D305" t="s">
        <v>630</v>
      </c>
      <c r="E305" t="str">
        <f>HYPERLINK("https://www.ncbi.nlm.nih.gov/geo/query/acc.cgi?acc=GSM749230","GSM749230")</f>
        <v>GSM749230</v>
      </c>
      <c r="F305" t="str">
        <f t="shared" si="8"/>
        <v>GSE30245</v>
      </c>
    </row>
    <row r="306" spans="1:6" x14ac:dyDescent="0.25">
      <c r="A306" t="s">
        <v>2018</v>
      </c>
      <c r="B306" s="2" t="s">
        <v>2019</v>
      </c>
      <c r="C306" t="s">
        <v>178</v>
      </c>
      <c r="D306" t="s">
        <v>630</v>
      </c>
      <c r="E306" t="str">
        <f>HYPERLINK("https://www.ncbi.nlm.nih.gov/geo/query/acc.cgi?acc=GSM749237","GSM749237")</f>
        <v>GSM749237</v>
      </c>
      <c r="F306" t="str">
        <f t="shared" si="8"/>
        <v>GSE30245</v>
      </c>
    </row>
    <row r="307" spans="1:6" x14ac:dyDescent="0.25">
      <c r="A307" t="s">
        <v>2020</v>
      </c>
      <c r="B307" s="2" t="s">
        <v>2021</v>
      </c>
      <c r="C307" t="s">
        <v>178</v>
      </c>
      <c r="D307" t="s">
        <v>630</v>
      </c>
      <c r="E307" t="str">
        <f>HYPERLINK("https://www.ncbi.nlm.nih.gov/geo/query/acc.cgi?acc=GSM749236","GSM749236")</f>
        <v>GSM749236</v>
      </c>
      <c r="F307" t="str">
        <f t="shared" si="8"/>
        <v>GSE30245</v>
      </c>
    </row>
    <row r="308" spans="1:6" x14ac:dyDescent="0.25">
      <c r="A308" t="s">
        <v>2023</v>
      </c>
      <c r="B308" s="2" t="s">
        <v>2024</v>
      </c>
      <c r="C308" t="s">
        <v>178</v>
      </c>
      <c r="D308" t="s">
        <v>630</v>
      </c>
      <c r="E308" t="str">
        <f>HYPERLINK("https://www.ncbi.nlm.nih.gov/geo/query/acc.cgi?acc=GSM749234","GSM749234")</f>
        <v>GSM749234</v>
      </c>
      <c r="F308" t="str">
        <f t="shared" si="8"/>
        <v>GSE30245</v>
      </c>
    </row>
    <row r="309" spans="1:6" x14ac:dyDescent="0.25">
      <c r="A309" t="s">
        <v>2038</v>
      </c>
      <c r="B309" s="2" t="s">
        <v>2039</v>
      </c>
      <c r="C309" t="s">
        <v>197</v>
      </c>
      <c r="D309" t="s">
        <v>559</v>
      </c>
      <c r="E309" t="str">
        <f>HYPERLINK("https://www.ncbi.nlm.nih.gov/geo/query/acc.cgi?acc=GSM799890","GSM799890")</f>
        <v>GSM799890</v>
      </c>
      <c r="F309" t="str">
        <f>HYPERLINK("https://www.ncbi.nlm.nih.gov/geo/query/acc.cgi?acc=GSE32288","GSE32288")</f>
        <v>GSE32288</v>
      </c>
    </row>
    <row r="310" spans="1:6" x14ac:dyDescent="0.25">
      <c r="A310" t="s">
        <v>2040</v>
      </c>
      <c r="B310" s="2" t="s">
        <v>2041</v>
      </c>
      <c r="C310" t="s">
        <v>197</v>
      </c>
      <c r="D310" t="s">
        <v>559</v>
      </c>
      <c r="E310" t="str">
        <f>HYPERLINK("https://www.ncbi.nlm.nih.gov/geo/query/acc.cgi?acc=GSM799891","GSM799891")</f>
        <v>GSM799891</v>
      </c>
      <c r="F310" t="str">
        <f>HYPERLINK("https://www.ncbi.nlm.nih.gov/geo/query/acc.cgi?acc=GSE32288","GSE32288")</f>
        <v>GSE32288</v>
      </c>
    </row>
    <row r="311" spans="1:6" x14ac:dyDescent="0.25">
      <c r="A311" t="s">
        <v>2044</v>
      </c>
      <c r="B311" s="2" t="s">
        <v>2045</v>
      </c>
      <c r="C311" t="s">
        <v>398</v>
      </c>
      <c r="D311" t="s">
        <v>559</v>
      </c>
      <c r="E311" t="str">
        <f>HYPERLINK("https://www.ncbi.nlm.nih.gov/geo/query/acc.cgi?acc=GSM1370100","GSM1370100")</f>
        <v>GSM1370100</v>
      </c>
      <c r="F311" t="str">
        <f>HYPERLINK("https://www.ncbi.nlm.nih.gov/geo/query/acc.cgi?acc=GSE56838","GSE56838")</f>
        <v>GSE56838</v>
      </c>
    </row>
    <row r="312" spans="1:6" x14ac:dyDescent="0.25">
      <c r="A312" t="s">
        <v>2046</v>
      </c>
      <c r="B312" s="2" t="s">
        <v>2043</v>
      </c>
      <c r="C312" t="s">
        <v>398</v>
      </c>
      <c r="D312" t="s">
        <v>559</v>
      </c>
      <c r="E312" t="str">
        <f>HYPERLINK("https://www.ncbi.nlm.nih.gov/geo/query/acc.cgi?acc=GSM1370103","GSM1370103")</f>
        <v>GSM1370103</v>
      </c>
      <c r="F312" t="str">
        <f>HYPERLINK("https://www.ncbi.nlm.nih.gov/geo/query/acc.cgi?acc=GSE56838","GSE56838")</f>
        <v>GSE56838</v>
      </c>
    </row>
    <row r="313" spans="1:6" x14ac:dyDescent="0.25">
      <c r="A313" t="s">
        <v>2053</v>
      </c>
      <c r="B313" s="2" t="s">
        <v>2049</v>
      </c>
      <c r="C313" t="s">
        <v>398</v>
      </c>
      <c r="D313" t="s">
        <v>559</v>
      </c>
      <c r="E313" t="str">
        <f>HYPERLINK("https://www.ncbi.nlm.nih.gov/geo/query/acc.cgi?acc=GSM1370106","GSM1370106")</f>
        <v>GSM1370106</v>
      </c>
      <c r="F313" t="str">
        <f>HYPERLINK("https://www.ncbi.nlm.nih.gov/geo/query/acc.cgi?acc=GSE56838","GSE56838")</f>
        <v>GSE56838</v>
      </c>
    </row>
    <row r="314" spans="1:6" x14ac:dyDescent="0.25">
      <c r="A314" t="s">
        <v>2054</v>
      </c>
      <c r="B314" s="2" t="s">
        <v>2052</v>
      </c>
      <c r="C314" t="s">
        <v>398</v>
      </c>
      <c r="D314" t="s">
        <v>559</v>
      </c>
      <c r="E314" t="str">
        <f>HYPERLINK("https://www.ncbi.nlm.nih.gov/geo/query/acc.cgi?acc=GSM1370109","GSM1370109")</f>
        <v>GSM1370109</v>
      </c>
      <c r="F314" t="str">
        <f>HYPERLINK("https://www.ncbi.nlm.nih.gov/geo/query/acc.cgi?acc=GSE56838","GSE56838")</f>
        <v>GSE56838</v>
      </c>
    </row>
    <row r="315" spans="1:6" x14ac:dyDescent="0.25">
      <c r="A315" t="s">
        <v>2058</v>
      </c>
      <c r="B315" s="2" t="s">
        <v>2059</v>
      </c>
      <c r="C315" t="s">
        <v>178</v>
      </c>
      <c r="D315" t="s">
        <v>630</v>
      </c>
      <c r="E315" t="str">
        <f>HYPERLINK("https://www.ncbi.nlm.nih.gov/geo/query/acc.cgi?acc=GSM748946","GSM748946")</f>
        <v>GSM748946</v>
      </c>
      <c r="F315" t="str">
        <f>HYPERLINK("https://www.ncbi.nlm.nih.gov/geo/query/acc.cgi?acc=GSE30245","GSE30245")</f>
        <v>GSE30245</v>
      </c>
    </row>
    <row r="316" spans="1:6" x14ac:dyDescent="0.25">
      <c r="A316" t="s">
        <v>2062</v>
      </c>
      <c r="B316" s="2" t="s">
        <v>2063</v>
      </c>
      <c r="C316" t="s">
        <v>178</v>
      </c>
      <c r="D316" t="s">
        <v>630</v>
      </c>
      <c r="E316" t="str">
        <f>HYPERLINK("https://www.ncbi.nlm.nih.gov/geo/query/acc.cgi?acc=GSM748944","GSM748944")</f>
        <v>GSM748944</v>
      </c>
      <c r="F316" t="str">
        <f>HYPERLINK("https://www.ncbi.nlm.nih.gov/geo/query/acc.cgi?acc=GSE30245","GSE30245")</f>
        <v>GSE30245</v>
      </c>
    </row>
    <row r="317" spans="1:6" x14ac:dyDescent="0.25">
      <c r="A317" t="s">
        <v>2065</v>
      </c>
      <c r="B317" s="2" t="s">
        <v>2066</v>
      </c>
      <c r="C317" t="s">
        <v>178</v>
      </c>
      <c r="D317" t="s">
        <v>630</v>
      </c>
      <c r="E317" t="str">
        <f>HYPERLINK("https://www.ncbi.nlm.nih.gov/geo/query/acc.cgi?acc=GSM748942","GSM748942")</f>
        <v>GSM748942</v>
      </c>
      <c r="F317" t="str">
        <f>HYPERLINK("https://www.ncbi.nlm.nih.gov/geo/query/acc.cgi?acc=GSE30245","GSE30245")</f>
        <v>GSE30245</v>
      </c>
    </row>
    <row r="318" spans="1:6" x14ac:dyDescent="0.25">
      <c r="A318" t="s">
        <v>2068</v>
      </c>
      <c r="B318" s="2" t="s">
        <v>707</v>
      </c>
      <c r="C318" t="s">
        <v>178</v>
      </c>
      <c r="D318" t="s">
        <v>630</v>
      </c>
      <c r="E318" t="str">
        <f>HYPERLINK("https://www.ncbi.nlm.nih.gov/geo/query/acc.cgi?acc=GSM748940","GSM748940")</f>
        <v>GSM748940</v>
      </c>
      <c r="F318" t="str">
        <f>HYPERLINK("https://www.ncbi.nlm.nih.gov/geo/query/acc.cgi?acc=GSE30245","GSE30245")</f>
        <v>GSE30245</v>
      </c>
    </row>
    <row r="319" spans="1:6" x14ac:dyDescent="0.25">
      <c r="A319" t="s">
        <v>2070</v>
      </c>
      <c r="B319" s="2" t="s">
        <v>2071</v>
      </c>
      <c r="C319" t="s">
        <v>166</v>
      </c>
      <c r="D319" t="s">
        <v>559</v>
      </c>
      <c r="E319" t="str">
        <f>HYPERLINK("https://www.ncbi.nlm.nih.gov/geo/query/acc.cgi?acc=GSM707701","GSM707701")</f>
        <v>GSM707701</v>
      </c>
      <c r="F319" t="str">
        <f>HYPERLINK("https://www.ncbi.nlm.nih.gov/geo/query/acc.cgi?acc=GSE28593","GSE28593")</f>
        <v>GSE28593</v>
      </c>
    </row>
    <row r="320" spans="1:6" x14ac:dyDescent="0.25">
      <c r="A320" t="s">
        <v>2075</v>
      </c>
      <c r="B320" s="2" t="s">
        <v>2074</v>
      </c>
      <c r="C320" t="s">
        <v>324</v>
      </c>
      <c r="D320" t="s">
        <v>623</v>
      </c>
      <c r="E320" t="str">
        <f>HYPERLINK("https://www.ncbi.nlm.nih.gov/geo/query/acc.cgi?acc=GSM105584","GSM105584")</f>
        <v>GSM105584</v>
      </c>
      <c r="F320" t="str">
        <f>HYPERLINK("https://www.ncbi.nlm.nih.gov/geo/query/acc.cgi?acc=GSE4679","GSE4679")</f>
        <v>GSE4679</v>
      </c>
    </row>
    <row r="321" spans="1:6" x14ac:dyDescent="0.25">
      <c r="A321" t="s">
        <v>2078</v>
      </c>
      <c r="B321" s="2" t="s">
        <v>2077</v>
      </c>
      <c r="C321" t="s">
        <v>324</v>
      </c>
      <c r="D321" t="s">
        <v>623</v>
      </c>
      <c r="E321" t="str">
        <f>HYPERLINK("https://www.ncbi.nlm.nih.gov/geo/query/acc.cgi?acc=GSM105582","GSM105582")</f>
        <v>GSM105582</v>
      </c>
      <c r="F321" t="str">
        <f>HYPERLINK("https://www.ncbi.nlm.nih.gov/geo/query/acc.cgi?acc=GSE4679","GSE4679")</f>
        <v>GSE4679</v>
      </c>
    </row>
    <row r="322" spans="1:6" x14ac:dyDescent="0.25">
      <c r="A322" t="s">
        <v>2079</v>
      </c>
      <c r="B322" s="2" t="s">
        <v>2061</v>
      </c>
      <c r="C322" t="s">
        <v>178</v>
      </c>
      <c r="D322" t="s">
        <v>630</v>
      </c>
      <c r="E322" t="str">
        <f>HYPERLINK("https://www.ncbi.nlm.nih.gov/geo/query/acc.cgi?acc=GSM748948","GSM748948")</f>
        <v>GSM748948</v>
      </c>
      <c r="F322" t="str">
        <f>HYPERLINK("https://www.ncbi.nlm.nih.gov/geo/query/acc.cgi?acc=GSE30245","GSE30245")</f>
        <v>GSE30245</v>
      </c>
    </row>
    <row r="323" spans="1:6" x14ac:dyDescent="0.25">
      <c r="A323" t="s">
        <v>2081</v>
      </c>
      <c r="B323" s="2" t="s">
        <v>2082</v>
      </c>
      <c r="C323" t="s">
        <v>551</v>
      </c>
      <c r="D323" t="s">
        <v>559</v>
      </c>
      <c r="E323" t="str">
        <f>HYPERLINK("https://www.ncbi.nlm.nih.gov/geo/query/acc.cgi?acc=GSM251882","GSM251882")</f>
        <v>GSM251882</v>
      </c>
      <c r="F323" t="str">
        <f>HYPERLINK("https://www.ncbi.nlm.nih.gov/geo/query/acc.cgi?acc=GSE9978","GSE9978")</f>
        <v>GSE9978</v>
      </c>
    </row>
    <row r="324" spans="1:6" x14ac:dyDescent="0.25">
      <c r="A324" t="s">
        <v>2083</v>
      </c>
      <c r="B324" s="2" t="s">
        <v>2084</v>
      </c>
      <c r="C324" t="s">
        <v>178</v>
      </c>
      <c r="D324" t="s">
        <v>630</v>
      </c>
      <c r="E324" t="str">
        <f>HYPERLINK("https://www.ncbi.nlm.nih.gov/geo/query/acc.cgi?acc=GSM749309","GSM749309")</f>
        <v>GSM749309</v>
      </c>
      <c r="F324" t="str">
        <f t="shared" ref="F324:F330" si="9">HYPERLINK("https://www.ncbi.nlm.nih.gov/geo/query/acc.cgi?acc=GSE30245","GSE30245")</f>
        <v>GSE30245</v>
      </c>
    </row>
    <row r="325" spans="1:6" x14ac:dyDescent="0.25">
      <c r="A325" t="s">
        <v>2085</v>
      </c>
      <c r="B325" s="2" t="s">
        <v>2086</v>
      </c>
      <c r="C325" t="s">
        <v>178</v>
      </c>
      <c r="D325" t="s">
        <v>630</v>
      </c>
      <c r="E325" t="str">
        <f>HYPERLINK("https://www.ncbi.nlm.nih.gov/geo/query/acc.cgi?acc=GSM749308","GSM749308")</f>
        <v>GSM749308</v>
      </c>
      <c r="F325" t="str">
        <f t="shared" si="9"/>
        <v>GSE30245</v>
      </c>
    </row>
    <row r="326" spans="1:6" x14ac:dyDescent="0.25">
      <c r="A326" t="s">
        <v>2087</v>
      </c>
      <c r="B326" s="2" t="s">
        <v>2088</v>
      </c>
      <c r="C326" t="s">
        <v>178</v>
      </c>
      <c r="D326" t="s">
        <v>630</v>
      </c>
      <c r="E326" t="str">
        <f>HYPERLINK("https://www.ncbi.nlm.nih.gov/geo/query/acc.cgi?acc=GSM749307","GSM749307")</f>
        <v>GSM749307</v>
      </c>
      <c r="F326" t="str">
        <f t="shared" si="9"/>
        <v>GSE30245</v>
      </c>
    </row>
    <row r="327" spans="1:6" x14ac:dyDescent="0.25">
      <c r="A327" t="s">
        <v>2089</v>
      </c>
      <c r="B327" s="2" t="s">
        <v>2090</v>
      </c>
      <c r="C327" t="s">
        <v>178</v>
      </c>
      <c r="D327" t="s">
        <v>630</v>
      </c>
      <c r="E327" t="str">
        <f>HYPERLINK("https://www.ncbi.nlm.nih.gov/geo/query/acc.cgi?acc=GSM749306","GSM749306")</f>
        <v>GSM749306</v>
      </c>
      <c r="F327" t="str">
        <f t="shared" si="9"/>
        <v>GSE30245</v>
      </c>
    </row>
    <row r="328" spans="1:6" x14ac:dyDescent="0.25">
      <c r="A328" t="s">
        <v>2091</v>
      </c>
      <c r="B328" s="2" t="s">
        <v>2092</v>
      </c>
      <c r="C328" t="s">
        <v>178</v>
      </c>
      <c r="D328" t="s">
        <v>630</v>
      </c>
      <c r="E328" t="str">
        <f>HYPERLINK("https://www.ncbi.nlm.nih.gov/geo/query/acc.cgi?acc=GSM749305","GSM749305")</f>
        <v>GSM749305</v>
      </c>
      <c r="F328" t="str">
        <f t="shared" si="9"/>
        <v>GSE30245</v>
      </c>
    </row>
    <row r="329" spans="1:6" x14ac:dyDescent="0.25">
      <c r="A329" t="s">
        <v>2094</v>
      </c>
      <c r="B329" s="2" t="s">
        <v>2095</v>
      </c>
      <c r="C329" t="s">
        <v>178</v>
      </c>
      <c r="D329" t="s">
        <v>630</v>
      </c>
      <c r="E329" t="str">
        <f>HYPERLINK("https://www.ncbi.nlm.nih.gov/geo/query/acc.cgi?acc=GSM749303","GSM749303")</f>
        <v>GSM749303</v>
      </c>
      <c r="F329" t="str">
        <f t="shared" si="9"/>
        <v>GSE30245</v>
      </c>
    </row>
    <row r="330" spans="1:6" x14ac:dyDescent="0.25">
      <c r="A330" t="s">
        <v>2097</v>
      </c>
      <c r="B330" s="2" t="s">
        <v>2098</v>
      </c>
      <c r="C330" t="s">
        <v>178</v>
      </c>
      <c r="D330" t="s">
        <v>630</v>
      </c>
      <c r="E330" t="str">
        <f>HYPERLINK("https://www.ncbi.nlm.nih.gov/geo/query/acc.cgi?acc=GSM749301","GSM749301")</f>
        <v>GSM749301</v>
      </c>
      <c r="F330" t="str">
        <f t="shared" si="9"/>
        <v>GSE30245</v>
      </c>
    </row>
    <row r="331" spans="1:6" x14ac:dyDescent="0.25">
      <c r="A331" t="s">
        <v>2105</v>
      </c>
      <c r="B331" s="2" t="s">
        <v>2106</v>
      </c>
      <c r="C331" t="s">
        <v>463</v>
      </c>
      <c r="D331" t="s">
        <v>559</v>
      </c>
      <c r="E331" t="str">
        <f>HYPERLINK("https://www.ncbi.nlm.nih.gov/geo/query/acc.cgi?acc=GSM172073","GSM172073")</f>
        <v>GSM172073</v>
      </c>
      <c r="F331" t="str">
        <f>HYPERLINK("https://www.ncbi.nlm.nih.gov/geo/query/acc.cgi?acc=GSE7141","GSE7141")</f>
        <v>GSE7141</v>
      </c>
    </row>
    <row r="332" spans="1:6" x14ac:dyDescent="0.25">
      <c r="A332" t="s">
        <v>2107</v>
      </c>
      <c r="B332" s="2" t="s">
        <v>2108</v>
      </c>
      <c r="C332" t="s">
        <v>389</v>
      </c>
      <c r="D332" t="s">
        <v>559</v>
      </c>
      <c r="E332" t="str">
        <f>HYPERLINK("https://www.ncbi.nlm.nih.gov/geo/query/acc.cgi?acc=GSM1340506","GSM1340506")</f>
        <v>GSM1340506</v>
      </c>
      <c r="F332" t="str">
        <f>HYPERLINK("https://www.ncbi.nlm.nih.gov/geo/query/acc.cgi?acc=GSE55622","GSE55622")</f>
        <v>GSE55622</v>
      </c>
    </row>
    <row r="333" spans="1:6" x14ac:dyDescent="0.25">
      <c r="A333" t="s">
        <v>2111</v>
      </c>
      <c r="B333" s="2" t="s">
        <v>2110</v>
      </c>
      <c r="C333" t="s">
        <v>186</v>
      </c>
      <c r="D333" t="s">
        <v>728</v>
      </c>
      <c r="E333" t="str">
        <f>HYPERLINK("https://www.ncbi.nlm.nih.gov/geo/query/acc.cgi?acc=GSM778069","GSM778069")</f>
        <v>GSM778069</v>
      </c>
      <c r="F333" t="str">
        <f>HYPERLINK("https://www.ncbi.nlm.nih.gov/geo/query/acc.cgi?acc=GSE31374","GSE31374")</f>
        <v>GSE31374</v>
      </c>
    </row>
    <row r="334" spans="1:6" x14ac:dyDescent="0.25">
      <c r="A334" t="s">
        <v>2114</v>
      </c>
      <c r="B334" s="2" t="s">
        <v>2113</v>
      </c>
      <c r="C334" t="s">
        <v>186</v>
      </c>
      <c r="D334" t="s">
        <v>728</v>
      </c>
      <c r="E334" t="str">
        <f>HYPERLINK("https://www.ncbi.nlm.nih.gov/geo/query/acc.cgi?acc=GSM778067","GSM778067")</f>
        <v>GSM778067</v>
      </c>
      <c r="F334" t="str">
        <f>HYPERLINK("https://www.ncbi.nlm.nih.gov/geo/query/acc.cgi?acc=GSE31374","GSE31374")</f>
        <v>GSE31374</v>
      </c>
    </row>
    <row r="335" spans="1:6" x14ac:dyDescent="0.25">
      <c r="A335" t="s">
        <v>2117</v>
      </c>
      <c r="B335" s="2" t="s">
        <v>2116</v>
      </c>
      <c r="C335" t="s">
        <v>186</v>
      </c>
      <c r="D335" t="s">
        <v>728</v>
      </c>
      <c r="E335" t="str">
        <f>HYPERLINK("https://www.ncbi.nlm.nih.gov/geo/query/acc.cgi?acc=GSM778065","GSM778065")</f>
        <v>GSM778065</v>
      </c>
      <c r="F335" t="str">
        <f>HYPERLINK("https://www.ncbi.nlm.nih.gov/geo/query/acc.cgi?acc=GSE31374","GSE31374")</f>
        <v>GSE31374</v>
      </c>
    </row>
    <row r="336" spans="1:6" x14ac:dyDescent="0.25">
      <c r="A336" t="s">
        <v>2120</v>
      </c>
      <c r="B336" s="2" t="s">
        <v>2119</v>
      </c>
      <c r="C336" t="s">
        <v>186</v>
      </c>
      <c r="D336" t="s">
        <v>728</v>
      </c>
      <c r="E336" t="str">
        <f>HYPERLINK("https://www.ncbi.nlm.nih.gov/geo/query/acc.cgi?acc=GSM778063","GSM778063")</f>
        <v>GSM778063</v>
      </c>
      <c r="F336" t="str">
        <f>HYPERLINK("https://www.ncbi.nlm.nih.gov/geo/query/acc.cgi?acc=GSE31374","GSE31374")</f>
        <v>GSE31374</v>
      </c>
    </row>
    <row r="337" spans="1:6" x14ac:dyDescent="0.25">
      <c r="A337" t="s">
        <v>2123</v>
      </c>
      <c r="B337" s="2" t="s">
        <v>2122</v>
      </c>
      <c r="C337" t="s">
        <v>186</v>
      </c>
      <c r="D337" t="s">
        <v>728</v>
      </c>
      <c r="E337" t="str">
        <f>HYPERLINK("https://www.ncbi.nlm.nih.gov/geo/query/acc.cgi?acc=GSM778061","GSM778061")</f>
        <v>GSM778061</v>
      </c>
      <c r="F337" t="str">
        <f>HYPERLINK("https://www.ncbi.nlm.nih.gov/geo/query/acc.cgi?acc=GSE31374","GSE31374")</f>
        <v>GSE31374</v>
      </c>
    </row>
    <row r="338" spans="1:6" x14ac:dyDescent="0.25">
      <c r="A338" t="s">
        <v>2124</v>
      </c>
      <c r="B338" s="2" t="s">
        <v>2125</v>
      </c>
      <c r="C338" t="s">
        <v>338</v>
      </c>
      <c r="D338" t="s">
        <v>1806</v>
      </c>
      <c r="E338" t="str">
        <f>HYPERLINK("https://www.ncbi.nlm.nih.gov/geo/query/acc.cgi?acc=GSM1195980","GSM1195980")</f>
        <v>GSM1195980</v>
      </c>
      <c r="F338" t="str">
        <f>HYPERLINK("https://www.ncbi.nlm.nih.gov/geo/query/acc.cgi?acc=GSE49250","GSE49250")</f>
        <v>GSE49250</v>
      </c>
    </row>
    <row r="339" spans="1:6" x14ac:dyDescent="0.25">
      <c r="A339" t="s">
        <v>2128</v>
      </c>
      <c r="B339" s="2" t="s">
        <v>2129</v>
      </c>
      <c r="C339" t="s">
        <v>186</v>
      </c>
      <c r="D339" t="s">
        <v>728</v>
      </c>
      <c r="E339" t="str">
        <f>HYPERLINK("https://www.ncbi.nlm.nih.gov/geo/query/acc.cgi?acc=GSM777919","GSM777919")</f>
        <v>GSM777919</v>
      </c>
      <c r="F339" t="str">
        <f>HYPERLINK("https://www.ncbi.nlm.nih.gov/geo/query/acc.cgi?acc=GSE31374","GSE31374")</f>
        <v>GSE31374</v>
      </c>
    </row>
    <row r="340" spans="1:6" x14ac:dyDescent="0.25">
      <c r="A340" t="s">
        <v>2131</v>
      </c>
      <c r="B340" s="2" t="s">
        <v>2132</v>
      </c>
      <c r="C340" t="s">
        <v>420</v>
      </c>
      <c r="D340" t="s">
        <v>559</v>
      </c>
      <c r="E340" t="str">
        <f>HYPERLINK("https://www.ncbi.nlm.nih.gov/geo/query/acc.cgi?acc=GSM1503983","GSM1503983")</f>
        <v>GSM1503983</v>
      </c>
      <c r="F340" t="str">
        <f>HYPERLINK("https://www.ncbi.nlm.nih.gov/geo/query/acc.cgi?acc=GSE61403","GSE61403")</f>
        <v>GSE61403</v>
      </c>
    </row>
    <row r="341" spans="1:6" x14ac:dyDescent="0.25">
      <c r="A341" t="s">
        <v>2133</v>
      </c>
      <c r="B341" s="2" t="s">
        <v>2134</v>
      </c>
      <c r="C341" t="s">
        <v>186</v>
      </c>
      <c r="D341" t="s">
        <v>728</v>
      </c>
      <c r="E341" t="str">
        <f>HYPERLINK("https://www.ncbi.nlm.nih.gov/geo/query/acc.cgi?acc=GSM777913","GSM777913")</f>
        <v>GSM777913</v>
      </c>
      <c r="F341" t="str">
        <f t="shared" ref="F341:F349" si="10">HYPERLINK("https://www.ncbi.nlm.nih.gov/geo/query/acc.cgi?acc=GSE31374","GSE31374")</f>
        <v>GSE31374</v>
      </c>
    </row>
    <row r="342" spans="1:6" x14ac:dyDescent="0.25">
      <c r="A342" t="s">
        <v>2136</v>
      </c>
      <c r="B342" s="2" t="s">
        <v>2137</v>
      </c>
      <c r="C342" t="s">
        <v>186</v>
      </c>
      <c r="D342" t="s">
        <v>728</v>
      </c>
      <c r="E342" t="str">
        <f>HYPERLINK("https://www.ncbi.nlm.nih.gov/geo/query/acc.cgi?acc=GSM777911","GSM777911")</f>
        <v>GSM777911</v>
      </c>
      <c r="F342" t="str">
        <f t="shared" si="10"/>
        <v>GSE31374</v>
      </c>
    </row>
    <row r="343" spans="1:6" x14ac:dyDescent="0.25">
      <c r="A343" t="s">
        <v>2139</v>
      </c>
      <c r="B343" s="2" t="s">
        <v>2140</v>
      </c>
      <c r="C343" t="s">
        <v>186</v>
      </c>
      <c r="D343" t="s">
        <v>728</v>
      </c>
      <c r="E343" t="str">
        <f>HYPERLINK("https://www.ncbi.nlm.nih.gov/geo/query/acc.cgi?acc=GSM777917","GSM777917")</f>
        <v>GSM777917</v>
      </c>
      <c r="F343" t="str">
        <f t="shared" si="10"/>
        <v>GSE31374</v>
      </c>
    </row>
    <row r="344" spans="1:6" x14ac:dyDescent="0.25">
      <c r="A344" t="s">
        <v>2142</v>
      </c>
      <c r="B344" s="2" t="s">
        <v>2143</v>
      </c>
      <c r="C344" t="s">
        <v>186</v>
      </c>
      <c r="D344" t="s">
        <v>728</v>
      </c>
      <c r="E344" t="str">
        <f>HYPERLINK("https://www.ncbi.nlm.nih.gov/geo/query/acc.cgi?acc=GSM777915","GSM777915")</f>
        <v>GSM777915</v>
      </c>
      <c r="F344" t="str">
        <f t="shared" si="10"/>
        <v>GSE31374</v>
      </c>
    </row>
    <row r="345" spans="1:6" x14ac:dyDescent="0.25">
      <c r="A345" t="s">
        <v>2153</v>
      </c>
      <c r="B345" s="2" t="s">
        <v>2152</v>
      </c>
      <c r="C345" t="s">
        <v>186</v>
      </c>
      <c r="D345" t="s">
        <v>728</v>
      </c>
      <c r="E345" t="str">
        <f>HYPERLINK("https://www.ncbi.nlm.nih.gov/geo/query/acc.cgi?acc=GSM778113","GSM778113")</f>
        <v>GSM778113</v>
      </c>
      <c r="F345" t="str">
        <f t="shared" si="10"/>
        <v>GSE31374</v>
      </c>
    </row>
    <row r="346" spans="1:6" x14ac:dyDescent="0.25">
      <c r="A346" t="s">
        <v>2156</v>
      </c>
      <c r="B346" s="2" t="s">
        <v>2155</v>
      </c>
      <c r="C346" t="s">
        <v>186</v>
      </c>
      <c r="D346" t="s">
        <v>728</v>
      </c>
      <c r="E346" t="str">
        <f>HYPERLINK("https://www.ncbi.nlm.nih.gov/geo/query/acc.cgi?acc=GSM778111","GSM778111")</f>
        <v>GSM778111</v>
      </c>
      <c r="F346" t="str">
        <f t="shared" si="10"/>
        <v>GSE31374</v>
      </c>
    </row>
    <row r="347" spans="1:6" x14ac:dyDescent="0.25">
      <c r="A347" t="s">
        <v>2159</v>
      </c>
      <c r="B347" s="2" t="s">
        <v>2158</v>
      </c>
      <c r="C347" t="s">
        <v>186</v>
      </c>
      <c r="D347" t="s">
        <v>728</v>
      </c>
      <c r="E347" t="str">
        <f>HYPERLINK("https://www.ncbi.nlm.nih.gov/geo/query/acc.cgi?acc=GSM778117","GSM778117")</f>
        <v>GSM778117</v>
      </c>
      <c r="F347" t="str">
        <f t="shared" si="10"/>
        <v>GSE31374</v>
      </c>
    </row>
    <row r="348" spans="1:6" x14ac:dyDescent="0.25">
      <c r="A348" t="s">
        <v>2162</v>
      </c>
      <c r="B348" s="2" t="s">
        <v>2161</v>
      </c>
      <c r="C348" t="s">
        <v>186</v>
      </c>
      <c r="D348" t="s">
        <v>728</v>
      </c>
      <c r="E348" t="str">
        <f>HYPERLINK("https://www.ncbi.nlm.nih.gov/geo/query/acc.cgi?acc=GSM778115","GSM778115")</f>
        <v>GSM778115</v>
      </c>
      <c r="F348" t="str">
        <f t="shared" si="10"/>
        <v>GSE31374</v>
      </c>
    </row>
    <row r="349" spans="1:6" x14ac:dyDescent="0.25">
      <c r="A349" t="s">
        <v>2165</v>
      </c>
      <c r="B349" s="2" t="s">
        <v>2164</v>
      </c>
      <c r="C349" t="s">
        <v>186</v>
      </c>
      <c r="D349" t="s">
        <v>728</v>
      </c>
      <c r="E349" t="str">
        <f>HYPERLINK("https://www.ncbi.nlm.nih.gov/geo/query/acc.cgi?acc=GSM778119","GSM778119")</f>
        <v>GSM778119</v>
      </c>
      <c r="F349" t="str">
        <f t="shared" si="10"/>
        <v>GSE31374</v>
      </c>
    </row>
    <row r="350" spans="1:6" x14ac:dyDescent="0.25">
      <c r="A350" t="s">
        <v>2166</v>
      </c>
      <c r="B350" s="2" t="s">
        <v>2167</v>
      </c>
      <c r="C350" t="s">
        <v>324</v>
      </c>
      <c r="D350" t="s">
        <v>623</v>
      </c>
      <c r="E350" t="str">
        <f>HYPERLINK("https://www.ncbi.nlm.nih.gov/geo/query/acc.cgi?acc=GSM105554","GSM105554")</f>
        <v>GSM105554</v>
      </c>
      <c r="F350" t="str">
        <f>HYPERLINK("https://www.ncbi.nlm.nih.gov/geo/query/acc.cgi?acc=GSE4679","GSE4679")</f>
        <v>GSE4679</v>
      </c>
    </row>
    <row r="351" spans="1:6" x14ac:dyDescent="0.25">
      <c r="A351" t="s">
        <v>2173</v>
      </c>
      <c r="B351" s="2" t="s">
        <v>2172</v>
      </c>
      <c r="C351" t="s">
        <v>204</v>
      </c>
      <c r="D351" t="s">
        <v>583</v>
      </c>
      <c r="E351" t="str">
        <f>HYPERLINK("https://www.ncbi.nlm.nih.gov/geo/query/acc.cgi?acc=GSM819991","GSM819991")</f>
        <v>GSM819991</v>
      </c>
      <c r="F351" t="str">
        <f>HYPERLINK("https://www.ncbi.nlm.nih.gov/geo/query/acc.cgi?acc=GSE33110","GSE33110")</f>
        <v>GSE33110</v>
      </c>
    </row>
    <row r="352" spans="1:6" x14ac:dyDescent="0.25">
      <c r="A352" t="s">
        <v>2177</v>
      </c>
      <c r="B352" s="2" t="s">
        <v>2169</v>
      </c>
      <c r="C352" t="s">
        <v>204</v>
      </c>
      <c r="D352" t="s">
        <v>583</v>
      </c>
      <c r="E352" t="str">
        <f>HYPERLINK("https://www.ncbi.nlm.nih.gov/geo/query/acc.cgi?acc=GSM819995","GSM819995")</f>
        <v>GSM819995</v>
      </c>
      <c r="F352" t="str">
        <f>HYPERLINK("https://www.ncbi.nlm.nih.gov/geo/query/acc.cgi?acc=GSE33110","GSE33110")</f>
        <v>GSE33110</v>
      </c>
    </row>
    <row r="353" spans="1:6" x14ac:dyDescent="0.25">
      <c r="A353" t="s">
        <v>2178</v>
      </c>
      <c r="B353" s="2" t="s">
        <v>2179</v>
      </c>
      <c r="C353" t="s">
        <v>324</v>
      </c>
      <c r="D353" t="s">
        <v>623</v>
      </c>
      <c r="E353" t="str">
        <f>HYPERLINK("https://www.ncbi.nlm.nih.gov/geo/query/acc.cgi?acc=GSM105556","GSM105556")</f>
        <v>GSM105556</v>
      </c>
      <c r="F353" t="str">
        <f>HYPERLINK("https://www.ncbi.nlm.nih.gov/geo/query/acc.cgi?acc=GSE4679","GSE4679")</f>
        <v>GSE4679</v>
      </c>
    </row>
    <row r="354" spans="1:6" x14ac:dyDescent="0.25">
      <c r="A354" t="s">
        <v>2181</v>
      </c>
      <c r="B354" s="2" t="s">
        <v>2182</v>
      </c>
      <c r="C354" t="s">
        <v>186</v>
      </c>
      <c r="D354" t="s">
        <v>728</v>
      </c>
      <c r="E354" t="str">
        <f>HYPERLINK("https://www.ncbi.nlm.nih.gov/geo/query/acc.cgi?acc=GSM777869","GSM777869")</f>
        <v>GSM777869</v>
      </c>
      <c r="F354" t="str">
        <f>HYPERLINK("https://www.ncbi.nlm.nih.gov/geo/query/acc.cgi?acc=GSE31374","GSE31374")</f>
        <v>GSE31374</v>
      </c>
    </row>
    <row r="355" spans="1:6" x14ac:dyDescent="0.25">
      <c r="A355" t="s">
        <v>2184</v>
      </c>
      <c r="B355" s="2" t="s">
        <v>2185</v>
      </c>
      <c r="C355" t="s">
        <v>186</v>
      </c>
      <c r="D355" t="s">
        <v>728</v>
      </c>
      <c r="E355" t="str">
        <f>HYPERLINK("https://www.ncbi.nlm.nih.gov/geo/query/acc.cgi?acc=GSM777867","GSM777867")</f>
        <v>GSM777867</v>
      </c>
      <c r="F355" t="str">
        <f>HYPERLINK("https://www.ncbi.nlm.nih.gov/geo/query/acc.cgi?acc=GSE31374","GSE31374")</f>
        <v>GSE31374</v>
      </c>
    </row>
    <row r="356" spans="1:6" x14ac:dyDescent="0.25">
      <c r="A356" t="s">
        <v>2187</v>
      </c>
      <c r="B356" s="2" t="s">
        <v>2188</v>
      </c>
      <c r="C356" t="s">
        <v>186</v>
      </c>
      <c r="D356" t="s">
        <v>728</v>
      </c>
      <c r="E356" t="str">
        <f>HYPERLINK("https://www.ncbi.nlm.nih.gov/geo/query/acc.cgi?acc=GSM777865","GSM777865")</f>
        <v>GSM777865</v>
      </c>
      <c r="F356" t="str">
        <f>HYPERLINK("https://www.ncbi.nlm.nih.gov/geo/query/acc.cgi?acc=GSE31374","GSE31374")</f>
        <v>GSE31374</v>
      </c>
    </row>
    <row r="357" spans="1:6" x14ac:dyDescent="0.25">
      <c r="A357" t="s">
        <v>2190</v>
      </c>
      <c r="B357" s="2" t="s">
        <v>2191</v>
      </c>
      <c r="C357" t="s">
        <v>186</v>
      </c>
      <c r="D357" t="s">
        <v>728</v>
      </c>
      <c r="E357" t="str">
        <f>HYPERLINK("https://www.ncbi.nlm.nih.gov/geo/query/acc.cgi?acc=GSM777863","GSM777863")</f>
        <v>GSM777863</v>
      </c>
      <c r="F357" t="str">
        <f>HYPERLINK("https://www.ncbi.nlm.nih.gov/geo/query/acc.cgi?acc=GSE31374","GSE31374")</f>
        <v>GSE31374</v>
      </c>
    </row>
    <row r="358" spans="1:6" x14ac:dyDescent="0.25">
      <c r="A358" t="s">
        <v>2193</v>
      </c>
      <c r="B358" s="2" t="s">
        <v>2194</v>
      </c>
      <c r="C358" t="s">
        <v>186</v>
      </c>
      <c r="D358" t="s">
        <v>728</v>
      </c>
      <c r="E358" t="str">
        <f>HYPERLINK("https://www.ncbi.nlm.nih.gov/geo/query/acc.cgi?acc=GSM777861","GSM777861")</f>
        <v>GSM777861</v>
      </c>
      <c r="F358" t="str">
        <f>HYPERLINK("https://www.ncbi.nlm.nih.gov/geo/query/acc.cgi?acc=GSE31374","GSE31374")</f>
        <v>GSE31374</v>
      </c>
    </row>
    <row r="359" spans="1:6" x14ac:dyDescent="0.25">
      <c r="A359" t="s">
        <v>2209</v>
      </c>
      <c r="B359" s="2" t="s">
        <v>2210</v>
      </c>
      <c r="C359" t="s">
        <v>451</v>
      </c>
      <c r="D359" t="s">
        <v>856</v>
      </c>
      <c r="E359" t="str">
        <f>HYPERLINK("https://www.ncbi.nlm.nih.gov/geo/query/acc.cgi?acc=GSM1709637","GSM1709637")</f>
        <v>GSM1709637</v>
      </c>
      <c r="F359" t="str">
        <f>HYPERLINK("https://www.ncbi.nlm.nih.gov/geo/query/acc.cgi?acc=GSE69824","GSE69824")</f>
        <v>GSE69824</v>
      </c>
    </row>
    <row r="360" spans="1:6" x14ac:dyDescent="0.25">
      <c r="A360" t="s">
        <v>2213</v>
      </c>
      <c r="B360" s="2" t="s">
        <v>2207</v>
      </c>
      <c r="C360" t="s">
        <v>451</v>
      </c>
      <c r="D360" t="s">
        <v>856</v>
      </c>
      <c r="E360" t="str">
        <f>HYPERLINK("https://www.ncbi.nlm.nih.gov/geo/query/acc.cgi?acc=GSM1709634","GSM1709634")</f>
        <v>GSM1709634</v>
      </c>
      <c r="F360" t="str">
        <f>HYPERLINK("https://www.ncbi.nlm.nih.gov/geo/query/acc.cgi?acc=GSE69824","GSE69824")</f>
        <v>GSE69824</v>
      </c>
    </row>
    <row r="361" spans="1:6" x14ac:dyDescent="0.25">
      <c r="A361" t="s">
        <v>2225</v>
      </c>
      <c r="B361" s="2" t="s">
        <v>2224</v>
      </c>
      <c r="C361" t="s">
        <v>186</v>
      </c>
      <c r="D361" t="s">
        <v>728</v>
      </c>
      <c r="E361" t="str">
        <f>HYPERLINK("https://www.ncbi.nlm.nih.gov/geo/query/acc.cgi?acc=GSM777987","GSM777987")</f>
        <v>GSM777987</v>
      </c>
      <c r="F361" t="str">
        <f>HYPERLINK("https://www.ncbi.nlm.nih.gov/geo/query/acc.cgi?acc=GSE31374","GSE31374")</f>
        <v>GSE31374</v>
      </c>
    </row>
    <row r="362" spans="1:6" x14ac:dyDescent="0.25">
      <c r="A362" t="s">
        <v>2227</v>
      </c>
      <c r="B362" s="2" t="s">
        <v>2228</v>
      </c>
      <c r="C362" t="s">
        <v>383</v>
      </c>
      <c r="D362" t="s">
        <v>579</v>
      </c>
      <c r="E362" t="str">
        <f>HYPERLINK("https://www.ncbi.nlm.nih.gov/geo/query/acc.cgi?acc=GSM1313640","GSM1313640")</f>
        <v>GSM1313640</v>
      </c>
      <c r="F362" t="str">
        <f>HYPERLINK("https://www.ncbi.nlm.nih.gov/geo/query/acc.cgi?acc=GSE54355","GSE54355")</f>
        <v>GSE54355</v>
      </c>
    </row>
    <row r="363" spans="1:6" x14ac:dyDescent="0.25">
      <c r="A363" t="s">
        <v>2229</v>
      </c>
      <c r="B363" s="2" t="s">
        <v>574</v>
      </c>
      <c r="C363" t="s">
        <v>434</v>
      </c>
      <c r="D363" t="s">
        <v>572</v>
      </c>
      <c r="E363" t="str">
        <f>HYPERLINK("https://www.ncbi.nlm.nih.gov/geo/query/acc.cgi?acc=GSM1600163","GSM1600163")</f>
        <v>GSM1600163</v>
      </c>
      <c r="F363" t="str">
        <f>HYPERLINK("https://www.ncbi.nlm.nih.gov/geo/query/acc.cgi?acc=GSE65597","GSE65597")</f>
        <v>GSE65597</v>
      </c>
    </row>
    <row r="364" spans="1:6" x14ac:dyDescent="0.25">
      <c r="A364" t="s">
        <v>2236</v>
      </c>
      <c r="B364" s="2" t="s">
        <v>571</v>
      </c>
      <c r="C364" t="s">
        <v>434</v>
      </c>
      <c r="D364" t="s">
        <v>572</v>
      </c>
      <c r="E364" t="str">
        <f>HYPERLINK("https://www.ncbi.nlm.nih.gov/geo/query/acc.cgi?acc=GSM1600162","GSM1600162")</f>
        <v>GSM1600162</v>
      </c>
      <c r="F364" t="str">
        <f>HYPERLINK("https://www.ncbi.nlm.nih.gov/geo/query/acc.cgi?acc=GSE65597","GSE65597")</f>
        <v>GSE65597</v>
      </c>
    </row>
    <row r="365" spans="1:6" x14ac:dyDescent="0.25">
      <c r="A365" t="s">
        <v>2238</v>
      </c>
      <c r="B365" s="2" t="s">
        <v>2239</v>
      </c>
      <c r="C365" t="s">
        <v>434</v>
      </c>
      <c r="D365" t="s">
        <v>572</v>
      </c>
      <c r="E365" t="str">
        <f>HYPERLINK("https://www.ncbi.nlm.nih.gov/geo/query/acc.cgi?acc=GSM1600161","GSM1600161")</f>
        <v>GSM1600161</v>
      </c>
      <c r="F365" t="str">
        <f>HYPERLINK("https://www.ncbi.nlm.nih.gov/geo/query/acc.cgi?acc=GSE65597","GSE65597")</f>
        <v>GSE65597</v>
      </c>
    </row>
    <row r="366" spans="1:6" x14ac:dyDescent="0.25">
      <c r="A366" t="s">
        <v>2242</v>
      </c>
      <c r="B366" s="2" t="s">
        <v>2243</v>
      </c>
      <c r="C366" t="s">
        <v>434</v>
      </c>
      <c r="D366" t="s">
        <v>572</v>
      </c>
      <c r="E366" t="str">
        <f>HYPERLINK("https://www.ncbi.nlm.nih.gov/geo/query/acc.cgi?acc=GSM1600164","GSM1600164")</f>
        <v>GSM1600164</v>
      </c>
      <c r="F366" t="str">
        <f>HYPERLINK("https://www.ncbi.nlm.nih.gov/geo/query/acc.cgi?acc=GSE65597","GSE65597")</f>
        <v>GSE65597</v>
      </c>
    </row>
    <row r="367" spans="1:6" x14ac:dyDescent="0.25">
      <c r="A367" t="s">
        <v>2248</v>
      </c>
      <c r="B367" s="2" t="s">
        <v>1837</v>
      </c>
      <c r="C367" t="s">
        <v>377</v>
      </c>
      <c r="D367" t="s">
        <v>618</v>
      </c>
      <c r="E367" t="str">
        <f>HYPERLINK("https://www.ncbi.nlm.nih.gov/geo/query/acc.cgi?acc=GSM1304550","GSM1304550")</f>
        <v>GSM1304550</v>
      </c>
      <c r="F367" t="str">
        <f>HYPERLINK("https://www.ncbi.nlm.nih.gov/geo/query/acc.cgi?acc=GSE53969","GSE53969")</f>
        <v>GSE53969</v>
      </c>
    </row>
    <row r="368" spans="1:6" x14ac:dyDescent="0.25">
      <c r="A368" t="s">
        <v>2255</v>
      </c>
      <c r="B368" s="2" t="s">
        <v>2247</v>
      </c>
      <c r="C368" t="s">
        <v>377</v>
      </c>
      <c r="D368" t="s">
        <v>618</v>
      </c>
      <c r="E368" t="str">
        <f>HYPERLINK("https://www.ncbi.nlm.nih.gov/geo/query/acc.cgi?acc=GSM1304557","GSM1304557")</f>
        <v>GSM1304557</v>
      </c>
      <c r="F368" t="str">
        <f>HYPERLINK("https://www.ncbi.nlm.nih.gov/geo/query/acc.cgi?acc=GSE53969","GSE53969")</f>
        <v>GSE53969</v>
      </c>
    </row>
    <row r="369" spans="1:6" x14ac:dyDescent="0.25">
      <c r="A369" t="s">
        <v>2267</v>
      </c>
      <c r="B369" s="2" t="s">
        <v>2268</v>
      </c>
      <c r="C369" t="s">
        <v>368</v>
      </c>
      <c r="D369" t="s">
        <v>572</v>
      </c>
      <c r="E369" t="str">
        <f>HYPERLINK("https://www.ncbi.nlm.nih.gov/geo/query/acc.cgi?acc=GSM1295576","GSM1295576")</f>
        <v>GSM1295576</v>
      </c>
      <c r="F369" t="str">
        <f>HYPERLINK("https://www.ncbi.nlm.nih.gov/geo/query/acc.cgi?acc=GSE53529","GSE53529")</f>
        <v>GSE53529</v>
      </c>
    </row>
    <row r="370" spans="1:6" x14ac:dyDescent="0.25">
      <c r="A370" t="s">
        <v>2280</v>
      </c>
      <c r="B370" s="2" t="s">
        <v>2281</v>
      </c>
      <c r="C370" t="s">
        <v>406</v>
      </c>
      <c r="D370" t="s">
        <v>789</v>
      </c>
      <c r="E370" t="str">
        <f>HYPERLINK("https://www.ncbi.nlm.nih.gov/geo/query/acc.cgi?acc=GSM1388379","GSM1388379")</f>
        <v>GSM1388379</v>
      </c>
      <c r="F370" t="str">
        <f>HYPERLINK("https://www.ncbi.nlm.nih.gov/geo/query/acc.cgi?acc=GSE57774","GSE57774")</f>
        <v>GSE57774</v>
      </c>
    </row>
    <row r="371" spans="1:6" x14ac:dyDescent="0.25">
      <c r="A371" t="s">
        <v>2282</v>
      </c>
      <c r="B371" s="2" t="s">
        <v>2283</v>
      </c>
      <c r="C371" t="s">
        <v>406</v>
      </c>
      <c r="D371" t="s">
        <v>789</v>
      </c>
      <c r="E371" t="str">
        <f>HYPERLINK("https://www.ncbi.nlm.nih.gov/geo/query/acc.cgi?acc=GSM1388378","GSM1388378")</f>
        <v>GSM1388378</v>
      </c>
      <c r="F371" t="str">
        <f>HYPERLINK("https://www.ncbi.nlm.nih.gov/geo/query/acc.cgi?acc=GSE57774","GSE57774")</f>
        <v>GSE57774</v>
      </c>
    </row>
    <row r="372" spans="1:6" x14ac:dyDescent="0.25">
      <c r="A372" t="s">
        <v>2302</v>
      </c>
      <c r="B372" s="2" t="s">
        <v>2303</v>
      </c>
      <c r="C372" t="s">
        <v>130</v>
      </c>
      <c r="D372" t="s">
        <v>559</v>
      </c>
      <c r="E372" t="str">
        <f>HYPERLINK("https://www.ncbi.nlm.nih.gov/geo/query/acc.cgi?acc=GSM640457","GSM640457")</f>
        <v>GSM640457</v>
      </c>
      <c r="F372" t="str">
        <f>HYPERLINK("https://www.ncbi.nlm.nih.gov/geo/query/acc.cgi?acc=GSE26087","GSE26087")</f>
        <v>GSE26087</v>
      </c>
    </row>
    <row r="373" spans="1:6" x14ac:dyDescent="0.25">
      <c r="A373" t="s">
        <v>2305</v>
      </c>
      <c r="B373" s="2" t="s">
        <v>2306</v>
      </c>
      <c r="C373" t="s">
        <v>130</v>
      </c>
      <c r="D373" t="s">
        <v>559</v>
      </c>
      <c r="E373" t="str">
        <f>HYPERLINK("https://www.ncbi.nlm.nih.gov/geo/query/acc.cgi?acc=GSM640455","GSM640455")</f>
        <v>GSM640455</v>
      </c>
      <c r="F373" t="str">
        <f>HYPERLINK("https://www.ncbi.nlm.nih.gov/geo/query/acc.cgi?acc=GSE26087","GSE26087")</f>
        <v>GSE26087</v>
      </c>
    </row>
    <row r="374" spans="1:6" x14ac:dyDescent="0.25">
      <c r="A374" t="s">
        <v>2308</v>
      </c>
      <c r="B374" s="2" t="s">
        <v>2309</v>
      </c>
      <c r="C374" t="s">
        <v>130</v>
      </c>
      <c r="D374" t="s">
        <v>559</v>
      </c>
      <c r="E374" t="str">
        <f>HYPERLINK("https://www.ncbi.nlm.nih.gov/geo/query/acc.cgi?acc=GSM640459","GSM640459")</f>
        <v>GSM640459</v>
      </c>
      <c r="F374" t="str">
        <f>HYPERLINK("https://www.ncbi.nlm.nih.gov/geo/query/acc.cgi?acc=GSE26087","GSE26087")</f>
        <v>GSE26087</v>
      </c>
    </row>
    <row r="375" spans="1:6" x14ac:dyDescent="0.25">
      <c r="A375" t="s">
        <v>2331</v>
      </c>
      <c r="B375" s="2" t="s">
        <v>2312</v>
      </c>
      <c r="C375" t="s">
        <v>448</v>
      </c>
      <c r="D375" t="s">
        <v>559</v>
      </c>
      <c r="E375" t="str">
        <f>HYPERLINK("https://www.ncbi.nlm.nih.gov/geo/query/acc.cgi?acc=GSM1697618","GSM1697618")</f>
        <v>GSM1697618</v>
      </c>
      <c r="F375" t="str">
        <f>HYPERLINK("https://www.ncbi.nlm.nih.gov/geo/query/acc.cgi?acc=GSE69317","GSE69317")</f>
        <v>GSE69317</v>
      </c>
    </row>
    <row r="376" spans="1:6" x14ac:dyDescent="0.25">
      <c r="A376" t="s">
        <v>2332</v>
      </c>
      <c r="B376" s="2" t="s">
        <v>2324</v>
      </c>
      <c r="C376" t="s">
        <v>448</v>
      </c>
      <c r="D376" t="s">
        <v>559</v>
      </c>
      <c r="E376" t="str">
        <f>HYPERLINK("https://www.ncbi.nlm.nih.gov/geo/query/acc.cgi?acc=GSM1697628","GSM1697628")</f>
        <v>GSM1697628</v>
      </c>
      <c r="F376" t="str">
        <f>HYPERLINK("https://www.ncbi.nlm.nih.gov/geo/query/acc.cgi?acc=GSE69317","GSE69317")</f>
        <v>GSE69317</v>
      </c>
    </row>
    <row r="377" spans="1:6" x14ac:dyDescent="0.25">
      <c r="A377" t="s">
        <v>2338</v>
      </c>
      <c r="B377" s="2" t="s">
        <v>2336</v>
      </c>
      <c r="C377" t="s">
        <v>95</v>
      </c>
      <c r="D377" t="s">
        <v>824</v>
      </c>
      <c r="E377" t="str">
        <f>HYPERLINK("https://www.ncbi.nlm.nih.gov/geo/query/acc.cgi?acc=GSM495572","GSM495572")</f>
        <v>GSM495572</v>
      </c>
      <c r="F377" t="str">
        <f>HYPERLINK("https://www.ncbi.nlm.nih.gov/geo/query/acc.cgi?acc=GSE19836","GSE19836")</f>
        <v>GSE19836</v>
      </c>
    </row>
    <row r="378" spans="1:6" x14ac:dyDescent="0.25">
      <c r="A378" t="s">
        <v>2341</v>
      </c>
      <c r="B378" s="2" t="s">
        <v>987</v>
      </c>
      <c r="C378" t="s">
        <v>534</v>
      </c>
      <c r="D378" t="s">
        <v>856</v>
      </c>
      <c r="E378" t="str">
        <f>HYPERLINK("https://www.ncbi.nlm.nih.gov/geo/query/acc.cgi?acc=GSM2385241","GSM2385241")</f>
        <v>GSM2385241</v>
      </c>
      <c r="F378" t="str">
        <f>HYPERLINK("https://www.ncbi.nlm.nih.gov/geo/query/acc.cgi?acc=GSE89600","GSE89600")</f>
        <v>GSE89600</v>
      </c>
    </row>
    <row r="379" spans="1:6" x14ac:dyDescent="0.25">
      <c r="A379" t="s">
        <v>2356</v>
      </c>
      <c r="B379" s="2" t="s">
        <v>2357</v>
      </c>
      <c r="C379" t="s">
        <v>210</v>
      </c>
      <c r="D379" t="s">
        <v>579</v>
      </c>
      <c r="E379" t="str">
        <f>HYPERLINK("https://www.ncbi.nlm.nih.gov/geo/query/acc.cgi?acc=GSM838335","GSM838335")</f>
        <v>GSM838335</v>
      </c>
      <c r="F379" t="str">
        <f>HYPERLINK("https://www.ncbi.nlm.nih.gov/geo/query/acc.cgi?acc=GSE33882","GSE33882")</f>
        <v>GSE33882</v>
      </c>
    </row>
    <row r="380" spans="1:6" x14ac:dyDescent="0.25">
      <c r="A380" t="s">
        <v>2358</v>
      </c>
      <c r="B380" s="2" t="s">
        <v>2359</v>
      </c>
      <c r="C380" t="s">
        <v>486</v>
      </c>
      <c r="D380" t="s">
        <v>856</v>
      </c>
      <c r="E380" t="str">
        <f>HYPERLINK("https://www.ncbi.nlm.nih.gov/geo/query/acc.cgi?acc=GSM2028220","GSM2028220")</f>
        <v>GSM2028220</v>
      </c>
      <c r="F380" t="str">
        <f>HYPERLINK("https://www.ncbi.nlm.nih.gov/geo/query/acc.cgi?acc=GSE76582","GSE76582")</f>
        <v>GSE76582</v>
      </c>
    </row>
    <row r="381" spans="1:6" x14ac:dyDescent="0.25">
      <c r="A381" t="s">
        <v>2362</v>
      </c>
      <c r="B381" s="2" t="s">
        <v>2363</v>
      </c>
      <c r="C381" t="s">
        <v>178</v>
      </c>
      <c r="D381" t="s">
        <v>630</v>
      </c>
      <c r="E381" t="str">
        <f>HYPERLINK("https://www.ncbi.nlm.nih.gov/geo/query/acc.cgi?acc=GSM749048","GSM749048")</f>
        <v>GSM749048</v>
      </c>
      <c r="F381" t="str">
        <f>HYPERLINK("https://www.ncbi.nlm.nih.gov/geo/query/acc.cgi?acc=GSE30245","GSE30245")</f>
        <v>GSE30245</v>
      </c>
    </row>
    <row r="382" spans="1:6" x14ac:dyDescent="0.25">
      <c r="A382" t="s">
        <v>2367</v>
      </c>
      <c r="B382" s="2" t="s">
        <v>2366</v>
      </c>
      <c r="C382" t="s">
        <v>178</v>
      </c>
      <c r="D382" t="s">
        <v>630</v>
      </c>
      <c r="E382" t="str">
        <f>HYPERLINK("https://www.ncbi.nlm.nih.gov/geo/query/acc.cgi?acc=GSM749041","GSM749041")</f>
        <v>GSM749041</v>
      </c>
      <c r="F382" t="str">
        <f>HYPERLINK("https://www.ncbi.nlm.nih.gov/geo/query/acc.cgi?acc=GSE30245","GSE30245")</f>
        <v>GSE30245</v>
      </c>
    </row>
    <row r="383" spans="1:6" x14ac:dyDescent="0.25">
      <c r="A383" t="s">
        <v>2370</v>
      </c>
      <c r="B383" s="2" t="s">
        <v>2369</v>
      </c>
      <c r="C383" t="s">
        <v>178</v>
      </c>
      <c r="D383" t="s">
        <v>630</v>
      </c>
      <c r="E383" t="str">
        <f>HYPERLINK("https://www.ncbi.nlm.nih.gov/geo/query/acc.cgi?acc=GSM749043","GSM749043")</f>
        <v>GSM749043</v>
      </c>
      <c r="F383" t="str">
        <f>HYPERLINK("https://www.ncbi.nlm.nih.gov/geo/query/acc.cgi?acc=GSE30245","GSE30245")</f>
        <v>GSE30245</v>
      </c>
    </row>
    <row r="384" spans="1:6" x14ac:dyDescent="0.25">
      <c r="A384" t="s">
        <v>2371</v>
      </c>
      <c r="B384" s="2" t="s">
        <v>2372</v>
      </c>
      <c r="C384" t="s">
        <v>178</v>
      </c>
      <c r="D384" t="s">
        <v>630</v>
      </c>
      <c r="E384" t="str">
        <f>HYPERLINK("https://www.ncbi.nlm.nih.gov/geo/query/acc.cgi?acc=GSM749044","GSM749044")</f>
        <v>GSM749044</v>
      </c>
      <c r="F384" t="str">
        <f>HYPERLINK("https://www.ncbi.nlm.nih.gov/geo/query/acc.cgi?acc=GSE30245","GSE30245")</f>
        <v>GSE30245</v>
      </c>
    </row>
    <row r="385" spans="1:6" x14ac:dyDescent="0.25">
      <c r="A385" t="s">
        <v>2375</v>
      </c>
      <c r="B385" s="2" t="s">
        <v>2374</v>
      </c>
      <c r="C385" t="s">
        <v>178</v>
      </c>
      <c r="D385" t="s">
        <v>630</v>
      </c>
      <c r="E385" t="str">
        <f>HYPERLINK("https://www.ncbi.nlm.nih.gov/geo/query/acc.cgi?acc=GSM749046","GSM749046")</f>
        <v>GSM749046</v>
      </c>
      <c r="F385" t="str">
        <f>HYPERLINK("https://www.ncbi.nlm.nih.gov/geo/query/acc.cgi?acc=GSE30245","GSE30245")</f>
        <v>GSE30245</v>
      </c>
    </row>
    <row r="386" spans="1:6" x14ac:dyDescent="0.25">
      <c r="A386" t="s">
        <v>2392</v>
      </c>
      <c r="B386" s="2" t="s">
        <v>2393</v>
      </c>
      <c r="C386" t="s">
        <v>420</v>
      </c>
      <c r="D386" t="s">
        <v>559</v>
      </c>
      <c r="E386" t="str">
        <f>HYPERLINK("https://www.ncbi.nlm.nih.gov/geo/query/acc.cgi?acc=GSM1503985","GSM1503985")</f>
        <v>GSM1503985</v>
      </c>
      <c r="F386" t="str">
        <f>HYPERLINK("https://www.ncbi.nlm.nih.gov/geo/query/acc.cgi?acc=GSE61403","GSE61403")</f>
        <v>GSE61403</v>
      </c>
    </row>
    <row r="387" spans="1:6" x14ac:dyDescent="0.25">
      <c r="A387" t="s">
        <v>2395</v>
      </c>
      <c r="B387" s="2" t="s">
        <v>2396</v>
      </c>
      <c r="C387" t="s">
        <v>420</v>
      </c>
      <c r="D387" t="s">
        <v>559</v>
      </c>
      <c r="E387" t="str">
        <f>HYPERLINK("https://www.ncbi.nlm.nih.gov/geo/query/acc.cgi?acc=GSM1503987","GSM1503987")</f>
        <v>GSM1503987</v>
      </c>
      <c r="F387" t="str">
        <f>HYPERLINK("https://www.ncbi.nlm.nih.gov/geo/query/acc.cgi?acc=GSE61403","GSE61403")</f>
        <v>GSE61403</v>
      </c>
    </row>
    <row r="388" spans="1:6" x14ac:dyDescent="0.25">
      <c r="A388" t="s">
        <v>2408</v>
      </c>
      <c r="B388" s="2" t="s">
        <v>2407</v>
      </c>
      <c r="C388" t="s">
        <v>178</v>
      </c>
      <c r="D388" t="s">
        <v>630</v>
      </c>
      <c r="E388" t="str">
        <f>HYPERLINK("https://www.ncbi.nlm.nih.gov/geo/query/acc.cgi?acc=GSM749229","GSM749229")</f>
        <v>GSM749229</v>
      </c>
      <c r="F388" t="str">
        <f>HYPERLINK("https://www.ncbi.nlm.nih.gov/geo/query/acc.cgi?acc=GSE30245","GSE30245")</f>
        <v>GSE30245</v>
      </c>
    </row>
    <row r="389" spans="1:6" x14ac:dyDescent="0.25">
      <c r="A389" t="s">
        <v>2409</v>
      </c>
      <c r="B389" s="2" t="s">
        <v>2410</v>
      </c>
      <c r="C389" t="s">
        <v>466</v>
      </c>
      <c r="D389" t="s">
        <v>559</v>
      </c>
      <c r="E389" t="str">
        <f>HYPERLINK("https://www.ncbi.nlm.nih.gov/geo/query/acc.cgi?acc=GSM1836286","GSM1836286")</f>
        <v>GSM1836286</v>
      </c>
      <c r="F389" t="str">
        <f>HYPERLINK("https://www.ncbi.nlm.nih.gov/geo/query/acc.cgi?acc=GSE71528","GSE71528")</f>
        <v>GSE71528</v>
      </c>
    </row>
    <row r="390" spans="1:6" x14ac:dyDescent="0.25">
      <c r="A390" t="s">
        <v>2415</v>
      </c>
      <c r="B390" s="2" t="s">
        <v>2412</v>
      </c>
      <c r="C390" t="s">
        <v>178</v>
      </c>
      <c r="D390" t="s">
        <v>630</v>
      </c>
      <c r="E390" t="str">
        <f>HYPERLINK("https://www.ncbi.nlm.nih.gov/geo/query/acc.cgi?acc=GSM749227","GSM749227")</f>
        <v>GSM749227</v>
      </c>
      <c r="F390" t="str">
        <f>HYPERLINK("https://www.ncbi.nlm.nih.gov/geo/query/acc.cgi?acc=GSE30245","GSE30245")</f>
        <v>GSE30245</v>
      </c>
    </row>
    <row r="391" spans="1:6" x14ac:dyDescent="0.25">
      <c r="A391" t="s">
        <v>2416</v>
      </c>
      <c r="B391" s="2" t="s">
        <v>1094</v>
      </c>
      <c r="C391" t="s">
        <v>178</v>
      </c>
      <c r="D391" t="s">
        <v>630</v>
      </c>
      <c r="E391" t="str">
        <f>HYPERLINK("https://www.ncbi.nlm.nih.gov/geo/query/acc.cgi?acc=GSM749220","GSM749220")</f>
        <v>GSM749220</v>
      </c>
      <c r="F391" t="str">
        <f>HYPERLINK("https://www.ncbi.nlm.nih.gov/geo/query/acc.cgi?acc=GSE30245","GSE30245")</f>
        <v>GSE30245</v>
      </c>
    </row>
    <row r="392" spans="1:6" x14ac:dyDescent="0.25">
      <c r="A392" t="s">
        <v>2419</v>
      </c>
      <c r="B392" s="2" t="s">
        <v>2418</v>
      </c>
      <c r="C392" t="s">
        <v>178</v>
      </c>
      <c r="D392" t="s">
        <v>630</v>
      </c>
      <c r="E392" t="str">
        <f>HYPERLINK("https://www.ncbi.nlm.nih.gov/geo/query/acc.cgi?acc=GSM749222","GSM749222")</f>
        <v>GSM749222</v>
      </c>
      <c r="F392" t="str">
        <f>HYPERLINK("https://www.ncbi.nlm.nih.gov/geo/query/acc.cgi?acc=GSE30245","GSE30245")</f>
        <v>GSE30245</v>
      </c>
    </row>
    <row r="393" spans="1:6" x14ac:dyDescent="0.25">
      <c r="A393" t="s">
        <v>2423</v>
      </c>
      <c r="B393" s="2" t="s">
        <v>2424</v>
      </c>
      <c r="C393" t="s">
        <v>284</v>
      </c>
      <c r="D393" t="s">
        <v>559</v>
      </c>
      <c r="E393" t="str">
        <f>HYPERLINK("https://www.ncbi.nlm.nih.gov/geo/query/acc.cgi?acc=GSM1045445","GSM1045445")</f>
        <v>GSM1045445</v>
      </c>
      <c r="F393" t="str">
        <f>HYPERLINK("https://www.ncbi.nlm.nih.gov/geo/query/acc.cgi?acc=GSE42580","GSE42580")</f>
        <v>GSE42580</v>
      </c>
    </row>
    <row r="394" spans="1:6" x14ac:dyDescent="0.25">
      <c r="A394" t="s">
        <v>2426</v>
      </c>
      <c r="B394" s="2" t="s">
        <v>2427</v>
      </c>
      <c r="C394" t="s">
        <v>284</v>
      </c>
      <c r="D394" t="s">
        <v>559</v>
      </c>
      <c r="E394" t="str">
        <f>HYPERLINK("https://www.ncbi.nlm.nih.gov/geo/query/acc.cgi?acc=GSM1045447","GSM1045447")</f>
        <v>GSM1045447</v>
      </c>
      <c r="F394" t="str">
        <f>HYPERLINK("https://www.ncbi.nlm.nih.gov/geo/query/acc.cgi?acc=GSE42580","GSE42580")</f>
        <v>GSE42580</v>
      </c>
    </row>
    <row r="395" spans="1:6" x14ac:dyDescent="0.25">
      <c r="A395" t="s">
        <v>2429</v>
      </c>
      <c r="B395" s="2" t="s">
        <v>2430</v>
      </c>
      <c r="C395" t="s">
        <v>284</v>
      </c>
      <c r="D395" t="s">
        <v>559</v>
      </c>
      <c r="E395" t="str">
        <f>HYPERLINK("https://www.ncbi.nlm.nih.gov/geo/query/acc.cgi?acc=GSM1045441","GSM1045441")</f>
        <v>GSM1045441</v>
      </c>
      <c r="F395" t="str">
        <f>HYPERLINK("https://www.ncbi.nlm.nih.gov/geo/query/acc.cgi?acc=GSE42580","GSE42580")</f>
        <v>GSE42580</v>
      </c>
    </row>
    <row r="396" spans="1:6" x14ac:dyDescent="0.25">
      <c r="A396" t="s">
        <v>2432</v>
      </c>
      <c r="B396" s="2" t="s">
        <v>2433</v>
      </c>
      <c r="C396" t="s">
        <v>284</v>
      </c>
      <c r="D396" t="s">
        <v>559</v>
      </c>
      <c r="E396" t="str">
        <f>HYPERLINK("https://www.ncbi.nlm.nih.gov/geo/query/acc.cgi?acc=GSM1045443","GSM1045443")</f>
        <v>GSM1045443</v>
      </c>
      <c r="F396" t="str">
        <f>HYPERLINK("https://www.ncbi.nlm.nih.gov/geo/query/acc.cgi?acc=GSE42580","GSE42580")</f>
        <v>GSE42580</v>
      </c>
    </row>
    <row r="397" spans="1:6" x14ac:dyDescent="0.25">
      <c r="A397" t="s">
        <v>2442</v>
      </c>
      <c r="B397" s="2" t="s">
        <v>2441</v>
      </c>
      <c r="C397" t="s">
        <v>73</v>
      </c>
      <c r="D397" t="s">
        <v>579</v>
      </c>
      <c r="E397" t="str">
        <f>HYPERLINK("https://www.ncbi.nlm.nih.gov/geo/query/acc.cgi?acc=GSM466927","GSM466927")</f>
        <v>GSM466927</v>
      </c>
      <c r="F397" t="str">
        <f>HYPERLINK("https://www.ncbi.nlm.nih.gov/geo/query/acc.cgi?acc=GSE18840","GSE18840")</f>
        <v>GSE18840</v>
      </c>
    </row>
    <row r="398" spans="1:6" x14ac:dyDescent="0.25">
      <c r="A398" t="s">
        <v>2447</v>
      </c>
      <c r="B398" s="2" t="s">
        <v>2448</v>
      </c>
      <c r="C398" t="s">
        <v>324</v>
      </c>
      <c r="D398" t="s">
        <v>623</v>
      </c>
      <c r="E398" t="str">
        <f>HYPERLINK("https://www.ncbi.nlm.nih.gov/geo/query/acc.cgi?acc=GSM105592","GSM105592")</f>
        <v>GSM105592</v>
      </c>
      <c r="F398" t="str">
        <f>HYPERLINK("https://www.ncbi.nlm.nih.gov/geo/query/acc.cgi?acc=GSE4679","GSE4679")</f>
        <v>GSE4679</v>
      </c>
    </row>
    <row r="399" spans="1:6" x14ac:dyDescent="0.25">
      <c r="A399" t="s">
        <v>2450</v>
      </c>
      <c r="B399" s="2" t="s">
        <v>2451</v>
      </c>
      <c r="C399" t="s">
        <v>324</v>
      </c>
      <c r="D399" t="s">
        <v>623</v>
      </c>
      <c r="E399" t="str">
        <f>HYPERLINK("https://www.ncbi.nlm.nih.gov/geo/query/acc.cgi?acc=GSM105594","GSM105594")</f>
        <v>GSM105594</v>
      </c>
      <c r="F399" t="str">
        <f>HYPERLINK("https://www.ncbi.nlm.nih.gov/geo/query/acc.cgi?acc=GSE4679","GSE4679")</f>
        <v>GSE4679</v>
      </c>
    </row>
    <row r="400" spans="1:6" x14ac:dyDescent="0.25">
      <c r="A400" t="s">
        <v>2453</v>
      </c>
      <c r="B400" s="2" t="s">
        <v>2454</v>
      </c>
      <c r="C400" t="s">
        <v>324</v>
      </c>
      <c r="D400" t="s">
        <v>623</v>
      </c>
      <c r="E400" t="str">
        <f>HYPERLINK("https://www.ncbi.nlm.nih.gov/geo/query/acc.cgi?acc=GSM105596","GSM105596")</f>
        <v>GSM105596</v>
      </c>
      <c r="F400" t="str">
        <f>HYPERLINK("https://www.ncbi.nlm.nih.gov/geo/query/acc.cgi?acc=GSE4679","GSE4679")</f>
        <v>GSE4679</v>
      </c>
    </row>
    <row r="401" spans="1:6" x14ac:dyDescent="0.25">
      <c r="A401" t="s">
        <v>2456</v>
      </c>
      <c r="B401" s="2" t="s">
        <v>2457</v>
      </c>
      <c r="C401" t="s">
        <v>324</v>
      </c>
      <c r="D401" t="s">
        <v>623</v>
      </c>
      <c r="E401" t="str">
        <f>HYPERLINK("https://www.ncbi.nlm.nih.gov/geo/query/acc.cgi?acc=GSM105598","GSM105598")</f>
        <v>GSM105598</v>
      </c>
      <c r="F401" t="str">
        <f>HYPERLINK("https://www.ncbi.nlm.nih.gov/geo/query/acc.cgi?acc=GSE4679","GSE4679")</f>
        <v>GSE4679</v>
      </c>
    </row>
    <row r="402" spans="1:6" x14ac:dyDescent="0.25">
      <c r="A402" t="s">
        <v>2459</v>
      </c>
      <c r="B402" s="2" t="s">
        <v>2460</v>
      </c>
      <c r="C402" t="s">
        <v>178</v>
      </c>
      <c r="D402" t="s">
        <v>630</v>
      </c>
      <c r="E402" t="str">
        <f>HYPERLINK("https://www.ncbi.nlm.nih.gov/geo/query/acc.cgi?acc=GSM749310","GSM749310")</f>
        <v>GSM749310</v>
      </c>
      <c r="F402" t="str">
        <f>HYPERLINK("https://www.ncbi.nlm.nih.gov/geo/query/acc.cgi?acc=GSE30245","GSE30245")</f>
        <v>GSE30245</v>
      </c>
    </row>
    <row r="403" spans="1:6" x14ac:dyDescent="0.25">
      <c r="A403" t="s">
        <v>2461</v>
      </c>
      <c r="B403" s="2" t="s">
        <v>2462</v>
      </c>
      <c r="C403" t="s">
        <v>178</v>
      </c>
      <c r="D403" t="s">
        <v>630</v>
      </c>
      <c r="E403" t="str">
        <f>HYPERLINK("https://www.ncbi.nlm.nih.gov/geo/query/acc.cgi?acc=GSM749311","GSM749311")</f>
        <v>GSM749311</v>
      </c>
      <c r="F403" t="str">
        <f>HYPERLINK("https://www.ncbi.nlm.nih.gov/geo/query/acc.cgi?acc=GSE30245","GSE30245")</f>
        <v>GSE30245</v>
      </c>
    </row>
    <row r="404" spans="1:6" x14ac:dyDescent="0.25">
      <c r="A404" t="s">
        <v>2465</v>
      </c>
      <c r="B404" s="2" t="s">
        <v>2464</v>
      </c>
      <c r="C404" t="s">
        <v>178</v>
      </c>
      <c r="D404" t="s">
        <v>630</v>
      </c>
      <c r="E404" t="str">
        <f>HYPERLINK("https://www.ncbi.nlm.nih.gov/geo/query/acc.cgi?acc=GSM749313","GSM749313")</f>
        <v>GSM749313</v>
      </c>
      <c r="F404" t="str">
        <f>HYPERLINK("https://www.ncbi.nlm.nih.gov/geo/query/acc.cgi?acc=GSE30245","GSE30245")</f>
        <v>GSE30245</v>
      </c>
    </row>
    <row r="405" spans="1:6" x14ac:dyDescent="0.25">
      <c r="A405" t="s">
        <v>2466</v>
      </c>
      <c r="B405" s="2" t="s">
        <v>2467</v>
      </c>
      <c r="C405" t="s">
        <v>133</v>
      </c>
      <c r="D405" t="s">
        <v>579</v>
      </c>
      <c r="E405" t="str">
        <f>HYPERLINK("https://www.ncbi.nlm.nih.gov/geo/query/acc.cgi?acc=GSM647221","GSM647221")</f>
        <v>GSM647221</v>
      </c>
      <c r="F405" t="str">
        <f>HYPERLINK("https://www.ncbi.nlm.nih.gov/geo/query/acc.cgi?acc=GSE26360","GSE26360")</f>
        <v>GSE26360</v>
      </c>
    </row>
    <row r="406" spans="1:6" x14ac:dyDescent="0.25">
      <c r="A406" t="s">
        <v>2469</v>
      </c>
      <c r="B406" s="2" t="s">
        <v>2470</v>
      </c>
      <c r="C406" t="s">
        <v>186</v>
      </c>
      <c r="D406" t="s">
        <v>728</v>
      </c>
      <c r="E406" t="str">
        <f>HYPERLINK("https://www.ncbi.nlm.nih.gov/geo/query/acc.cgi?acc=GSM778053","GSM778053")</f>
        <v>GSM778053</v>
      </c>
      <c r="F406" t="str">
        <f>HYPERLINK("https://www.ncbi.nlm.nih.gov/geo/query/acc.cgi?acc=GSE31374","GSE31374")</f>
        <v>GSE31374</v>
      </c>
    </row>
    <row r="407" spans="1:6" x14ac:dyDescent="0.25">
      <c r="A407" t="s">
        <v>2472</v>
      </c>
      <c r="B407" s="2" t="s">
        <v>2473</v>
      </c>
      <c r="C407" t="s">
        <v>186</v>
      </c>
      <c r="D407" t="s">
        <v>728</v>
      </c>
      <c r="E407" t="str">
        <f>HYPERLINK("https://www.ncbi.nlm.nih.gov/geo/query/acc.cgi?acc=GSM778051","GSM778051")</f>
        <v>GSM778051</v>
      </c>
      <c r="F407" t="str">
        <f>HYPERLINK("https://www.ncbi.nlm.nih.gov/geo/query/acc.cgi?acc=GSE31374","GSE31374")</f>
        <v>GSE31374</v>
      </c>
    </row>
    <row r="408" spans="1:6" x14ac:dyDescent="0.25">
      <c r="A408" t="s">
        <v>2475</v>
      </c>
      <c r="B408" s="2" t="s">
        <v>2476</v>
      </c>
      <c r="C408" t="s">
        <v>186</v>
      </c>
      <c r="D408" t="s">
        <v>728</v>
      </c>
      <c r="E408" t="str">
        <f>HYPERLINK("https://www.ncbi.nlm.nih.gov/geo/query/acc.cgi?acc=GSM778057","GSM778057")</f>
        <v>GSM778057</v>
      </c>
      <c r="F408" t="str">
        <f>HYPERLINK("https://www.ncbi.nlm.nih.gov/geo/query/acc.cgi?acc=GSE31374","GSE31374")</f>
        <v>GSE31374</v>
      </c>
    </row>
    <row r="409" spans="1:6" x14ac:dyDescent="0.25">
      <c r="A409" t="s">
        <v>2478</v>
      </c>
      <c r="B409" s="2" t="s">
        <v>2479</v>
      </c>
      <c r="C409" t="s">
        <v>186</v>
      </c>
      <c r="D409" t="s">
        <v>728</v>
      </c>
      <c r="E409" t="str">
        <f>HYPERLINK("https://www.ncbi.nlm.nih.gov/geo/query/acc.cgi?acc=GSM778055","GSM778055")</f>
        <v>GSM778055</v>
      </c>
      <c r="F409" t="str">
        <f>HYPERLINK("https://www.ncbi.nlm.nih.gov/geo/query/acc.cgi?acc=GSE31374","GSE31374")</f>
        <v>GSE31374</v>
      </c>
    </row>
    <row r="410" spans="1:6" x14ac:dyDescent="0.25">
      <c r="A410" t="s">
        <v>2481</v>
      </c>
      <c r="B410" s="2" t="s">
        <v>2482</v>
      </c>
      <c r="C410" t="s">
        <v>186</v>
      </c>
      <c r="D410" t="s">
        <v>728</v>
      </c>
      <c r="E410" t="str">
        <f>HYPERLINK("https://www.ncbi.nlm.nih.gov/geo/query/acc.cgi?acc=GSM778059","GSM778059")</f>
        <v>GSM778059</v>
      </c>
      <c r="F410" t="str">
        <f>HYPERLINK("https://www.ncbi.nlm.nih.gov/geo/query/acc.cgi?acc=GSE31374","GSE31374")</f>
        <v>GSE31374</v>
      </c>
    </row>
    <row r="411" spans="1:6" x14ac:dyDescent="0.25">
      <c r="A411" t="s">
        <v>2484</v>
      </c>
      <c r="B411" s="2" t="s">
        <v>2485</v>
      </c>
      <c r="C411" t="s">
        <v>264</v>
      </c>
      <c r="D411" t="s">
        <v>559</v>
      </c>
      <c r="E411" t="str">
        <f>HYPERLINK("https://www.ncbi.nlm.nih.gov/geo/query/acc.cgi?acc=GSM978936","GSM978936")</f>
        <v>GSM978936</v>
      </c>
      <c r="F411" t="str">
        <f>HYPERLINK("https://www.ncbi.nlm.nih.gov/geo/query/acc.cgi?acc=GSE39770","GSE39770")</f>
        <v>GSE39770</v>
      </c>
    </row>
    <row r="412" spans="1:6" x14ac:dyDescent="0.25">
      <c r="A412" t="s">
        <v>2488</v>
      </c>
      <c r="B412" s="2" t="s">
        <v>2489</v>
      </c>
      <c r="C412" t="s">
        <v>264</v>
      </c>
      <c r="D412" t="s">
        <v>559</v>
      </c>
      <c r="E412" t="str">
        <f>HYPERLINK("https://www.ncbi.nlm.nih.gov/geo/query/acc.cgi?acc=GSM978934","GSM978934")</f>
        <v>GSM978934</v>
      </c>
      <c r="F412" t="str">
        <f>HYPERLINK("https://www.ncbi.nlm.nih.gov/geo/query/acc.cgi?acc=GSE39770","GSE39770")</f>
        <v>GSE39770</v>
      </c>
    </row>
    <row r="413" spans="1:6" x14ac:dyDescent="0.25">
      <c r="A413" t="s">
        <v>2493</v>
      </c>
      <c r="B413" s="2" t="s">
        <v>2492</v>
      </c>
      <c r="C413" t="s">
        <v>186</v>
      </c>
      <c r="D413" t="s">
        <v>728</v>
      </c>
      <c r="E413" t="str">
        <f>HYPERLINK("https://www.ncbi.nlm.nih.gov/geo/query/acc.cgi?acc=GSM777909","GSM777909")</f>
        <v>GSM777909</v>
      </c>
      <c r="F413" t="str">
        <f>HYPERLINK("https://www.ncbi.nlm.nih.gov/geo/query/acc.cgi?acc=GSE31374","GSE31374")</f>
        <v>GSE31374</v>
      </c>
    </row>
    <row r="414" spans="1:6" x14ac:dyDescent="0.25">
      <c r="A414" t="s">
        <v>2494</v>
      </c>
      <c r="B414" s="2" t="s">
        <v>2495</v>
      </c>
      <c r="C414" t="s">
        <v>264</v>
      </c>
      <c r="D414" t="s">
        <v>559</v>
      </c>
      <c r="E414" t="str">
        <f>HYPERLINK("https://www.ncbi.nlm.nih.gov/geo/query/acc.cgi?acc=GSM978930","GSM978930")</f>
        <v>GSM978930</v>
      </c>
      <c r="F414" t="str">
        <f>HYPERLINK("https://www.ncbi.nlm.nih.gov/geo/query/acc.cgi?acc=GSE39770","GSE39770")</f>
        <v>GSE39770</v>
      </c>
    </row>
    <row r="415" spans="1:6" x14ac:dyDescent="0.25">
      <c r="A415" t="s">
        <v>2500</v>
      </c>
      <c r="B415" s="2" t="s">
        <v>2499</v>
      </c>
      <c r="C415" t="s">
        <v>186</v>
      </c>
      <c r="D415" t="s">
        <v>728</v>
      </c>
      <c r="E415" t="str">
        <f>HYPERLINK("https://www.ncbi.nlm.nih.gov/geo/query/acc.cgi?acc=GSM777905","GSM777905")</f>
        <v>GSM777905</v>
      </c>
      <c r="F415" t="str">
        <f>HYPERLINK("https://www.ncbi.nlm.nih.gov/geo/query/acc.cgi?acc=GSE31374","GSE31374")</f>
        <v>GSE31374</v>
      </c>
    </row>
    <row r="416" spans="1:6" x14ac:dyDescent="0.25">
      <c r="A416" t="s">
        <v>2503</v>
      </c>
      <c r="B416" s="2" t="s">
        <v>2502</v>
      </c>
      <c r="C416" t="s">
        <v>186</v>
      </c>
      <c r="D416" t="s">
        <v>728</v>
      </c>
      <c r="E416" t="str">
        <f>HYPERLINK("https://www.ncbi.nlm.nih.gov/geo/query/acc.cgi?acc=GSM777907","GSM777907")</f>
        <v>GSM777907</v>
      </c>
      <c r="F416" t="str">
        <f>HYPERLINK("https://www.ncbi.nlm.nih.gov/geo/query/acc.cgi?acc=GSE31374","GSE31374")</f>
        <v>GSE31374</v>
      </c>
    </row>
    <row r="417" spans="1:6" x14ac:dyDescent="0.25">
      <c r="A417" t="s">
        <v>2512</v>
      </c>
      <c r="B417" s="2" t="s">
        <v>2513</v>
      </c>
      <c r="C417" t="s">
        <v>178</v>
      </c>
      <c r="D417" t="s">
        <v>630</v>
      </c>
      <c r="E417" t="str">
        <f>HYPERLINK("https://www.ncbi.nlm.nih.gov/geo/query/acc.cgi?acc=GSM748978","GSM748978")</f>
        <v>GSM748978</v>
      </c>
      <c r="F417" t="str">
        <f>HYPERLINK("https://www.ncbi.nlm.nih.gov/geo/query/acc.cgi?acc=GSE30245","GSE30245")</f>
        <v>GSE30245</v>
      </c>
    </row>
    <row r="418" spans="1:6" x14ac:dyDescent="0.25">
      <c r="A418" t="s">
        <v>2518</v>
      </c>
      <c r="B418" s="2" t="s">
        <v>2519</v>
      </c>
      <c r="C418" t="s">
        <v>178</v>
      </c>
      <c r="D418" t="s">
        <v>630</v>
      </c>
      <c r="E418" t="str">
        <f>HYPERLINK("https://www.ncbi.nlm.nih.gov/geo/query/acc.cgi?acc=GSM748972","GSM748972")</f>
        <v>GSM748972</v>
      </c>
      <c r="F418" t="str">
        <f>HYPERLINK("https://www.ncbi.nlm.nih.gov/geo/query/acc.cgi?acc=GSE30245","GSE30245")</f>
        <v>GSE30245</v>
      </c>
    </row>
    <row r="419" spans="1:6" x14ac:dyDescent="0.25">
      <c r="A419" t="s">
        <v>2521</v>
      </c>
      <c r="B419" s="2" t="s">
        <v>2522</v>
      </c>
      <c r="C419" t="s">
        <v>178</v>
      </c>
      <c r="D419" t="s">
        <v>630</v>
      </c>
      <c r="E419" t="str">
        <f>HYPERLINK("https://www.ncbi.nlm.nih.gov/geo/query/acc.cgi?acc=GSM748970","GSM748970")</f>
        <v>GSM748970</v>
      </c>
      <c r="F419" t="str">
        <f>HYPERLINK("https://www.ncbi.nlm.nih.gov/geo/query/acc.cgi?acc=GSE30245","GSE30245")</f>
        <v>GSE30245</v>
      </c>
    </row>
    <row r="420" spans="1:6" x14ac:dyDescent="0.25">
      <c r="A420" t="s">
        <v>2526</v>
      </c>
      <c r="B420" s="2" t="s">
        <v>2517</v>
      </c>
      <c r="C420" t="s">
        <v>178</v>
      </c>
      <c r="D420" t="s">
        <v>630</v>
      </c>
      <c r="E420" t="str">
        <f>HYPERLINK("https://www.ncbi.nlm.nih.gov/geo/query/acc.cgi?acc=GSM748974","GSM748974")</f>
        <v>GSM748974</v>
      </c>
      <c r="F420" t="str">
        <f>HYPERLINK("https://www.ncbi.nlm.nih.gov/geo/query/acc.cgi?acc=GSE30245","GSE30245")</f>
        <v>GSE30245</v>
      </c>
    </row>
    <row r="421" spans="1:6" x14ac:dyDescent="0.25">
      <c r="A421" t="s">
        <v>2534</v>
      </c>
      <c r="B421" s="2" t="s">
        <v>2532</v>
      </c>
      <c r="C421" t="s">
        <v>112</v>
      </c>
      <c r="D421" t="s">
        <v>579</v>
      </c>
      <c r="E421" t="str">
        <f>HYPERLINK("https://www.ncbi.nlm.nih.gov/geo/query/acc.cgi?acc=GSM560815","GSM560815")</f>
        <v>GSM560815</v>
      </c>
      <c r="F421" t="str">
        <f>HYPERLINK("https://www.ncbi.nlm.nih.gov/geo/query/acc.cgi?acc=GSE22605","GSE22605")</f>
        <v>GSE22605</v>
      </c>
    </row>
    <row r="422" spans="1:6" x14ac:dyDescent="0.25">
      <c r="A422" t="s">
        <v>2538</v>
      </c>
      <c r="B422" s="2" t="s">
        <v>2536</v>
      </c>
      <c r="C422" t="s">
        <v>112</v>
      </c>
      <c r="D422" t="s">
        <v>579</v>
      </c>
      <c r="E422" t="str">
        <f>HYPERLINK("https://www.ncbi.nlm.nih.gov/geo/query/acc.cgi?acc=GSM560818","GSM560818")</f>
        <v>GSM560818</v>
      </c>
      <c r="F422" t="str">
        <f>HYPERLINK("https://www.ncbi.nlm.nih.gov/geo/query/acc.cgi?acc=GSE22605","GSE22605")</f>
        <v>GSE22605</v>
      </c>
    </row>
    <row r="423" spans="1:6" x14ac:dyDescent="0.25">
      <c r="A423" t="s">
        <v>2540</v>
      </c>
      <c r="B423" s="2" t="s">
        <v>1270</v>
      </c>
      <c r="C423" t="s">
        <v>343</v>
      </c>
      <c r="D423" t="s">
        <v>579</v>
      </c>
      <c r="E423" t="str">
        <f>HYPERLINK("https://www.ncbi.nlm.nih.gov/geo/query/acc.cgi?acc=GSM1197068","GSM1197068")</f>
        <v>GSM1197068</v>
      </c>
      <c r="F423" t="str">
        <f>HYPERLINK("https://www.ncbi.nlm.nih.gov/geo/query/acc.cgi?acc=GSE49305","GSE49305")</f>
        <v>GSE49305</v>
      </c>
    </row>
    <row r="424" spans="1:6" x14ac:dyDescent="0.25">
      <c r="A424" t="s">
        <v>2549</v>
      </c>
      <c r="B424" s="2" t="s">
        <v>1276</v>
      </c>
      <c r="C424" t="s">
        <v>343</v>
      </c>
      <c r="D424" t="s">
        <v>579</v>
      </c>
      <c r="E424" t="str">
        <f>HYPERLINK("https://www.ncbi.nlm.nih.gov/geo/query/acc.cgi?acc=GSM1197067","GSM1197067")</f>
        <v>GSM1197067</v>
      </c>
      <c r="F424" t="str">
        <f>HYPERLINK("https://www.ncbi.nlm.nih.gov/geo/query/acc.cgi?acc=GSE49305","GSE49305")</f>
        <v>GSE49305</v>
      </c>
    </row>
    <row r="425" spans="1:6" x14ac:dyDescent="0.25">
      <c r="A425" t="s">
        <v>2552</v>
      </c>
      <c r="B425" s="2" t="s">
        <v>1266</v>
      </c>
      <c r="C425" t="s">
        <v>343</v>
      </c>
      <c r="D425" t="s">
        <v>579</v>
      </c>
      <c r="E425" t="str">
        <f>HYPERLINK("https://www.ncbi.nlm.nih.gov/geo/query/acc.cgi?acc=GSM1197065","GSM1197065")</f>
        <v>GSM1197065</v>
      </c>
      <c r="F425" t="str">
        <f>HYPERLINK("https://www.ncbi.nlm.nih.gov/geo/query/acc.cgi?acc=GSE49305","GSE49305")</f>
        <v>GSE49305</v>
      </c>
    </row>
    <row r="426" spans="1:6" x14ac:dyDescent="0.25">
      <c r="A426" t="s">
        <v>2557</v>
      </c>
      <c r="B426" s="2" t="s">
        <v>2556</v>
      </c>
      <c r="C426" t="s">
        <v>186</v>
      </c>
      <c r="D426" t="s">
        <v>728</v>
      </c>
      <c r="E426" t="str">
        <f>HYPERLINK("https://www.ncbi.nlm.nih.gov/geo/query/acc.cgi?acc=GSM777871","GSM777871")</f>
        <v>GSM777871</v>
      </c>
      <c r="F426" t="str">
        <f>HYPERLINK("https://www.ncbi.nlm.nih.gov/geo/query/acc.cgi?acc=GSE31374","GSE31374")</f>
        <v>GSE31374</v>
      </c>
    </row>
    <row r="427" spans="1:6" x14ac:dyDescent="0.25">
      <c r="A427" t="s">
        <v>2560</v>
      </c>
      <c r="B427" s="2" t="s">
        <v>2559</v>
      </c>
      <c r="C427" t="s">
        <v>186</v>
      </c>
      <c r="D427" t="s">
        <v>728</v>
      </c>
      <c r="E427" t="str">
        <f>HYPERLINK("https://www.ncbi.nlm.nih.gov/geo/query/acc.cgi?acc=GSM777873","GSM777873")</f>
        <v>GSM777873</v>
      </c>
      <c r="F427" t="str">
        <f>HYPERLINK("https://www.ncbi.nlm.nih.gov/geo/query/acc.cgi?acc=GSE31374","GSE31374")</f>
        <v>GSE31374</v>
      </c>
    </row>
    <row r="428" spans="1:6" x14ac:dyDescent="0.25">
      <c r="A428" t="s">
        <v>2563</v>
      </c>
      <c r="B428" s="2" t="s">
        <v>2562</v>
      </c>
      <c r="C428" t="s">
        <v>186</v>
      </c>
      <c r="D428" t="s">
        <v>728</v>
      </c>
      <c r="E428" t="str">
        <f>HYPERLINK("https://www.ncbi.nlm.nih.gov/geo/query/acc.cgi?acc=GSM777875","GSM777875")</f>
        <v>GSM777875</v>
      </c>
      <c r="F428" t="str">
        <f>HYPERLINK("https://www.ncbi.nlm.nih.gov/geo/query/acc.cgi?acc=GSE31374","GSE31374")</f>
        <v>GSE31374</v>
      </c>
    </row>
    <row r="429" spans="1:6" x14ac:dyDescent="0.25">
      <c r="A429" t="s">
        <v>2566</v>
      </c>
      <c r="B429" s="2" t="s">
        <v>2565</v>
      </c>
      <c r="C429" t="s">
        <v>186</v>
      </c>
      <c r="D429" t="s">
        <v>728</v>
      </c>
      <c r="E429" t="str">
        <f>HYPERLINK("https://www.ncbi.nlm.nih.gov/geo/query/acc.cgi?acc=GSM777877","GSM777877")</f>
        <v>GSM777877</v>
      </c>
      <c r="F429" t="str">
        <f>HYPERLINK("https://www.ncbi.nlm.nih.gov/geo/query/acc.cgi?acc=GSE31374","GSE31374")</f>
        <v>GSE31374</v>
      </c>
    </row>
    <row r="430" spans="1:6" x14ac:dyDescent="0.25">
      <c r="A430" t="s">
        <v>2569</v>
      </c>
      <c r="B430" s="2" t="s">
        <v>2568</v>
      </c>
      <c r="C430" t="s">
        <v>186</v>
      </c>
      <c r="D430" t="s">
        <v>728</v>
      </c>
      <c r="E430" t="str">
        <f>HYPERLINK("https://www.ncbi.nlm.nih.gov/geo/query/acc.cgi?acc=GSM777879","GSM777879")</f>
        <v>GSM777879</v>
      </c>
      <c r="F430" t="str">
        <f>HYPERLINK("https://www.ncbi.nlm.nih.gov/geo/query/acc.cgi?acc=GSE31374","GSE31374")</f>
        <v>GSE31374</v>
      </c>
    </row>
    <row r="431" spans="1:6" x14ac:dyDescent="0.25">
      <c r="A431" t="s">
        <v>2570</v>
      </c>
      <c r="B431" s="2" t="s">
        <v>2551</v>
      </c>
      <c r="C431" t="s">
        <v>324</v>
      </c>
      <c r="D431" t="s">
        <v>623</v>
      </c>
      <c r="E431" t="str">
        <f>HYPERLINK("https://www.ncbi.nlm.nih.gov/geo/query/acc.cgi?acc=GSM105542","GSM105542")</f>
        <v>GSM105542</v>
      </c>
      <c r="F431" t="str">
        <f>HYPERLINK("https://www.ncbi.nlm.nih.gov/geo/query/acc.cgi?acc=GSE4679","GSE4679")</f>
        <v>GSE4679</v>
      </c>
    </row>
    <row r="432" spans="1:6" x14ac:dyDescent="0.25">
      <c r="A432" t="s">
        <v>2573</v>
      </c>
      <c r="B432" s="2" t="s">
        <v>2574</v>
      </c>
      <c r="C432" t="s">
        <v>351</v>
      </c>
      <c r="D432" t="s">
        <v>583</v>
      </c>
      <c r="E432" t="str">
        <f>HYPERLINK("https://www.ncbi.nlm.nih.gov/geo/query/acc.cgi?acc=GSM1544171","GSM1544171")</f>
        <v>GSM1544171</v>
      </c>
      <c r="F432" t="str">
        <f>HYPERLINK("https://www.ncbi.nlm.nih.gov/geo/query/acc.cgi?acc=GSE49940","GSE49940")</f>
        <v>GSE49940</v>
      </c>
    </row>
    <row r="433" spans="1:6" x14ac:dyDescent="0.25">
      <c r="A433" t="s">
        <v>2575</v>
      </c>
      <c r="B433" s="2" t="s">
        <v>2215</v>
      </c>
      <c r="C433" t="s">
        <v>451</v>
      </c>
      <c r="D433" t="s">
        <v>856</v>
      </c>
      <c r="E433" t="str">
        <f>HYPERLINK("https://www.ncbi.nlm.nih.gov/geo/query/acc.cgi?acc=GSM1709640","GSM1709640")</f>
        <v>GSM1709640</v>
      </c>
      <c r="F433" t="str">
        <f>HYPERLINK("https://www.ncbi.nlm.nih.gov/geo/query/acc.cgi?acc=GSE69824","GSE69824")</f>
        <v>GSE69824</v>
      </c>
    </row>
    <row r="434" spans="1:6" x14ac:dyDescent="0.25">
      <c r="A434" t="s">
        <v>2580</v>
      </c>
      <c r="B434" s="2" t="s">
        <v>2581</v>
      </c>
      <c r="C434" t="s">
        <v>539</v>
      </c>
      <c r="D434" t="s">
        <v>559</v>
      </c>
      <c r="E434" t="str">
        <f>HYPERLINK("https://www.ncbi.nlm.nih.gov/geo/query/acc.cgi?acc=GSM234773","GSM234773")</f>
        <v>GSM234773</v>
      </c>
      <c r="F434" t="str">
        <f>HYPERLINK("https://www.ncbi.nlm.nih.gov/geo/query/acc.cgi?acc=GSE9244","GSE9244")</f>
        <v>GSE9244</v>
      </c>
    </row>
    <row r="435" spans="1:6" x14ac:dyDescent="0.25">
      <c r="A435" t="s">
        <v>2583</v>
      </c>
      <c r="B435" s="2" t="s">
        <v>2584</v>
      </c>
      <c r="C435" t="s">
        <v>539</v>
      </c>
      <c r="D435" t="s">
        <v>559</v>
      </c>
      <c r="E435" t="str">
        <f>HYPERLINK("https://www.ncbi.nlm.nih.gov/geo/query/acc.cgi?acc=GSM234775","GSM234775")</f>
        <v>GSM234775</v>
      </c>
      <c r="F435" t="str">
        <f>HYPERLINK("https://www.ncbi.nlm.nih.gov/geo/query/acc.cgi?acc=GSE9244","GSE9244")</f>
        <v>GSE9244</v>
      </c>
    </row>
    <row r="436" spans="1:6" x14ac:dyDescent="0.25">
      <c r="A436" t="s">
        <v>2586</v>
      </c>
      <c r="B436" s="2" t="s">
        <v>2587</v>
      </c>
      <c r="C436" t="s">
        <v>166</v>
      </c>
      <c r="D436" t="s">
        <v>559</v>
      </c>
      <c r="E436" t="str">
        <f>HYPERLINK("https://www.ncbi.nlm.nih.gov/geo/query/acc.cgi?acc=GSM707698","GSM707698")</f>
        <v>GSM707698</v>
      </c>
      <c r="F436" t="str">
        <f>HYPERLINK("https://www.ncbi.nlm.nih.gov/geo/query/acc.cgi?acc=GSE28593","GSE28593")</f>
        <v>GSE28593</v>
      </c>
    </row>
    <row r="437" spans="1:6" x14ac:dyDescent="0.25">
      <c r="A437" t="s">
        <v>2596</v>
      </c>
      <c r="B437" s="2" t="s">
        <v>2579</v>
      </c>
      <c r="C437" t="s">
        <v>324</v>
      </c>
      <c r="D437" t="s">
        <v>623</v>
      </c>
      <c r="E437" t="str">
        <f>HYPERLINK("https://www.ncbi.nlm.nih.gov/geo/query/acc.cgi?acc=GSM105540","GSM105540")</f>
        <v>GSM105540</v>
      </c>
      <c r="F437" t="str">
        <f>HYPERLINK("https://www.ncbi.nlm.nih.gov/geo/query/acc.cgi?acc=GSE4679","GSE4679")</f>
        <v>GSE4679</v>
      </c>
    </row>
    <row r="438" spans="1:6" x14ac:dyDescent="0.25">
      <c r="A438" t="s">
        <v>2601</v>
      </c>
      <c r="B438" s="2" t="s">
        <v>2602</v>
      </c>
      <c r="C438" t="s">
        <v>443</v>
      </c>
      <c r="D438" t="s">
        <v>583</v>
      </c>
      <c r="E438" t="str">
        <f>HYPERLINK("https://www.ncbi.nlm.nih.gov/geo/query/acc.cgi?acc=GSM1626330","GSM1626330")</f>
        <v>GSM1626330</v>
      </c>
      <c r="F438" t="str">
        <f>HYPERLINK("https://www.ncbi.nlm.nih.gov/geo/query/acc.cgi?acc=GSE67026","GSE67026")</f>
        <v>GSE67026</v>
      </c>
    </row>
    <row r="439" spans="1:6" x14ac:dyDescent="0.25">
      <c r="A439" t="s">
        <v>2613</v>
      </c>
      <c r="B439" s="2" t="s">
        <v>2614</v>
      </c>
      <c r="C439" t="s">
        <v>377</v>
      </c>
      <c r="D439" t="s">
        <v>618</v>
      </c>
      <c r="E439" t="str">
        <f>HYPERLINK("https://www.ncbi.nlm.nih.gov/geo/query/acc.cgi?acc=GSM1304564","GSM1304564")</f>
        <v>GSM1304564</v>
      </c>
      <c r="F439" t="str">
        <f>HYPERLINK("https://www.ncbi.nlm.nih.gov/geo/query/acc.cgi?acc=GSE53969","GSE53969")</f>
        <v>GSE53969</v>
      </c>
    </row>
    <row r="440" spans="1:6" x14ac:dyDescent="0.25">
      <c r="A440" t="s">
        <v>2629</v>
      </c>
      <c r="B440" s="2" t="s">
        <v>2630</v>
      </c>
      <c r="C440" t="s">
        <v>70</v>
      </c>
      <c r="D440" t="s">
        <v>559</v>
      </c>
      <c r="E440" t="str">
        <f>HYPERLINK("https://www.ncbi.nlm.nih.gov/geo/query/acc.cgi?acc=GSM463601","GSM463601")</f>
        <v>GSM463601</v>
      </c>
      <c r="F440" t="str">
        <f>HYPERLINK("https://www.ncbi.nlm.nih.gov/geo/query/acc.cgi?acc=GSE18660","GSE18660")</f>
        <v>GSE18660</v>
      </c>
    </row>
    <row r="441" spans="1:6" x14ac:dyDescent="0.25">
      <c r="A441" t="s">
        <v>2632</v>
      </c>
      <c r="B441" s="2" t="s">
        <v>2633</v>
      </c>
      <c r="C441" t="s">
        <v>478</v>
      </c>
      <c r="D441" t="s">
        <v>559</v>
      </c>
      <c r="E441" t="str">
        <f>HYPERLINK("https://www.ncbi.nlm.nih.gov/geo/query/acc.cgi?acc=GSM182272","GSM182272")</f>
        <v>GSM182272</v>
      </c>
      <c r="F441" t="str">
        <f>HYPERLINK("https://www.ncbi.nlm.nih.gov/geo/query/acc.cgi?acc=GSE7528","GSE7528")</f>
        <v>GSE7528</v>
      </c>
    </row>
    <row r="442" spans="1:6" x14ac:dyDescent="0.25">
      <c r="A442" t="s">
        <v>2664</v>
      </c>
      <c r="B442" s="2" t="s">
        <v>2640</v>
      </c>
      <c r="C442" t="s">
        <v>324</v>
      </c>
      <c r="D442" t="s">
        <v>623</v>
      </c>
      <c r="E442" t="str">
        <f>HYPERLINK("https://www.ncbi.nlm.nih.gov/geo/query/acc.cgi?acc=GSM105544","GSM105544")</f>
        <v>GSM105544</v>
      </c>
      <c r="F442" t="str">
        <f>HYPERLINK("https://www.ncbi.nlm.nih.gov/geo/query/acc.cgi?acc=GSE4679","GSE4679")</f>
        <v>GSE4679</v>
      </c>
    </row>
    <row r="443" spans="1:6" x14ac:dyDescent="0.25">
      <c r="A443" t="s">
        <v>2685</v>
      </c>
      <c r="B443" s="2" t="s">
        <v>2681</v>
      </c>
      <c r="C443" t="s">
        <v>365</v>
      </c>
      <c r="D443" t="s">
        <v>821</v>
      </c>
      <c r="E443" t="str">
        <f>HYPERLINK("https://www.ncbi.nlm.nih.gov/geo/query/acc.cgi?acc=GSM1128646","GSM1128646")</f>
        <v>GSM1128646</v>
      </c>
      <c r="F443" t="str">
        <f>HYPERLINK("https://www.ncbi.nlm.nih.gov/geo/query/acc.cgi?acc=GSE52397","GSE52397")</f>
        <v>GSE52397</v>
      </c>
    </row>
    <row r="444" spans="1:6" x14ac:dyDescent="0.25">
      <c r="A444" t="s">
        <v>2691</v>
      </c>
      <c r="B444" s="2" t="s">
        <v>2687</v>
      </c>
      <c r="C444" t="s">
        <v>365</v>
      </c>
      <c r="D444" t="s">
        <v>821</v>
      </c>
      <c r="E444" t="str">
        <f>HYPERLINK("https://www.ncbi.nlm.nih.gov/geo/query/acc.cgi?acc=GSM1128642","GSM1128642")</f>
        <v>GSM1128642</v>
      </c>
      <c r="F444" t="str">
        <f>HYPERLINK("https://www.ncbi.nlm.nih.gov/geo/query/acc.cgi?acc=GSE52397","GSE52397")</f>
        <v>GSE52397</v>
      </c>
    </row>
    <row r="445" spans="1:6" x14ac:dyDescent="0.25">
      <c r="A445" t="s">
        <v>2701</v>
      </c>
      <c r="B445" s="2" t="s">
        <v>1997</v>
      </c>
      <c r="C445" t="s">
        <v>292</v>
      </c>
      <c r="D445" t="s">
        <v>559</v>
      </c>
      <c r="E445" t="str">
        <f>HYPERLINK("https://www.ncbi.nlm.nih.gov/geo/query/acc.cgi?acc=GSM98575","GSM98575")</f>
        <v>GSM98575</v>
      </c>
      <c r="F445" t="str">
        <f>HYPERLINK("https://www.ncbi.nlm.nih.gov/geo/query/acc.cgi?acc=GSE4308","GSE4308")</f>
        <v>GSE4308</v>
      </c>
    </row>
    <row r="446" spans="1:6" x14ac:dyDescent="0.25">
      <c r="A446" t="s">
        <v>2702</v>
      </c>
      <c r="B446" s="2" t="s">
        <v>2703</v>
      </c>
      <c r="C446" t="s">
        <v>275</v>
      </c>
      <c r="D446" t="s">
        <v>579</v>
      </c>
      <c r="E446" t="str">
        <f>HYPERLINK("https://www.ncbi.nlm.nih.gov/geo/query/acc.cgi?acc=GSM1014065","GSM1014065")</f>
        <v>GSM1014065</v>
      </c>
      <c r="F446" t="str">
        <f>HYPERLINK("https://www.ncbi.nlm.nih.gov/geo/query/acc.cgi?acc=GSE41298","GSE41298")</f>
        <v>GSE41298</v>
      </c>
    </row>
    <row r="447" spans="1:6" x14ac:dyDescent="0.25">
      <c r="A447" t="s">
        <v>2705</v>
      </c>
      <c r="B447" s="2" t="s">
        <v>2706</v>
      </c>
      <c r="C447" t="s">
        <v>275</v>
      </c>
      <c r="D447" t="s">
        <v>579</v>
      </c>
      <c r="E447" t="str">
        <f>HYPERLINK("https://www.ncbi.nlm.nih.gov/geo/query/acc.cgi?acc=GSM1014067","GSM1014067")</f>
        <v>GSM1014067</v>
      </c>
      <c r="F447" t="str">
        <f>HYPERLINK("https://www.ncbi.nlm.nih.gov/geo/query/acc.cgi?acc=GSE41298","GSE41298")</f>
        <v>GSE41298</v>
      </c>
    </row>
    <row r="448" spans="1:6" x14ac:dyDescent="0.25">
      <c r="A448" t="s">
        <v>2713</v>
      </c>
      <c r="B448" s="2" t="s">
        <v>2709</v>
      </c>
      <c r="C448" t="s">
        <v>95</v>
      </c>
      <c r="D448" t="s">
        <v>559</v>
      </c>
      <c r="E448" t="str">
        <f>HYPERLINK("https://www.ncbi.nlm.nih.gov/geo/query/acc.cgi?acc=GSM495506","GSM495506")</f>
        <v>GSM495506</v>
      </c>
      <c r="F448" t="str">
        <f>HYPERLINK("https://www.ncbi.nlm.nih.gov/geo/query/acc.cgi?acc=GSE19836","GSE19836")</f>
        <v>GSE19836</v>
      </c>
    </row>
    <row r="449" spans="1:6" x14ac:dyDescent="0.25">
      <c r="A449" t="s">
        <v>2716</v>
      </c>
      <c r="B449" s="2" t="s">
        <v>2717</v>
      </c>
      <c r="C449" t="s">
        <v>95</v>
      </c>
      <c r="D449" t="s">
        <v>559</v>
      </c>
      <c r="E449" t="str">
        <f>HYPERLINK("https://www.ncbi.nlm.nih.gov/geo/query/acc.cgi?acc=GSM495500","GSM495500")</f>
        <v>GSM495500</v>
      </c>
      <c r="F449" t="str">
        <f>HYPERLINK("https://www.ncbi.nlm.nih.gov/geo/query/acc.cgi?acc=GSE19836","GSE19836")</f>
        <v>GSE19836</v>
      </c>
    </row>
    <row r="450" spans="1:6" x14ac:dyDescent="0.25">
      <c r="A450" t="s">
        <v>2718</v>
      </c>
      <c r="B450" s="2" t="s">
        <v>2715</v>
      </c>
      <c r="C450" t="s">
        <v>95</v>
      </c>
      <c r="D450" t="s">
        <v>559</v>
      </c>
      <c r="E450" t="str">
        <f>HYPERLINK("https://www.ncbi.nlm.nih.gov/geo/query/acc.cgi?acc=GSM495503","GSM495503")</f>
        <v>GSM495503</v>
      </c>
      <c r="F450" t="str">
        <f>HYPERLINK("https://www.ncbi.nlm.nih.gov/geo/query/acc.cgi?acc=GSE19836","GSE19836")</f>
        <v>GSE19836</v>
      </c>
    </row>
    <row r="451" spans="1:6" x14ac:dyDescent="0.25">
      <c r="A451" t="s">
        <v>2720</v>
      </c>
      <c r="B451" s="2" t="s">
        <v>2712</v>
      </c>
      <c r="C451" t="s">
        <v>95</v>
      </c>
      <c r="D451" t="s">
        <v>559</v>
      </c>
      <c r="E451" t="str">
        <f>HYPERLINK("https://www.ncbi.nlm.nih.gov/geo/query/acc.cgi?acc=GSM495509","GSM495509")</f>
        <v>GSM495509</v>
      </c>
      <c r="F451" t="str">
        <f>HYPERLINK("https://www.ncbi.nlm.nih.gov/geo/query/acc.cgi?acc=GSE19836","GSE19836")</f>
        <v>GSE19836</v>
      </c>
    </row>
    <row r="452" spans="1:6" x14ac:dyDescent="0.25">
      <c r="A452" t="s">
        <v>2724</v>
      </c>
      <c r="B452" s="2" t="s">
        <v>2723</v>
      </c>
      <c r="C452" t="s">
        <v>160</v>
      </c>
      <c r="D452" t="s">
        <v>1475</v>
      </c>
      <c r="E452" t="str">
        <f>HYPERLINK("https://www.ncbi.nlm.nih.gov/geo/query/acc.cgi?acc=GSM703173","GSM703173")</f>
        <v>GSM703173</v>
      </c>
      <c r="F452" t="str">
        <f>HYPERLINK("https://www.ncbi.nlm.nih.gov/geo/query/acc.cgi?acc=GSE28452","GSE28452")</f>
        <v>GSE28452</v>
      </c>
    </row>
    <row r="453" spans="1:6" x14ac:dyDescent="0.25">
      <c r="A453" t="s">
        <v>2725</v>
      </c>
      <c r="B453" s="2" t="s">
        <v>2726</v>
      </c>
      <c r="C453" t="s">
        <v>181</v>
      </c>
      <c r="D453" t="s">
        <v>559</v>
      </c>
      <c r="E453" t="str">
        <f>HYPERLINK("https://www.ncbi.nlm.nih.gov/geo/query/acc.cgi?acc=GSM750878","GSM750878")</f>
        <v>GSM750878</v>
      </c>
      <c r="F453" t="str">
        <f>HYPERLINK("https://www.ncbi.nlm.nih.gov/geo/query/acc.cgi?acc=GSE30293","GSE30293")</f>
        <v>GSE30293</v>
      </c>
    </row>
    <row r="454" spans="1:6" x14ac:dyDescent="0.25">
      <c r="A454" t="s">
        <v>2733</v>
      </c>
      <c r="B454" s="2" t="s">
        <v>1515</v>
      </c>
      <c r="C454" t="s">
        <v>181</v>
      </c>
      <c r="D454" t="s">
        <v>559</v>
      </c>
      <c r="E454" t="str">
        <f>HYPERLINK("https://www.ncbi.nlm.nih.gov/geo/query/acc.cgi?acc=GSM750873","GSM750873")</f>
        <v>GSM750873</v>
      </c>
      <c r="F454" t="str">
        <f>HYPERLINK("https://www.ncbi.nlm.nih.gov/geo/query/acc.cgi?acc=GSE30293","GSE30293")</f>
        <v>GSE30293</v>
      </c>
    </row>
    <row r="455" spans="1:6" x14ac:dyDescent="0.25">
      <c r="A455" t="s">
        <v>2738</v>
      </c>
      <c r="B455" s="2" t="s">
        <v>2739</v>
      </c>
      <c r="C455" t="s">
        <v>181</v>
      </c>
      <c r="D455" t="s">
        <v>559</v>
      </c>
      <c r="E455" t="str">
        <f>HYPERLINK("https://www.ncbi.nlm.nih.gov/geo/query/acc.cgi?acc=GSM750876","GSM750876")</f>
        <v>GSM750876</v>
      </c>
      <c r="F455" t="str">
        <f>HYPERLINK("https://www.ncbi.nlm.nih.gov/geo/query/acc.cgi?acc=GSE30293","GSE30293")</f>
        <v>GSE30293</v>
      </c>
    </row>
    <row r="456" spans="1:6" x14ac:dyDescent="0.25">
      <c r="A456" t="s">
        <v>2742</v>
      </c>
      <c r="B456" s="2" t="s">
        <v>2743</v>
      </c>
      <c r="C456" t="s">
        <v>178</v>
      </c>
      <c r="D456" t="s">
        <v>630</v>
      </c>
      <c r="E456" t="str">
        <f>HYPERLINK("https://www.ncbi.nlm.nih.gov/geo/query/acc.cgi?acc=GSM749039","GSM749039")</f>
        <v>GSM749039</v>
      </c>
      <c r="F456" t="str">
        <f>HYPERLINK("https://www.ncbi.nlm.nih.gov/geo/query/acc.cgi?acc=GSE30245","GSE30245")</f>
        <v>GSE30245</v>
      </c>
    </row>
    <row r="457" spans="1:6" x14ac:dyDescent="0.25">
      <c r="A457" t="s">
        <v>2745</v>
      </c>
      <c r="B457" s="2" t="s">
        <v>2746</v>
      </c>
      <c r="C457" t="s">
        <v>178</v>
      </c>
      <c r="D457" t="s">
        <v>630</v>
      </c>
      <c r="E457" t="str">
        <f>HYPERLINK("https://www.ncbi.nlm.nih.gov/geo/query/acc.cgi?acc=GSM749035","GSM749035")</f>
        <v>GSM749035</v>
      </c>
      <c r="F457" t="str">
        <f>HYPERLINK("https://www.ncbi.nlm.nih.gov/geo/query/acc.cgi?acc=GSE30245","GSE30245")</f>
        <v>GSE30245</v>
      </c>
    </row>
    <row r="458" spans="1:6" x14ac:dyDescent="0.25">
      <c r="A458" t="s">
        <v>2748</v>
      </c>
      <c r="B458" s="2" t="s">
        <v>2749</v>
      </c>
      <c r="C458" t="s">
        <v>178</v>
      </c>
      <c r="D458" t="s">
        <v>630</v>
      </c>
      <c r="E458" t="str">
        <f>HYPERLINK("https://www.ncbi.nlm.nih.gov/geo/query/acc.cgi?acc=GSM749037","GSM749037")</f>
        <v>GSM749037</v>
      </c>
      <c r="F458" t="str">
        <f>HYPERLINK("https://www.ncbi.nlm.nih.gov/geo/query/acc.cgi?acc=GSE30245","GSE30245")</f>
        <v>GSE30245</v>
      </c>
    </row>
    <row r="459" spans="1:6" x14ac:dyDescent="0.25">
      <c r="A459" t="s">
        <v>2751</v>
      </c>
      <c r="B459" s="2" t="s">
        <v>2752</v>
      </c>
      <c r="C459" t="s">
        <v>178</v>
      </c>
      <c r="D459" t="s">
        <v>630</v>
      </c>
      <c r="E459" t="str">
        <f>HYPERLINK("https://www.ncbi.nlm.nih.gov/geo/query/acc.cgi?acc=GSM749031","GSM749031")</f>
        <v>GSM749031</v>
      </c>
      <c r="F459" t="str">
        <f>HYPERLINK("https://www.ncbi.nlm.nih.gov/geo/query/acc.cgi?acc=GSE30245","GSE30245")</f>
        <v>GSE30245</v>
      </c>
    </row>
    <row r="460" spans="1:6" x14ac:dyDescent="0.25">
      <c r="A460" t="s">
        <v>2754</v>
      </c>
      <c r="B460" s="2" t="s">
        <v>2755</v>
      </c>
      <c r="C460" t="s">
        <v>178</v>
      </c>
      <c r="D460" t="s">
        <v>630</v>
      </c>
      <c r="E460" t="str">
        <f>HYPERLINK("https://www.ncbi.nlm.nih.gov/geo/query/acc.cgi?acc=GSM749033","GSM749033")</f>
        <v>GSM749033</v>
      </c>
      <c r="F460" t="str">
        <f>HYPERLINK("https://www.ncbi.nlm.nih.gov/geo/query/acc.cgi?acc=GSE30245","GSE30245")</f>
        <v>GSE30245</v>
      </c>
    </row>
    <row r="461" spans="1:6" x14ac:dyDescent="0.25">
      <c r="A461" t="s">
        <v>2757</v>
      </c>
      <c r="B461" s="2" t="s">
        <v>2758</v>
      </c>
      <c r="C461" t="s">
        <v>40</v>
      </c>
      <c r="D461" t="s">
        <v>559</v>
      </c>
      <c r="E461" t="str">
        <f>HYPERLINK("https://www.ncbi.nlm.nih.gov/geo/query/acc.cgi?acc=GSM378798","GSM378798")</f>
        <v>GSM378798</v>
      </c>
      <c r="F461" t="str">
        <f>HYPERLINK("https://www.ncbi.nlm.nih.gov/geo/query/acc.cgi?acc=GSE15173","GSE15173")</f>
        <v>GSE15173</v>
      </c>
    </row>
    <row r="462" spans="1:6" x14ac:dyDescent="0.25">
      <c r="A462" t="s">
        <v>2768</v>
      </c>
      <c r="B462" s="2" t="s">
        <v>2769</v>
      </c>
      <c r="C462" t="s">
        <v>307</v>
      </c>
      <c r="D462" t="s">
        <v>579</v>
      </c>
      <c r="E462" t="str">
        <f>HYPERLINK("https://www.ncbi.nlm.nih.gov/geo/query/acc.cgi?acc=GSM1062298","GSM1062298")</f>
        <v>GSM1062298</v>
      </c>
      <c r="F462" t="str">
        <f>HYPERLINK("https://www.ncbi.nlm.nih.gov/geo/query/acc.cgi?acc=GSE43421","GSE43421")</f>
        <v>GSE43421</v>
      </c>
    </row>
    <row r="463" spans="1:6" x14ac:dyDescent="0.25">
      <c r="A463" t="s">
        <v>2772</v>
      </c>
      <c r="B463" s="2" t="s">
        <v>2773</v>
      </c>
      <c r="C463" t="s">
        <v>304</v>
      </c>
      <c r="D463" t="s">
        <v>579</v>
      </c>
      <c r="E463" t="str">
        <f>HYPERLINK("https://www.ncbi.nlm.nih.gov/geo/query/acc.cgi?acc=GSM1062292","GSM1062292")</f>
        <v>GSM1062292</v>
      </c>
      <c r="F463" t="str">
        <f>HYPERLINK("https://www.ncbi.nlm.nih.gov/geo/query/acc.cgi?acc=GSE43420","GSE43420")</f>
        <v>GSE43420</v>
      </c>
    </row>
    <row r="464" spans="1:6" x14ac:dyDescent="0.25">
      <c r="A464" t="s">
        <v>2778</v>
      </c>
      <c r="B464" s="2" t="s">
        <v>2771</v>
      </c>
      <c r="C464" t="s">
        <v>304</v>
      </c>
      <c r="D464" t="s">
        <v>579</v>
      </c>
      <c r="E464" t="str">
        <f>HYPERLINK("https://www.ncbi.nlm.nih.gov/geo/query/acc.cgi?acc=GSM1062295","GSM1062295")</f>
        <v>GSM1062295</v>
      </c>
      <c r="F464" t="str">
        <f>HYPERLINK("https://www.ncbi.nlm.nih.gov/geo/query/acc.cgi?acc=GSE43420","GSE43420")</f>
        <v>GSE43420</v>
      </c>
    </row>
    <row r="465" spans="1:6" x14ac:dyDescent="0.25">
      <c r="A465" t="s">
        <v>2780</v>
      </c>
      <c r="B465" s="2" t="s">
        <v>2781</v>
      </c>
      <c r="C465" t="s">
        <v>178</v>
      </c>
      <c r="D465" t="s">
        <v>630</v>
      </c>
      <c r="E465" t="str">
        <f>HYPERLINK("https://www.ncbi.nlm.nih.gov/geo/query/acc.cgi?acc=GSM749141","GSM749141")</f>
        <v>GSM749141</v>
      </c>
      <c r="F465" t="str">
        <f t="shared" ref="F465:F470" si="11">HYPERLINK("https://www.ncbi.nlm.nih.gov/geo/query/acc.cgi?acc=GSE30245","GSE30245")</f>
        <v>GSE30245</v>
      </c>
    </row>
    <row r="466" spans="1:6" x14ac:dyDescent="0.25">
      <c r="A466" t="s">
        <v>2783</v>
      </c>
      <c r="B466" s="2" t="s">
        <v>2784</v>
      </c>
      <c r="C466" t="s">
        <v>178</v>
      </c>
      <c r="D466" t="s">
        <v>630</v>
      </c>
      <c r="E466" t="str">
        <f>HYPERLINK("https://www.ncbi.nlm.nih.gov/geo/query/acc.cgi?acc=GSM749143","GSM749143")</f>
        <v>GSM749143</v>
      </c>
      <c r="F466" t="str">
        <f t="shared" si="11"/>
        <v>GSE30245</v>
      </c>
    </row>
    <row r="467" spans="1:6" x14ac:dyDescent="0.25">
      <c r="A467" t="s">
        <v>2786</v>
      </c>
      <c r="B467" s="2" t="s">
        <v>2787</v>
      </c>
      <c r="C467" t="s">
        <v>178</v>
      </c>
      <c r="D467" t="s">
        <v>630</v>
      </c>
      <c r="E467" t="str">
        <f>HYPERLINK("https://www.ncbi.nlm.nih.gov/geo/query/acc.cgi?acc=GSM749145","GSM749145")</f>
        <v>GSM749145</v>
      </c>
      <c r="F467" t="str">
        <f t="shared" si="11"/>
        <v>GSE30245</v>
      </c>
    </row>
    <row r="468" spans="1:6" x14ac:dyDescent="0.25">
      <c r="A468" t="s">
        <v>2791</v>
      </c>
      <c r="B468" s="2" t="s">
        <v>2792</v>
      </c>
      <c r="C468" t="s">
        <v>178</v>
      </c>
      <c r="D468" t="s">
        <v>630</v>
      </c>
      <c r="E468" t="str">
        <f>HYPERLINK("https://www.ncbi.nlm.nih.gov/geo/query/acc.cgi?acc=GSM749146","GSM749146")</f>
        <v>GSM749146</v>
      </c>
      <c r="F468" t="str">
        <f t="shared" si="11"/>
        <v>GSE30245</v>
      </c>
    </row>
    <row r="469" spans="1:6" x14ac:dyDescent="0.25">
      <c r="A469" t="s">
        <v>2793</v>
      </c>
      <c r="B469" s="2" t="s">
        <v>2794</v>
      </c>
      <c r="C469" t="s">
        <v>178</v>
      </c>
      <c r="D469" t="s">
        <v>630</v>
      </c>
      <c r="E469" t="str">
        <f>HYPERLINK("https://www.ncbi.nlm.nih.gov/geo/query/acc.cgi?acc=GSM749149","GSM749149")</f>
        <v>GSM749149</v>
      </c>
      <c r="F469" t="str">
        <f t="shared" si="11"/>
        <v>GSE30245</v>
      </c>
    </row>
    <row r="470" spans="1:6" x14ac:dyDescent="0.25">
      <c r="A470" t="s">
        <v>2795</v>
      </c>
      <c r="B470" s="2" t="s">
        <v>2790</v>
      </c>
      <c r="C470" t="s">
        <v>178</v>
      </c>
      <c r="D470" t="s">
        <v>630</v>
      </c>
      <c r="E470" t="str">
        <f>HYPERLINK("https://www.ncbi.nlm.nih.gov/geo/query/acc.cgi?acc=GSM749148","GSM749148")</f>
        <v>GSM749148</v>
      </c>
      <c r="F470" t="str">
        <f t="shared" si="11"/>
        <v>GSE30245</v>
      </c>
    </row>
    <row r="471" spans="1:6" x14ac:dyDescent="0.25">
      <c r="A471" t="s">
        <v>2801</v>
      </c>
      <c r="B471" s="2" t="s">
        <v>2797</v>
      </c>
      <c r="C471" t="s">
        <v>431</v>
      </c>
      <c r="D471" t="s">
        <v>572</v>
      </c>
      <c r="E471" t="str">
        <f>HYPERLINK("https://www.ncbi.nlm.nih.gov/geo/query/acc.cgi?acc=GSM1580515","GSM1580515")</f>
        <v>GSM1580515</v>
      </c>
      <c r="F471" t="str">
        <f>HYPERLINK("https://www.ncbi.nlm.nih.gov/geo/query/acc.cgi?acc=GSE64819","GSE64819")</f>
        <v>GSE64819</v>
      </c>
    </row>
    <row r="472" spans="1:6" x14ac:dyDescent="0.25">
      <c r="A472" t="s">
        <v>2804</v>
      </c>
      <c r="B472" s="2" t="s">
        <v>2799</v>
      </c>
      <c r="C472" t="s">
        <v>431</v>
      </c>
      <c r="D472" t="s">
        <v>572</v>
      </c>
      <c r="E472" t="str">
        <f>HYPERLINK("https://www.ncbi.nlm.nih.gov/geo/query/acc.cgi?acc=GSM1580518","GSM1580518")</f>
        <v>GSM1580518</v>
      </c>
      <c r="F472" t="str">
        <f>HYPERLINK("https://www.ncbi.nlm.nih.gov/geo/query/acc.cgi?acc=GSE64819","GSE64819")</f>
        <v>GSE64819</v>
      </c>
    </row>
    <row r="473" spans="1:6" x14ac:dyDescent="0.25">
      <c r="A473" t="s">
        <v>2807</v>
      </c>
      <c r="B473" s="2" t="s">
        <v>2806</v>
      </c>
      <c r="C473" t="s">
        <v>73</v>
      </c>
      <c r="D473" t="s">
        <v>579</v>
      </c>
      <c r="E473" t="str">
        <f>HYPERLINK("https://www.ncbi.nlm.nih.gov/geo/query/acc.cgi?acc=GSM466933","GSM466933")</f>
        <v>GSM466933</v>
      </c>
      <c r="F473" t="str">
        <f>HYPERLINK("https://www.ncbi.nlm.nih.gov/geo/query/acc.cgi?acc=GSE18840","GSE18840")</f>
        <v>GSE18840</v>
      </c>
    </row>
    <row r="474" spans="1:6" x14ac:dyDescent="0.25">
      <c r="A474" t="s">
        <v>2808</v>
      </c>
      <c r="B474" s="2" t="s">
        <v>2438</v>
      </c>
      <c r="C474" t="s">
        <v>73</v>
      </c>
      <c r="D474" t="s">
        <v>579</v>
      </c>
      <c r="E474" t="str">
        <f>HYPERLINK("https://www.ncbi.nlm.nih.gov/geo/query/acc.cgi?acc=GSM466930","GSM466930")</f>
        <v>GSM466930</v>
      </c>
      <c r="F474" t="str">
        <f>HYPERLINK("https://www.ncbi.nlm.nih.gov/geo/query/acc.cgi?acc=GSE18840","GSE18840")</f>
        <v>GSE18840</v>
      </c>
    </row>
    <row r="475" spans="1:6" x14ac:dyDescent="0.25">
      <c r="A475" t="s">
        <v>2814</v>
      </c>
      <c r="B475" s="2" t="s">
        <v>2811</v>
      </c>
      <c r="C475" t="s">
        <v>204</v>
      </c>
      <c r="D475" t="s">
        <v>583</v>
      </c>
      <c r="E475" t="str">
        <f>HYPERLINK("https://www.ncbi.nlm.nih.gov/geo/query/acc.cgi?acc=GSM820007","GSM820007")</f>
        <v>GSM820007</v>
      </c>
      <c r="F475" t="str">
        <f>HYPERLINK("https://www.ncbi.nlm.nih.gov/geo/query/acc.cgi?acc=GSE33110","GSE33110")</f>
        <v>GSE33110</v>
      </c>
    </row>
    <row r="476" spans="1:6" x14ac:dyDescent="0.25">
      <c r="A476" t="s">
        <v>2815</v>
      </c>
      <c r="B476" s="2" t="s">
        <v>2816</v>
      </c>
      <c r="C476" t="s">
        <v>409</v>
      </c>
      <c r="D476" t="s">
        <v>583</v>
      </c>
      <c r="E476" t="str">
        <f>HYPERLINK("https://www.ncbi.nlm.nih.gov/geo/query/acc.cgi?acc=GSM1406408","GSM1406408")</f>
        <v>GSM1406408</v>
      </c>
      <c r="F476" t="str">
        <f>HYPERLINK("https://www.ncbi.nlm.nih.gov/geo/query/acc.cgi?acc=GSE58317","GSE58317")</f>
        <v>GSE58317</v>
      </c>
    </row>
    <row r="477" spans="1:6" x14ac:dyDescent="0.25">
      <c r="A477" t="s">
        <v>2821</v>
      </c>
      <c r="B477" s="2" t="s">
        <v>2819</v>
      </c>
      <c r="C477" t="s">
        <v>409</v>
      </c>
      <c r="D477" t="s">
        <v>583</v>
      </c>
      <c r="E477" t="str">
        <f>HYPERLINK("https://www.ncbi.nlm.nih.gov/geo/query/acc.cgi?acc=GSM1406407","GSM1406407")</f>
        <v>GSM1406407</v>
      </c>
      <c r="F477" t="str">
        <f>HYPERLINK("https://www.ncbi.nlm.nih.gov/geo/query/acc.cgi?acc=GSE58317","GSE58317")</f>
        <v>GSE58317</v>
      </c>
    </row>
    <row r="478" spans="1:6" x14ac:dyDescent="0.25">
      <c r="A478" t="s">
        <v>2822</v>
      </c>
      <c r="B478" s="2" t="s">
        <v>2823</v>
      </c>
      <c r="C478" t="s">
        <v>178</v>
      </c>
      <c r="D478" t="s">
        <v>630</v>
      </c>
      <c r="E478" t="str">
        <f>HYPERLINK("https://www.ncbi.nlm.nih.gov/geo/query/acc.cgi?acc=GSM749365","GSM749365")</f>
        <v>GSM749365</v>
      </c>
      <c r="F478" t="str">
        <f>HYPERLINK("https://www.ncbi.nlm.nih.gov/geo/query/acc.cgi?acc=GSE30245","GSE30245")</f>
        <v>GSE30245</v>
      </c>
    </row>
    <row r="479" spans="1:6" x14ac:dyDescent="0.25">
      <c r="A479" t="s">
        <v>2831</v>
      </c>
      <c r="B479" s="2" t="s">
        <v>2832</v>
      </c>
      <c r="C479" t="s">
        <v>178</v>
      </c>
      <c r="D479" t="s">
        <v>630</v>
      </c>
      <c r="E479" t="str">
        <f>HYPERLINK("https://www.ncbi.nlm.nih.gov/geo/query/acc.cgi?acc=GSM749363","GSM749363")</f>
        <v>GSM749363</v>
      </c>
      <c r="F479" t="str">
        <f>HYPERLINK("https://www.ncbi.nlm.nih.gov/geo/query/acc.cgi?acc=GSE30245","GSE30245")</f>
        <v>GSE30245</v>
      </c>
    </row>
    <row r="480" spans="1:6" x14ac:dyDescent="0.25">
      <c r="A480" t="s">
        <v>2833</v>
      </c>
      <c r="B480" s="2" t="s">
        <v>2829</v>
      </c>
      <c r="C480" t="s">
        <v>178</v>
      </c>
      <c r="D480" t="s">
        <v>630</v>
      </c>
      <c r="E480" t="str">
        <f>HYPERLINK("https://www.ncbi.nlm.nih.gov/geo/query/acc.cgi?acc=GSM749362","GSM749362")</f>
        <v>GSM749362</v>
      </c>
      <c r="F480" t="str">
        <f>HYPERLINK("https://www.ncbi.nlm.nih.gov/geo/query/acc.cgi?acc=GSE30245","GSE30245")</f>
        <v>GSE30245</v>
      </c>
    </row>
    <row r="481" spans="1:6" x14ac:dyDescent="0.25">
      <c r="A481" t="s">
        <v>2840</v>
      </c>
      <c r="B481" s="2" t="s">
        <v>2826</v>
      </c>
      <c r="C481" t="s">
        <v>178</v>
      </c>
      <c r="D481" t="s">
        <v>630</v>
      </c>
      <c r="E481" t="str">
        <f>HYPERLINK("https://www.ncbi.nlm.nih.gov/geo/query/acc.cgi?acc=GSM749368","GSM749368")</f>
        <v>GSM749368</v>
      </c>
      <c r="F481" t="str">
        <f>HYPERLINK("https://www.ncbi.nlm.nih.gov/geo/query/acc.cgi?acc=GSE30245","GSE30245")</f>
        <v>GSE30245</v>
      </c>
    </row>
    <row r="482" spans="1:6" x14ac:dyDescent="0.25">
      <c r="A482" t="s">
        <v>2844</v>
      </c>
      <c r="B482" s="2" t="s">
        <v>2845</v>
      </c>
      <c r="C482" t="s">
        <v>178</v>
      </c>
      <c r="D482" t="s">
        <v>630</v>
      </c>
      <c r="E482" t="str">
        <f>HYPERLINK("https://www.ncbi.nlm.nih.gov/geo/query/acc.cgi?acc=GSM749369","GSM749369")</f>
        <v>GSM749369</v>
      </c>
      <c r="F482" t="str">
        <f>HYPERLINK("https://www.ncbi.nlm.nih.gov/geo/query/acc.cgi?acc=GSE30245","GSE30245")</f>
        <v>GSE30245</v>
      </c>
    </row>
    <row r="483" spans="1:6" x14ac:dyDescent="0.25">
      <c r="A483" t="s">
        <v>2848</v>
      </c>
      <c r="B483" s="2" t="s">
        <v>2849</v>
      </c>
      <c r="C483" t="s">
        <v>225</v>
      </c>
      <c r="D483" t="s">
        <v>579</v>
      </c>
      <c r="E483" t="str">
        <f>HYPERLINK("https://www.ncbi.nlm.nih.gov/geo/query/acc.cgi?acc=GSM898506","GSM898506")</f>
        <v>GSM898506</v>
      </c>
      <c r="F483" t="str">
        <f>HYPERLINK("https://www.ncbi.nlm.nih.gov/geo/query/acc.cgi?acc=GSE36679","GSE36679")</f>
        <v>GSE36679</v>
      </c>
    </row>
    <row r="484" spans="1:6" x14ac:dyDescent="0.25">
      <c r="A484" t="s">
        <v>2859</v>
      </c>
      <c r="B484" s="2" t="s">
        <v>2860</v>
      </c>
      <c r="C484" t="s">
        <v>377</v>
      </c>
      <c r="D484" t="s">
        <v>618</v>
      </c>
      <c r="E484" t="str">
        <f>HYPERLINK("https://www.ncbi.nlm.nih.gov/geo/query/acc.cgi?acc=GSM1304513","GSM1304513")</f>
        <v>GSM1304513</v>
      </c>
      <c r="F484" t="str">
        <f>HYPERLINK("https://www.ncbi.nlm.nih.gov/geo/query/acc.cgi?acc=GSE53969","GSE53969")</f>
        <v>GSE53969</v>
      </c>
    </row>
    <row r="485" spans="1:6" x14ac:dyDescent="0.25">
      <c r="A485" t="s">
        <v>2868</v>
      </c>
      <c r="B485" s="2" t="s">
        <v>2867</v>
      </c>
      <c r="C485" t="s">
        <v>186</v>
      </c>
      <c r="D485" t="s">
        <v>728</v>
      </c>
      <c r="E485" t="str">
        <f>HYPERLINK("https://www.ncbi.nlm.nih.gov/geo/query/acc.cgi?acc=GSM778045","GSM778045")</f>
        <v>GSM778045</v>
      </c>
      <c r="F485" t="str">
        <f>HYPERLINK("https://www.ncbi.nlm.nih.gov/geo/query/acc.cgi?acc=GSE31374","GSE31374")</f>
        <v>GSE31374</v>
      </c>
    </row>
    <row r="486" spans="1:6" x14ac:dyDescent="0.25">
      <c r="A486" t="s">
        <v>2871</v>
      </c>
      <c r="B486" s="2" t="s">
        <v>2870</v>
      </c>
      <c r="C486" t="s">
        <v>186</v>
      </c>
      <c r="D486" t="s">
        <v>728</v>
      </c>
      <c r="E486" t="str">
        <f>HYPERLINK("https://www.ncbi.nlm.nih.gov/geo/query/acc.cgi?acc=GSM778047","GSM778047")</f>
        <v>GSM778047</v>
      </c>
      <c r="F486" t="str">
        <f>HYPERLINK("https://www.ncbi.nlm.nih.gov/geo/query/acc.cgi?acc=GSE31374","GSE31374")</f>
        <v>GSE31374</v>
      </c>
    </row>
    <row r="487" spans="1:6" x14ac:dyDescent="0.25">
      <c r="A487" t="s">
        <v>2874</v>
      </c>
      <c r="B487" s="2" t="s">
        <v>2873</v>
      </c>
      <c r="C487" t="s">
        <v>186</v>
      </c>
      <c r="D487" t="s">
        <v>728</v>
      </c>
      <c r="E487" t="str">
        <f>HYPERLINK("https://www.ncbi.nlm.nih.gov/geo/query/acc.cgi?acc=GSM778041","GSM778041")</f>
        <v>GSM778041</v>
      </c>
      <c r="F487" t="str">
        <f>HYPERLINK("https://www.ncbi.nlm.nih.gov/geo/query/acc.cgi?acc=GSE31374","GSE31374")</f>
        <v>GSE31374</v>
      </c>
    </row>
    <row r="488" spans="1:6" x14ac:dyDescent="0.25">
      <c r="A488" t="s">
        <v>2877</v>
      </c>
      <c r="B488" s="2" t="s">
        <v>2876</v>
      </c>
      <c r="C488" t="s">
        <v>186</v>
      </c>
      <c r="D488" t="s">
        <v>728</v>
      </c>
      <c r="E488" t="str">
        <f>HYPERLINK("https://www.ncbi.nlm.nih.gov/geo/query/acc.cgi?acc=GSM778043","GSM778043")</f>
        <v>GSM778043</v>
      </c>
      <c r="F488" t="str">
        <f>HYPERLINK("https://www.ncbi.nlm.nih.gov/geo/query/acc.cgi?acc=GSE31374","GSE31374")</f>
        <v>GSE31374</v>
      </c>
    </row>
    <row r="489" spans="1:6" x14ac:dyDescent="0.25">
      <c r="A489" t="s">
        <v>2880</v>
      </c>
      <c r="B489" s="2" t="s">
        <v>2879</v>
      </c>
      <c r="C489" t="s">
        <v>186</v>
      </c>
      <c r="D489" t="s">
        <v>728</v>
      </c>
      <c r="E489" t="str">
        <f>HYPERLINK("https://www.ncbi.nlm.nih.gov/geo/query/acc.cgi?acc=GSM778049","GSM778049")</f>
        <v>GSM778049</v>
      </c>
      <c r="F489" t="str">
        <f>HYPERLINK("https://www.ncbi.nlm.nih.gov/geo/query/acc.cgi?acc=GSE31374","GSE31374")</f>
        <v>GSE31374</v>
      </c>
    </row>
    <row r="490" spans="1:6" x14ac:dyDescent="0.25">
      <c r="A490" t="s">
        <v>2883</v>
      </c>
      <c r="B490" s="2" t="s">
        <v>2884</v>
      </c>
      <c r="C490" t="s">
        <v>401</v>
      </c>
      <c r="D490" t="s">
        <v>824</v>
      </c>
      <c r="E490" t="str">
        <f>HYPERLINK("https://www.ncbi.nlm.nih.gov/geo/query/acc.cgi?acc=GSM1370212","GSM1370212")</f>
        <v>GSM1370212</v>
      </c>
      <c r="F490" t="str">
        <f>HYPERLINK("https://www.ncbi.nlm.nih.gov/geo/query/acc.cgi?acc=GSE56853","GSE56853")</f>
        <v>GSE56853</v>
      </c>
    </row>
    <row r="491" spans="1:6" x14ac:dyDescent="0.25">
      <c r="A491" t="s">
        <v>2885</v>
      </c>
      <c r="B491" s="2" t="s">
        <v>2882</v>
      </c>
      <c r="C491" t="s">
        <v>186</v>
      </c>
      <c r="D491" t="s">
        <v>728</v>
      </c>
      <c r="E491" t="str">
        <f>HYPERLINK("https://www.ncbi.nlm.nih.gov/geo/query/acc.cgi?acc=GSM777963","GSM777963")</f>
        <v>GSM777963</v>
      </c>
      <c r="F491" t="str">
        <f>HYPERLINK("https://www.ncbi.nlm.nih.gov/geo/query/acc.cgi?acc=GSE31374","GSE31374")</f>
        <v>GSE31374</v>
      </c>
    </row>
    <row r="492" spans="1:6" x14ac:dyDescent="0.25">
      <c r="A492" t="s">
        <v>2889</v>
      </c>
      <c r="B492" s="2" t="s">
        <v>2887</v>
      </c>
      <c r="C492" t="s">
        <v>186</v>
      </c>
      <c r="D492" t="s">
        <v>728</v>
      </c>
      <c r="E492" t="str">
        <f>HYPERLINK("https://www.ncbi.nlm.nih.gov/geo/query/acc.cgi?acc=GSM777961","GSM777961")</f>
        <v>GSM777961</v>
      </c>
      <c r="F492" t="str">
        <f>HYPERLINK("https://www.ncbi.nlm.nih.gov/geo/query/acc.cgi?acc=GSE31374","GSE31374")</f>
        <v>GSE31374</v>
      </c>
    </row>
    <row r="493" spans="1:6" x14ac:dyDescent="0.25">
      <c r="A493" t="s">
        <v>2892</v>
      </c>
      <c r="B493" s="2" t="s">
        <v>2891</v>
      </c>
      <c r="C493" t="s">
        <v>186</v>
      </c>
      <c r="D493" t="s">
        <v>728</v>
      </c>
      <c r="E493" t="str">
        <f>HYPERLINK("https://www.ncbi.nlm.nih.gov/geo/query/acc.cgi?acc=GSM777967","GSM777967")</f>
        <v>GSM777967</v>
      </c>
      <c r="F493" t="str">
        <f>HYPERLINK("https://www.ncbi.nlm.nih.gov/geo/query/acc.cgi?acc=GSE31374","GSE31374")</f>
        <v>GSE31374</v>
      </c>
    </row>
    <row r="494" spans="1:6" x14ac:dyDescent="0.25">
      <c r="A494" t="s">
        <v>2893</v>
      </c>
      <c r="B494" s="2" t="s">
        <v>2894</v>
      </c>
      <c r="C494" t="s">
        <v>178</v>
      </c>
      <c r="D494" t="s">
        <v>630</v>
      </c>
      <c r="E494" t="str">
        <f>HYPERLINK("https://www.ncbi.nlm.nih.gov/geo/query/acc.cgi?acc=GSM748968","GSM748968")</f>
        <v>GSM748968</v>
      </c>
      <c r="F494" t="str">
        <f>HYPERLINK("https://www.ncbi.nlm.nih.gov/geo/query/acc.cgi?acc=GSE30245","GSE30245")</f>
        <v>GSE30245</v>
      </c>
    </row>
    <row r="495" spans="1:6" x14ac:dyDescent="0.25">
      <c r="A495" t="s">
        <v>2896</v>
      </c>
      <c r="B495" s="2" t="s">
        <v>2897</v>
      </c>
      <c r="C495" t="s">
        <v>178</v>
      </c>
      <c r="D495" t="s">
        <v>630</v>
      </c>
      <c r="E495" t="str">
        <f>HYPERLINK("https://www.ncbi.nlm.nih.gov/geo/query/acc.cgi?acc=GSM748964","GSM748964")</f>
        <v>GSM748964</v>
      </c>
      <c r="F495" t="str">
        <f>HYPERLINK("https://www.ncbi.nlm.nih.gov/geo/query/acc.cgi?acc=GSE30245","GSE30245")</f>
        <v>GSE30245</v>
      </c>
    </row>
    <row r="496" spans="1:6" x14ac:dyDescent="0.25">
      <c r="A496" t="s">
        <v>2900</v>
      </c>
      <c r="B496" s="2" t="s">
        <v>2899</v>
      </c>
      <c r="C496" t="s">
        <v>178</v>
      </c>
      <c r="D496" t="s">
        <v>630</v>
      </c>
      <c r="E496" t="str">
        <f>HYPERLINK("https://www.ncbi.nlm.nih.gov/geo/query/acc.cgi?acc=GSM748966","GSM748966")</f>
        <v>GSM748966</v>
      </c>
      <c r="F496" t="str">
        <f>HYPERLINK("https://www.ncbi.nlm.nih.gov/geo/query/acc.cgi?acc=GSE30245","GSE30245")</f>
        <v>GSE30245</v>
      </c>
    </row>
    <row r="497" spans="1:6" x14ac:dyDescent="0.25">
      <c r="A497" t="s">
        <v>2902</v>
      </c>
      <c r="B497" s="2" t="s">
        <v>2903</v>
      </c>
      <c r="C497" t="s">
        <v>178</v>
      </c>
      <c r="D497" t="s">
        <v>630</v>
      </c>
      <c r="E497" t="str">
        <f>HYPERLINK("https://www.ncbi.nlm.nih.gov/geo/query/acc.cgi?acc=GSM748960","GSM748960")</f>
        <v>GSM748960</v>
      </c>
      <c r="F497" t="str">
        <f>HYPERLINK("https://www.ncbi.nlm.nih.gov/geo/query/acc.cgi?acc=GSE30245","GSE30245")</f>
        <v>GSE30245</v>
      </c>
    </row>
    <row r="498" spans="1:6" x14ac:dyDescent="0.25">
      <c r="A498" t="s">
        <v>2906</v>
      </c>
      <c r="B498" s="2" t="s">
        <v>2905</v>
      </c>
      <c r="C498" t="s">
        <v>178</v>
      </c>
      <c r="D498" t="s">
        <v>630</v>
      </c>
      <c r="E498" t="str">
        <f>HYPERLINK("https://www.ncbi.nlm.nih.gov/geo/query/acc.cgi?acc=GSM748962","GSM748962")</f>
        <v>GSM748962</v>
      </c>
      <c r="F498" t="str">
        <f>HYPERLINK("https://www.ncbi.nlm.nih.gov/geo/query/acc.cgi?acc=GSE30245","GSE30245")</f>
        <v>GSE30245</v>
      </c>
    </row>
    <row r="499" spans="1:6" x14ac:dyDescent="0.25">
      <c r="A499" t="s">
        <v>2912</v>
      </c>
      <c r="B499" s="2" t="s">
        <v>2913</v>
      </c>
      <c r="C499" t="s">
        <v>531</v>
      </c>
      <c r="D499" t="s">
        <v>856</v>
      </c>
      <c r="E499" t="str">
        <f>HYPERLINK("https://www.ncbi.nlm.nih.gov/geo/query/acc.cgi?acc=GSM2357056","GSM2357056")</f>
        <v>GSM2357056</v>
      </c>
      <c r="F499" t="str">
        <f>HYPERLINK("https://www.ncbi.nlm.nih.gov/geo/query/acc.cgi?acc=GSE89007","GSE89007")</f>
        <v>GSE89007</v>
      </c>
    </row>
    <row r="500" spans="1:6" x14ac:dyDescent="0.25">
      <c r="A500" t="s">
        <v>2914</v>
      </c>
      <c r="B500" s="2" t="s">
        <v>2915</v>
      </c>
      <c r="C500" t="s">
        <v>401</v>
      </c>
      <c r="D500" t="s">
        <v>824</v>
      </c>
      <c r="E500" t="str">
        <f>HYPERLINK("https://www.ncbi.nlm.nih.gov/geo/query/acc.cgi?acc=GSM1370214","GSM1370214")</f>
        <v>GSM1370214</v>
      </c>
      <c r="F500" t="str">
        <f>HYPERLINK("https://www.ncbi.nlm.nih.gov/geo/query/acc.cgi?acc=GSE56853","GSE56853")</f>
        <v>GSE56853</v>
      </c>
    </row>
    <row r="501" spans="1:6" x14ac:dyDescent="0.25">
      <c r="A501" t="s">
        <v>2922</v>
      </c>
      <c r="B501" s="2" t="s">
        <v>2911</v>
      </c>
      <c r="C501" t="s">
        <v>531</v>
      </c>
      <c r="D501" t="s">
        <v>856</v>
      </c>
      <c r="E501" t="str">
        <f>HYPERLINK("https://www.ncbi.nlm.nih.gov/geo/query/acc.cgi?acc=GSM2357059","GSM2357059")</f>
        <v>GSM2357059</v>
      </c>
      <c r="F501" t="str">
        <f>HYPERLINK("https://www.ncbi.nlm.nih.gov/geo/query/acc.cgi?acc=GSE89007","GSE89007")</f>
        <v>GSE89007</v>
      </c>
    </row>
    <row r="502" spans="1:6" x14ac:dyDescent="0.25">
      <c r="A502" t="s">
        <v>2924</v>
      </c>
      <c r="B502" s="2" t="s">
        <v>2057</v>
      </c>
      <c r="C502" t="s">
        <v>431</v>
      </c>
      <c r="D502" t="s">
        <v>572</v>
      </c>
      <c r="E502" t="str">
        <f>HYPERLINK("https://www.ncbi.nlm.nih.gov/geo/query/acc.cgi?acc=GSM1580539","GSM1580539")</f>
        <v>GSM1580539</v>
      </c>
      <c r="F502" t="str">
        <f>HYPERLINK("https://www.ncbi.nlm.nih.gov/geo/query/acc.cgi?acc=GSE64819","GSE64819")</f>
        <v>GSE64819</v>
      </c>
    </row>
    <row r="503" spans="1:6" x14ac:dyDescent="0.25">
      <c r="A503" t="s">
        <v>2947</v>
      </c>
      <c r="B503" s="2" t="s">
        <v>1863</v>
      </c>
      <c r="C503" t="s">
        <v>327</v>
      </c>
      <c r="D503" t="s">
        <v>789</v>
      </c>
      <c r="E503" t="str">
        <f>HYPERLINK("https://www.ncbi.nlm.nih.gov/geo/query/acc.cgi?acc=GSM1244661","GSM1244661")</f>
        <v>GSM1244661</v>
      </c>
      <c r="F503" t="str">
        <f>HYPERLINK("https://www.ncbi.nlm.nih.gov/geo/query/acc.cgi?acc=GSE46879","GSE46879")</f>
        <v>GSE46879</v>
      </c>
    </row>
    <row r="504" spans="1:6" x14ac:dyDescent="0.25">
      <c r="A504" t="s">
        <v>2949</v>
      </c>
      <c r="B504" s="2" t="s">
        <v>985</v>
      </c>
      <c r="C504" t="s">
        <v>28</v>
      </c>
      <c r="D504" t="s">
        <v>559</v>
      </c>
      <c r="E504" t="str">
        <f>HYPERLINK("https://www.ncbi.nlm.nih.gov/geo/query/acc.cgi?acc=GSM338373","GSM338373")</f>
        <v>GSM338373</v>
      </c>
      <c r="F504" t="str">
        <f>HYPERLINK("https://www.ncbi.nlm.nih.gov/geo/query/acc.cgi?acc=GSE13408","GSE13408")</f>
        <v>GSE13408</v>
      </c>
    </row>
    <row r="505" spans="1:6" x14ac:dyDescent="0.25">
      <c r="A505" t="s">
        <v>2959</v>
      </c>
      <c r="B505" s="2" t="s">
        <v>2954</v>
      </c>
      <c r="C505" t="s">
        <v>28</v>
      </c>
      <c r="D505" t="s">
        <v>559</v>
      </c>
      <c r="E505" t="str">
        <f>HYPERLINK("https://www.ncbi.nlm.nih.gov/geo/query/acc.cgi?acc=GSM338379","GSM338379")</f>
        <v>GSM338379</v>
      </c>
      <c r="F505" t="str">
        <f>HYPERLINK("https://www.ncbi.nlm.nih.gov/geo/query/acc.cgi?acc=GSE13408","GSE13408")</f>
        <v>GSE13408</v>
      </c>
    </row>
    <row r="506" spans="1:6" x14ac:dyDescent="0.25">
      <c r="A506" t="s">
        <v>2968</v>
      </c>
      <c r="B506" s="2" t="s">
        <v>2616</v>
      </c>
      <c r="C506" t="s">
        <v>377</v>
      </c>
      <c r="D506" t="s">
        <v>618</v>
      </c>
      <c r="E506" t="str">
        <f>HYPERLINK("https://www.ncbi.nlm.nih.gov/geo/query/acc.cgi?acc=GSM1304571","GSM1304571")</f>
        <v>GSM1304571</v>
      </c>
      <c r="F506" t="str">
        <f>HYPERLINK("https://www.ncbi.nlm.nih.gov/geo/query/acc.cgi?acc=GSE53969","GSE53969")</f>
        <v>GSE53969</v>
      </c>
    </row>
    <row r="507" spans="1:6" x14ac:dyDescent="0.25">
      <c r="A507" t="s">
        <v>2975</v>
      </c>
      <c r="B507" s="2" t="s">
        <v>2976</v>
      </c>
      <c r="C507" t="s">
        <v>315</v>
      </c>
      <c r="D507" t="s">
        <v>559</v>
      </c>
      <c r="E507" t="str">
        <f>HYPERLINK("https://www.ncbi.nlm.nih.gov/geo/query/acc.cgi?acc=GSM1083524","GSM1083524")</f>
        <v>GSM1083524</v>
      </c>
      <c r="F507" t="str">
        <f>HYPERLINK("https://www.ncbi.nlm.nih.gov/geo/query/acc.cgi?acc=GSE44339","GSE44339")</f>
        <v>GSE44339</v>
      </c>
    </row>
    <row r="508" spans="1:6" x14ac:dyDescent="0.25">
      <c r="A508" t="s">
        <v>2977</v>
      </c>
      <c r="B508" s="2" t="s">
        <v>2978</v>
      </c>
      <c r="C508" t="s">
        <v>315</v>
      </c>
      <c r="D508" t="s">
        <v>559</v>
      </c>
      <c r="E508" t="str">
        <f>HYPERLINK("https://www.ncbi.nlm.nih.gov/geo/query/acc.cgi?acc=GSM1083525","GSM1083525")</f>
        <v>GSM1083525</v>
      </c>
      <c r="F508" t="str">
        <f>HYPERLINK("https://www.ncbi.nlm.nih.gov/geo/query/acc.cgi?acc=GSE44339","GSE44339")</f>
        <v>GSE44339</v>
      </c>
    </row>
    <row r="509" spans="1:6" x14ac:dyDescent="0.25">
      <c r="A509" t="s">
        <v>2985</v>
      </c>
      <c r="B509" s="2" t="s">
        <v>2986</v>
      </c>
      <c r="C509" t="s">
        <v>315</v>
      </c>
      <c r="D509" t="s">
        <v>559</v>
      </c>
      <c r="E509" t="str">
        <f>HYPERLINK("https://www.ncbi.nlm.nih.gov/geo/query/acc.cgi?acc=GSM1083521","GSM1083521")</f>
        <v>GSM1083521</v>
      </c>
      <c r="F509" t="str">
        <f>HYPERLINK("https://www.ncbi.nlm.nih.gov/geo/query/acc.cgi?acc=GSE44339","GSE44339")</f>
        <v>GSE44339</v>
      </c>
    </row>
    <row r="510" spans="1:6" x14ac:dyDescent="0.25">
      <c r="A510" t="s">
        <v>2987</v>
      </c>
      <c r="B510" s="2" t="s">
        <v>2988</v>
      </c>
      <c r="C510" t="s">
        <v>315</v>
      </c>
      <c r="D510" t="s">
        <v>559</v>
      </c>
      <c r="E510" t="str">
        <f>HYPERLINK("https://www.ncbi.nlm.nih.gov/geo/query/acc.cgi?acc=GSM1083522","GSM1083522")</f>
        <v>GSM1083522</v>
      </c>
      <c r="F510" t="str">
        <f>HYPERLINK("https://www.ncbi.nlm.nih.gov/geo/query/acc.cgi?acc=GSE44339","GSE44339")</f>
        <v>GSE44339</v>
      </c>
    </row>
    <row r="511" spans="1:6" x14ac:dyDescent="0.25">
      <c r="A511" t="s">
        <v>2989</v>
      </c>
      <c r="B511" s="2" t="s">
        <v>2990</v>
      </c>
      <c r="C511" t="s">
        <v>324</v>
      </c>
      <c r="D511" t="s">
        <v>623</v>
      </c>
      <c r="E511" t="str">
        <f>HYPERLINK("https://www.ncbi.nlm.nih.gov/geo/query/acc.cgi?acc=GSM105588","GSM105588")</f>
        <v>GSM105588</v>
      </c>
      <c r="F511" t="str">
        <f>HYPERLINK("https://www.ncbi.nlm.nih.gov/geo/query/acc.cgi?acc=GSE4679","GSE4679")</f>
        <v>GSE4679</v>
      </c>
    </row>
    <row r="512" spans="1:6" x14ac:dyDescent="0.25">
      <c r="A512" t="s">
        <v>2999</v>
      </c>
      <c r="B512" s="2" t="s">
        <v>2996</v>
      </c>
      <c r="C512" t="s">
        <v>324</v>
      </c>
      <c r="D512" t="s">
        <v>623</v>
      </c>
      <c r="E512" t="str">
        <f>HYPERLINK("https://www.ncbi.nlm.nih.gov/geo/query/acc.cgi?acc=GSM105586","GSM105586")</f>
        <v>GSM105586</v>
      </c>
      <c r="F512" t="str">
        <f>HYPERLINK("https://www.ncbi.nlm.nih.gov/geo/query/acc.cgi?acc=GSE4679","GSE4679")</f>
        <v>GSE4679</v>
      </c>
    </row>
    <row r="513" spans="1:6" x14ac:dyDescent="0.25">
      <c r="A513" t="s">
        <v>3000</v>
      </c>
      <c r="B513" s="2" t="s">
        <v>2661</v>
      </c>
      <c r="C513" t="s">
        <v>330</v>
      </c>
      <c r="D513" t="s">
        <v>947</v>
      </c>
      <c r="E513" t="str">
        <f>HYPERLINK("https://www.ncbi.nlm.nih.gov/geo/query/acc.cgi?acc=GSM1147678","GSM1147678")</f>
        <v>GSM1147678</v>
      </c>
      <c r="F513" t="str">
        <f>HYPERLINK("https://www.ncbi.nlm.nih.gov/geo/query/acc.cgi?acc=GSE47345","GSE47345")</f>
        <v>GSE47345</v>
      </c>
    </row>
    <row r="514" spans="1:6" x14ac:dyDescent="0.25">
      <c r="A514" t="s">
        <v>3005</v>
      </c>
      <c r="B514" s="2" t="s">
        <v>3006</v>
      </c>
      <c r="C514" t="s">
        <v>324</v>
      </c>
      <c r="D514" t="s">
        <v>623</v>
      </c>
      <c r="E514" t="str">
        <f>HYPERLINK("https://www.ncbi.nlm.nih.gov/geo/query/acc.cgi?acc=GSM105580","GSM105580")</f>
        <v>GSM105580</v>
      </c>
      <c r="F514" t="str">
        <f>HYPERLINK("https://www.ncbi.nlm.nih.gov/geo/query/acc.cgi?acc=GSE4679","GSE4679")</f>
        <v>GSE4679</v>
      </c>
    </row>
    <row r="515" spans="1:6" x14ac:dyDescent="0.25">
      <c r="A515" t="s">
        <v>3018</v>
      </c>
      <c r="B515" s="2" t="s">
        <v>3019</v>
      </c>
      <c r="C515" t="s">
        <v>151</v>
      </c>
      <c r="D515" t="s">
        <v>559</v>
      </c>
      <c r="E515" t="str">
        <f>HYPERLINK("https://www.ncbi.nlm.nih.gov/geo/query/acc.cgi?acc=GSM734279","GSM734279")</f>
        <v>GSM734279</v>
      </c>
      <c r="F515" t="str">
        <f>HYPERLINK("https://www.ncbi.nlm.nih.gov/geo/query/acc.cgi?acc=GSE27708","GSE27708")</f>
        <v>GSE27708</v>
      </c>
    </row>
    <row r="516" spans="1:6" x14ac:dyDescent="0.25">
      <c r="A516" t="s">
        <v>3030</v>
      </c>
      <c r="B516" s="2" t="s">
        <v>3031</v>
      </c>
      <c r="C516" t="s">
        <v>151</v>
      </c>
      <c r="D516" t="s">
        <v>559</v>
      </c>
      <c r="E516" t="str">
        <f>HYPERLINK("https://www.ncbi.nlm.nih.gov/geo/query/acc.cgi?acc=GSM734276","GSM734276")</f>
        <v>GSM734276</v>
      </c>
      <c r="F516" t="str">
        <f>HYPERLINK("https://www.ncbi.nlm.nih.gov/geo/query/acc.cgi?acc=GSE27708","GSE27708")</f>
        <v>GSE27708</v>
      </c>
    </row>
    <row r="517" spans="1:6" x14ac:dyDescent="0.25">
      <c r="A517" t="s">
        <v>3045</v>
      </c>
      <c r="B517" s="2" t="s">
        <v>3044</v>
      </c>
      <c r="C517" t="s">
        <v>95</v>
      </c>
      <c r="D517" t="s">
        <v>559</v>
      </c>
      <c r="E517" t="str">
        <f>HYPERLINK("https://www.ncbi.nlm.nih.gov/geo/query/acc.cgi?acc=GSM495515","GSM495515")</f>
        <v>GSM495515</v>
      </c>
      <c r="F517" t="str">
        <f>HYPERLINK("https://www.ncbi.nlm.nih.gov/geo/query/acc.cgi?acc=GSE19836","GSE19836")</f>
        <v>GSE19836</v>
      </c>
    </row>
    <row r="518" spans="1:6" x14ac:dyDescent="0.25">
      <c r="A518" t="s">
        <v>3046</v>
      </c>
      <c r="B518" s="2" t="s">
        <v>3047</v>
      </c>
      <c r="C518" t="s">
        <v>95</v>
      </c>
      <c r="D518" t="s">
        <v>559</v>
      </c>
      <c r="E518" t="str">
        <f>HYPERLINK("https://www.ncbi.nlm.nih.gov/geo/query/acc.cgi?acc=GSM495512","GSM495512")</f>
        <v>GSM495512</v>
      </c>
      <c r="F518" t="str">
        <f>HYPERLINK("https://www.ncbi.nlm.nih.gov/geo/query/acc.cgi?acc=GSE19836","GSE19836")</f>
        <v>GSE19836</v>
      </c>
    </row>
    <row r="519" spans="1:6" x14ac:dyDescent="0.25">
      <c r="A519" t="s">
        <v>3051</v>
      </c>
      <c r="B519" s="2" t="s">
        <v>3041</v>
      </c>
      <c r="C519" t="s">
        <v>95</v>
      </c>
      <c r="D519" t="s">
        <v>559</v>
      </c>
      <c r="E519" t="str">
        <f>HYPERLINK("https://www.ncbi.nlm.nih.gov/geo/query/acc.cgi?acc=GSM495518","GSM495518")</f>
        <v>GSM495518</v>
      </c>
      <c r="F519" t="str">
        <f>HYPERLINK("https://www.ncbi.nlm.nih.gov/geo/query/acc.cgi?acc=GSE19836","GSE19836")</f>
        <v>GSE19836</v>
      </c>
    </row>
    <row r="520" spans="1:6" x14ac:dyDescent="0.25">
      <c r="A520" t="s">
        <v>3057</v>
      </c>
      <c r="B520" s="2" t="s">
        <v>3056</v>
      </c>
      <c r="C520" t="s">
        <v>178</v>
      </c>
      <c r="D520" t="s">
        <v>630</v>
      </c>
      <c r="E520" t="str">
        <f>HYPERLINK("https://www.ncbi.nlm.nih.gov/geo/query/acc.cgi?acc=GSM749029","GSM749029")</f>
        <v>GSM749029</v>
      </c>
      <c r="F520" t="str">
        <f>HYPERLINK("https://www.ncbi.nlm.nih.gov/geo/query/acc.cgi?acc=GSE30245","GSE30245")</f>
        <v>GSE30245</v>
      </c>
    </row>
    <row r="521" spans="1:6" x14ac:dyDescent="0.25">
      <c r="A521" t="s">
        <v>3060</v>
      </c>
      <c r="B521" s="2" t="s">
        <v>3059</v>
      </c>
      <c r="C521" t="s">
        <v>178</v>
      </c>
      <c r="D521" t="s">
        <v>630</v>
      </c>
      <c r="E521" t="str">
        <f>HYPERLINK("https://www.ncbi.nlm.nih.gov/geo/query/acc.cgi?acc=GSM749027","GSM749027")</f>
        <v>GSM749027</v>
      </c>
      <c r="F521" t="str">
        <f>HYPERLINK("https://www.ncbi.nlm.nih.gov/geo/query/acc.cgi?acc=GSE30245","GSE30245")</f>
        <v>GSE30245</v>
      </c>
    </row>
    <row r="522" spans="1:6" x14ac:dyDescent="0.25">
      <c r="A522" t="s">
        <v>3063</v>
      </c>
      <c r="B522" s="2" t="s">
        <v>3062</v>
      </c>
      <c r="C522" t="s">
        <v>178</v>
      </c>
      <c r="D522" t="s">
        <v>630</v>
      </c>
      <c r="E522" t="str">
        <f>HYPERLINK("https://www.ncbi.nlm.nih.gov/geo/query/acc.cgi?acc=GSM749025","GSM749025")</f>
        <v>GSM749025</v>
      </c>
      <c r="F522" t="str">
        <f>HYPERLINK("https://www.ncbi.nlm.nih.gov/geo/query/acc.cgi?acc=GSE30245","GSE30245")</f>
        <v>GSE30245</v>
      </c>
    </row>
    <row r="523" spans="1:6" x14ac:dyDescent="0.25">
      <c r="A523" t="s">
        <v>3066</v>
      </c>
      <c r="B523" s="2" t="s">
        <v>3065</v>
      </c>
      <c r="C523" t="s">
        <v>178</v>
      </c>
      <c r="D523" t="s">
        <v>630</v>
      </c>
      <c r="E523" t="str">
        <f>HYPERLINK("https://www.ncbi.nlm.nih.gov/geo/query/acc.cgi?acc=GSM749023","GSM749023")</f>
        <v>GSM749023</v>
      </c>
      <c r="F523" t="str">
        <f>HYPERLINK("https://www.ncbi.nlm.nih.gov/geo/query/acc.cgi?acc=GSE30245","GSE30245")</f>
        <v>GSE30245</v>
      </c>
    </row>
    <row r="524" spans="1:6" x14ac:dyDescent="0.25">
      <c r="A524" t="s">
        <v>3069</v>
      </c>
      <c r="B524" s="2" t="s">
        <v>3068</v>
      </c>
      <c r="C524" t="s">
        <v>178</v>
      </c>
      <c r="D524" t="s">
        <v>630</v>
      </c>
      <c r="E524" t="str">
        <f>HYPERLINK("https://www.ncbi.nlm.nih.gov/geo/query/acc.cgi?acc=GSM749021","GSM749021")</f>
        <v>GSM749021</v>
      </c>
      <c r="F524" t="str">
        <f>HYPERLINK("https://www.ncbi.nlm.nih.gov/geo/query/acc.cgi?acc=GSE30245","GSE30245")</f>
        <v>GSE30245</v>
      </c>
    </row>
    <row r="525" spans="1:6" x14ac:dyDescent="0.25">
      <c r="A525" t="s">
        <v>3070</v>
      </c>
      <c r="B525" s="2" t="s">
        <v>3071</v>
      </c>
      <c r="C525" t="s">
        <v>357</v>
      </c>
      <c r="D525" t="s">
        <v>583</v>
      </c>
      <c r="E525" t="str">
        <f>HYPERLINK("https://www.ncbi.nlm.nih.gov/geo/query/acc.cgi?acc=GSM1249109","GSM1249109")</f>
        <v>GSM1249109</v>
      </c>
      <c r="F525" t="str">
        <f>HYPERLINK("https://www.ncbi.nlm.nih.gov/geo/query/acc.cgi?acc=GSE51605","GSE51605")</f>
        <v>GSE51605</v>
      </c>
    </row>
    <row r="526" spans="1:6" x14ac:dyDescent="0.25">
      <c r="A526" t="s">
        <v>3073</v>
      </c>
      <c r="B526" s="2" t="s">
        <v>3074</v>
      </c>
      <c r="C526" t="s">
        <v>406</v>
      </c>
      <c r="D526" t="s">
        <v>789</v>
      </c>
      <c r="E526" t="str">
        <f>HYPERLINK("https://www.ncbi.nlm.nih.gov/geo/query/acc.cgi?acc=GSM1388377","GSM1388377")</f>
        <v>GSM1388377</v>
      </c>
      <c r="F526" t="str">
        <f>HYPERLINK("https://www.ncbi.nlm.nih.gov/geo/query/acc.cgi?acc=GSE57774","GSE57774")</f>
        <v>GSE57774</v>
      </c>
    </row>
    <row r="527" spans="1:6" x14ac:dyDescent="0.25">
      <c r="A527" t="s">
        <v>3079</v>
      </c>
      <c r="B527" s="2" t="s">
        <v>1513</v>
      </c>
      <c r="C527" t="s">
        <v>357</v>
      </c>
      <c r="D527" t="s">
        <v>583</v>
      </c>
      <c r="E527" t="str">
        <f>HYPERLINK("https://www.ncbi.nlm.nih.gov/geo/query/acc.cgi?acc=GSM1249100","GSM1249100")</f>
        <v>GSM1249100</v>
      </c>
      <c r="F527" t="str">
        <f>HYPERLINK("https://www.ncbi.nlm.nih.gov/geo/query/acc.cgi?acc=GSE51605","GSE51605")</f>
        <v>GSE51605</v>
      </c>
    </row>
    <row r="528" spans="1:6" x14ac:dyDescent="0.25">
      <c r="A528" t="s">
        <v>3087</v>
      </c>
      <c r="B528" s="2" t="s">
        <v>3086</v>
      </c>
      <c r="C528" t="s">
        <v>178</v>
      </c>
      <c r="D528" t="s">
        <v>630</v>
      </c>
      <c r="E528" t="str">
        <f>HYPERLINK("https://www.ncbi.nlm.nih.gov/geo/query/acc.cgi?acc=GSM749153","GSM749153")</f>
        <v>GSM749153</v>
      </c>
      <c r="F528" t="str">
        <f>HYPERLINK("https://www.ncbi.nlm.nih.gov/geo/query/acc.cgi?acc=GSE30245","GSE30245")</f>
        <v>GSE30245</v>
      </c>
    </row>
    <row r="529" spans="1:6" x14ac:dyDescent="0.25">
      <c r="A529" t="s">
        <v>3090</v>
      </c>
      <c r="B529" s="2" t="s">
        <v>3089</v>
      </c>
      <c r="C529" t="s">
        <v>178</v>
      </c>
      <c r="D529" t="s">
        <v>630</v>
      </c>
      <c r="E529" t="str">
        <f>HYPERLINK("https://www.ncbi.nlm.nih.gov/geo/query/acc.cgi?acc=GSM749151","GSM749151")</f>
        <v>GSM749151</v>
      </c>
      <c r="F529" t="str">
        <f>HYPERLINK("https://www.ncbi.nlm.nih.gov/geo/query/acc.cgi?acc=GSE30245","GSE30245")</f>
        <v>GSE30245</v>
      </c>
    </row>
    <row r="530" spans="1:6" x14ac:dyDescent="0.25">
      <c r="A530" t="s">
        <v>3093</v>
      </c>
      <c r="B530" s="2" t="s">
        <v>3092</v>
      </c>
      <c r="C530" t="s">
        <v>178</v>
      </c>
      <c r="D530" t="s">
        <v>630</v>
      </c>
      <c r="E530" t="str">
        <f>HYPERLINK("https://www.ncbi.nlm.nih.gov/geo/query/acc.cgi?acc=GSM749157","GSM749157")</f>
        <v>GSM749157</v>
      </c>
      <c r="F530" t="str">
        <f>HYPERLINK("https://www.ncbi.nlm.nih.gov/geo/query/acc.cgi?acc=GSE30245","GSE30245")</f>
        <v>GSE30245</v>
      </c>
    </row>
    <row r="531" spans="1:6" x14ac:dyDescent="0.25">
      <c r="A531" t="s">
        <v>3094</v>
      </c>
      <c r="B531" s="2" t="s">
        <v>3095</v>
      </c>
      <c r="C531" t="s">
        <v>178</v>
      </c>
      <c r="D531" t="s">
        <v>630</v>
      </c>
      <c r="E531" t="str">
        <f>HYPERLINK("https://www.ncbi.nlm.nih.gov/geo/query/acc.cgi?acc=GSM749154","GSM749154")</f>
        <v>GSM749154</v>
      </c>
      <c r="F531" t="str">
        <f>HYPERLINK("https://www.ncbi.nlm.nih.gov/geo/query/acc.cgi?acc=GSE30245","GSE30245")</f>
        <v>GSE30245</v>
      </c>
    </row>
    <row r="532" spans="1:6" x14ac:dyDescent="0.25">
      <c r="A532" t="s">
        <v>3101</v>
      </c>
      <c r="B532" s="2" t="s">
        <v>3100</v>
      </c>
      <c r="C532" t="s">
        <v>178</v>
      </c>
      <c r="D532" t="s">
        <v>630</v>
      </c>
      <c r="E532" t="str">
        <f>HYPERLINK("https://www.ncbi.nlm.nih.gov/geo/query/acc.cgi?acc=GSM749159","GSM749159")</f>
        <v>GSM749159</v>
      </c>
      <c r="F532" t="str">
        <f>HYPERLINK("https://www.ncbi.nlm.nih.gov/geo/query/acc.cgi?acc=GSE30245","GSE30245")</f>
        <v>GSE30245</v>
      </c>
    </row>
    <row r="533" spans="1:6" x14ac:dyDescent="0.25">
      <c r="A533" t="s">
        <v>3117</v>
      </c>
      <c r="B533" s="2" t="s">
        <v>3083</v>
      </c>
      <c r="C533" t="s">
        <v>377</v>
      </c>
      <c r="D533" t="s">
        <v>618</v>
      </c>
      <c r="E533" t="str">
        <f>HYPERLINK("https://www.ncbi.nlm.nih.gov/geo/query/acc.cgi?acc=GSM1304505","GSM1304505")</f>
        <v>GSM1304505</v>
      </c>
      <c r="F533" t="str">
        <f>HYPERLINK("https://www.ncbi.nlm.nih.gov/geo/query/acc.cgi?acc=GSE53969","GSE53969")</f>
        <v>GSE53969</v>
      </c>
    </row>
    <row r="534" spans="1:6" x14ac:dyDescent="0.25">
      <c r="A534" t="s">
        <v>3126</v>
      </c>
      <c r="B534" s="2" t="s">
        <v>3122</v>
      </c>
      <c r="C534" t="s">
        <v>409</v>
      </c>
      <c r="D534" t="s">
        <v>583</v>
      </c>
      <c r="E534" t="str">
        <f>HYPERLINK("https://www.ncbi.nlm.nih.gov/geo/query/acc.cgi?acc=GSM1406417","GSM1406417")</f>
        <v>GSM1406417</v>
      </c>
      <c r="F534" t="str">
        <f>HYPERLINK("https://www.ncbi.nlm.nih.gov/geo/query/acc.cgi?acc=GSE58317","GSE58317")</f>
        <v>GSE58317</v>
      </c>
    </row>
    <row r="535" spans="1:6" x14ac:dyDescent="0.25">
      <c r="A535" t="s">
        <v>3131</v>
      </c>
      <c r="B535" s="2" t="s">
        <v>3128</v>
      </c>
      <c r="C535" t="s">
        <v>409</v>
      </c>
      <c r="D535" t="s">
        <v>583</v>
      </c>
      <c r="E535" t="str">
        <f>HYPERLINK("https://www.ncbi.nlm.nih.gov/geo/query/acc.cgi?acc=GSM1406418","GSM1406418")</f>
        <v>GSM1406418</v>
      </c>
      <c r="F535" t="str">
        <f>HYPERLINK("https://www.ncbi.nlm.nih.gov/geo/query/acc.cgi?acc=GSE58317","GSE58317")</f>
        <v>GSE58317</v>
      </c>
    </row>
    <row r="536" spans="1:6" x14ac:dyDescent="0.25">
      <c r="A536" t="s">
        <v>3134</v>
      </c>
      <c r="B536" s="2" t="s">
        <v>1150</v>
      </c>
      <c r="C536" t="s">
        <v>178</v>
      </c>
      <c r="D536" t="s">
        <v>630</v>
      </c>
      <c r="E536" t="str">
        <f>HYPERLINK("https://www.ncbi.nlm.nih.gov/geo/query/acc.cgi?acc=GSM748930","GSM748930")</f>
        <v>GSM748930</v>
      </c>
      <c r="F536" t="str">
        <f>HYPERLINK("https://www.ncbi.nlm.nih.gov/geo/query/acc.cgi?acc=GSE30245","GSE30245")</f>
        <v>GSE30245</v>
      </c>
    </row>
    <row r="537" spans="1:6" x14ac:dyDescent="0.25">
      <c r="A537" t="s">
        <v>3159</v>
      </c>
      <c r="B537" s="2" t="s">
        <v>3160</v>
      </c>
      <c r="C537" t="s">
        <v>354</v>
      </c>
      <c r="D537" t="s">
        <v>856</v>
      </c>
      <c r="E537" t="str">
        <f>HYPERLINK("https://www.ncbi.nlm.nih.gov/geo/query/acc.cgi?acc=GSM1330516","GSM1330516")</f>
        <v>GSM1330516</v>
      </c>
      <c r="F537" t="str">
        <f>HYPERLINK("https://www.ncbi.nlm.nih.gov/geo/query/acc.cgi?acc=GSE50206","GSE50206")</f>
        <v>GSE50206</v>
      </c>
    </row>
    <row r="538" spans="1:6" x14ac:dyDescent="0.25">
      <c r="A538" t="s">
        <v>3169</v>
      </c>
      <c r="B538" s="2" t="s">
        <v>823</v>
      </c>
      <c r="C538" t="s">
        <v>401</v>
      </c>
      <c r="D538" t="s">
        <v>824</v>
      </c>
      <c r="E538" t="str">
        <f>HYPERLINK("https://www.ncbi.nlm.nih.gov/geo/query/acc.cgi?acc=GSM1370208","GSM1370208")</f>
        <v>GSM1370208</v>
      </c>
      <c r="F538" t="str">
        <f>HYPERLINK("https://www.ncbi.nlm.nih.gov/geo/query/acc.cgi?acc=GSE56853","GSE56853")</f>
        <v>GSE56853</v>
      </c>
    </row>
    <row r="539" spans="1:6" x14ac:dyDescent="0.25">
      <c r="A539" t="s">
        <v>3174</v>
      </c>
      <c r="B539" s="2" t="s">
        <v>3175</v>
      </c>
      <c r="C539" t="s">
        <v>401</v>
      </c>
      <c r="D539" t="s">
        <v>824</v>
      </c>
      <c r="E539" t="str">
        <f>HYPERLINK("https://www.ncbi.nlm.nih.gov/geo/query/acc.cgi?acc=GSM1370206","GSM1370206")</f>
        <v>GSM1370206</v>
      </c>
      <c r="F539" t="str">
        <f>HYPERLINK("https://www.ncbi.nlm.nih.gov/geo/query/acc.cgi?acc=GSE56853","GSE56853")</f>
        <v>GSE56853</v>
      </c>
    </row>
    <row r="540" spans="1:6" x14ac:dyDescent="0.25">
      <c r="A540" t="s">
        <v>3177</v>
      </c>
      <c r="B540" s="2" t="s">
        <v>3178</v>
      </c>
      <c r="C540" t="s">
        <v>401</v>
      </c>
      <c r="D540" t="s">
        <v>824</v>
      </c>
      <c r="E540" t="str">
        <f>HYPERLINK("https://www.ncbi.nlm.nih.gov/geo/query/acc.cgi?acc=GSM1370204","GSM1370204")</f>
        <v>GSM1370204</v>
      </c>
      <c r="F540" t="str">
        <f>HYPERLINK("https://www.ncbi.nlm.nih.gov/geo/query/acc.cgi?acc=GSE56853","GSE56853")</f>
        <v>GSE56853</v>
      </c>
    </row>
    <row r="541" spans="1:6" x14ac:dyDescent="0.25">
      <c r="A541" t="s">
        <v>3179</v>
      </c>
      <c r="B541" s="2" t="s">
        <v>3180</v>
      </c>
      <c r="C541" t="s">
        <v>321</v>
      </c>
      <c r="D541" t="s">
        <v>559</v>
      </c>
      <c r="E541" t="str">
        <f>HYPERLINK("https://www.ncbi.nlm.nih.gov/geo/query/acc.cgi?acc=GSM1131822","GSM1131822")</f>
        <v>GSM1131822</v>
      </c>
      <c r="F541" t="str">
        <f>HYPERLINK("https://www.ncbi.nlm.nih.gov/geo/query/acc.cgi?acc=GSE46532","GSE46532")</f>
        <v>GSE46532</v>
      </c>
    </row>
    <row r="542" spans="1:6" x14ac:dyDescent="0.25">
      <c r="A542" t="s">
        <v>3185</v>
      </c>
      <c r="B542" s="2" t="s">
        <v>3182</v>
      </c>
      <c r="C542" t="s">
        <v>40</v>
      </c>
      <c r="D542" t="s">
        <v>559</v>
      </c>
      <c r="E542" t="str">
        <f>HYPERLINK("https://www.ncbi.nlm.nih.gov/geo/query/acc.cgi?acc=GSM378806","GSM378806")</f>
        <v>GSM378806</v>
      </c>
      <c r="F542" t="str">
        <f>HYPERLINK("https://www.ncbi.nlm.nih.gov/geo/query/acc.cgi?acc=GSE15173","GSE15173")</f>
        <v>GSE15173</v>
      </c>
    </row>
    <row r="543" spans="1:6" x14ac:dyDescent="0.25">
      <c r="A543" t="s">
        <v>3188</v>
      </c>
      <c r="B543" s="2" t="s">
        <v>3189</v>
      </c>
      <c r="C543" t="s">
        <v>321</v>
      </c>
      <c r="D543" t="s">
        <v>559</v>
      </c>
      <c r="E543" t="str">
        <f>HYPERLINK("https://www.ncbi.nlm.nih.gov/geo/query/acc.cgi?acc=GSM1131820","GSM1131820")</f>
        <v>GSM1131820</v>
      </c>
      <c r="F543" t="str">
        <f>HYPERLINK("https://www.ncbi.nlm.nih.gov/geo/query/acc.cgi?acc=GSE46532","GSE46532")</f>
        <v>GSE46532</v>
      </c>
    </row>
    <row r="544" spans="1:6" x14ac:dyDescent="0.25">
      <c r="A544" t="s">
        <v>3201</v>
      </c>
      <c r="B544" s="2" t="s">
        <v>3202</v>
      </c>
      <c r="C544" t="s">
        <v>178</v>
      </c>
      <c r="D544" t="s">
        <v>630</v>
      </c>
      <c r="E544" t="str">
        <f>HYPERLINK("https://www.ncbi.nlm.nih.gov/geo/query/acc.cgi?acc=GSM748991","GSM748991")</f>
        <v>GSM748991</v>
      </c>
      <c r="F544" t="str">
        <f>HYPERLINK("https://www.ncbi.nlm.nih.gov/geo/query/acc.cgi?acc=GSE30245","GSE30245")</f>
        <v>GSE30245</v>
      </c>
    </row>
    <row r="545" spans="1:6" x14ac:dyDescent="0.25">
      <c r="A545" t="s">
        <v>3204</v>
      </c>
      <c r="B545" s="2" t="s">
        <v>3205</v>
      </c>
      <c r="C545" t="s">
        <v>178</v>
      </c>
      <c r="D545" t="s">
        <v>630</v>
      </c>
      <c r="E545" t="str">
        <f>HYPERLINK("https://www.ncbi.nlm.nih.gov/geo/query/acc.cgi?acc=GSM748993","GSM748993")</f>
        <v>GSM748993</v>
      </c>
      <c r="F545" t="str">
        <f>HYPERLINK("https://www.ncbi.nlm.nih.gov/geo/query/acc.cgi?acc=GSE30245","GSE30245")</f>
        <v>GSE30245</v>
      </c>
    </row>
    <row r="546" spans="1:6" x14ac:dyDescent="0.25">
      <c r="A546" t="s">
        <v>3207</v>
      </c>
      <c r="B546" s="2" t="s">
        <v>3208</v>
      </c>
      <c r="C546" t="s">
        <v>178</v>
      </c>
      <c r="D546" t="s">
        <v>630</v>
      </c>
      <c r="E546" t="str">
        <f>HYPERLINK("https://www.ncbi.nlm.nih.gov/geo/query/acc.cgi?acc=GSM748995","GSM748995")</f>
        <v>GSM748995</v>
      </c>
      <c r="F546" t="str">
        <f>HYPERLINK("https://www.ncbi.nlm.nih.gov/geo/query/acc.cgi?acc=GSE30245","GSE30245")</f>
        <v>GSE30245</v>
      </c>
    </row>
    <row r="547" spans="1:6" x14ac:dyDescent="0.25">
      <c r="A547" t="s">
        <v>3210</v>
      </c>
      <c r="B547" s="2" t="s">
        <v>3211</v>
      </c>
      <c r="C547" t="s">
        <v>178</v>
      </c>
      <c r="D547" t="s">
        <v>630</v>
      </c>
      <c r="E547" t="str">
        <f>HYPERLINK("https://www.ncbi.nlm.nih.gov/geo/query/acc.cgi?acc=GSM748997","GSM748997")</f>
        <v>GSM748997</v>
      </c>
      <c r="F547" t="str">
        <f>HYPERLINK("https://www.ncbi.nlm.nih.gov/geo/query/acc.cgi?acc=GSE30245","GSE30245")</f>
        <v>GSE30245</v>
      </c>
    </row>
    <row r="548" spans="1:6" x14ac:dyDescent="0.25">
      <c r="A548" t="s">
        <v>3215</v>
      </c>
      <c r="B548" s="2" t="s">
        <v>3216</v>
      </c>
      <c r="C548" t="s">
        <v>178</v>
      </c>
      <c r="D548" t="s">
        <v>630</v>
      </c>
      <c r="E548" t="str">
        <f>HYPERLINK("https://www.ncbi.nlm.nih.gov/geo/query/acc.cgi?acc=GSM748998","GSM748998")</f>
        <v>GSM748998</v>
      </c>
      <c r="F548" t="str">
        <f>HYPERLINK("https://www.ncbi.nlm.nih.gov/geo/query/acc.cgi?acc=GSE30245","GSE30245")</f>
        <v>GSE30245</v>
      </c>
    </row>
    <row r="549" spans="1:6" x14ac:dyDescent="0.25">
      <c r="A549" t="s">
        <v>3219</v>
      </c>
      <c r="B549" s="2" t="s">
        <v>3220</v>
      </c>
      <c r="C549" t="s">
        <v>368</v>
      </c>
      <c r="D549" t="s">
        <v>572</v>
      </c>
      <c r="E549" t="str">
        <f>HYPERLINK("https://www.ncbi.nlm.nih.gov/geo/query/acc.cgi?acc=GSM1295572","GSM1295572")</f>
        <v>GSM1295572</v>
      </c>
      <c r="F549" t="str">
        <f>HYPERLINK("https://www.ncbi.nlm.nih.gov/geo/query/acc.cgi?acc=GSE53529","GSE53529")</f>
        <v>GSE53529</v>
      </c>
    </row>
    <row r="550" spans="1:6" x14ac:dyDescent="0.25">
      <c r="A550" t="s">
        <v>3223</v>
      </c>
      <c r="B550" s="2" t="s">
        <v>1739</v>
      </c>
      <c r="C550" t="s">
        <v>368</v>
      </c>
      <c r="D550" t="s">
        <v>572</v>
      </c>
      <c r="E550" t="str">
        <f>HYPERLINK("https://www.ncbi.nlm.nih.gov/geo/query/acc.cgi?acc=GSM1295570","GSM1295570")</f>
        <v>GSM1295570</v>
      </c>
      <c r="F550" t="str">
        <f>HYPERLINK("https://www.ncbi.nlm.nih.gov/geo/query/acc.cgi?acc=GSE53529","GSE53529")</f>
        <v>GSE53529</v>
      </c>
    </row>
    <row r="551" spans="1:6" x14ac:dyDescent="0.25">
      <c r="A551" t="s">
        <v>3230</v>
      </c>
      <c r="B551" s="2" t="s">
        <v>3229</v>
      </c>
      <c r="C551" t="s">
        <v>186</v>
      </c>
      <c r="D551" t="s">
        <v>728</v>
      </c>
      <c r="E551" t="str">
        <f>HYPERLINK("https://www.ncbi.nlm.nih.gov/geo/query/acc.cgi?acc=GSM777817","GSM777817")</f>
        <v>GSM777817</v>
      </c>
      <c r="F551" t="str">
        <f>HYPERLINK("https://www.ncbi.nlm.nih.gov/geo/query/acc.cgi?acc=GSE31374","GSE31374")</f>
        <v>GSE31374</v>
      </c>
    </row>
    <row r="552" spans="1:6" x14ac:dyDescent="0.25">
      <c r="A552" t="s">
        <v>3233</v>
      </c>
      <c r="B552" s="2" t="s">
        <v>3232</v>
      </c>
      <c r="C552" t="s">
        <v>186</v>
      </c>
      <c r="D552" t="s">
        <v>728</v>
      </c>
      <c r="E552" t="str">
        <f>HYPERLINK("https://www.ncbi.nlm.nih.gov/geo/query/acc.cgi?acc=GSM777815","GSM777815")</f>
        <v>GSM777815</v>
      </c>
      <c r="F552" t="str">
        <f>HYPERLINK("https://www.ncbi.nlm.nih.gov/geo/query/acc.cgi?acc=GSE31374","GSE31374")</f>
        <v>GSE31374</v>
      </c>
    </row>
    <row r="553" spans="1:6" x14ac:dyDescent="0.25">
      <c r="A553" t="s">
        <v>3236</v>
      </c>
      <c r="B553" s="2" t="s">
        <v>3235</v>
      </c>
      <c r="C553" t="s">
        <v>186</v>
      </c>
      <c r="D553" t="s">
        <v>728</v>
      </c>
      <c r="E553" t="str">
        <f>HYPERLINK("https://www.ncbi.nlm.nih.gov/geo/query/acc.cgi?acc=GSM777813","GSM777813")</f>
        <v>GSM777813</v>
      </c>
      <c r="F553" t="str">
        <f>HYPERLINK("https://www.ncbi.nlm.nih.gov/geo/query/acc.cgi?acc=GSE31374","GSE31374")</f>
        <v>GSE31374</v>
      </c>
    </row>
    <row r="554" spans="1:6" x14ac:dyDescent="0.25">
      <c r="A554" t="s">
        <v>3242</v>
      </c>
      <c r="B554" s="2" t="s">
        <v>3241</v>
      </c>
      <c r="C554" t="s">
        <v>186</v>
      </c>
      <c r="D554" t="s">
        <v>728</v>
      </c>
      <c r="E554" t="str">
        <f>HYPERLINK("https://www.ncbi.nlm.nih.gov/geo/query/acc.cgi?acc=GSM777819","GSM777819")</f>
        <v>GSM777819</v>
      </c>
      <c r="F554" t="str">
        <f>HYPERLINK("https://www.ncbi.nlm.nih.gov/geo/query/acc.cgi?acc=GSE31374","GSE31374")</f>
        <v>GSE31374</v>
      </c>
    </row>
    <row r="555" spans="1:6" x14ac:dyDescent="0.25">
      <c r="A555" t="s">
        <v>3243</v>
      </c>
      <c r="B555" s="2" t="s">
        <v>3244</v>
      </c>
      <c r="C555" t="s">
        <v>178</v>
      </c>
      <c r="D555" t="s">
        <v>630</v>
      </c>
      <c r="E555" t="str">
        <f>HYPERLINK("https://www.ncbi.nlm.nih.gov/geo/query/acc.cgi?acc=GSM749178","GSM749178")</f>
        <v>GSM749178</v>
      </c>
      <c r="F555" t="str">
        <f>HYPERLINK("https://www.ncbi.nlm.nih.gov/geo/query/acc.cgi?acc=GSE30245","GSE30245")</f>
        <v>GSE30245</v>
      </c>
    </row>
    <row r="556" spans="1:6" x14ac:dyDescent="0.25">
      <c r="A556" t="s">
        <v>3248</v>
      </c>
      <c r="B556" s="2" t="s">
        <v>3249</v>
      </c>
      <c r="C556" t="s">
        <v>178</v>
      </c>
      <c r="D556" t="s">
        <v>630</v>
      </c>
      <c r="E556" t="str">
        <f>HYPERLINK("https://www.ncbi.nlm.nih.gov/geo/query/acc.cgi?acc=GSM749179","GSM749179")</f>
        <v>GSM749179</v>
      </c>
      <c r="F556" t="str">
        <f>HYPERLINK("https://www.ncbi.nlm.nih.gov/geo/query/acc.cgi?acc=GSE30245","GSE30245")</f>
        <v>GSE30245</v>
      </c>
    </row>
    <row r="557" spans="1:6" x14ac:dyDescent="0.25">
      <c r="A557" t="s">
        <v>3261</v>
      </c>
      <c r="B557" s="2" t="s">
        <v>3262</v>
      </c>
      <c r="C557" t="s">
        <v>186</v>
      </c>
      <c r="D557" t="s">
        <v>728</v>
      </c>
      <c r="E557" t="str">
        <f>HYPERLINK("https://www.ncbi.nlm.nih.gov/geo/query/acc.cgi?acc=GSM778099","GSM778099")</f>
        <v>GSM778099</v>
      </c>
      <c r="F557" t="str">
        <f>HYPERLINK("https://www.ncbi.nlm.nih.gov/geo/query/acc.cgi?acc=GSE31374","GSE31374")</f>
        <v>GSE31374</v>
      </c>
    </row>
    <row r="558" spans="1:6" x14ac:dyDescent="0.25">
      <c r="A558" t="s">
        <v>3264</v>
      </c>
      <c r="B558" s="2" t="s">
        <v>3265</v>
      </c>
      <c r="C558" t="s">
        <v>186</v>
      </c>
      <c r="D558" t="s">
        <v>728</v>
      </c>
      <c r="E558" t="str">
        <f>HYPERLINK("https://www.ncbi.nlm.nih.gov/geo/query/acc.cgi?acc=GSM778097","GSM778097")</f>
        <v>GSM778097</v>
      </c>
      <c r="F558" t="str">
        <f>HYPERLINK("https://www.ncbi.nlm.nih.gov/geo/query/acc.cgi?acc=GSE31374","GSE31374")</f>
        <v>GSE31374</v>
      </c>
    </row>
    <row r="559" spans="1:6" x14ac:dyDescent="0.25">
      <c r="A559" t="s">
        <v>3267</v>
      </c>
      <c r="B559" s="2" t="s">
        <v>3268</v>
      </c>
      <c r="C559" t="s">
        <v>186</v>
      </c>
      <c r="D559" t="s">
        <v>728</v>
      </c>
      <c r="E559" t="str">
        <f>HYPERLINK("https://www.ncbi.nlm.nih.gov/geo/query/acc.cgi?acc=GSM778095","GSM778095")</f>
        <v>GSM778095</v>
      </c>
      <c r="F559" t="str">
        <f>HYPERLINK("https://www.ncbi.nlm.nih.gov/geo/query/acc.cgi?acc=GSE31374","GSE31374")</f>
        <v>GSE31374</v>
      </c>
    </row>
    <row r="560" spans="1:6" x14ac:dyDescent="0.25">
      <c r="A560" t="s">
        <v>3270</v>
      </c>
      <c r="B560" s="2" t="s">
        <v>3271</v>
      </c>
      <c r="C560" t="s">
        <v>186</v>
      </c>
      <c r="D560" t="s">
        <v>728</v>
      </c>
      <c r="E560" t="str">
        <f>HYPERLINK("https://www.ncbi.nlm.nih.gov/geo/query/acc.cgi?acc=GSM778093","GSM778093")</f>
        <v>GSM778093</v>
      </c>
      <c r="F560" t="str">
        <f>HYPERLINK("https://www.ncbi.nlm.nih.gov/geo/query/acc.cgi?acc=GSE31374","GSE31374")</f>
        <v>GSE31374</v>
      </c>
    </row>
    <row r="561" spans="1:6" x14ac:dyDescent="0.25">
      <c r="A561" t="s">
        <v>3273</v>
      </c>
      <c r="B561" s="2" t="s">
        <v>3274</v>
      </c>
      <c r="C561" t="s">
        <v>186</v>
      </c>
      <c r="D561" t="s">
        <v>728</v>
      </c>
      <c r="E561" t="str">
        <f>HYPERLINK("https://www.ncbi.nlm.nih.gov/geo/query/acc.cgi?acc=GSM777989","GSM777989")</f>
        <v>GSM777989</v>
      </c>
      <c r="F561" t="str">
        <f>HYPERLINK("https://www.ncbi.nlm.nih.gov/geo/query/acc.cgi?acc=GSE31374","GSE31374")</f>
        <v>GSE31374</v>
      </c>
    </row>
    <row r="562" spans="1:6" x14ac:dyDescent="0.25">
      <c r="A562" t="s">
        <v>3289</v>
      </c>
      <c r="B562" s="2" t="s">
        <v>3290</v>
      </c>
      <c r="C562" t="s">
        <v>82</v>
      </c>
      <c r="D562" t="s">
        <v>559</v>
      </c>
      <c r="E562" t="str">
        <f>HYPERLINK("https://www.ncbi.nlm.nih.gov/geo/query/acc.cgi?acc=GSM475186","GSM475186")</f>
        <v>GSM475186</v>
      </c>
      <c r="F562" t="str">
        <f>HYPERLINK("https://www.ncbi.nlm.nih.gov/geo/query/acc.cgi?acc=GSE19165","GSE19165")</f>
        <v>GSE19165</v>
      </c>
    </row>
    <row r="563" spans="1:6" x14ac:dyDescent="0.25">
      <c r="A563" t="s">
        <v>3293</v>
      </c>
      <c r="B563" s="2" t="s">
        <v>3294</v>
      </c>
      <c r="C563" t="s">
        <v>234</v>
      </c>
      <c r="D563" t="s">
        <v>579</v>
      </c>
      <c r="E563" t="str">
        <f>HYPERLINK("https://www.ncbi.nlm.nih.gov/geo/query/acc.cgi?acc=GSM910967","GSM910967")</f>
        <v>GSM910967</v>
      </c>
      <c r="F563" t="str">
        <f>HYPERLINK("https://www.ncbi.nlm.nih.gov/geo/query/acc.cgi?acc=GSE37113","GSE37113")</f>
        <v>GSE37113</v>
      </c>
    </row>
    <row r="564" spans="1:6" x14ac:dyDescent="0.25">
      <c r="A564" t="s">
        <v>3298</v>
      </c>
      <c r="B564" s="2" t="s">
        <v>3299</v>
      </c>
      <c r="C564" t="s">
        <v>234</v>
      </c>
      <c r="D564" t="s">
        <v>579</v>
      </c>
      <c r="E564" t="str">
        <f>HYPERLINK("https://www.ncbi.nlm.nih.gov/geo/query/acc.cgi?acc=GSM910963","GSM910963")</f>
        <v>GSM910963</v>
      </c>
      <c r="F564" t="str">
        <f>HYPERLINK("https://www.ncbi.nlm.nih.gov/geo/query/acc.cgi?acc=GSE37113","GSE37113")</f>
        <v>GSE37113</v>
      </c>
    </row>
    <row r="565" spans="1:6" x14ac:dyDescent="0.25">
      <c r="A565" t="s">
        <v>3301</v>
      </c>
      <c r="B565" s="2" t="s">
        <v>3302</v>
      </c>
      <c r="C565" t="s">
        <v>178</v>
      </c>
      <c r="D565" t="s">
        <v>630</v>
      </c>
      <c r="E565" t="str">
        <f>HYPERLINK("https://www.ncbi.nlm.nih.gov/geo/query/acc.cgi?acc=GSM749176","GSM749176")</f>
        <v>GSM749176</v>
      </c>
      <c r="F565" t="str">
        <f>HYPERLINK("https://www.ncbi.nlm.nih.gov/geo/query/acc.cgi?acc=GSE30245","GSE30245")</f>
        <v>GSE30245</v>
      </c>
    </row>
    <row r="566" spans="1:6" x14ac:dyDescent="0.25">
      <c r="A566" t="s">
        <v>3317</v>
      </c>
      <c r="B566" s="2" t="s">
        <v>3318</v>
      </c>
      <c r="C566" t="s">
        <v>43</v>
      </c>
      <c r="D566" t="s">
        <v>559</v>
      </c>
      <c r="E566" t="str">
        <f>HYPERLINK("https://www.ncbi.nlm.nih.gov/geo/query/acc.cgi?acc=GSM381310","GSM381310")</f>
        <v>GSM381310</v>
      </c>
      <c r="F566" t="str">
        <f>HYPERLINK("https://www.ncbi.nlm.nih.gov/geo/query/acc.cgi?acc=GSE15268","GSE15268")</f>
        <v>GSE15268</v>
      </c>
    </row>
    <row r="567" spans="1:6" x14ac:dyDescent="0.25">
      <c r="A567" t="s">
        <v>3344</v>
      </c>
      <c r="B567" s="2" t="s">
        <v>3326</v>
      </c>
      <c r="C567" t="s">
        <v>178</v>
      </c>
      <c r="D567" t="s">
        <v>630</v>
      </c>
      <c r="E567" t="str">
        <f>HYPERLINK("https://www.ncbi.nlm.nih.gov/geo/query/acc.cgi?acc=GSM749074","GSM749074")</f>
        <v>GSM749074</v>
      </c>
      <c r="F567" t="str">
        <f>HYPERLINK("https://www.ncbi.nlm.nih.gov/geo/query/acc.cgi?acc=GSE30245","GSE30245")</f>
        <v>GSE30245</v>
      </c>
    </row>
    <row r="568" spans="1:6" x14ac:dyDescent="0.25">
      <c r="A568" t="s">
        <v>3349</v>
      </c>
      <c r="B568" s="2" t="s">
        <v>3350</v>
      </c>
      <c r="C568" t="s">
        <v>264</v>
      </c>
      <c r="D568" t="s">
        <v>559</v>
      </c>
      <c r="E568" t="str">
        <f>HYPERLINK("https://www.ncbi.nlm.nih.gov/geo/query/acc.cgi?acc=GSM978928","GSM978928")</f>
        <v>GSM978928</v>
      </c>
      <c r="F568" t="str">
        <f>HYPERLINK("https://www.ncbi.nlm.nih.gov/geo/query/acc.cgi?acc=GSE39770","GSE39770")</f>
        <v>GSE39770</v>
      </c>
    </row>
    <row r="569" spans="1:6" x14ac:dyDescent="0.25">
      <c r="A569" t="s">
        <v>3354</v>
      </c>
      <c r="B569" s="2" t="s">
        <v>3355</v>
      </c>
      <c r="C569" t="s">
        <v>330</v>
      </c>
      <c r="D569" t="s">
        <v>947</v>
      </c>
      <c r="E569" t="str">
        <f>HYPERLINK("https://www.ncbi.nlm.nih.gov/geo/query/acc.cgi?acc=GSM1147666","GSM1147666")</f>
        <v>GSM1147666</v>
      </c>
      <c r="F569" t="str">
        <f>HYPERLINK("https://www.ncbi.nlm.nih.gov/geo/query/acc.cgi?acc=GSE47345","GSE47345")</f>
        <v>GSE47345</v>
      </c>
    </row>
    <row r="570" spans="1:6" x14ac:dyDescent="0.25">
      <c r="A570" t="s">
        <v>3362</v>
      </c>
      <c r="B570" s="2" t="s">
        <v>2966</v>
      </c>
      <c r="C570" t="s">
        <v>377</v>
      </c>
      <c r="D570" t="s">
        <v>618</v>
      </c>
      <c r="E570" t="str">
        <f>HYPERLINK("https://www.ncbi.nlm.nih.gov/geo/query/acc.cgi?acc=GSM1304578","GSM1304578")</f>
        <v>GSM1304578</v>
      </c>
      <c r="F570" t="str">
        <f>HYPERLINK("https://www.ncbi.nlm.nih.gov/geo/query/acc.cgi?acc=GSE53969","GSE53969")</f>
        <v>GSE53969</v>
      </c>
    </row>
    <row r="571" spans="1:6" x14ac:dyDescent="0.25">
      <c r="A571" t="s">
        <v>3384</v>
      </c>
      <c r="B571" s="2" t="s">
        <v>3385</v>
      </c>
      <c r="C571" t="s">
        <v>284</v>
      </c>
      <c r="D571" t="s">
        <v>559</v>
      </c>
      <c r="E571" t="str">
        <f>HYPERLINK("https://www.ncbi.nlm.nih.gov/geo/query/acc.cgi?acc=GSM1045425","GSM1045425")</f>
        <v>GSM1045425</v>
      </c>
      <c r="F571" t="str">
        <f>HYPERLINK("https://www.ncbi.nlm.nih.gov/geo/query/acc.cgi?acc=GSE42580","GSE42580")</f>
        <v>GSE42580</v>
      </c>
    </row>
    <row r="572" spans="1:6" x14ac:dyDescent="0.25">
      <c r="A572" t="s">
        <v>3389</v>
      </c>
      <c r="B572" s="2" t="s">
        <v>3053</v>
      </c>
      <c r="C572" t="s">
        <v>95</v>
      </c>
      <c r="D572" t="s">
        <v>559</v>
      </c>
      <c r="E572" t="str">
        <f>HYPERLINK("https://www.ncbi.nlm.nih.gov/geo/query/acc.cgi?acc=GSM495521","GSM495521")</f>
        <v>GSM495521</v>
      </c>
      <c r="F572" t="str">
        <f>HYPERLINK("https://www.ncbi.nlm.nih.gov/geo/query/acc.cgi?acc=GSE19836","GSE19836")</f>
        <v>GSE19836</v>
      </c>
    </row>
    <row r="573" spans="1:6" x14ac:dyDescent="0.25">
      <c r="A573" t="s">
        <v>3391</v>
      </c>
      <c r="B573" s="2" t="s">
        <v>3392</v>
      </c>
      <c r="C573" t="s">
        <v>95</v>
      </c>
      <c r="D573" t="s">
        <v>559</v>
      </c>
      <c r="E573" t="str">
        <f>HYPERLINK("https://www.ncbi.nlm.nih.gov/geo/query/acc.cgi?acc=GSM495527","GSM495527")</f>
        <v>GSM495527</v>
      </c>
      <c r="F573" t="str">
        <f>HYPERLINK("https://www.ncbi.nlm.nih.gov/geo/query/acc.cgi?acc=GSE19836","GSE19836")</f>
        <v>GSE19836</v>
      </c>
    </row>
    <row r="574" spans="1:6" x14ac:dyDescent="0.25">
      <c r="A574" t="s">
        <v>3395</v>
      </c>
      <c r="B574" s="2" t="s">
        <v>3387</v>
      </c>
      <c r="C574" t="s">
        <v>95</v>
      </c>
      <c r="D574" t="s">
        <v>559</v>
      </c>
      <c r="E574" t="str">
        <f>HYPERLINK("https://www.ncbi.nlm.nih.gov/geo/query/acc.cgi?acc=GSM495524","GSM495524")</f>
        <v>GSM495524</v>
      </c>
      <c r="F574" t="str">
        <f>HYPERLINK("https://www.ncbi.nlm.nih.gov/geo/query/acc.cgi?acc=GSE19836","GSE19836")</f>
        <v>GSE19836</v>
      </c>
    </row>
    <row r="575" spans="1:6" x14ac:dyDescent="0.25">
      <c r="A575" t="s">
        <v>3396</v>
      </c>
      <c r="B575" s="2" t="s">
        <v>3397</v>
      </c>
      <c r="C575" t="s">
        <v>318</v>
      </c>
      <c r="D575" t="s">
        <v>579</v>
      </c>
      <c r="E575" t="str">
        <f>HYPERLINK("https://www.ncbi.nlm.nih.gov/geo/query/acc.cgi?acc=GSM1094883","GSM1094883")</f>
        <v>GSM1094883</v>
      </c>
      <c r="F575" t="str">
        <f>HYPERLINK("https://www.ncbi.nlm.nih.gov/geo/query/acc.cgi?acc=GSE44972","GSE44972")</f>
        <v>GSE44972</v>
      </c>
    </row>
    <row r="576" spans="1:6" x14ac:dyDescent="0.25">
      <c r="A576" t="s">
        <v>3400</v>
      </c>
      <c r="B576" s="2" t="s">
        <v>3401</v>
      </c>
      <c r="C576" t="s">
        <v>437</v>
      </c>
      <c r="D576" t="s">
        <v>789</v>
      </c>
      <c r="E576" t="str">
        <f>HYPERLINK("https://www.ncbi.nlm.nih.gov/geo/query/acc.cgi?acc=GSM1611652","GSM1611652")</f>
        <v>GSM1611652</v>
      </c>
      <c r="F576" t="str">
        <f>HYPERLINK("https://www.ncbi.nlm.nih.gov/geo/query/acc.cgi?acc=GSE65951","GSE65951")</f>
        <v>GSE65951</v>
      </c>
    </row>
    <row r="577" spans="1:6" x14ac:dyDescent="0.25">
      <c r="A577" t="s">
        <v>3404</v>
      </c>
      <c r="B577" s="2" t="s">
        <v>3405</v>
      </c>
      <c r="C577" t="s">
        <v>437</v>
      </c>
      <c r="D577" t="s">
        <v>789</v>
      </c>
      <c r="E577" t="str">
        <f>HYPERLINK("https://www.ncbi.nlm.nih.gov/geo/query/acc.cgi?acc=GSM1611651","GSM1611651")</f>
        <v>GSM1611651</v>
      </c>
      <c r="F577" t="str">
        <f>HYPERLINK("https://www.ncbi.nlm.nih.gov/geo/query/acc.cgi?acc=GSE65951","GSE65951")</f>
        <v>GSE65951</v>
      </c>
    </row>
    <row r="578" spans="1:6" x14ac:dyDescent="0.25">
      <c r="A578" t="s">
        <v>3406</v>
      </c>
      <c r="B578" s="2" t="s">
        <v>3407</v>
      </c>
      <c r="C578" t="s">
        <v>178</v>
      </c>
      <c r="D578" t="s">
        <v>630</v>
      </c>
      <c r="E578" t="str">
        <f>HYPERLINK("https://www.ncbi.nlm.nih.gov/geo/query/acc.cgi?acc=GSM749013","GSM749013")</f>
        <v>GSM749013</v>
      </c>
      <c r="F578" t="str">
        <f>HYPERLINK("https://www.ncbi.nlm.nih.gov/geo/query/acc.cgi?acc=GSE30245","GSE30245")</f>
        <v>GSE30245</v>
      </c>
    </row>
    <row r="579" spans="1:6" x14ac:dyDescent="0.25">
      <c r="A579" t="s">
        <v>3409</v>
      </c>
      <c r="B579" s="2" t="s">
        <v>3410</v>
      </c>
      <c r="C579" t="s">
        <v>178</v>
      </c>
      <c r="D579" t="s">
        <v>630</v>
      </c>
      <c r="E579" t="str">
        <f>HYPERLINK("https://www.ncbi.nlm.nih.gov/geo/query/acc.cgi?acc=GSM749011","GSM749011")</f>
        <v>GSM749011</v>
      </c>
      <c r="F579" t="str">
        <f>HYPERLINK("https://www.ncbi.nlm.nih.gov/geo/query/acc.cgi?acc=GSE30245","GSE30245")</f>
        <v>GSE30245</v>
      </c>
    </row>
    <row r="580" spans="1:6" x14ac:dyDescent="0.25">
      <c r="A580" t="s">
        <v>3412</v>
      </c>
      <c r="B580" s="2" t="s">
        <v>3413</v>
      </c>
      <c r="C580" t="s">
        <v>178</v>
      </c>
      <c r="D580" t="s">
        <v>630</v>
      </c>
      <c r="E580" t="str">
        <f>HYPERLINK("https://www.ncbi.nlm.nih.gov/geo/query/acc.cgi?acc=GSM749017","GSM749017")</f>
        <v>GSM749017</v>
      </c>
      <c r="F580" t="str">
        <f>HYPERLINK("https://www.ncbi.nlm.nih.gov/geo/query/acc.cgi?acc=GSE30245","GSE30245")</f>
        <v>GSE30245</v>
      </c>
    </row>
    <row r="581" spans="1:6" x14ac:dyDescent="0.25">
      <c r="A581" t="s">
        <v>3415</v>
      </c>
      <c r="B581" s="2" t="s">
        <v>3416</v>
      </c>
      <c r="C581" t="s">
        <v>178</v>
      </c>
      <c r="D581" t="s">
        <v>630</v>
      </c>
      <c r="E581" t="str">
        <f>HYPERLINK("https://www.ncbi.nlm.nih.gov/geo/query/acc.cgi?acc=GSM749015","GSM749015")</f>
        <v>GSM749015</v>
      </c>
      <c r="F581" t="str">
        <f>HYPERLINK("https://www.ncbi.nlm.nih.gov/geo/query/acc.cgi?acc=GSE30245","GSE30245")</f>
        <v>GSE30245</v>
      </c>
    </row>
    <row r="582" spans="1:6" x14ac:dyDescent="0.25">
      <c r="A582" t="s">
        <v>3418</v>
      </c>
      <c r="B582" s="2" t="s">
        <v>3419</v>
      </c>
      <c r="C582" t="s">
        <v>178</v>
      </c>
      <c r="D582" t="s">
        <v>630</v>
      </c>
      <c r="E582" t="str">
        <f>HYPERLINK("https://www.ncbi.nlm.nih.gov/geo/query/acc.cgi?acc=GSM749019","GSM749019")</f>
        <v>GSM749019</v>
      </c>
      <c r="F582" t="str">
        <f>HYPERLINK("https://www.ncbi.nlm.nih.gov/geo/query/acc.cgi?acc=GSE30245","GSE30245")</f>
        <v>GSE30245</v>
      </c>
    </row>
    <row r="583" spans="1:6" x14ac:dyDescent="0.25">
      <c r="A583" t="s">
        <v>3425</v>
      </c>
      <c r="B583" s="2" t="s">
        <v>3424</v>
      </c>
      <c r="C583" t="s">
        <v>486</v>
      </c>
      <c r="D583" t="s">
        <v>856</v>
      </c>
      <c r="E583" t="str">
        <f>HYPERLINK("https://www.ncbi.nlm.nih.gov/geo/query/acc.cgi?acc=GSM2028217","GSM2028217")</f>
        <v>GSM2028217</v>
      </c>
      <c r="F583" t="str">
        <f>HYPERLINK("https://www.ncbi.nlm.nih.gov/geo/query/acc.cgi?acc=GSE76582","GSE76582")</f>
        <v>GSE76582</v>
      </c>
    </row>
    <row r="584" spans="1:6" x14ac:dyDescent="0.25">
      <c r="A584" t="s">
        <v>3426</v>
      </c>
      <c r="B584" s="2" t="s">
        <v>3427</v>
      </c>
      <c r="C584" t="s">
        <v>486</v>
      </c>
      <c r="D584" t="s">
        <v>856</v>
      </c>
      <c r="E584" t="str">
        <f>HYPERLINK("https://www.ncbi.nlm.nih.gov/geo/query/acc.cgi?acc=GSM2028214","GSM2028214")</f>
        <v>GSM2028214</v>
      </c>
      <c r="F584" t="str">
        <f>HYPERLINK("https://www.ncbi.nlm.nih.gov/geo/query/acc.cgi?acc=GSE76582","GSE76582")</f>
        <v>GSE76582</v>
      </c>
    </row>
    <row r="585" spans="1:6" x14ac:dyDescent="0.25">
      <c r="A585" t="s">
        <v>3433</v>
      </c>
      <c r="B585" s="2" t="s">
        <v>3432</v>
      </c>
      <c r="C585" t="s">
        <v>486</v>
      </c>
      <c r="D585" t="s">
        <v>856</v>
      </c>
      <c r="E585" t="str">
        <f>HYPERLINK("https://www.ncbi.nlm.nih.gov/geo/query/acc.cgi?acc=GSM2028211","GSM2028211")</f>
        <v>GSM2028211</v>
      </c>
      <c r="F585" t="str">
        <f>HYPERLINK("https://www.ncbi.nlm.nih.gov/geo/query/acc.cgi?acc=GSE76582","GSE76582")</f>
        <v>GSE76582</v>
      </c>
    </row>
    <row r="586" spans="1:6" x14ac:dyDescent="0.25">
      <c r="A586" t="s">
        <v>3436</v>
      </c>
      <c r="B586" s="2" t="s">
        <v>3437</v>
      </c>
      <c r="C586" t="s">
        <v>92</v>
      </c>
      <c r="D586" t="s">
        <v>579</v>
      </c>
      <c r="E586" t="str">
        <f>HYPERLINK("https://www.ncbi.nlm.nih.gov/geo/query/acc.cgi?acc=GSM487407","GSM487407")</f>
        <v>GSM487407</v>
      </c>
      <c r="F586" t="str">
        <f>HYPERLINK("https://www.ncbi.nlm.nih.gov/geo/query/acc.cgi?acc=GSE19542","GSE19542")</f>
        <v>GSE19542</v>
      </c>
    </row>
    <row r="587" spans="1:6" x14ac:dyDescent="0.25">
      <c r="A587" t="s">
        <v>3460</v>
      </c>
      <c r="B587" s="2" t="s">
        <v>3461</v>
      </c>
      <c r="C587" t="s">
        <v>178</v>
      </c>
      <c r="D587" t="s">
        <v>630</v>
      </c>
      <c r="E587" t="str">
        <f>HYPERLINK("https://www.ncbi.nlm.nih.gov/geo/query/acc.cgi?acc=GSM749166","GSM749166")</f>
        <v>GSM749166</v>
      </c>
      <c r="F587" t="str">
        <f>HYPERLINK("https://www.ncbi.nlm.nih.gov/geo/query/acc.cgi?acc=GSE30245","GSE30245")</f>
        <v>GSE30245</v>
      </c>
    </row>
    <row r="588" spans="1:6" x14ac:dyDescent="0.25">
      <c r="A588" t="s">
        <v>3463</v>
      </c>
      <c r="B588" s="2" t="s">
        <v>3464</v>
      </c>
      <c r="C588" t="s">
        <v>178</v>
      </c>
      <c r="D588" t="s">
        <v>630</v>
      </c>
      <c r="E588" t="str">
        <f>HYPERLINK("https://www.ncbi.nlm.nih.gov/geo/query/acc.cgi?acc=GSM749164","GSM749164")</f>
        <v>GSM749164</v>
      </c>
      <c r="F588" t="str">
        <f>HYPERLINK("https://www.ncbi.nlm.nih.gov/geo/query/acc.cgi?acc=GSE30245","GSE30245")</f>
        <v>GSE30245</v>
      </c>
    </row>
    <row r="589" spans="1:6" x14ac:dyDescent="0.25">
      <c r="A589" t="s">
        <v>3465</v>
      </c>
      <c r="B589" s="2" t="s">
        <v>3466</v>
      </c>
      <c r="C589" t="s">
        <v>178</v>
      </c>
      <c r="D589" t="s">
        <v>630</v>
      </c>
      <c r="E589" t="str">
        <f>HYPERLINK("https://www.ncbi.nlm.nih.gov/geo/query/acc.cgi?acc=GSM749163","GSM749163")</f>
        <v>GSM749163</v>
      </c>
      <c r="F589" t="str">
        <f>HYPERLINK("https://www.ncbi.nlm.nih.gov/geo/query/acc.cgi?acc=GSE30245","GSE30245")</f>
        <v>GSE30245</v>
      </c>
    </row>
    <row r="590" spans="1:6" x14ac:dyDescent="0.25">
      <c r="A590" t="s">
        <v>3468</v>
      </c>
      <c r="B590" s="2" t="s">
        <v>3469</v>
      </c>
      <c r="C590" t="s">
        <v>178</v>
      </c>
      <c r="D590" t="s">
        <v>630</v>
      </c>
      <c r="E590" t="str">
        <f>HYPERLINK("https://www.ncbi.nlm.nih.gov/geo/query/acc.cgi?acc=GSM749161","GSM749161")</f>
        <v>GSM749161</v>
      </c>
      <c r="F590" t="str">
        <f>HYPERLINK("https://www.ncbi.nlm.nih.gov/geo/query/acc.cgi?acc=GSE30245","GSE30245")</f>
        <v>GSE30245</v>
      </c>
    </row>
    <row r="591" spans="1:6" x14ac:dyDescent="0.25">
      <c r="A591" t="s">
        <v>3474</v>
      </c>
      <c r="B591" s="2" t="s">
        <v>3459</v>
      </c>
      <c r="C591" t="s">
        <v>178</v>
      </c>
      <c r="D591" t="s">
        <v>630</v>
      </c>
      <c r="E591" t="str">
        <f>HYPERLINK("https://www.ncbi.nlm.nih.gov/geo/query/acc.cgi?acc=GSM749168","GSM749168")</f>
        <v>GSM749168</v>
      </c>
      <c r="F591" t="str">
        <f>HYPERLINK("https://www.ncbi.nlm.nih.gov/geo/query/acc.cgi?acc=GSE30245","GSE30245")</f>
        <v>GSE30245</v>
      </c>
    </row>
    <row r="592" spans="1:6" x14ac:dyDescent="0.25">
      <c r="A592" t="s">
        <v>3492</v>
      </c>
      <c r="B592" s="2" t="s">
        <v>3493</v>
      </c>
      <c r="C592" t="s">
        <v>516</v>
      </c>
      <c r="D592" t="s">
        <v>559</v>
      </c>
      <c r="E592" t="str">
        <f>HYPERLINK("https://www.ncbi.nlm.nih.gov/geo/query/acc.cgi?acc=GSM2139754","GSM2139754")</f>
        <v>GSM2139754</v>
      </c>
      <c r="F592" t="str">
        <f>HYPERLINK("https://www.ncbi.nlm.nih.gov/geo/query/acc.cgi?acc=GSE80983","GSE80983")</f>
        <v>GSE80983</v>
      </c>
    </row>
    <row r="593" spans="1:6" x14ac:dyDescent="0.25">
      <c r="A593" t="s">
        <v>3496</v>
      </c>
      <c r="B593" s="2" t="s">
        <v>3497</v>
      </c>
      <c r="C593" t="s">
        <v>186</v>
      </c>
      <c r="D593" t="s">
        <v>728</v>
      </c>
      <c r="E593" t="str">
        <f>HYPERLINK("https://www.ncbi.nlm.nih.gov/geo/query/acc.cgi?acc=GSM777937","GSM777937")</f>
        <v>GSM777937</v>
      </c>
      <c r="F593" t="str">
        <f>HYPERLINK("https://www.ncbi.nlm.nih.gov/geo/query/acc.cgi?acc=GSE31374","GSE31374")</f>
        <v>GSE31374</v>
      </c>
    </row>
    <row r="594" spans="1:6" x14ac:dyDescent="0.25">
      <c r="A594" t="s">
        <v>3503</v>
      </c>
      <c r="B594" s="2" t="s">
        <v>3504</v>
      </c>
      <c r="C594" t="s">
        <v>178</v>
      </c>
      <c r="D594" t="s">
        <v>630</v>
      </c>
      <c r="E594" t="str">
        <f>HYPERLINK("https://www.ncbi.nlm.nih.gov/geo/query/acc.cgi?acc=GSM749348","GSM749348")</f>
        <v>GSM749348</v>
      </c>
      <c r="F594" t="str">
        <f>HYPERLINK("https://www.ncbi.nlm.nih.gov/geo/query/acc.cgi?acc=GSE30245","GSE30245")</f>
        <v>GSE30245</v>
      </c>
    </row>
    <row r="595" spans="1:6" x14ac:dyDescent="0.25">
      <c r="A595" t="s">
        <v>3507</v>
      </c>
      <c r="B595" s="2" t="s">
        <v>3506</v>
      </c>
      <c r="C595" t="s">
        <v>542</v>
      </c>
      <c r="D595" t="s">
        <v>559</v>
      </c>
      <c r="E595" t="str">
        <f>HYPERLINK("https://www.ncbi.nlm.nih.gov/geo/query/acc.cgi?acc=GSM241873","GSM241873")</f>
        <v>GSM241873</v>
      </c>
      <c r="F595" t="str">
        <f>HYPERLINK("https://www.ncbi.nlm.nih.gov/geo/query/acc.cgi?acc=GSE9563","GSE9563")</f>
        <v>GSE9563</v>
      </c>
    </row>
    <row r="596" spans="1:6" x14ac:dyDescent="0.25">
      <c r="A596" t="s">
        <v>3512</v>
      </c>
      <c r="B596" s="2" t="s">
        <v>1627</v>
      </c>
      <c r="C596" t="s">
        <v>178</v>
      </c>
      <c r="D596" t="s">
        <v>630</v>
      </c>
      <c r="E596" t="str">
        <f>HYPERLINK("https://www.ncbi.nlm.nih.gov/geo/query/acc.cgi?acc=GSM749342","GSM749342")</f>
        <v>GSM749342</v>
      </c>
      <c r="F596" t="str">
        <f>HYPERLINK("https://www.ncbi.nlm.nih.gov/geo/query/acc.cgi?acc=GSE30245","GSE30245")</f>
        <v>GSE30245</v>
      </c>
    </row>
    <row r="597" spans="1:6" x14ac:dyDescent="0.25">
      <c r="A597" t="s">
        <v>3517</v>
      </c>
      <c r="B597" s="2" t="s">
        <v>3511</v>
      </c>
      <c r="C597" t="s">
        <v>178</v>
      </c>
      <c r="D597" t="s">
        <v>630</v>
      </c>
      <c r="E597" t="str">
        <f>HYPERLINK("https://www.ncbi.nlm.nih.gov/geo/query/acc.cgi?acc=GSM749345","GSM749345")</f>
        <v>GSM749345</v>
      </c>
      <c r="F597" t="str">
        <f>HYPERLINK("https://www.ncbi.nlm.nih.gov/geo/query/acc.cgi?acc=GSE30245","GSE30245")</f>
        <v>GSE30245</v>
      </c>
    </row>
    <row r="598" spans="1:6" x14ac:dyDescent="0.25">
      <c r="A598" t="s">
        <v>3520</v>
      </c>
      <c r="B598" s="2" t="s">
        <v>1065</v>
      </c>
      <c r="C598" t="s">
        <v>324</v>
      </c>
      <c r="D598" t="s">
        <v>623</v>
      </c>
      <c r="E598" t="str">
        <f>HYPERLINK("https://www.ncbi.nlm.nih.gov/geo/query/acc.cgi?acc=GSM105496","GSM105496")</f>
        <v>GSM105496</v>
      </c>
      <c r="F598" t="str">
        <f>HYPERLINK("https://www.ncbi.nlm.nih.gov/geo/query/acc.cgi?acc=GSE4679","GSE4679")</f>
        <v>GSE4679</v>
      </c>
    </row>
    <row r="599" spans="1:6" x14ac:dyDescent="0.25">
      <c r="A599" t="s">
        <v>3524</v>
      </c>
      <c r="B599" s="2" t="s">
        <v>1268</v>
      </c>
      <c r="C599" t="s">
        <v>290</v>
      </c>
      <c r="D599" t="s">
        <v>583</v>
      </c>
      <c r="E599" t="str">
        <f>HYPERLINK("https://www.ncbi.nlm.nih.gov/geo/query/acc.cgi?acc=GSM1054612","GSM1054612")</f>
        <v>GSM1054612</v>
      </c>
      <c r="F599" t="str">
        <f>HYPERLINK("https://www.ncbi.nlm.nih.gov/geo/query/acc.cgi?acc=GSE42993","GSE42993")</f>
        <v>GSE42993</v>
      </c>
    </row>
    <row r="600" spans="1:6" x14ac:dyDescent="0.25">
      <c r="A600" t="s">
        <v>3530</v>
      </c>
      <c r="B600" s="2" t="s">
        <v>3526</v>
      </c>
      <c r="C600" t="s">
        <v>290</v>
      </c>
      <c r="D600" t="s">
        <v>583</v>
      </c>
      <c r="E600" t="str">
        <f>HYPERLINK("https://www.ncbi.nlm.nih.gov/geo/query/acc.cgi?acc=GSM1054614","GSM1054614")</f>
        <v>GSM1054614</v>
      </c>
      <c r="F600" t="str">
        <f>HYPERLINK("https://www.ncbi.nlm.nih.gov/geo/query/acc.cgi?acc=GSE42993","GSE42993")</f>
        <v>GSE42993</v>
      </c>
    </row>
    <row r="601" spans="1:6" x14ac:dyDescent="0.25">
      <c r="A601" t="s">
        <v>3543</v>
      </c>
      <c r="B601" s="2" t="s">
        <v>3534</v>
      </c>
      <c r="C601" t="s">
        <v>133</v>
      </c>
      <c r="D601" t="s">
        <v>579</v>
      </c>
      <c r="E601" t="str">
        <f>HYPERLINK("https://www.ncbi.nlm.nih.gov/geo/query/acc.cgi?acc=GSM647218","GSM647218")</f>
        <v>GSM647218</v>
      </c>
      <c r="F601" t="str">
        <f>HYPERLINK("https://www.ncbi.nlm.nih.gov/geo/query/acc.cgi?acc=GSE26360","GSE26360")</f>
        <v>GSE26360</v>
      </c>
    </row>
    <row r="602" spans="1:6" x14ac:dyDescent="0.25">
      <c r="A602" t="s">
        <v>3550</v>
      </c>
      <c r="B602" s="2" t="s">
        <v>3551</v>
      </c>
      <c r="C602" t="s">
        <v>401</v>
      </c>
      <c r="D602" t="s">
        <v>824</v>
      </c>
      <c r="E602" t="str">
        <f>HYPERLINK("https://www.ncbi.nlm.nih.gov/geo/query/acc.cgi?acc=GSM1370210","GSM1370210")</f>
        <v>GSM1370210</v>
      </c>
      <c r="F602" t="str">
        <f>HYPERLINK("https://www.ncbi.nlm.nih.gov/geo/query/acc.cgi?acc=GSE56853","GSE56853")</f>
        <v>GSE56853</v>
      </c>
    </row>
    <row r="603" spans="1:6" x14ac:dyDescent="0.25">
      <c r="A603" t="s">
        <v>3564</v>
      </c>
      <c r="B603" s="2" t="s">
        <v>1092</v>
      </c>
      <c r="C603" t="s">
        <v>484</v>
      </c>
      <c r="D603" t="s">
        <v>824</v>
      </c>
      <c r="E603" t="str">
        <f>HYPERLINK("https://www.ncbi.nlm.nih.gov/geo/query/acc.cgi?acc=GSM2027881","GSM2027881")</f>
        <v>GSM2027881</v>
      </c>
      <c r="F603" t="str">
        <f>HYPERLINK("https://www.ncbi.nlm.nih.gov/geo/query/acc.cgi?acc=GSE76558","GSE76558")</f>
        <v>GSE76558</v>
      </c>
    </row>
    <row r="604" spans="1:6" x14ac:dyDescent="0.25">
      <c r="A604" t="s">
        <v>3569</v>
      </c>
      <c r="B604" s="2" t="s">
        <v>3570</v>
      </c>
      <c r="C604" t="s">
        <v>516</v>
      </c>
      <c r="D604" t="s">
        <v>559</v>
      </c>
      <c r="E604" t="str">
        <f>HYPERLINK("https://www.ncbi.nlm.nih.gov/geo/query/acc.cgi?acc=GSM2139739","GSM2139739")</f>
        <v>GSM2139739</v>
      </c>
      <c r="F604" t="str">
        <f>HYPERLINK("https://www.ncbi.nlm.nih.gov/geo/query/acc.cgi?acc=GSE80983","GSE80983")</f>
        <v>GSE80983</v>
      </c>
    </row>
    <row r="605" spans="1:6" x14ac:dyDescent="0.25">
      <c r="A605" t="s">
        <v>3574</v>
      </c>
      <c r="B605" s="2" t="s">
        <v>3575</v>
      </c>
      <c r="C605" t="s">
        <v>178</v>
      </c>
      <c r="D605" t="s">
        <v>630</v>
      </c>
      <c r="E605" t="str">
        <f>HYPERLINK("https://www.ncbi.nlm.nih.gov/geo/query/acc.cgi?acc=GSM748982","GSM748982")</f>
        <v>GSM748982</v>
      </c>
      <c r="F605" t="str">
        <f>HYPERLINK("https://www.ncbi.nlm.nih.gov/geo/query/acc.cgi?acc=GSE30245","GSE30245")</f>
        <v>GSE30245</v>
      </c>
    </row>
    <row r="606" spans="1:6" x14ac:dyDescent="0.25">
      <c r="A606" t="s">
        <v>3578</v>
      </c>
      <c r="B606" s="2" t="s">
        <v>2511</v>
      </c>
      <c r="C606" t="s">
        <v>178</v>
      </c>
      <c r="D606" t="s">
        <v>630</v>
      </c>
      <c r="E606" t="str">
        <f>HYPERLINK("https://www.ncbi.nlm.nih.gov/geo/query/acc.cgi?acc=GSM748980","GSM748980")</f>
        <v>GSM748980</v>
      </c>
      <c r="F606" t="str">
        <f>HYPERLINK("https://www.ncbi.nlm.nih.gov/geo/query/acc.cgi?acc=GSE30245","GSE30245")</f>
        <v>GSE30245</v>
      </c>
    </row>
    <row r="607" spans="1:6" x14ac:dyDescent="0.25">
      <c r="A607" t="s">
        <v>3580</v>
      </c>
      <c r="B607" s="2" t="s">
        <v>3581</v>
      </c>
      <c r="C607" t="s">
        <v>178</v>
      </c>
      <c r="D607" t="s">
        <v>630</v>
      </c>
      <c r="E607" t="str">
        <f>HYPERLINK("https://www.ncbi.nlm.nih.gov/geo/query/acc.cgi?acc=GSM748986","GSM748986")</f>
        <v>GSM748986</v>
      </c>
      <c r="F607" t="str">
        <f>HYPERLINK("https://www.ncbi.nlm.nih.gov/geo/query/acc.cgi?acc=GSE30245","GSE30245")</f>
        <v>GSE30245</v>
      </c>
    </row>
    <row r="608" spans="1:6" x14ac:dyDescent="0.25">
      <c r="A608" t="s">
        <v>3584</v>
      </c>
      <c r="B608" s="2" t="s">
        <v>3577</v>
      </c>
      <c r="C608" t="s">
        <v>178</v>
      </c>
      <c r="D608" t="s">
        <v>630</v>
      </c>
      <c r="E608" t="str">
        <f>HYPERLINK("https://www.ncbi.nlm.nih.gov/geo/query/acc.cgi?acc=GSM748984","GSM748984")</f>
        <v>GSM748984</v>
      </c>
      <c r="F608" t="str">
        <f>HYPERLINK("https://www.ncbi.nlm.nih.gov/geo/query/acc.cgi?acc=GSE30245","GSE30245")</f>
        <v>GSE30245</v>
      </c>
    </row>
    <row r="609" spans="1:6" x14ac:dyDescent="0.25">
      <c r="A609" t="s">
        <v>3586</v>
      </c>
      <c r="B609" s="2" t="s">
        <v>1686</v>
      </c>
      <c r="C609" t="s">
        <v>194</v>
      </c>
      <c r="D609" t="s">
        <v>559</v>
      </c>
      <c r="E609" t="str">
        <f>HYPERLINK("https://www.ncbi.nlm.nih.gov/geo/query/acc.cgi?acc=GSM799878","GSM799878")</f>
        <v>GSM799878</v>
      </c>
      <c r="F609" t="str">
        <f>HYPERLINK("https://www.ncbi.nlm.nih.gov/geo/query/acc.cgi?acc=GSE32287","GSE32287")</f>
        <v>GSE32287</v>
      </c>
    </row>
    <row r="610" spans="1:6" x14ac:dyDescent="0.25">
      <c r="A610" t="s">
        <v>3587</v>
      </c>
      <c r="B610" s="2" t="s">
        <v>1694</v>
      </c>
      <c r="C610" t="s">
        <v>194</v>
      </c>
      <c r="D610" t="s">
        <v>559</v>
      </c>
      <c r="E610" t="str">
        <f>HYPERLINK("https://www.ncbi.nlm.nih.gov/geo/query/acc.cgi?acc=GSM799879","GSM799879")</f>
        <v>GSM799879</v>
      </c>
      <c r="F610" t="str">
        <f>HYPERLINK("https://www.ncbi.nlm.nih.gov/geo/query/acc.cgi?acc=GSE32287","GSE32287")</f>
        <v>GSE32287</v>
      </c>
    </row>
    <row r="611" spans="1:6" x14ac:dyDescent="0.25">
      <c r="A611" t="s">
        <v>3588</v>
      </c>
      <c r="B611" s="2" t="s">
        <v>3583</v>
      </c>
      <c r="C611" t="s">
        <v>178</v>
      </c>
      <c r="D611" t="s">
        <v>630</v>
      </c>
      <c r="E611" t="str">
        <f>HYPERLINK("https://www.ncbi.nlm.nih.gov/geo/query/acc.cgi?acc=GSM748988","GSM748988")</f>
        <v>GSM748988</v>
      </c>
      <c r="F611" t="str">
        <f>HYPERLINK("https://www.ncbi.nlm.nih.gov/geo/query/acc.cgi?acc=GSE30245","GSE30245")</f>
        <v>GSE30245</v>
      </c>
    </row>
    <row r="612" spans="1:6" x14ac:dyDescent="0.25">
      <c r="A612" t="s">
        <v>3589</v>
      </c>
      <c r="B612" s="2" t="s">
        <v>3590</v>
      </c>
      <c r="C612" t="s">
        <v>178</v>
      </c>
      <c r="D612" t="s">
        <v>630</v>
      </c>
      <c r="E612" t="str">
        <f>HYPERLINK("https://www.ncbi.nlm.nih.gov/geo/query/acc.cgi?acc=GSM748989","GSM748989")</f>
        <v>GSM748989</v>
      </c>
      <c r="F612" t="str">
        <f>HYPERLINK("https://www.ncbi.nlm.nih.gov/geo/query/acc.cgi?acc=GSE30245","GSE30245")</f>
        <v>GSE30245</v>
      </c>
    </row>
    <row r="613" spans="1:6" x14ac:dyDescent="0.25">
      <c r="A613" t="s">
        <v>3598</v>
      </c>
      <c r="B613" s="2" t="s">
        <v>3599</v>
      </c>
      <c r="C613" t="s">
        <v>290</v>
      </c>
      <c r="D613" t="s">
        <v>583</v>
      </c>
      <c r="E613" t="str">
        <f>HYPERLINK("https://www.ncbi.nlm.nih.gov/geo/query/acc.cgi?acc=GSM1054600","GSM1054600")</f>
        <v>GSM1054600</v>
      </c>
      <c r="F613" t="str">
        <f>HYPERLINK("https://www.ncbi.nlm.nih.gov/geo/query/acc.cgi?acc=GSE42993","GSE42993")</f>
        <v>GSE42993</v>
      </c>
    </row>
    <row r="614" spans="1:6" x14ac:dyDescent="0.25">
      <c r="A614" t="s">
        <v>3600</v>
      </c>
      <c r="B614" s="2" t="s">
        <v>725</v>
      </c>
      <c r="C614" t="s">
        <v>324</v>
      </c>
      <c r="D614" t="s">
        <v>623</v>
      </c>
      <c r="E614" t="str">
        <f>HYPERLINK("https://www.ncbi.nlm.nih.gov/geo/query/acc.cgi?acc=GSM105528","GSM105528")</f>
        <v>GSM105528</v>
      </c>
      <c r="F614" t="str">
        <f>HYPERLINK("https://www.ncbi.nlm.nih.gov/geo/query/acc.cgi?acc=GSE4679","GSE4679")</f>
        <v>GSE4679</v>
      </c>
    </row>
    <row r="615" spans="1:6" x14ac:dyDescent="0.25">
      <c r="A615" t="s">
        <v>3604</v>
      </c>
      <c r="B615" s="2" t="s">
        <v>3605</v>
      </c>
      <c r="C615" t="s">
        <v>186</v>
      </c>
      <c r="D615" t="s">
        <v>728</v>
      </c>
      <c r="E615" t="str">
        <f>HYPERLINK("https://www.ncbi.nlm.nih.gov/geo/query/acc.cgi?acc=GSM777829","GSM777829")</f>
        <v>GSM777829</v>
      </c>
      <c r="F615" t="str">
        <f>HYPERLINK("https://www.ncbi.nlm.nih.gov/geo/query/acc.cgi?acc=GSE31374","GSE31374")</f>
        <v>GSE31374</v>
      </c>
    </row>
    <row r="616" spans="1:6" x14ac:dyDescent="0.25">
      <c r="A616" t="s">
        <v>3608</v>
      </c>
      <c r="B616" s="2" t="s">
        <v>3609</v>
      </c>
      <c r="C616" t="s">
        <v>186</v>
      </c>
      <c r="D616" t="s">
        <v>728</v>
      </c>
      <c r="E616" t="str">
        <f>HYPERLINK("https://www.ncbi.nlm.nih.gov/geo/query/acc.cgi?acc=GSM777823","GSM777823")</f>
        <v>GSM777823</v>
      </c>
      <c r="F616" t="str">
        <f>HYPERLINK("https://www.ncbi.nlm.nih.gov/geo/query/acc.cgi?acc=GSE31374","GSE31374")</f>
        <v>GSE31374</v>
      </c>
    </row>
    <row r="617" spans="1:6" x14ac:dyDescent="0.25">
      <c r="A617" t="s">
        <v>3611</v>
      </c>
      <c r="B617" s="2" t="s">
        <v>3612</v>
      </c>
      <c r="C617" t="s">
        <v>186</v>
      </c>
      <c r="D617" t="s">
        <v>728</v>
      </c>
      <c r="E617" t="str">
        <f>HYPERLINK("https://www.ncbi.nlm.nih.gov/geo/query/acc.cgi?acc=GSM777821","GSM777821")</f>
        <v>GSM777821</v>
      </c>
      <c r="F617" t="str">
        <f>HYPERLINK("https://www.ncbi.nlm.nih.gov/geo/query/acc.cgi?acc=GSE31374","GSE31374")</f>
        <v>GSE31374</v>
      </c>
    </row>
    <row r="618" spans="1:6" x14ac:dyDescent="0.25">
      <c r="A618" t="s">
        <v>3614</v>
      </c>
      <c r="B618" s="2" t="s">
        <v>3615</v>
      </c>
      <c r="C618" t="s">
        <v>186</v>
      </c>
      <c r="D618" t="s">
        <v>728</v>
      </c>
      <c r="E618" t="str">
        <f>HYPERLINK("https://www.ncbi.nlm.nih.gov/geo/query/acc.cgi?acc=GSM777827","GSM777827")</f>
        <v>GSM777827</v>
      </c>
      <c r="F618" t="str">
        <f>HYPERLINK("https://www.ncbi.nlm.nih.gov/geo/query/acc.cgi?acc=GSE31374","GSE31374")</f>
        <v>GSE31374</v>
      </c>
    </row>
    <row r="619" spans="1:6" x14ac:dyDescent="0.25">
      <c r="A619" t="s">
        <v>3617</v>
      </c>
      <c r="B619" s="2" t="s">
        <v>3618</v>
      </c>
      <c r="C619" t="s">
        <v>186</v>
      </c>
      <c r="D619" t="s">
        <v>728</v>
      </c>
      <c r="E619" t="str">
        <f>HYPERLINK("https://www.ncbi.nlm.nih.gov/geo/query/acc.cgi?acc=GSM777825","GSM777825")</f>
        <v>GSM777825</v>
      </c>
      <c r="F619" t="str">
        <f>HYPERLINK("https://www.ncbi.nlm.nih.gov/geo/query/acc.cgi?acc=GSE31374","GSE31374")</f>
        <v>GSE31374</v>
      </c>
    </row>
    <row r="620" spans="1:6" x14ac:dyDescent="0.25">
      <c r="A620" t="s">
        <v>3624</v>
      </c>
      <c r="B620" s="2" t="s">
        <v>2037</v>
      </c>
      <c r="C620" t="s">
        <v>219</v>
      </c>
      <c r="D620" t="s">
        <v>572</v>
      </c>
      <c r="E620" t="str">
        <f>HYPERLINK("https://www.ncbi.nlm.nih.gov/geo/query/acc.cgi?acc=GSM878592","GSM878592")</f>
        <v>GSM878592</v>
      </c>
      <c r="F620" t="str">
        <f>HYPERLINK("https://www.ncbi.nlm.nih.gov/geo/query/acc.cgi?acc=GSE35983","GSE35983")</f>
        <v>GSE35983</v>
      </c>
    </row>
    <row r="621" spans="1:6" x14ac:dyDescent="0.25">
      <c r="A621" t="s">
        <v>3625</v>
      </c>
      <c r="B621" s="2" t="s">
        <v>3626</v>
      </c>
      <c r="C621" t="s">
        <v>197</v>
      </c>
      <c r="D621" t="s">
        <v>559</v>
      </c>
      <c r="E621" t="str">
        <f>HYPERLINK("https://www.ncbi.nlm.nih.gov/geo/query/acc.cgi?acc=GSM799887","GSM799887")</f>
        <v>GSM799887</v>
      </c>
      <c r="F621" t="str">
        <f>HYPERLINK("https://www.ncbi.nlm.nih.gov/geo/query/acc.cgi?acc=GSE32288","GSE32288")</f>
        <v>GSE32288</v>
      </c>
    </row>
    <row r="622" spans="1:6" x14ac:dyDescent="0.25">
      <c r="A622" t="s">
        <v>3628</v>
      </c>
      <c r="B622" s="2" t="s">
        <v>3623</v>
      </c>
      <c r="C622" t="s">
        <v>219</v>
      </c>
      <c r="D622" t="s">
        <v>572</v>
      </c>
      <c r="E622" t="str">
        <f>HYPERLINK("https://www.ncbi.nlm.nih.gov/geo/query/acc.cgi?acc=GSM878595","GSM878595")</f>
        <v>GSM878595</v>
      </c>
      <c r="F622" t="str">
        <f>HYPERLINK("https://www.ncbi.nlm.nih.gov/geo/query/acc.cgi?acc=GSE35983","GSE35983")</f>
        <v>GSE35983</v>
      </c>
    </row>
    <row r="623" spans="1:6" x14ac:dyDescent="0.25">
      <c r="A623" t="s">
        <v>3631</v>
      </c>
      <c r="B623" s="2" t="s">
        <v>3632</v>
      </c>
      <c r="C623" t="s">
        <v>262</v>
      </c>
      <c r="D623" t="s">
        <v>559</v>
      </c>
      <c r="E623" t="str">
        <f>HYPERLINK("https://www.ncbi.nlm.nih.gov/geo/query/acc.cgi?acc=GSM1832868","GSM1832868")</f>
        <v>GSM1832868</v>
      </c>
      <c r="F623" t="str">
        <f>HYPERLINK("https://www.ncbi.nlm.nih.gov/geo/query/acc.cgi?acc=GSE39615","GSE39615")</f>
        <v>GSE39615</v>
      </c>
    </row>
    <row r="624" spans="1:6" x14ac:dyDescent="0.25">
      <c r="A624" t="s">
        <v>3633</v>
      </c>
      <c r="B624" s="2" t="s">
        <v>3634</v>
      </c>
      <c r="C624" t="s">
        <v>338</v>
      </c>
      <c r="D624" t="s">
        <v>1806</v>
      </c>
      <c r="E624" t="str">
        <f>HYPERLINK("https://www.ncbi.nlm.nih.gov/geo/query/acc.cgi?acc=GSM1195988","GSM1195988")</f>
        <v>GSM1195988</v>
      </c>
      <c r="F624" t="str">
        <f>HYPERLINK("https://www.ncbi.nlm.nih.gov/geo/query/acc.cgi?acc=GSE49250","GSE49250")</f>
        <v>GSE49250</v>
      </c>
    </row>
    <row r="625" spans="1:6" x14ac:dyDescent="0.25">
      <c r="A625" t="s">
        <v>3637</v>
      </c>
      <c r="B625" s="2" t="s">
        <v>3638</v>
      </c>
      <c r="C625" t="s">
        <v>338</v>
      </c>
      <c r="D625" t="s">
        <v>1806</v>
      </c>
      <c r="E625" t="str">
        <f>HYPERLINK("https://www.ncbi.nlm.nih.gov/geo/query/acc.cgi?acc=GSM1195986","GSM1195986")</f>
        <v>GSM1195986</v>
      </c>
      <c r="F625" t="str">
        <f>HYPERLINK("https://www.ncbi.nlm.nih.gov/geo/query/acc.cgi?acc=GSE49250","GSE49250")</f>
        <v>GSE49250</v>
      </c>
    </row>
    <row r="626" spans="1:6" x14ac:dyDescent="0.25">
      <c r="A626" t="s">
        <v>3640</v>
      </c>
      <c r="B626" s="2" t="s">
        <v>2422</v>
      </c>
      <c r="C626" t="s">
        <v>338</v>
      </c>
      <c r="D626" t="s">
        <v>1806</v>
      </c>
      <c r="E626" t="str">
        <f>HYPERLINK("https://www.ncbi.nlm.nih.gov/geo/query/acc.cgi?acc=GSM1195984","GSM1195984")</f>
        <v>GSM1195984</v>
      </c>
      <c r="F626" t="str">
        <f>HYPERLINK("https://www.ncbi.nlm.nih.gov/geo/query/acc.cgi?acc=GSE49250","GSE49250")</f>
        <v>GSE49250</v>
      </c>
    </row>
    <row r="627" spans="1:6" x14ac:dyDescent="0.25">
      <c r="A627" t="s">
        <v>3642</v>
      </c>
      <c r="B627" s="2" t="s">
        <v>2127</v>
      </c>
      <c r="C627" t="s">
        <v>338</v>
      </c>
      <c r="D627" t="s">
        <v>1806</v>
      </c>
      <c r="E627" t="str">
        <f>HYPERLINK("https://www.ncbi.nlm.nih.gov/geo/query/acc.cgi?acc=GSM1195982","GSM1195982")</f>
        <v>GSM1195982</v>
      </c>
      <c r="F627" t="str">
        <f>HYPERLINK("https://www.ncbi.nlm.nih.gov/geo/query/acc.cgi?acc=GSE49250","GSE49250")</f>
        <v>GSE49250</v>
      </c>
    </row>
    <row r="628" spans="1:6" x14ac:dyDescent="0.25">
      <c r="A628" t="s">
        <v>3654</v>
      </c>
      <c r="B628" s="2" t="s">
        <v>3652</v>
      </c>
      <c r="C628" t="s">
        <v>324</v>
      </c>
      <c r="D628" t="s">
        <v>623</v>
      </c>
      <c r="E628" t="str">
        <f>HYPERLINK("https://www.ncbi.nlm.nih.gov/geo/query/acc.cgi?acc=GSM105546","GSM105546")</f>
        <v>GSM105546</v>
      </c>
      <c r="F628" t="str">
        <f>HYPERLINK("https://www.ncbi.nlm.nih.gov/geo/query/acc.cgi?acc=GSE4679","GSE4679")</f>
        <v>GSE4679</v>
      </c>
    </row>
    <row r="629" spans="1:6" x14ac:dyDescent="0.25">
      <c r="A629" t="s">
        <v>3657</v>
      </c>
      <c r="B629" s="2" t="s">
        <v>3656</v>
      </c>
      <c r="C629" t="s">
        <v>186</v>
      </c>
      <c r="D629" t="s">
        <v>728</v>
      </c>
      <c r="E629" t="str">
        <f>HYPERLINK("https://www.ncbi.nlm.nih.gov/geo/query/acc.cgi?acc=GSM778081","GSM778081")</f>
        <v>GSM778081</v>
      </c>
      <c r="F629" t="str">
        <f>HYPERLINK("https://www.ncbi.nlm.nih.gov/geo/query/acc.cgi?acc=GSE31374","GSE31374")</f>
        <v>GSE31374</v>
      </c>
    </row>
    <row r="630" spans="1:6" x14ac:dyDescent="0.25">
      <c r="A630" t="s">
        <v>3660</v>
      </c>
      <c r="B630" s="2" t="s">
        <v>3659</v>
      </c>
      <c r="C630" t="s">
        <v>186</v>
      </c>
      <c r="D630" t="s">
        <v>728</v>
      </c>
      <c r="E630" t="str">
        <f>HYPERLINK("https://www.ncbi.nlm.nih.gov/geo/query/acc.cgi?acc=GSM778083","GSM778083")</f>
        <v>GSM778083</v>
      </c>
      <c r="F630" t="str">
        <f>HYPERLINK("https://www.ncbi.nlm.nih.gov/geo/query/acc.cgi?acc=GSE31374","GSE31374")</f>
        <v>GSE31374</v>
      </c>
    </row>
    <row r="631" spans="1:6" x14ac:dyDescent="0.25">
      <c r="A631" t="s">
        <v>3663</v>
      </c>
      <c r="B631" s="2" t="s">
        <v>3662</v>
      </c>
      <c r="C631" t="s">
        <v>186</v>
      </c>
      <c r="D631" t="s">
        <v>728</v>
      </c>
      <c r="E631" t="str">
        <f>HYPERLINK("https://www.ncbi.nlm.nih.gov/geo/query/acc.cgi?acc=GSM778085","GSM778085")</f>
        <v>GSM778085</v>
      </c>
      <c r="F631" t="str">
        <f>HYPERLINK("https://www.ncbi.nlm.nih.gov/geo/query/acc.cgi?acc=GSE31374","GSE31374")</f>
        <v>GSE31374</v>
      </c>
    </row>
    <row r="632" spans="1:6" x14ac:dyDescent="0.25">
      <c r="A632" t="s">
        <v>3666</v>
      </c>
      <c r="B632" s="2" t="s">
        <v>3665</v>
      </c>
      <c r="C632" t="s">
        <v>186</v>
      </c>
      <c r="D632" t="s">
        <v>728</v>
      </c>
      <c r="E632" t="str">
        <f>HYPERLINK("https://www.ncbi.nlm.nih.gov/geo/query/acc.cgi?acc=GSM778087","GSM778087")</f>
        <v>GSM778087</v>
      </c>
      <c r="F632" t="str">
        <f>HYPERLINK("https://www.ncbi.nlm.nih.gov/geo/query/acc.cgi?acc=GSE31374","GSE31374")</f>
        <v>GSE31374</v>
      </c>
    </row>
    <row r="633" spans="1:6" x14ac:dyDescent="0.25">
      <c r="A633" t="s">
        <v>3669</v>
      </c>
      <c r="B633" s="2" t="s">
        <v>3668</v>
      </c>
      <c r="C633" t="s">
        <v>186</v>
      </c>
      <c r="D633" t="s">
        <v>728</v>
      </c>
      <c r="E633" t="str">
        <f>HYPERLINK("https://www.ncbi.nlm.nih.gov/geo/query/acc.cgi?acc=GSM778089","GSM778089")</f>
        <v>GSM778089</v>
      </c>
      <c r="F633" t="str">
        <f>HYPERLINK("https://www.ncbi.nlm.nih.gov/geo/query/acc.cgi?acc=GSE31374","GSE31374")</f>
        <v>GSE31374</v>
      </c>
    </row>
    <row r="634" spans="1:6" x14ac:dyDescent="0.25">
      <c r="A634" t="s">
        <v>3688</v>
      </c>
      <c r="B634" s="2" t="s">
        <v>3685</v>
      </c>
      <c r="C634" t="s">
        <v>284</v>
      </c>
      <c r="D634" t="s">
        <v>559</v>
      </c>
      <c r="E634" t="str">
        <f>HYPERLINK("https://www.ncbi.nlm.nih.gov/geo/query/acc.cgi?acc=GSM1045439","GSM1045439")</f>
        <v>GSM1045439</v>
      </c>
      <c r="F634" t="str">
        <f>HYPERLINK("https://www.ncbi.nlm.nih.gov/geo/query/acc.cgi?acc=GSE42580","GSE42580")</f>
        <v>GSE42580</v>
      </c>
    </row>
    <row r="635" spans="1:6" x14ac:dyDescent="0.25">
      <c r="A635" t="s">
        <v>3689</v>
      </c>
      <c r="B635" s="2" t="s">
        <v>2663</v>
      </c>
      <c r="C635" t="s">
        <v>330</v>
      </c>
      <c r="D635" t="s">
        <v>947</v>
      </c>
      <c r="E635" t="str">
        <f>HYPERLINK("https://www.ncbi.nlm.nih.gov/geo/query/acc.cgi?acc=GSM1147707","GSM1147707")</f>
        <v>GSM1147707</v>
      </c>
      <c r="F635" t="str">
        <f t="shared" ref="F635:F642" si="12">HYPERLINK("https://www.ncbi.nlm.nih.gov/geo/query/acc.cgi?acc=GSE47345","GSE47345")</f>
        <v>GSE47345</v>
      </c>
    </row>
    <row r="636" spans="1:6" x14ac:dyDescent="0.25">
      <c r="A636" t="s">
        <v>3690</v>
      </c>
      <c r="B636" s="2" t="s">
        <v>2655</v>
      </c>
      <c r="C636" t="s">
        <v>330</v>
      </c>
      <c r="D636" t="s">
        <v>947</v>
      </c>
      <c r="E636" t="str">
        <f>HYPERLINK("https://www.ncbi.nlm.nih.gov/geo/query/acc.cgi?acc=GSM1147706","GSM1147706")</f>
        <v>GSM1147706</v>
      </c>
      <c r="F636" t="str">
        <f t="shared" si="12"/>
        <v>GSE47345</v>
      </c>
    </row>
    <row r="637" spans="1:6" x14ac:dyDescent="0.25">
      <c r="A637" t="s">
        <v>3691</v>
      </c>
      <c r="B637" s="2" t="s">
        <v>2653</v>
      </c>
      <c r="C637" t="s">
        <v>330</v>
      </c>
      <c r="D637" t="s">
        <v>947</v>
      </c>
      <c r="E637" t="str">
        <f>HYPERLINK("https://www.ncbi.nlm.nih.gov/geo/query/acc.cgi?acc=GSM1147705","GSM1147705")</f>
        <v>GSM1147705</v>
      </c>
      <c r="F637" t="str">
        <f t="shared" si="12"/>
        <v>GSE47345</v>
      </c>
    </row>
    <row r="638" spans="1:6" x14ac:dyDescent="0.25">
      <c r="A638" t="s">
        <v>3692</v>
      </c>
      <c r="B638" s="2" t="s">
        <v>2659</v>
      </c>
      <c r="C638" t="s">
        <v>330</v>
      </c>
      <c r="D638" t="s">
        <v>947</v>
      </c>
      <c r="E638" t="str">
        <f>HYPERLINK("https://www.ncbi.nlm.nih.gov/geo/query/acc.cgi?acc=GSM1147704","GSM1147704")</f>
        <v>GSM1147704</v>
      </c>
      <c r="F638" t="str">
        <f t="shared" si="12"/>
        <v>GSE47345</v>
      </c>
    </row>
    <row r="639" spans="1:6" x14ac:dyDescent="0.25">
      <c r="A639" t="s">
        <v>3693</v>
      </c>
      <c r="B639" s="2" t="s">
        <v>2657</v>
      </c>
      <c r="C639" t="s">
        <v>330</v>
      </c>
      <c r="D639" t="s">
        <v>947</v>
      </c>
      <c r="E639" t="str">
        <f>HYPERLINK("https://www.ncbi.nlm.nih.gov/geo/query/acc.cgi?acc=GSM1147703","GSM1147703")</f>
        <v>GSM1147703</v>
      </c>
      <c r="F639" t="str">
        <f t="shared" si="12"/>
        <v>GSE47345</v>
      </c>
    </row>
    <row r="640" spans="1:6" x14ac:dyDescent="0.25">
      <c r="A640" t="s">
        <v>3694</v>
      </c>
      <c r="B640" s="2" t="s">
        <v>2648</v>
      </c>
      <c r="C640" t="s">
        <v>330</v>
      </c>
      <c r="D640" t="s">
        <v>947</v>
      </c>
      <c r="E640" t="str">
        <f>HYPERLINK("https://www.ncbi.nlm.nih.gov/geo/query/acc.cgi?acc=GSM1147702","GSM1147702")</f>
        <v>GSM1147702</v>
      </c>
      <c r="F640" t="str">
        <f t="shared" si="12"/>
        <v>GSE47345</v>
      </c>
    </row>
    <row r="641" spans="1:6" x14ac:dyDescent="0.25">
      <c r="A641" t="s">
        <v>3695</v>
      </c>
      <c r="B641" s="2" t="s">
        <v>2642</v>
      </c>
      <c r="C641" t="s">
        <v>330</v>
      </c>
      <c r="D641" t="s">
        <v>947</v>
      </c>
      <c r="E641" t="str">
        <f>HYPERLINK("https://www.ncbi.nlm.nih.gov/geo/query/acc.cgi?acc=GSM1147701","GSM1147701")</f>
        <v>GSM1147701</v>
      </c>
      <c r="F641" t="str">
        <f t="shared" si="12"/>
        <v>GSE47345</v>
      </c>
    </row>
    <row r="642" spans="1:6" x14ac:dyDescent="0.25">
      <c r="A642" t="s">
        <v>3696</v>
      </c>
      <c r="B642" s="2" t="s">
        <v>2651</v>
      </c>
      <c r="C642" t="s">
        <v>330</v>
      </c>
      <c r="D642" t="s">
        <v>947</v>
      </c>
      <c r="E642" t="str">
        <f>HYPERLINK("https://www.ncbi.nlm.nih.gov/geo/query/acc.cgi?acc=GSM1147700","GSM1147700")</f>
        <v>GSM1147700</v>
      </c>
      <c r="F642" t="str">
        <f t="shared" si="12"/>
        <v>GSE47345</v>
      </c>
    </row>
    <row r="643" spans="1:6" x14ac:dyDescent="0.25">
      <c r="A643" t="s">
        <v>3705</v>
      </c>
      <c r="B643" s="2" t="s">
        <v>3706</v>
      </c>
      <c r="C643" t="s">
        <v>333</v>
      </c>
      <c r="D643" t="s">
        <v>579</v>
      </c>
      <c r="E643" t="str">
        <f>HYPERLINK("https://www.ncbi.nlm.nih.gov/geo/query/acc.cgi?acc=GSM1168407","GSM1168407")</f>
        <v>GSM1168407</v>
      </c>
      <c r="F643" t="str">
        <f>HYPERLINK("https://www.ncbi.nlm.nih.gov/geo/query/acc.cgi?acc=GSE48092","GSE48092")</f>
        <v>GSE48092</v>
      </c>
    </row>
    <row r="644" spans="1:6" x14ac:dyDescent="0.25">
      <c r="A644" t="s">
        <v>3709</v>
      </c>
      <c r="B644" s="2" t="s">
        <v>3710</v>
      </c>
      <c r="C644" t="s">
        <v>333</v>
      </c>
      <c r="D644" t="s">
        <v>579</v>
      </c>
      <c r="E644" t="str">
        <f>HYPERLINK("https://www.ncbi.nlm.nih.gov/geo/query/acc.cgi?acc=GSM1168404","GSM1168404")</f>
        <v>GSM1168404</v>
      </c>
      <c r="F644" t="str">
        <f>HYPERLINK("https://www.ncbi.nlm.nih.gov/geo/query/acc.cgi?acc=GSE48092","GSE48092")</f>
        <v>GSE48092</v>
      </c>
    </row>
    <row r="645" spans="1:6" x14ac:dyDescent="0.25">
      <c r="A645" t="s">
        <v>3713</v>
      </c>
      <c r="B645" s="2" t="s">
        <v>3714</v>
      </c>
      <c r="C645" t="s">
        <v>333</v>
      </c>
      <c r="D645" t="s">
        <v>579</v>
      </c>
      <c r="E645" t="str">
        <f>HYPERLINK("https://www.ncbi.nlm.nih.gov/geo/query/acc.cgi?acc=GSM1168401","GSM1168401")</f>
        <v>GSM1168401</v>
      </c>
      <c r="F645" t="str">
        <f>HYPERLINK("https://www.ncbi.nlm.nih.gov/geo/query/acc.cgi?acc=GSE48092","GSE48092")</f>
        <v>GSE48092</v>
      </c>
    </row>
    <row r="646" spans="1:6" x14ac:dyDescent="0.25">
      <c r="A646" t="s">
        <v>3716</v>
      </c>
      <c r="B646" s="2" t="s">
        <v>3717</v>
      </c>
      <c r="C646" t="s">
        <v>333</v>
      </c>
      <c r="D646" t="s">
        <v>579</v>
      </c>
      <c r="E646" t="str">
        <f>HYPERLINK("https://www.ncbi.nlm.nih.gov/geo/query/acc.cgi?acc=GSM1168399","GSM1168399")</f>
        <v>GSM1168399</v>
      </c>
      <c r="F646" t="str">
        <f>HYPERLINK("https://www.ncbi.nlm.nih.gov/geo/query/acc.cgi?acc=GSE48092","GSE48092")</f>
        <v>GSE48092</v>
      </c>
    </row>
    <row r="647" spans="1:6" x14ac:dyDescent="0.25">
      <c r="A647" t="s">
        <v>3723</v>
      </c>
      <c r="B647" s="2" t="s">
        <v>1453</v>
      </c>
      <c r="C647" t="s">
        <v>404</v>
      </c>
      <c r="D647" t="s">
        <v>579</v>
      </c>
      <c r="E647" t="str">
        <f>HYPERLINK("https://www.ncbi.nlm.nih.gov/geo/query/acc.cgi?acc=GSM1385857","GSM1385857")</f>
        <v>GSM1385857</v>
      </c>
      <c r="F647" t="str">
        <f>HYPERLINK("https://www.ncbi.nlm.nih.gov/geo/query/acc.cgi?acc=GSE57639","GSE57639")</f>
        <v>GSE57639</v>
      </c>
    </row>
    <row r="648" spans="1:6" x14ac:dyDescent="0.25">
      <c r="A648" t="s">
        <v>3724</v>
      </c>
      <c r="B648" s="2" t="s">
        <v>3380</v>
      </c>
      <c r="C648" t="s">
        <v>545</v>
      </c>
      <c r="D648" t="s">
        <v>3368</v>
      </c>
      <c r="E648" t="str">
        <f>HYPERLINK("https://www.ncbi.nlm.nih.gov/geo/query/acc.cgi?acc=GSM246436","GSM246436")</f>
        <v>GSM246436</v>
      </c>
      <c r="F648" t="str">
        <f>HYPERLINK("https://www.ncbi.nlm.nih.gov/geo/query/acc.cgi?acc=GSE9775","GSE9775")</f>
        <v>GSE9775</v>
      </c>
    </row>
    <row r="649" spans="1:6" x14ac:dyDescent="0.25">
      <c r="A649" t="s">
        <v>3741</v>
      </c>
      <c r="B649" s="2" t="s">
        <v>3739</v>
      </c>
      <c r="C649" t="s">
        <v>79</v>
      </c>
      <c r="D649" t="s">
        <v>559</v>
      </c>
      <c r="E649" t="str">
        <f>HYPERLINK("https://www.ncbi.nlm.nih.gov/geo/query/acc.cgi?acc=GSM472237","GSM472237")</f>
        <v>GSM472237</v>
      </c>
      <c r="F649" t="str">
        <f>HYPERLINK("https://www.ncbi.nlm.nih.gov/geo/query/acc.cgi?acc=GSE19076","GSE19076")</f>
        <v>GSE19076</v>
      </c>
    </row>
    <row r="650" spans="1:6" x14ac:dyDescent="0.25">
      <c r="A650" t="s">
        <v>3754</v>
      </c>
      <c r="B650" s="2" t="s">
        <v>3755</v>
      </c>
      <c r="C650" t="s">
        <v>183</v>
      </c>
      <c r="D650" t="s">
        <v>3753</v>
      </c>
      <c r="E650" t="str">
        <f>HYPERLINK("https://www.ncbi.nlm.nih.gov/geo/query/acc.cgi?acc=GSM768336","GSM768336")</f>
        <v>GSM768336</v>
      </c>
      <c r="F650" t="str">
        <f>HYPERLINK("https://www.ncbi.nlm.nih.gov/geo/query/acc.cgi?acc=GSE31008","GSE31008")</f>
        <v>GSE31008</v>
      </c>
    </row>
    <row r="651" spans="1:6" x14ac:dyDescent="0.25">
      <c r="A651" t="s">
        <v>3757</v>
      </c>
      <c r="B651" s="2" t="s">
        <v>3758</v>
      </c>
      <c r="C651" t="s">
        <v>183</v>
      </c>
      <c r="D651" t="s">
        <v>3753</v>
      </c>
      <c r="E651" t="str">
        <f>HYPERLINK("https://www.ncbi.nlm.nih.gov/geo/query/acc.cgi?acc=GSM768334","GSM768334")</f>
        <v>GSM768334</v>
      </c>
      <c r="F651" t="str">
        <f>HYPERLINK("https://www.ncbi.nlm.nih.gov/geo/query/acc.cgi?acc=GSE31008","GSE31008")</f>
        <v>GSE31008</v>
      </c>
    </row>
    <row r="652" spans="1:6" x14ac:dyDescent="0.25">
      <c r="A652" t="s">
        <v>3760</v>
      </c>
      <c r="B652" s="2" t="s">
        <v>3761</v>
      </c>
      <c r="C652" t="s">
        <v>183</v>
      </c>
      <c r="D652" t="s">
        <v>3753</v>
      </c>
      <c r="E652" t="str">
        <f>HYPERLINK("https://www.ncbi.nlm.nih.gov/geo/query/acc.cgi?acc=GSM768332","GSM768332")</f>
        <v>GSM768332</v>
      </c>
      <c r="F652" t="str">
        <f>HYPERLINK("https://www.ncbi.nlm.nih.gov/geo/query/acc.cgi?acc=GSE31008","GSE31008")</f>
        <v>GSE31008</v>
      </c>
    </row>
    <row r="653" spans="1:6" x14ac:dyDescent="0.25">
      <c r="A653" t="s">
        <v>3763</v>
      </c>
      <c r="B653" s="2" t="s">
        <v>3764</v>
      </c>
      <c r="C653" t="s">
        <v>183</v>
      </c>
      <c r="D653" t="s">
        <v>3753</v>
      </c>
      <c r="E653" t="str">
        <f>HYPERLINK("https://www.ncbi.nlm.nih.gov/geo/query/acc.cgi?acc=GSM768330","GSM768330")</f>
        <v>GSM768330</v>
      </c>
      <c r="F653" t="str">
        <f>HYPERLINK("https://www.ncbi.nlm.nih.gov/geo/query/acc.cgi?acc=GSE31008","GSE31008")</f>
        <v>GSE31008</v>
      </c>
    </row>
    <row r="654" spans="1:6" x14ac:dyDescent="0.25">
      <c r="A654" t="s">
        <v>3765</v>
      </c>
      <c r="B654" s="2" t="s">
        <v>3766</v>
      </c>
      <c r="C654" t="s">
        <v>95</v>
      </c>
      <c r="D654" t="s">
        <v>559</v>
      </c>
      <c r="E654" t="str">
        <f>HYPERLINK("https://www.ncbi.nlm.nih.gov/geo/query/acc.cgi?acc=GSM495458","GSM495458")</f>
        <v>GSM495458</v>
      </c>
      <c r="F654" t="str">
        <f>HYPERLINK("https://www.ncbi.nlm.nih.gov/geo/query/acc.cgi?acc=GSE19836","GSE19836")</f>
        <v>GSE19836</v>
      </c>
    </row>
    <row r="655" spans="1:6" x14ac:dyDescent="0.25">
      <c r="A655" t="s">
        <v>3772</v>
      </c>
      <c r="B655" s="2" t="s">
        <v>3752</v>
      </c>
      <c r="C655" t="s">
        <v>183</v>
      </c>
      <c r="D655" t="s">
        <v>3753</v>
      </c>
      <c r="E655" t="str">
        <f>HYPERLINK("https://www.ncbi.nlm.nih.gov/geo/query/acc.cgi?acc=GSM768338","GSM768338")</f>
        <v>GSM768338</v>
      </c>
      <c r="F655" t="str">
        <f>HYPERLINK("https://www.ncbi.nlm.nih.gov/geo/query/acc.cgi?acc=GSE31008","GSE31008")</f>
        <v>GSE31008</v>
      </c>
    </row>
    <row r="656" spans="1:6" x14ac:dyDescent="0.25">
      <c r="A656" t="s">
        <v>3781</v>
      </c>
      <c r="B656" s="2" t="s">
        <v>3782</v>
      </c>
      <c r="C656" t="s">
        <v>481</v>
      </c>
      <c r="D656" t="s">
        <v>856</v>
      </c>
      <c r="E656" t="str">
        <f>HYPERLINK("https://www.ncbi.nlm.nih.gov/geo/query/acc.cgi?acc=GSM2026306","GSM2026306")</f>
        <v>GSM2026306</v>
      </c>
      <c r="F656" t="str">
        <f>HYPERLINK("https://www.ncbi.nlm.nih.gov/geo/query/acc.cgi?acc=GSE76481","GSE76481")</f>
        <v>GSE76481</v>
      </c>
    </row>
    <row r="657" spans="1:6" x14ac:dyDescent="0.25">
      <c r="A657" t="s">
        <v>3787</v>
      </c>
      <c r="B657" s="2" t="s">
        <v>1131</v>
      </c>
      <c r="C657" t="s">
        <v>504</v>
      </c>
      <c r="D657" t="s">
        <v>559</v>
      </c>
      <c r="E657" t="str">
        <f>HYPERLINK("https://www.ncbi.nlm.nih.gov/geo/query/acc.cgi?acc=GSM195136","GSM195136")</f>
        <v>GSM195136</v>
      </c>
      <c r="F657" t="str">
        <f>HYPERLINK("https://www.ncbi.nlm.nih.gov/geo/query/acc.cgi?acc=GSE7948","GSE7948")</f>
        <v>GSE7948</v>
      </c>
    </row>
    <row r="658" spans="1:6" x14ac:dyDescent="0.25">
      <c r="A658" t="s">
        <v>3790</v>
      </c>
      <c r="B658" s="2" t="s">
        <v>3791</v>
      </c>
      <c r="C658" t="s">
        <v>269</v>
      </c>
      <c r="D658" t="s">
        <v>579</v>
      </c>
      <c r="E658" t="str">
        <f>HYPERLINK("https://www.ncbi.nlm.nih.gov/geo/query/acc.cgi?acc=GSM991421","GSM991421")</f>
        <v>GSM991421</v>
      </c>
      <c r="F658" t="str">
        <f>HYPERLINK("https://www.ncbi.nlm.nih.gov/geo/query/acc.cgi?acc=GSE40335","GSE40335")</f>
        <v>GSE40335</v>
      </c>
    </row>
    <row r="659" spans="1:6" x14ac:dyDescent="0.25">
      <c r="A659" t="s">
        <v>3798</v>
      </c>
      <c r="B659" s="2" t="s">
        <v>3794</v>
      </c>
      <c r="C659" t="s">
        <v>269</v>
      </c>
      <c r="D659" t="s">
        <v>579</v>
      </c>
      <c r="E659" t="str">
        <f>HYPERLINK("https://www.ncbi.nlm.nih.gov/geo/query/acc.cgi?acc=GSM991424","GSM991424")</f>
        <v>GSM991424</v>
      </c>
      <c r="F659" t="str">
        <f>HYPERLINK("https://www.ncbi.nlm.nih.gov/geo/query/acc.cgi?acc=GSE40335","GSE40335")</f>
        <v>GSE40335</v>
      </c>
    </row>
    <row r="660" spans="1:6" x14ac:dyDescent="0.25">
      <c r="A660" t="s">
        <v>3799</v>
      </c>
      <c r="B660" s="2" t="s">
        <v>3797</v>
      </c>
      <c r="C660" t="s">
        <v>269</v>
      </c>
      <c r="D660" t="s">
        <v>579</v>
      </c>
      <c r="E660" t="str">
        <f>HYPERLINK("https://www.ncbi.nlm.nih.gov/geo/query/acc.cgi?acc=GSM991427","GSM991427")</f>
        <v>GSM991427</v>
      </c>
      <c r="F660" t="str">
        <f>HYPERLINK("https://www.ncbi.nlm.nih.gov/geo/query/acc.cgi?acc=GSE40335","GSE40335")</f>
        <v>GSE40335</v>
      </c>
    </row>
    <row r="661" spans="1:6" x14ac:dyDescent="0.25">
      <c r="A661" t="s">
        <v>3808</v>
      </c>
      <c r="B661" s="2" t="s">
        <v>3807</v>
      </c>
      <c r="C661" t="s">
        <v>95</v>
      </c>
      <c r="D661" t="s">
        <v>559</v>
      </c>
      <c r="E661" t="str">
        <f>HYPERLINK("https://www.ncbi.nlm.nih.gov/geo/query/acc.cgi?acc=GSM495539","GSM495539")</f>
        <v>GSM495539</v>
      </c>
      <c r="F661" t="str">
        <f>HYPERLINK("https://www.ncbi.nlm.nih.gov/geo/query/acc.cgi?acc=GSE19836","GSE19836")</f>
        <v>GSE19836</v>
      </c>
    </row>
    <row r="662" spans="1:6" x14ac:dyDescent="0.25">
      <c r="A662" t="s">
        <v>3812</v>
      </c>
      <c r="B662" s="2" t="s">
        <v>3810</v>
      </c>
      <c r="C662" t="s">
        <v>95</v>
      </c>
      <c r="D662" t="s">
        <v>559</v>
      </c>
      <c r="E662" t="str">
        <f>HYPERLINK("https://www.ncbi.nlm.nih.gov/geo/query/acc.cgi?acc=GSM495536","GSM495536")</f>
        <v>GSM495536</v>
      </c>
      <c r="F662" t="str">
        <f>HYPERLINK("https://www.ncbi.nlm.nih.gov/geo/query/acc.cgi?acc=GSE19836","GSE19836")</f>
        <v>GSE19836</v>
      </c>
    </row>
    <row r="663" spans="1:6" x14ac:dyDescent="0.25">
      <c r="A663" t="s">
        <v>3814</v>
      </c>
      <c r="B663" s="2" t="s">
        <v>3382</v>
      </c>
      <c r="C663" t="s">
        <v>95</v>
      </c>
      <c r="D663" t="s">
        <v>559</v>
      </c>
      <c r="E663" t="str">
        <f>HYPERLINK("https://www.ncbi.nlm.nih.gov/geo/query/acc.cgi?acc=GSM495530","GSM495530")</f>
        <v>GSM495530</v>
      </c>
      <c r="F663" t="str">
        <f>HYPERLINK("https://www.ncbi.nlm.nih.gov/geo/query/acc.cgi?acc=GSE19836","GSE19836")</f>
        <v>GSE19836</v>
      </c>
    </row>
    <row r="664" spans="1:6" x14ac:dyDescent="0.25">
      <c r="A664" t="s">
        <v>3818</v>
      </c>
      <c r="B664" s="2" t="s">
        <v>3816</v>
      </c>
      <c r="C664" t="s">
        <v>95</v>
      </c>
      <c r="D664" t="s">
        <v>559</v>
      </c>
      <c r="E664" t="str">
        <f>HYPERLINK("https://www.ncbi.nlm.nih.gov/geo/query/acc.cgi?acc=GSM495533","GSM495533")</f>
        <v>GSM495533</v>
      </c>
      <c r="F664" t="str">
        <f>HYPERLINK("https://www.ncbi.nlm.nih.gov/geo/query/acc.cgi?acc=GSE19836","GSE19836")</f>
        <v>GSE19836</v>
      </c>
    </row>
    <row r="665" spans="1:6" x14ac:dyDescent="0.25">
      <c r="A665" t="s">
        <v>3832</v>
      </c>
      <c r="B665" s="2" t="s">
        <v>3831</v>
      </c>
      <c r="C665" t="s">
        <v>82</v>
      </c>
      <c r="D665" t="s">
        <v>559</v>
      </c>
      <c r="E665" t="str">
        <f>HYPERLINK("https://www.ncbi.nlm.nih.gov/geo/query/acc.cgi?acc=GSM475175","GSM475175")</f>
        <v>GSM475175</v>
      </c>
      <c r="F665" t="str">
        <f>HYPERLINK("https://www.ncbi.nlm.nih.gov/geo/query/acc.cgi?acc=GSE19165","GSE19165")</f>
        <v>GSE19165</v>
      </c>
    </row>
    <row r="666" spans="1:6" x14ac:dyDescent="0.25">
      <c r="A666" t="s">
        <v>3835</v>
      </c>
      <c r="B666" s="2" t="s">
        <v>3836</v>
      </c>
      <c r="C666" t="s">
        <v>178</v>
      </c>
      <c r="D666" t="s">
        <v>630</v>
      </c>
      <c r="E666" t="str">
        <f>HYPERLINK("https://www.ncbi.nlm.nih.gov/geo/query/acc.cgi?acc=GSM749004","GSM749004")</f>
        <v>GSM749004</v>
      </c>
      <c r="F666" t="str">
        <f>HYPERLINK("https://www.ncbi.nlm.nih.gov/geo/query/acc.cgi?acc=GSE30245","GSE30245")</f>
        <v>GSE30245</v>
      </c>
    </row>
    <row r="667" spans="1:6" x14ac:dyDescent="0.25">
      <c r="A667" t="s">
        <v>3839</v>
      </c>
      <c r="B667" s="2" t="s">
        <v>3838</v>
      </c>
      <c r="C667" t="s">
        <v>178</v>
      </c>
      <c r="D667" t="s">
        <v>630</v>
      </c>
      <c r="E667" t="str">
        <f>HYPERLINK("https://www.ncbi.nlm.nih.gov/geo/query/acc.cgi?acc=GSM749006","GSM749006")</f>
        <v>GSM749006</v>
      </c>
      <c r="F667" t="str">
        <f>HYPERLINK("https://www.ncbi.nlm.nih.gov/geo/query/acc.cgi?acc=GSE30245","GSE30245")</f>
        <v>GSE30245</v>
      </c>
    </row>
    <row r="668" spans="1:6" x14ac:dyDescent="0.25">
      <c r="A668" t="s">
        <v>3842</v>
      </c>
      <c r="B668" s="2" t="s">
        <v>3214</v>
      </c>
      <c r="C668" t="s">
        <v>178</v>
      </c>
      <c r="D668" t="s">
        <v>630</v>
      </c>
      <c r="E668" t="str">
        <f>HYPERLINK("https://www.ncbi.nlm.nih.gov/geo/query/acc.cgi?acc=GSM749000","GSM749000")</f>
        <v>GSM749000</v>
      </c>
      <c r="F668" t="str">
        <f>HYPERLINK("https://www.ncbi.nlm.nih.gov/geo/query/acc.cgi?acc=GSE30245","GSE30245")</f>
        <v>GSE30245</v>
      </c>
    </row>
    <row r="669" spans="1:6" x14ac:dyDescent="0.25">
      <c r="A669" t="s">
        <v>3843</v>
      </c>
      <c r="B669" s="2" t="s">
        <v>3844</v>
      </c>
      <c r="C669" t="s">
        <v>178</v>
      </c>
      <c r="D669" t="s">
        <v>630</v>
      </c>
      <c r="E669" t="str">
        <f>HYPERLINK("https://www.ncbi.nlm.nih.gov/geo/query/acc.cgi?acc=GSM749001","GSM749001")</f>
        <v>GSM749001</v>
      </c>
      <c r="F669" t="str">
        <f>HYPERLINK("https://www.ncbi.nlm.nih.gov/geo/query/acc.cgi?acc=GSE30245","GSE30245")</f>
        <v>GSE30245</v>
      </c>
    </row>
    <row r="670" spans="1:6" x14ac:dyDescent="0.25">
      <c r="A670" t="s">
        <v>3845</v>
      </c>
      <c r="B670" s="2" t="s">
        <v>3846</v>
      </c>
      <c r="C670" t="s">
        <v>178</v>
      </c>
      <c r="D670" t="s">
        <v>630</v>
      </c>
      <c r="E670" t="str">
        <f>HYPERLINK("https://www.ncbi.nlm.nih.gov/geo/query/acc.cgi?acc=GSM749002","GSM749002")</f>
        <v>GSM749002</v>
      </c>
      <c r="F670" t="str">
        <f>HYPERLINK("https://www.ncbi.nlm.nih.gov/geo/query/acc.cgi?acc=GSE30245","GSE30245")</f>
        <v>GSE30245</v>
      </c>
    </row>
    <row r="671" spans="1:6" x14ac:dyDescent="0.25">
      <c r="A671" t="s">
        <v>3848</v>
      </c>
      <c r="B671" s="2" t="s">
        <v>3849</v>
      </c>
      <c r="C671" t="s">
        <v>348</v>
      </c>
      <c r="D671" t="s">
        <v>579</v>
      </c>
      <c r="E671" t="str">
        <f>HYPERLINK("https://www.ncbi.nlm.nih.gov/geo/query/acc.cgi?acc=GSM1102843","GSM1102843")</f>
        <v>GSM1102843</v>
      </c>
      <c r="F671" t="str">
        <f>HYPERLINK("https://www.ncbi.nlm.nih.gov/geo/query/acc.cgi?acc=GSE49767","GSE49767")</f>
        <v>GSE49767</v>
      </c>
    </row>
    <row r="672" spans="1:6" x14ac:dyDescent="0.25">
      <c r="A672" t="s">
        <v>3854</v>
      </c>
      <c r="B672" s="2" t="s">
        <v>3841</v>
      </c>
      <c r="C672" t="s">
        <v>178</v>
      </c>
      <c r="D672" t="s">
        <v>630</v>
      </c>
      <c r="E672" t="str">
        <f>HYPERLINK("https://www.ncbi.nlm.nih.gov/geo/query/acc.cgi?acc=GSM749008","GSM749008")</f>
        <v>GSM749008</v>
      </c>
      <c r="F672" t="str">
        <f>HYPERLINK("https://www.ncbi.nlm.nih.gov/geo/query/acc.cgi?acc=GSE30245","GSE30245")</f>
        <v>GSE30245</v>
      </c>
    </row>
    <row r="673" spans="1:6" x14ac:dyDescent="0.25">
      <c r="A673" t="s">
        <v>3855</v>
      </c>
      <c r="B673" s="2" t="s">
        <v>3856</v>
      </c>
      <c r="C673" t="s">
        <v>178</v>
      </c>
      <c r="D673" t="s">
        <v>630</v>
      </c>
      <c r="E673" t="str">
        <f>HYPERLINK("https://www.ncbi.nlm.nih.gov/geo/query/acc.cgi?acc=GSM749009","GSM749009")</f>
        <v>GSM749009</v>
      </c>
      <c r="F673" t="str">
        <f>HYPERLINK("https://www.ncbi.nlm.nih.gov/geo/query/acc.cgi?acc=GSE30245","GSE30245")</f>
        <v>GSE30245</v>
      </c>
    </row>
    <row r="674" spans="1:6" x14ac:dyDescent="0.25">
      <c r="A674" t="s">
        <v>3857</v>
      </c>
      <c r="B674" s="2" t="s">
        <v>3858</v>
      </c>
      <c r="C674" t="s">
        <v>348</v>
      </c>
      <c r="D674" t="s">
        <v>579</v>
      </c>
      <c r="E674" t="str">
        <f>HYPERLINK("https://www.ncbi.nlm.nih.gov/geo/query/acc.cgi?acc=GSM1102845","GSM1102845")</f>
        <v>GSM1102845</v>
      </c>
      <c r="F674" t="str">
        <f>HYPERLINK("https://www.ncbi.nlm.nih.gov/geo/query/acc.cgi?acc=GSE49767","GSE49767")</f>
        <v>GSE49767</v>
      </c>
    </row>
    <row r="675" spans="1:6" x14ac:dyDescent="0.25">
      <c r="A675" t="s">
        <v>3862</v>
      </c>
      <c r="B675" s="2" t="s">
        <v>3863</v>
      </c>
      <c r="C675" t="s">
        <v>507</v>
      </c>
      <c r="D675" t="s">
        <v>856</v>
      </c>
      <c r="E675" t="str">
        <f>HYPERLINK("https://www.ncbi.nlm.nih.gov/geo/query/acc.cgi?acc=GSM2096551","GSM2096551")</f>
        <v>GSM2096551</v>
      </c>
      <c r="F675" t="str">
        <f>HYPERLINK("https://www.ncbi.nlm.nih.gov/geo/query/acc.cgi?acc=GSE79515","GSE79515")</f>
        <v>GSE79515</v>
      </c>
    </row>
    <row r="676" spans="1:6" x14ac:dyDescent="0.25">
      <c r="A676" t="s">
        <v>3865</v>
      </c>
      <c r="B676" s="2" t="s">
        <v>3780</v>
      </c>
      <c r="C676" t="s">
        <v>504</v>
      </c>
      <c r="D676" t="s">
        <v>559</v>
      </c>
      <c r="E676" t="str">
        <f>HYPERLINK("https://www.ncbi.nlm.nih.gov/geo/query/acc.cgi?acc=GSM195134","GSM195134")</f>
        <v>GSM195134</v>
      </c>
      <c r="F676" t="str">
        <f>HYPERLINK("https://www.ncbi.nlm.nih.gov/geo/query/acc.cgi?acc=GSE7948","GSE7948")</f>
        <v>GSE7948</v>
      </c>
    </row>
    <row r="677" spans="1:6" x14ac:dyDescent="0.25">
      <c r="A677" t="s">
        <v>3871</v>
      </c>
      <c r="B677" s="2" t="s">
        <v>3454</v>
      </c>
      <c r="C677" t="s">
        <v>92</v>
      </c>
      <c r="D677" t="s">
        <v>579</v>
      </c>
      <c r="E677" t="str">
        <f>HYPERLINK("https://www.ncbi.nlm.nih.gov/geo/query/acc.cgi?acc=GSM487410","GSM487410")</f>
        <v>GSM487410</v>
      </c>
      <c r="F677" t="str">
        <f>HYPERLINK("https://www.ncbi.nlm.nih.gov/geo/query/acc.cgi?acc=GSE19542","GSE19542")</f>
        <v>GSE19542</v>
      </c>
    </row>
    <row r="678" spans="1:6" x14ac:dyDescent="0.25">
      <c r="A678" t="s">
        <v>3873</v>
      </c>
      <c r="B678" s="2" t="s">
        <v>3868</v>
      </c>
      <c r="C678" t="s">
        <v>486</v>
      </c>
      <c r="D678" t="s">
        <v>856</v>
      </c>
      <c r="E678" t="str">
        <f>HYPERLINK("https://www.ncbi.nlm.nih.gov/geo/query/acc.cgi?acc=GSM2028208","GSM2028208")</f>
        <v>GSM2028208</v>
      </c>
      <c r="F678" t="str">
        <f>HYPERLINK("https://www.ncbi.nlm.nih.gov/geo/query/acc.cgi?acc=GSE76582","GSE76582")</f>
        <v>GSE76582</v>
      </c>
    </row>
    <row r="679" spans="1:6" x14ac:dyDescent="0.25">
      <c r="A679" t="s">
        <v>3876</v>
      </c>
      <c r="B679" s="2" t="s">
        <v>3877</v>
      </c>
      <c r="C679" t="s">
        <v>65</v>
      </c>
      <c r="D679" t="s">
        <v>579</v>
      </c>
      <c r="E679" t="str">
        <f>HYPERLINK("https://www.ncbi.nlm.nih.gov/geo/query/acc.cgi?acc=GSM436118","GSM436118")</f>
        <v>GSM436118</v>
      </c>
      <c r="F679" t="str">
        <f>HYPERLINK("https://www.ncbi.nlm.nih.gov/geo/query/acc.cgi?acc=GSE17489","GSE17489")</f>
        <v>GSE17489</v>
      </c>
    </row>
    <row r="680" spans="1:6" x14ac:dyDescent="0.25">
      <c r="A680" t="s">
        <v>3882</v>
      </c>
      <c r="B680" s="2" t="s">
        <v>1254</v>
      </c>
      <c r="C680" t="s">
        <v>527</v>
      </c>
      <c r="D680" t="s">
        <v>559</v>
      </c>
      <c r="E680" t="str">
        <f>HYPERLINK("https://www.ncbi.nlm.nih.gov/geo/query/acc.cgi?acc=GSM210974","GSM210974")</f>
        <v>GSM210974</v>
      </c>
      <c r="F680" t="str">
        <f>HYPERLINK("https://www.ncbi.nlm.nih.gov/geo/query/acc.cgi?acc=GSE8503","GSE8503")</f>
        <v>GSE8503</v>
      </c>
    </row>
    <row r="681" spans="1:6" x14ac:dyDescent="0.25">
      <c r="A681" t="s">
        <v>3885</v>
      </c>
      <c r="B681" s="2" t="s">
        <v>3886</v>
      </c>
      <c r="C681" t="s">
        <v>61</v>
      </c>
      <c r="D681" t="s">
        <v>579</v>
      </c>
      <c r="E681" t="str">
        <f>HYPERLINK("https://www.ncbi.nlm.nih.gov/geo/query/acc.cgi?acc=GSM436111","GSM436111")</f>
        <v>GSM436111</v>
      </c>
      <c r="F681" t="str">
        <f>HYPERLINK("https://www.ncbi.nlm.nih.gov/geo/query/acc.cgi?acc=GSE17487","GSE17487")</f>
        <v>GSE17487</v>
      </c>
    </row>
    <row r="682" spans="1:6" x14ac:dyDescent="0.25">
      <c r="A682" t="s">
        <v>3888</v>
      </c>
      <c r="B682" s="2" t="s">
        <v>3889</v>
      </c>
      <c r="C682" t="s">
        <v>63</v>
      </c>
      <c r="D682" t="s">
        <v>579</v>
      </c>
      <c r="E682" t="str">
        <f>HYPERLINK("https://www.ncbi.nlm.nih.gov/geo/query/acc.cgi?acc=GSM436113","GSM436113")</f>
        <v>GSM436113</v>
      </c>
      <c r="F682" t="str">
        <f>HYPERLINK("https://www.ncbi.nlm.nih.gov/geo/query/acc.cgi?acc=GSE17488","GSE17488")</f>
        <v>GSE17488</v>
      </c>
    </row>
    <row r="683" spans="1:6" x14ac:dyDescent="0.25">
      <c r="A683" t="s">
        <v>3895</v>
      </c>
      <c r="B683" s="2" t="s">
        <v>3892</v>
      </c>
      <c r="C683" t="s">
        <v>63</v>
      </c>
      <c r="D683" t="s">
        <v>579</v>
      </c>
      <c r="E683" t="str">
        <f>HYPERLINK("https://www.ncbi.nlm.nih.gov/geo/query/acc.cgi?acc=GSM436116","GSM436116")</f>
        <v>GSM436116</v>
      </c>
      <c r="F683" t="str">
        <f>HYPERLINK("https://www.ncbi.nlm.nih.gov/geo/query/acc.cgi?acc=GSE17488","GSE17488")</f>
        <v>GSE17488</v>
      </c>
    </row>
    <row r="684" spans="1:6" x14ac:dyDescent="0.25">
      <c r="A684" t="s">
        <v>3912</v>
      </c>
      <c r="B684" s="2" t="s">
        <v>3473</v>
      </c>
      <c r="C684" t="s">
        <v>178</v>
      </c>
      <c r="D684" t="s">
        <v>630</v>
      </c>
      <c r="E684" t="str">
        <f>HYPERLINK("https://www.ncbi.nlm.nih.gov/geo/query/acc.cgi?acc=GSM749170","GSM749170")</f>
        <v>GSM749170</v>
      </c>
      <c r="F684" t="str">
        <f>HYPERLINK("https://www.ncbi.nlm.nih.gov/geo/query/acc.cgi?acc=GSE30245","GSE30245")</f>
        <v>GSE30245</v>
      </c>
    </row>
    <row r="685" spans="1:6" x14ac:dyDescent="0.25">
      <c r="A685" t="s">
        <v>3915</v>
      </c>
      <c r="B685" s="2" t="s">
        <v>3914</v>
      </c>
      <c r="C685" t="s">
        <v>178</v>
      </c>
      <c r="D685" t="s">
        <v>630</v>
      </c>
      <c r="E685" t="str">
        <f>HYPERLINK("https://www.ncbi.nlm.nih.gov/geo/query/acc.cgi?acc=GSM749172","GSM749172")</f>
        <v>GSM749172</v>
      </c>
      <c r="F685" t="str">
        <f>HYPERLINK("https://www.ncbi.nlm.nih.gov/geo/query/acc.cgi?acc=GSE30245","GSE30245")</f>
        <v>GSE30245</v>
      </c>
    </row>
    <row r="686" spans="1:6" x14ac:dyDescent="0.25">
      <c r="A686" t="s">
        <v>3918</v>
      </c>
      <c r="B686" s="2" t="s">
        <v>3917</v>
      </c>
      <c r="C686" t="s">
        <v>178</v>
      </c>
      <c r="D686" t="s">
        <v>630</v>
      </c>
      <c r="E686" t="str">
        <f>HYPERLINK("https://www.ncbi.nlm.nih.gov/geo/query/acc.cgi?acc=GSM749174","GSM749174")</f>
        <v>GSM749174</v>
      </c>
      <c r="F686" t="str">
        <f>HYPERLINK("https://www.ncbi.nlm.nih.gov/geo/query/acc.cgi?acc=GSE30245","GSE30245")</f>
        <v>GSE30245</v>
      </c>
    </row>
    <row r="687" spans="1:6" x14ac:dyDescent="0.25">
      <c r="A687" t="s">
        <v>3926</v>
      </c>
      <c r="B687" s="2" t="s">
        <v>1994</v>
      </c>
      <c r="C687" t="s">
        <v>292</v>
      </c>
      <c r="D687" t="s">
        <v>559</v>
      </c>
      <c r="E687" t="str">
        <f>HYPERLINK("https://www.ncbi.nlm.nih.gov/geo/query/acc.cgi?acc=GSM98583","GSM98583")</f>
        <v>GSM98583</v>
      </c>
      <c r="F687" t="str">
        <f>HYPERLINK("https://www.ncbi.nlm.nih.gov/geo/query/acc.cgi?acc=GSE4308","GSE4308")</f>
        <v>GSE4308</v>
      </c>
    </row>
    <row r="688" spans="1:6" x14ac:dyDescent="0.25">
      <c r="A688" t="s">
        <v>3928</v>
      </c>
      <c r="B688" s="2" t="s">
        <v>872</v>
      </c>
      <c r="C688" t="s">
        <v>527</v>
      </c>
      <c r="D688" t="s">
        <v>559</v>
      </c>
      <c r="E688" t="str">
        <f>HYPERLINK("https://www.ncbi.nlm.nih.gov/geo/query/acc.cgi?acc=GSM210977","GSM210977")</f>
        <v>GSM210977</v>
      </c>
      <c r="F688" t="str">
        <f>HYPERLINK("https://www.ncbi.nlm.nih.gov/geo/query/acc.cgi?acc=GSE8503","GSE8503")</f>
        <v>GSE8503</v>
      </c>
    </row>
    <row r="689" spans="1:6" x14ac:dyDescent="0.25">
      <c r="A689" t="s">
        <v>3930</v>
      </c>
      <c r="B689" s="2" t="s">
        <v>3931</v>
      </c>
      <c r="C689" t="s">
        <v>431</v>
      </c>
      <c r="D689" t="s">
        <v>572</v>
      </c>
      <c r="E689" t="str">
        <f>HYPERLINK("https://www.ncbi.nlm.nih.gov/geo/query/acc.cgi?acc=GSM1580548","GSM1580548")</f>
        <v>GSM1580548</v>
      </c>
      <c r="F689" t="str">
        <f>HYPERLINK("https://www.ncbi.nlm.nih.gov/geo/query/acc.cgi?acc=GSE64819","GSE64819")</f>
        <v>GSE64819</v>
      </c>
    </row>
    <row r="690" spans="1:6" x14ac:dyDescent="0.25">
      <c r="A690" t="s">
        <v>3938</v>
      </c>
      <c r="B690" s="2" t="s">
        <v>3936</v>
      </c>
      <c r="C690" t="s">
        <v>431</v>
      </c>
      <c r="D690" t="s">
        <v>572</v>
      </c>
      <c r="E690" t="str">
        <f>HYPERLINK("https://www.ncbi.nlm.nih.gov/geo/query/acc.cgi?acc=GSM1580542","GSM1580542")</f>
        <v>GSM1580542</v>
      </c>
      <c r="F690" t="str">
        <f>HYPERLINK("https://www.ncbi.nlm.nih.gov/geo/query/acc.cgi?acc=GSE64819","GSE64819")</f>
        <v>GSE64819</v>
      </c>
    </row>
    <row r="691" spans="1:6" x14ac:dyDescent="0.25">
      <c r="A691" t="s">
        <v>3942</v>
      </c>
      <c r="B691" s="2" t="s">
        <v>3940</v>
      </c>
      <c r="C691" t="s">
        <v>431</v>
      </c>
      <c r="D691" t="s">
        <v>572</v>
      </c>
      <c r="E691" t="str">
        <f>HYPERLINK("https://www.ncbi.nlm.nih.gov/geo/query/acc.cgi?acc=GSM1580545","GSM1580545")</f>
        <v>GSM1580545</v>
      </c>
      <c r="F691" t="str">
        <f>HYPERLINK("https://www.ncbi.nlm.nih.gov/geo/query/acc.cgi?acc=GSE64819","GSE64819")</f>
        <v>GSE64819</v>
      </c>
    </row>
    <row r="692" spans="1:6" x14ac:dyDescent="0.25">
      <c r="A692" t="s">
        <v>3945</v>
      </c>
      <c r="B692" s="2" t="s">
        <v>561</v>
      </c>
      <c r="C692" t="s">
        <v>17</v>
      </c>
      <c r="D692" t="s">
        <v>559</v>
      </c>
      <c r="E692" t="str">
        <f>HYPERLINK("https://www.ncbi.nlm.nih.gov/geo/query/acc.cgi?acc=GSM325402","GSM325402")</f>
        <v>GSM325402</v>
      </c>
      <c r="F692" t="str">
        <f>HYPERLINK("https://www.ncbi.nlm.nih.gov/geo/query/acc.cgi?acc=GSE12982","GSE12982")</f>
        <v>GSE12982</v>
      </c>
    </row>
    <row r="693" spans="1:6" x14ac:dyDescent="0.25">
      <c r="A693" t="s">
        <v>3948</v>
      </c>
      <c r="B693" s="2" t="s">
        <v>3949</v>
      </c>
      <c r="C693" t="s">
        <v>98</v>
      </c>
      <c r="D693" t="s">
        <v>559</v>
      </c>
      <c r="E693" t="str">
        <f>HYPERLINK("https://www.ncbi.nlm.nih.gov/geo/query/acc.cgi?acc=GSM506224","GSM506224")</f>
        <v>GSM506224</v>
      </c>
      <c r="F693" t="str">
        <f>HYPERLINK("https://www.ncbi.nlm.nih.gov/geo/query/acc.cgi?acc=GSE20177","GSE20177")</f>
        <v>GSE20177</v>
      </c>
    </row>
    <row r="694" spans="1:6" x14ac:dyDescent="0.25">
      <c r="A694" t="s">
        <v>3951</v>
      </c>
      <c r="B694" s="2" t="s">
        <v>3952</v>
      </c>
      <c r="C694" t="s">
        <v>98</v>
      </c>
      <c r="D694" t="s">
        <v>559</v>
      </c>
      <c r="E694" t="str">
        <f>HYPERLINK("https://www.ncbi.nlm.nih.gov/geo/query/acc.cgi?acc=GSM506222","GSM506222")</f>
        <v>GSM506222</v>
      </c>
      <c r="F694" t="str">
        <f>HYPERLINK("https://www.ncbi.nlm.nih.gov/geo/query/acc.cgi?acc=GSE20177","GSE20177")</f>
        <v>GSE20177</v>
      </c>
    </row>
    <row r="695" spans="1:6" x14ac:dyDescent="0.25">
      <c r="A695" t="s">
        <v>3963</v>
      </c>
      <c r="B695" s="2" t="s">
        <v>3964</v>
      </c>
      <c r="C695" t="s">
        <v>516</v>
      </c>
      <c r="D695" t="s">
        <v>559</v>
      </c>
      <c r="E695" t="str">
        <f>HYPERLINK("https://www.ncbi.nlm.nih.gov/geo/query/acc.cgi?acc=GSM2139743","GSM2139743")</f>
        <v>GSM2139743</v>
      </c>
      <c r="F695" t="str">
        <f>HYPERLINK("https://www.ncbi.nlm.nih.gov/geo/query/acc.cgi?acc=GSE80983","GSE80983")</f>
        <v>GSE80983</v>
      </c>
    </row>
    <row r="696" spans="1:6" x14ac:dyDescent="0.25">
      <c r="A696" t="s">
        <v>3965</v>
      </c>
      <c r="B696" s="2" t="s">
        <v>3966</v>
      </c>
      <c r="C696" t="s">
        <v>516</v>
      </c>
      <c r="D696" t="s">
        <v>559</v>
      </c>
      <c r="E696" t="str">
        <f>HYPERLINK("https://www.ncbi.nlm.nih.gov/geo/query/acc.cgi?acc=GSM2139742","GSM2139742")</f>
        <v>GSM2139742</v>
      </c>
      <c r="F696" t="str">
        <f>HYPERLINK("https://www.ncbi.nlm.nih.gov/geo/query/acc.cgi?acc=GSE80983","GSE80983")</f>
        <v>GSE80983</v>
      </c>
    </row>
    <row r="697" spans="1:6" x14ac:dyDescent="0.25">
      <c r="A697" t="s">
        <v>3969</v>
      </c>
      <c r="B697" s="2" t="s">
        <v>3968</v>
      </c>
      <c r="C697" t="s">
        <v>178</v>
      </c>
      <c r="D697" t="s">
        <v>630</v>
      </c>
      <c r="E697" t="str">
        <f>HYPERLINK("https://www.ncbi.nlm.nih.gov/geo/query/acc.cgi?acc=GSM749359","GSM749359")</f>
        <v>GSM749359</v>
      </c>
      <c r="F697" t="str">
        <f>HYPERLINK("https://www.ncbi.nlm.nih.gov/geo/query/acc.cgi?acc=GSE30245","GSE30245")</f>
        <v>GSE30245</v>
      </c>
    </row>
    <row r="698" spans="1:6" x14ac:dyDescent="0.25">
      <c r="A698" t="s">
        <v>3973</v>
      </c>
      <c r="B698" s="2" t="s">
        <v>3971</v>
      </c>
      <c r="C698" t="s">
        <v>178</v>
      </c>
      <c r="D698" t="s">
        <v>630</v>
      </c>
      <c r="E698" t="str">
        <f>HYPERLINK("https://www.ncbi.nlm.nih.gov/geo/query/acc.cgi?acc=GSM749356","GSM749356")</f>
        <v>GSM749356</v>
      </c>
      <c r="F698" t="str">
        <f>HYPERLINK("https://www.ncbi.nlm.nih.gov/geo/query/acc.cgi?acc=GSE30245","GSE30245")</f>
        <v>GSE30245</v>
      </c>
    </row>
    <row r="699" spans="1:6" x14ac:dyDescent="0.25">
      <c r="A699" t="s">
        <v>3975</v>
      </c>
      <c r="B699" s="2" t="s">
        <v>3502</v>
      </c>
      <c r="C699" t="s">
        <v>178</v>
      </c>
      <c r="D699" t="s">
        <v>630</v>
      </c>
      <c r="E699" t="str">
        <f>HYPERLINK("https://www.ncbi.nlm.nih.gov/geo/query/acc.cgi?acc=GSM749350","GSM749350")</f>
        <v>GSM749350</v>
      </c>
      <c r="F699" t="str">
        <f>HYPERLINK("https://www.ncbi.nlm.nih.gov/geo/query/acc.cgi?acc=GSE30245","GSE30245")</f>
        <v>GSE30245</v>
      </c>
    </row>
    <row r="700" spans="1:6" x14ac:dyDescent="0.25">
      <c r="A700" t="s">
        <v>3978</v>
      </c>
      <c r="B700" s="2" t="s">
        <v>3977</v>
      </c>
      <c r="C700" t="s">
        <v>178</v>
      </c>
      <c r="D700" t="s">
        <v>630</v>
      </c>
      <c r="E700" t="str">
        <f>HYPERLINK("https://www.ncbi.nlm.nih.gov/geo/query/acc.cgi?acc=GSM749352","GSM749352")</f>
        <v>GSM749352</v>
      </c>
      <c r="F700" t="str">
        <f>HYPERLINK("https://www.ncbi.nlm.nih.gov/geo/query/acc.cgi?acc=GSE30245","GSE30245")</f>
        <v>GSE30245</v>
      </c>
    </row>
    <row r="701" spans="1:6" x14ac:dyDescent="0.25">
      <c r="A701" t="s">
        <v>3979</v>
      </c>
      <c r="B701" s="2" t="s">
        <v>3980</v>
      </c>
      <c r="C701" t="s">
        <v>178</v>
      </c>
      <c r="D701" t="s">
        <v>630</v>
      </c>
      <c r="E701" t="str">
        <f>HYPERLINK("https://www.ncbi.nlm.nih.gov/geo/query/acc.cgi?acc=GSM749353","GSM749353")</f>
        <v>GSM749353</v>
      </c>
      <c r="F701" t="str">
        <f>HYPERLINK("https://www.ncbi.nlm.nih.gov/geo/query/acc.cgi?acc=GSE30245","GSE30245")</f>
        <v>GSE30245</v>
      </c>
    </row>
    <row r="702" spans="1:6" x14ac:dyDescent="0.25">
      <c r="A702" t="s">
        <v>3986</v>
      </c>
      <c r="B702" s="2" t="s">
        <v>3987</v>
      </c>
      <c r="C702" t="s">
        <v>298</v>
      </c>
      <c r="D702" t="s">
        <v>583</v>
      </c>
      <c r="E702" t="str">
        <f>HYPERLINK("https://www.ncbi.nlm.nih.gov/geo/query/acc.cgi?acc=GSM1058936","GSM1058936")</f>
        <v>GSM1058936</v>
      </c>
      <c r="F702" t="str">
        <f>HYPERLINK("https://www.ncbi.nlm.nih.gov/geo/query/acc.cgi?acc=GSE43221","GSE43221")</f>
        <v>GSE43221</v>
      </c>
    </row>
    <row r="703" spans="1:6" x14ac:dyDescent="0.25">
      <c r="A703" t="s">
        <v>3996</v>
      </c>
      <c r="B703" s="2" t="s">
        <v>3595</v>
      </c>
      <c r="C703" t="s">
        <v>290</v>
      </c>
      <c r="D703" t="s">
        <v>583</v>
      </c>
      <c r="E703" t="str">
        <f>HYPERLINK("https://www.ncbi.nlm.nih.gov/geo/query/acc.cgi?acc=GSM1054602","GSM1054602")</f>
        <v>GSM1054602</v>
      </c>
      <c r="F703" t="str">
        <f>HYPERLINK("https://www.ncbi.nlm.nih.gov/geo/query/acc.cgi?acc=GSE42993","GSE42993")</f>
        <v>GSE42993</v>
      </c>
    </row>
    <row r="704" spans="1:6" x14ac:dyDescent="0.25">
      <c r="A704" t="s">
        <v>4003</v>
      </c>
      <c r="B704" s="2" t="s">
        <v>4004</v>
      </c>
      <c r="C704" t="s">
        <v>290</v>
      </c>
      <c r="D704" t="s">
        <v>583</v>
      </c>
      <c r="E704" t="str">
        <f>HYPERLINK("https://www.ncbi.nlm.nih.gov/geo/query/acc.cgi?acc=GSM1054598","GSM1054598")</f>
        <v>GSM1054598</v>
      </c>
      <c r="F704" t="str">
        <f>HYPERLINK("https://www.ncbi.nlm.nih.gov/geo/query/acc.cgi?acc=GSE42993","GSE42993")</f>
        <v>GSE42993</v>
      </c>
    </row>
    <row r="705" spans="1:6" x14ac:dyDescent="0.25">
      <c r="A705" t="s">
        <v>4005</v>
      </c>
      <c r="B705" s="2" t="s">
        <v>958</v>
      </c>
      <c r="C705" t="s">
        <v>307</v>
      </c>
      <c r="D705" t="s">
        <v>579</v>
      </c>
      <c r="E705" t="str">
        <f>HYPERLINK("https://www.ncbi.nlm.nih.gov/geo/query/acc.cgi?acc=GSM1062310","GSM1062310")</f>
        <v>GSM1062310</v>
      </c>
      <c r="F705" t="str">
        <f>HYPERLINK("https://www.ncbi.nlm.nih.gov/geo/query/acc.cgi?acc=GSE43421","GSE43421")</f>
        <v>GSE43421</v>
      </c>
    </row>
    <row r="706" spans="1:6" x14ac:dyDescent="0.25">
      <c r="A706" t="s">
        <v>4009</v>
      </c>
      <c r="B706" s="2" t="s">
        <v>4007</v>
      </c>
      <c r="C706" t="s">
        <v>290</v>
      </c>
      <c r="D706" t="s">
        <v>583</v>
      </c>
      <c r="E706" t="str">
        <f>HYPERLINK("https://www.ncbi.nlm.nih.gov/geo/query/acc.cgi?acc=GSM1054596","GSM1054596")</f>
        <v>GSM1054596</v>
      </c>
      <c r="F706" t="str">
        <f>HYPERLINK("https://www.ncbi.nlm.nih.gov/geo/query/acc.cgi?acc=GSE42993","GSE42993")</f>
        <v>GSE42993</v>
      </c>
    </row>
    <row r="707" spans="1:6" x14ac:dyDescent="0.25">
      <c r="A707" t="s">
        <v>4021</v>
      </c>
      <c r="B707" s="2" t="s">
        <v>4022</v>
      </c>
      <c r="C707" t="s">
        <v>118</v>
      </c>
      <c r="D707" t="s">
        <v>559</v>
      </c>
      <c r="E707" t="str">
        <f>HYPERLINK("https://www.ncbi.nlm.nih.gov/geo/query/acc.cgi?acc=GSM638087","GSM638087")</f>
        <v>GSM638087</v>
      </c>
      <c r="F707" t="str">
        <f>HYPERLINK("https://www.ncbi.nlm.nih.gov/geo/query/acc.cgi?acc=GSE24705","GSE24705")</f>
        <v>GSE24705</v>
      </c>
    </row>
    <row r="708" spans="1:6" x14ac:dyDescent="0.25">
      <c r="A708" t="s">
        <v>4025</v>
      </c>
      <c r="B708" s="2" t="s">
        <v>2251</v>
      </c>
      <c r="C708" t="s">
        <v>14</v>
      </c>
      <c r="D708" t="s">
        <v>2252</v>
      </c>
      <c r="E708" t="str">
        <f>HYPERLINK("https://www.ncbi.nlm.nih.gov/geo/query/acc.cgi?acc=GSM313604","GSM313604")</f>
        <v>GSM313604</v>
      </c>
      <c r="F708" t="str">
        <f>HYPERLINK("https://www.ncbi.nlm.nih.gov/geo/query/acc.cgi?acc=GSE12482","GSE12482")</f>
        <v>GSE12482</v>
      </c>
    </row>
    <row r="709" spans="1:6" x14ac:dyDescent="0.25">
      <c r="A709" t="s">
        <v>4030</v>
      </c>
      <c r="B709" s="2" t="s">
        <v>4031</v>
      </c>
      <c r="C709" t="s">
        <v>250</v>
      </c>
      <c r="D709" t="s">
        <v>559</v>
      </c>
      <c r="E709" t="str">
        <f>HYPERLINK("https://www.ncbi.nlm.nih.gov/geo/query/acc.cgi?acc=GSM928136","GSM928136")</f>
        <v>GSM928136</v>
      </c>
      <c r="F709" t="str">
        <f>HYPERLINK("https://www.ncbi.nlm.nih.gov/geo/query/acc.cgi?acc=GSE37775","GSE37775")</f>
        <v>GSE37775</v>
      </c>
    </row>
    <row r="710" spans="1:6" x14ac:dyDescent="0.25">
      <c r="A710" t="s">
        <v>4033</v>
      </c>
      <c r="B710" s="2" t="s">
        <v>4029</v>
      </c>
      <c r="C710" t="s">
        <v>250</v>
      </c>
      <c r="D710" t="s">
        <v>559</v>
      </c>
      <c r="E710" t="str">
        <f>HYPERLINK("https://www.ncbi.nlm.nih.gov/geo/query/acc.cgi?acc=GSM928134","GSM928134")</f>
        <v>GSM928134</v>
      </c>
      <c r="F710" t="str">
        <f>HYPERLINK("https://www.ncbi.nlm.nih.gov/geo/query/acc.cgi?acc=GSE37775","GSE37775")</f>
        <v>GSE37775</v>
      </c>
    </row>
    <row r="711" spans="1:6" x14ac:dyDescent="0.25">
      <c r="A711" t="s">
        <v>4037</v>
      </c>
      <c r="B711" s="2" t="s">
        <v>4035</v>
      </c>
      <c r="C711" t="s">
        <v>428</v>
      </c>
      <c r="D711" t="s">
        <v>821</v>
      </c>
      <c r="E711" t="str">
        <f>HYPERLINK("https://www.ncbi.nlm.nih.gov/geo/query/acc.cgi?acc=GSM1567062","GSM1567062")</f>
        <v>GSM1567062</v>
      </c>
      <c r="F711" t="str">
        <f>HYPERLINK("https://www.ncbi.nlm.nih.gov/geo/query/acc.cgi?acc=GSE64251","GSE64251")</f>
        <v>GSE64251</v>
      </c>
    </row>
    <row r="712" spans="1:6" x14ac:dyDescent="0.25">
      <c r="A712" t="s">
        <v>4041</v>
      </c>
      <c r="B712" s="2" t="s">
        <v>4040</v>
      </c>
      <c r="C712" t="s">
        <v>186</v>
      </c>
      <c r="D712" t="s">
        <v>728</v>
      </c>
      <c r="E712" t="str">
        <f>HYPERLINK("https://www.ncbi.nlm.nih.gov/geo/query/acc.cgi?acc=GSM777839","GSM777839")</f>
        <v>GSM777839</v>
      </c>
      <c r="F712" t="str">
        <f>HYPERLINK("https://www.ncbi.nlm.nih.gov/geo/query/acc.cgi?acc=GSE31374","GSE31374")</f>
        <v>GSE31374</v>
      </c>
    </row>
    <row r="713" spans="1:6" x14ac:dyDescent="0.25">
      <c r="A713" t="s">
        <v>4047</v>
      </c>
      <c r="B713" s="2" t="s">
        <v>4046</v>
      </c>
      <c r="C713" t="s">
        <v>186</v>
      </c>
      <c r="D713" t="s">
        <v>728</v>
      </c>
      <c r="E713" t="str">
        <f>HYPERLINK("https://www.ncbi.nlm.nih.gov/geo/query/acc.cgi?acc=GSM777835","GSM777835")</f>
        <v>GSM777835</v>
      </c>
      <c r="F713" t="str">
        <f>HYPERLINK("https://www.ncbi.nlm.nih.gov/geo/query/acc.cgi?acc=GSE31374","GSE31374")</f>
        <v>GSE31374</v>
      </c>
    </row>
    <row r="714" spans="1:6" x14ac:dyDescent="0.25">
      <c r="A714" t="s">
        <v>4050</v>
      </c>
      <c r="B714" s="2" t="s">
        <v>4049</v>
      </c>
      <c r="C714" t="s">
        <v>186</v>
      </c>
      <c r="D714" t="s">
        <v>728</v>
      </c>
      <c r="E714" t="str">
        <f>HYPERLINK("https://www.ncbi.nlm.nih.gov/geo/query/acc.cgi?acc=GSM777837","GSM777837")</f>
        <v>GSM777837</v>
      </c>
      <c r="F714" t="str">
        <f>HYPERLINK("https://www.ncbi.nlm.nih.gov/geo/query/acc.cgi?acc=GSE31374","GSE31374")</f>
        <v>GSE31374</v>
      </c>
    </row>
    <row r="715" spans="1:6" x14ac:dyDescent="0.25">
      <c r="A715" t="s">
        <v>4053</v>
      </c>
      <c r="B715" s="2" t="s">
        <v>4052</v>
      </c>
      <c r="C715" t="s">
        <v>186</v>
      </c>
      <c r="D715" t="s">
        <v>728</v>
      </c>
      <c r="E715" t="str">
        <f>HYPERLINK("https://www.ncbi.nlm.nih.gov/geo/query/acc.cgi?acc=GSM777831","GSM777831")</f>
        <v>GSM777831</v>
      </c>
      <c r="F715" t="str">
        <f>HYPERLINK("https://www.ncbi.nlm.nih.gov/geo/query/acc.cgi?acc=GSE31374","GSE31374")</f>
        <v>GSE31374</v>
      </c>
    </row>
    <row r="716" spans="1:6" x14ac:dyDescent="0.25">
      <c r="A716" t="s">
        <v>4056</v>
      </c>
      <c r="B716" s="2" t="s">
        <v>4055</v>
      </c>
      <c r="C716" t="s">
        <v>186</v>
      </c>
      <c r="D716" t="s">
        <v>728</v>
      </c>
      <c r="E716" t="str">
        <f>HYPERLINK("https://www.ncbi.nlm.nih.gov/geo/query/acc.cgi?acc=GSM777833","GSM777833")</f>
        <v>GSM777833</v>
      </c>
      <c r="F716" t="str">
        <f>HYPERLINK("https://www.ncbi.nlm.nih.gov/geo/query/acc.cgi?acc=GSE31374","GSE31374")</f>
        <v>GSE31374</v>
      </c>
    </row>
    <row r="717" spans="1:6" x14ac:dyDescent="0.25">
      <c r="A717" t="s">
        <v>4057</v>
      </c>
      <c r="B717" s="2" t="s">
        <v>4058</v>
      </c>
      <c r="C717" t="s">
        <v>545</v>
      </c>
      <c r="D717" t="s">
        <v>3368</v>
      </c>
      <c r="E717" t="str">
        <f>HYPERLINK("https://www.ncbi.nlm.nih.gov/geo/query/acc.cgi?acc=GSM246438","GSM246438")</f>
        <v>GSM246438</v>
      </c>
      <c r="F717" t="str">
        <f>HYPERLINK("https://www.ncbi.nlm.nih.gov/geo/query/acc.cgi?acc=GSE9775","GSE9775")</f>
        <v>GSE9775</v>
      </c>
    </row>
    <row r="718" spans="1:6" x14ac:dyDescent="0.25">
      <c r="A718" t="s">
        <v>4061</v>
      </c>
      <c r="B718" s="2" t="s">
        <v>4060</v>
      </c>
      <c r="C718" t="s">
        <v>219</v>
      </c>
      <c r="D718" t="s">
        <v>572</v>
      </c>
      <c r="E718" t="str">
        <f>HYPERLINK("https://www.ncbi.nlm.nih.gov/geo/query/acc.cgi?acc=GSM878589","GSM878589")</f>
        <v>GSM878589</v>
      </c>
      <c r="F718" t="str">
        <f>HYPERLINK("https://www.ncbi.nlm.nih.gov/geo/query/acc.cgi?acc=GSE35983","GSE35983")</f>
        <v>GSE35983</v>
      </c>
    </row>
    <row r="719" spans="1:6" x14ac:dyDescent="0.25">
      <c r="A719" t="s">
        <v>4065</v>
      </c>
      <c r="B719" s="2" t="s">
        <v>4063</v>
      </c>
      <c r="C719" t="s">
        <v>219</v>
      </c>
      <c r="D719" t="s">
        <v>572</v>
      </c>
      <c r="E719" t="str">
        <f>HYPERLINK("https://www.ncbi.nlm.nih.gov/geo/query/acc.cgi?acc=GSM878586","GSM878586")</f>
        <v>GSM878586</v>
      </c>
      <c r="F719" t="str">
        <f>HYPERLINK("https://www.ncbi.nlm.nih.gov/geo/query/acc.cgi?acc=GSE35983","GSE35983")</f>
        <v>GSE35983</v>
      </c>
    </row>
    <row r="720" spans="1:6" x14ac:dyDescent="0.25">
      <c r="A720" t="s">
        <v>4069</v>
      </c>
      <c r="B720" s="2" t="s">
        <v>808</v>
      </c>
      <c r="C720" t="s">
        <v>186</v>
      </c>
      <c r="D720" t="s">
        <v>728</v>
      </c>
      <c r="E720" t="str">
        <f>HYPERLINK("https://www.ncbi.nlm.nih.gov/geo/query/acc.cgi?acc=GSM777947","GSM777947")</f>
        <v>GSM777947</v>
      </c>
      <c r="F720" t="str">
        <f>HYPERLINK("https://www.ncbi.nlm.nih.gov/geo/query/acc.cgi?acc=GSE31374","GSE31374")</f>
        <v>GSE31374</v>
      </c>
    </row>
    <row r="721" spans="1:6" x14ac:dyDescent="0.25">
      <c r="A721" t="s">
        <v>4072</v>
      </c>
      <c r="B721" s="2" t="s">
        <v>4071</v>
      </c>
      <c r="C721" t="s">
        <v>404</v>
      </c>
      <c r="D721" t="s">
        <v>579</v>
      </c>
      <c r="E721" t="str">
        <f>HYPERLINK("https://www.ncbi.nlm.nih.gov/geo/query/acc.cgi?acc=GSM1385821","GSM1385821")</f>
        <v>GSM1385821</v>
      </c>
      <c r="F721" t="str">
        <f>HYPERLINK("https://www.ncbi.nlm.nih.gov/geo/query/acc.cgi?acc=GSE57639","GSE57639")</f>
        <v>GSE57639</v>
      </c>
    </row>
    <row r="722" spans="1:6" x14ac:dyDescent="0.25">
      <c r="A722" t="s">
        <v>4076</v>
      </c>
      <c r="B722" s="2" t="s">
        <v>4068</v>
      </c>
      <c r="C722" t="s">
        <v>404</v>
      </c>
      <c r="D722" t="s">
        <v>579</v>
      </c>
      <c r="E722" t="str">
        <f>HYPERLINK("https://www.ncbi.nlm.nih.gov/geo/query/acc.cgi?acc=GSM1385824","GSM1385824")</f>
        <v>GSM1385824</v>
      </c>
      <c r="F722" t="str">
        <f>HYPERLINK("https://www.ncbi.nlm.nih.gov/geo/query/acc.cgi?acc=GSE57639","GSE57639")</f>
        <v>GSE57639</v>
      </c>
    </row>
    <row r="723" spans="1:6" x14ac:dyDescent="0.25">
      <c r="A723" t="s">
        <v>4080</v>
      </c>
      <c r="B723" s="2" t="s">
        <v>4081</v>
      </c>
      <c r="C723" t="s">
        <v>341</v>
      </c>
      <c r="D723" t="s">
        <v>1806</v>
      </c>
      <c r="E723" t="str">
        <f>HYPERLINK("https://www.ncbi.nlm.nih.gov/geo/query/acc.cgi?acc=GSM1195994","GSM1195994")</f>
        <v>GSM1195994</v>
      </c>
      <c r="F723" t="str">
        <f>HYPERLINK("https://www.ncbi.nlm.nih.gov/geo/query/acc.cgi?acc=GSE49251","GSE49251")</f>
        <v>GSE49251</v>
      </c>
    </row>
    <row r="724" spans="1:6" x14ac:dyDescent="0.25">
      <c r="A724" t="s">
        <v>4086</v>
      </c>
      <c r="B724" s="2" t="s">
        <v>2102</v>
      </c>
      <c r="C724" t="s">
        <v>341</v>
      </c>
      <c r="D724" t="s">
        <v>1806</v>
      </c>
      <c r="E724" t="str">
        <f>HYPERLINK("https://www.ncbi.nlm.nih.gov/geo/query/acc.cgi?acc=GSM1195990","GSM1195990")</f>
        <v>GSM1195990</v>
      </c>
      <c r="F724" t="str">
        <f>HYPERLINK("https://www.ncbi.nlm.nih.gov/geo/query/acc.cgi?acc=GSE49251","GSE49251")</f>
        <v>GSE49251</v>
      </c>
    </row>
    <row r="725" spans="1:6" x14ac:dyDescent="0.25">
      <c r="A725" t="s">
        <v>4088</v>
      </c>
      <c r="B725" s="2" t="s">
        <v>4085</v>
      </c>
      <c r="C725" t="s">
        <v>341</v>
      </c>
      <c r="D725" t="s">
        <v>1806</v>
      </c>
      <c r="E725" t="str">
        <f>HYPERLINK("https://www.ncbi.nlm.nih.gov/geo/query/acc.cgi?acc=GSM1195992","GSM1195992")</f>
        <v>GSM1195992</v>
      </c>
      <c r="F725" t="str">
        <f>HYPERLINK("https://www.ncbi.nlm.nih.gov/geo/query/acc.cgi?acc=GSE49251","GSE49251")</f>
        <v>GSE49251</v>
      </c>
    </row>
    <row r="726" spans="1:6" x14ac:dyDescent="0.25">
      <c r="A726" t="s">
        <v>4096</v>
      </c>
      <c r="B726" s="2" t="s">
        <v>4097</v>
      </c>
      <c r="C726" t="s">
        <v>26</v>
      </c>
      <c r="D726" t="s">
        <v>1121</v>
      </c>
      <c r="E726" t="str">
        <f>HYPERLINK("https://www.ncbi.nlm.nih.gov/geo/query/acc.cgi?acc=GSM333664","GSM333664")</f>
        <v>GSM333664</v>
      </c>
      <c r="F726" t="str">
        <f>HYPERLINK("https://www.ncbi.nlm.nih.gov/geo/query/acc.cgi?acc=GSE13212","GSE13212")</f>
        <v>GSE13212</v>
      </c>
    </row>
    <row r="727" spans="1:6" x14ac:dyDescent="0.25">
      <c r="A727" t="s">
        <v>4098</v>
      </c>
      <c r="B727" s="2" t="s">
        <v>4095</v>
      </c>
      <c r="C727" t="s">
        <v>26</v>
      </c>
      <c r="D727" t="s">
        <v>1121</v>
      </c>
      <c r="E727" t="str">
        <f>HYPERLINK("https://www.ncbi.nlm.nih.gov/geo/query/acc.cgi?acc=GSM333667","GSM333667")</f>
        <v>GSM333667</v>
      </c>
      <c r="F727" t="str">
        <f>HYPERLINK("https://www.ncbi.nlm.nih.gov/geo/query/acc.cgi?acc=GSE13212","GSE13212")</f>
        <v>GSE13212</v>
      </c>
    </row>
    <row r="728" spans="1:6" x14ac:dyDescent="0.25">
      <c r="A728" t="s">
        <v>4100</v>
      </c>
      <c r="B728" s="2" t="s">
        <v>4101</v>
      </c>
      <c r="C728" t="s">
        <v>26</v>
      </c>
      <c r="D728" t="s">
        <v>1121</v>
      </c>
      <c r="E728" t="str">
        <f>HYPERLINK("https://www.ncbi.nlm.nih.gov/geo/query/acc.cgi?acc=GSM333661","GSM333661")</f>
        <v>GSM333661</v>
      </c>
      <c r="F728" t="str">
        <f>HYPERLINK("https://www.ncbi.nlm.nih.gov/geo/query/acc.cgi?acc=GSE13212","GSE13212")</f>
        <v>GSE13212</v>
      </c>
    </row>
    <row r="729" spans="1:6" x14ac:dyDescent="0.25">
      <c r="A729" t="s">
        <v>4110</v>
      </c>
      <c r="B729" s="2" t="s">
        <v>4111</v>
      </c>
      <c r="C729" t="s">
        <v>245</v>
      </c>
      <c r="D729" t="s">
        <v>579</v>
      </c>
      <c r="E729" t="str">
        <f>HYPERLINK("https://www.ncbi.nlm.nih.gov/geo/query/acc.cgi?acc=GSM925899","GSM925899")</f>
        <v>GSM925899</v>
      </c>
      <c r="F729" t="str">
        <f>HYPERLINK("https://www.ncbi.nlm.nih.gov/geo/query/acc.cgi?acc=GSE37712","GSE37712")</f>
        <v>GSE37712</v>
      </c>
    </row>
    <row r="730" spans="1:6" x14ac:dyDescent="0.25">
      <c r="A730" t="s">
        <v>4116</v>
      </c>
      <c r="B730" s="2" t="s">
        <v>4117</v>
      </c>
      <c r="C730" t="s">
        <v>245</v>
      </c>
      <c r="D730" t="s">
        <v>579</v>
      </c>
      <c r="E730" t="str">
        <f>HYPERLINK("https://www.ncbi.nlm.nih.gov/geo/query/acc.cgi?acc=GSM925896","GSM925896")</f>
        <v>GSM925896</v>
      </c>
      <c r="F730" t="str">
        <f>HYPERLINK("https://www.ncbi.nlm.nih.gov/geo/query/acc.cgi?acc=GSE37712","GSE37712")</f>
        <v>GSE37712</v>
      </c>
    </row>
    <row r="731" spans="1:6" x14ac:dyDescent="0.25">
      <c r="A731" t="s">
        <v>4121</v>
      </c>
      <c r="B731" s="2" t="s">
        <v>2404</v>
      </c>
      <c r="C731" t="s">
        <v>377</v>
      </c>
      <c r="D731" t="s">
        <v>618</v>
      </c>
      <c r="E731" t="str">
        <f>HYPERLINK("https://www.ncbi.nlm.nih.gov/geo/query/acc.cgi?acc=GSM1304521","GSM1304521")</f>
        <v>GSM1304521</v>
      </c>
      <c r="F731" t="str">
        <f>HYPERLINK("https://www.ncbi.nlm.nih.gov/geo/query/acc.cgi?acc=GSE53969","GSE53969")</f>
        <v>GSE53969</v>
      </c>
    </row>
    <row r="732" spans="1:6" x14ac:dyDescent="0.25">
      <c r="A732" t="s">
        <v>4130</v>
      </c>
      <c r="B732" s="2" t="s">
        <v>4131</v>
      </c>
      <c r="C732" t="s">
        <v>104</v>
      </c>
      <c r="D732" t="s">
        <v>923</v>
      </c>
      <c r="E732" t="str">
        <f>HYPERLINK("https://www.ncbi.nlm.nih.gov/geo/query/acc.cgi?acc=GSM516965","GSM516965")</f>
        <v>GSM516965</v>
      </c>
      <c r="F732" t="str">
        <f>HYPERLINK("https://www.ncbi.nlm.nih.gov/geo/query/acc.cgi?acc=GSE20576","GSE20576")</f>
        <v>GSE20576</v>
      </c>
    </row>
    <row r="733" spans="1:6" x14ac:dyDescent="0.25">
      <c r="A733" t="s">
        <v>4133</v>
      </c>
      <c r="B733" s="2" t="s">
        <v>4134</v>
      </c>
      <c r="C733" t="s">
        <v>104</v>
      </c>
      <c r="D733" t="s">
        <v>923</v>
      </c>
      <c r="E733" t="str">
        <f>HYPERLINK("https://www.ncbi.nlm.nih.gov/geo/query/acc.cgi?acc=GSM516967","GSM516967")</f>
        <v>GSM516967</v>
      </c>
      <c r="F733" t="str">
        <f>HYPERLINK("https://www.ncbi.nlm.nih.gov/geo/query/acc.cgi?acc=GSE20576","GSE20576")</f>
        <v>GSE20576</v>
      </c>
    </row>
    <row r="734" spans="1:6" x14ac:dyDescent="0.25">
      <c r="A734" t="s">
        <v>4140</v>
      </c>
      <c r="B734" s="2" t="s">
        <v>4137</v>
      </c>
      <c r="C734" t="s">
        <v>104</v>
      </c>
      <c r="D734" t="s">
        <v>923</v>
      </c>
      <c r="E734" t="str">
        <f>HYPERLINK("https://www.ncbi.nlm.nih.gov/geo/query/acc.cgi?acc=GSM516962","GSM516962")</f>
        <v>GSM516962</v>
      </c>
      <c r="F734" t="str">
        <f>HYPERLINK("https://www.ncbi.nlm.nih.gov/geo/query/acc.cgi?acc=GSE20576","GSE20576")</f>
        <v>GSE20576</v>
      </c>
    </row>
    <row r="735" spans="1:6" x14ac:dyDescent="0.25">
      <c r="A735" t="s">
        <v>4146</v>
      </c>
      <c r="B735" s="2" t="s">
        <v>4147</v>
      </c>
      <c r="C735" t="s">
        <v>256</v>
      </c>
      <c r="D735" t="s">
        <v>579</v>
      </c>
      <c r="E735" t="str">
        <f>HYPERLINK("https://www.ncbi.nlm.nih.gov/geo/query/acc.cgi?acc=GSM938921","GSM938921")</f>
        <v>GSM938921</v>
      </c>
      <c r="F735" t="str">
        <f>HYPERLINK("https://www.ncbi.nlm.nih.gov/geo/query/acc.cgi?acc=GSE38316","GSE38316")</f>
        <v>GSE38316</v>
      </c>
    </row>
    <row r="736" spans="1:6" x14ac:dyDescent="0.25">
      <c r="A736" t="s">
        <v>4159</v>
      </c>
      <c r="B736" s="2" t="s">
        <v>4160</v>
      </c>
      <c r="C736" t="s">
        <v>183</v>
      </c>
      <c r="D736" t="s">
        <v>3753</v>
      </c>
      <c r="E736" t="str">
        <f>HYPERLINK("https://www.ncbi.nlm.nih.gov/geo/query/acc.cgi?acc=GSM768328","GSM768328")</f>
        <v>GSM768328</v>
      </c>
      <c r="F736" t="str">
        <f>HYPERLINK("https://www.ncbi.nlm.nih.gov/geo/query/acc.cgi?acc=GSE31008","GSE31008")</f>
        <v>GSE31008</v>
      </c>
    </row>
    <row r="737" spans="1:6" x14ac:dyDescent="0.25">
      <c r="A737" t="s">
        <v>4162</v>
      </c>
      <c r="B737" s="2" t="s">
        <v>4163</v>
      </c>
      <c r="C737" t="s">
        <v>79</v>
      </c>
      <c r="D737" t="s">
        <v>559</v>
      </c>
      <c r="E737" t="str">
        <f>HYPERLINK("https://www.ncbi.nlm.nih.gov/geo/query/acc.cgi?acc=GSM472246","GSM472246")</f>
        <v>GSM472246</v>
      </c>
      <c r="F737" t="str">
        <f>HYPERLINK("https://www.ncbi.nlm.nih.gov/geo/query/acc.cgi?acc=GSE19076","GSE19076")</f>
        <v>GSE19076</v>
      </c>
    </row>
    <row r="738" spans="1:6" x14ac:dyDescent="0.25">
      <c r="A738" t="s">
        <v>4166</v>
      </c>
      <c r="B738" s="2" t="s">
        <v>3743</v>
      </c>
      <c r="C738" t="s">
        <v>79</v>
      </c>
      <c r="D738" t="s">
        <v>559</v>
      </c>
      <c r="E738" t="str">
        <f>HYPERLINK("https://www.ncbi.nlm.nih.gov/geo/query/acc.cgi?acc=GSM472240","GSM472240")</f>
        <v>GSM472240</v>
      </c>
      <c r="F738" t="str">
        <f>HYPERLINK("https://www.ncbi.nlm.nih.gov/geo/query/acc.cgi?acc=GSE19076","GSE19076")</f>
        <v>GSE19076</v>
      </c>
    </row>
    <row r="739" spans="1:6" x14ac:dyDescent="0.25">
      <c r="A739" t="s">
        <v>4167</v>
      </c>
      <c r="B739" s="2" t="s">
        <v>4165</v>
      </c>
      <c r="C739" t="s">
        <v>79</v>
      </c>
      <c r="D739" t="s">
        <v>559</v>
      </c>
      <c r="E739" t="str">
        <f>HYPERLINK("https://www.ncbi.nlm.nih.gov/geo/query/acc.cgi?acc=GSM472243","GSM472243")</f>
        <v>GSM472243</v>
      </c>
      <c r="F739" t="str">
        <f>HYPERLINK("https://www.ncbi.nlm.nih.gov/geo/query/acc.cgi?acc=GSE19076","GSE19076")</f>
        <v>GSE19076</v>
      </c>
    </row>
    <row r="740" spans="1:6" x14ac:dyDescent="0.25">
      <c r="A740" t="s">
        <v>4172</v>
      </c>
      <c r="B740" s="2" t="s">
        <v>4171</v>
      </c>
      <c r="C740" t="s">
        <v>183</v>
      </c>
      <c r="D740" t="s">
        <v>3753</v>
      </c>
      <c r="E740" t="str">
        <f>HYPERLINK("https://www.ncbi.nlm.nih.gov/geo/query/acc.cgi?acc=GSM768326","GSM768326")</f>
        <v>GSM768326</v>
      </c>
      <c r="F740" t="str">
        <f>HYPERLINK("https://www.ncbi.nlm.nih.gov/geo/query/acc.cgi?acc=GSE31008","GSE31008")</f>
        <v>GSE31008</v>
      </c>
    </row>
    <row r="741" spans="1:6" x14ac:dyDescent="0.25">
      <c r="A741" t="s">
        <v>4177</v>
      </c>
      <c r="B741" s="2" t="s">
        <v>4178</v>
      </c>
      <c r="C741" t="s">
        <v>309</v>
      </c>
      <c r="D741" t="s">
        <v>583</v>
      </c>
      <c r="E741" t="str">
        <f>HYPERLINK("https://www.ncbi.nlm.nih.gov/geo/query/acc.cgi?acc=GSM1068159","GSM1068159")</f>
        <v>GSM1068159</v>
      </c>
      <c r="F741" t="str">
        <f>HYPERLINK("https://www.ncbi.nlm.nih.gov/geo/query/acc.cgi?acc=GSE43682","GSE43682")</f>
        <v>GSE43682</v>
      </c>
    </row>
    <row r="742" spans="1:6" x14ac:dyDescent="0.25">
      <c r="A742" t="s">
        <v>4181</v>
      </c>
      <c r="B742" s="2" t="s">
        <v>4180</v>
      </c>
      <c r="C742" t="s">
        <v>309</v>
      </c>
      <c r="D742" t="s">
        <v>583</v>
      </c>
      <c r="E742" t="str">
        <f>HYPERLINK("https://www.ncbi.nlm.nih.gov/geo/query/acc.cgi?acc=GSM1068157","GSM1068157")</f>
        <v>GSM1068157</v>
      </c>
      <c r="F742" t="str">
        <f>HYPERLINK("https://www.ncbi.nlm.nih.gov/geo/query/acc.cgi?acc=GSE43682","GSE43682")</f>
        <v>GSE43682</v>
      </c>
    </row>
    <row r="743" spans="1:6" x14ac:dyDescent="0.25">
      <c r="A743" t="s">
        <v>4185</v>
      </c>
      <c r="B743" s="2" t="s">
        <v>2349</v>
      </c>
      <c r="C743" t="s">
        <v>534</v>
      </c>
      <c r="D743" t="s">
        <v>856</v>
      </c>
      <c r="E743" t="str">
        <f>HYPERLINK("https://www.ncbi.nlm.nih.gov/geo/query/acc.cgi?acc=GSM2385250","GSM2385250")</f>
        <v>GSM2385250</v>
      </c>
      <c r="F743" t="str">
        <f>HYPERLINK("https://www.ncbi.nlm.nih.gov/geo/query/acc.cgi?acc=GSE89600","GSE89600")</f>
        <v>GSE89600</v>
      </c>
    </row>
    <row r="744" spans="1:6" x14ac:dyDescent="0.25">
      <c r="A744" t="s">
        <v>4192</v>
      </c>
      <c r="B744" s="2" t="s">
        <v>4191</v>
      </c>
      <c r="C744" t="s">
        <v>269</v>
      </c>
      <c r="D744" t="s">
        <v>579</v>
      </c>
      <c r="E744" t="str">
        <f>HYPERLINK("https://www.ncbi.nlm.nih.gov/geo/query/acc.cgi?acc=GSM991433","GSM991433")</f>
        <v>GSM991433</v>
      </c>
      <c r="F744" t="str">
        <f>HYPERLINK("https://www.ncbi.nlm.nih.gov/geo/query/acc.cgi?acc=GSE40335","GSE40335")</f>
        <v>GSE40335</v>
      </c>
    </row>
    <row r="745" spans="1:6" x14ac:dyDescent="0.25">
      <c r="A745" t="s">
        <v>4193</v>
      </c>
      <c r="B745" s="2" t="s">
        <v>2862</v>
      </c>
      <c r="C745" t="s">
        <v>269</v>
      </c>
      <c r="D745" t="s">
        <v>579</v>
      </c>
      <c r="E745" t="str">
        <f>HYPERLINK("https://www.ncbi.nlm.nih.gov/geo/query/acc.cgi?acc=GSM991430","GSM991430")</f>
        <v>GSM991430</v>
      </c>
      <c r="F745" t="str">
        <f>HYPERLINK("https://www.ncbi.nlm.nih.gov/geo/query/acc.cgi?acc=GSE40335","GSE40335")</f>
        <v>GSE40335</v>
      </c>
    </row>
    <row r="746" spans="1:6" x14ac:dyDescent="0.25">
      <c r="A746" t="s">
        <v>4195</v>
      </c>
      <c r="B746" s="2" t="s">
        <v>4196</v>
      </c>
      <c r="C746" t="s">
        <v>269</v>
      </c>
      <c r="D746" t="s">
        <v>579</v>
      </c>
      <c r="E746" t="str">
        <f>HYPERLINK("https://www.ncbi.nlm.nih.gov/geo/query/acc.cgi?acc=GSM991436","GSM991436")</f>
        <v>GSM991436</v>
      </c>
      <c r="F746" t="str">
        <f>HYPERLINK("https://www.ncbi.nlm.nih.gov/geo/query/acc.cgi?acc=GSE40335","GSE40335")</f>
        <v>GSE40335</v>
      </c>
    </row>
    <row r="747" spans="1:6" x14ac:dyDescent="0.25">
      <c r="A747" t="s">
        <v>4202</v>
      </c>
      <c r="B747" s="2" t="s">
        <v>4198</v>
      </c>
      <c r="C747" t="s">
        <v>269</v>
      </c>
      <c r="D747" t="s">
        <v>579</v>
      </c>
      <c r="E747" t="str">
        <f>HYPERLINK("https://www.ncbi.nlm.nih.gov/geo/query/acc.cgi?acc=GSM991439","GSM991439")</f>
        <v>GSM991439</v>
      </c>
      <c r="F747" t="str">
        <f>HYPERLINK("https://www.ncbi.nlm.nih.gov/geo/query/acc.cgi?acc=GSE40335","GSE40335")</f>
        <v>GSE40335</v>
      </c>
    </row>
    <row r="748" spans="1:6" x14ac:dyDescent="0.25">
      <c r="A748" t="s">
        <v>4215</v>
      </c>
      <c r="B748" s="2" t="s">
        <v>4214</v>
      </c>
      <c r="C748" t="s">
        <v>475</v>
      </c>
      <c r="D748" t="s">
        <v>579</v>
      </c>
      <c r="E748" t="str">
        <f>HYPERLINK("https://www.ncbi.nlm.nih.gov/geo/query/acc.cgi?acc=GSM1943947","GSM1943947")</f>
        <v>GSM1943947</v>
      </c>
      <c r="F748" t="str">
        <f>HYPERLINK("https://www.ncbi.nlm.nih.gov/geo/query/acc.cgi?acc=GSE75138","GSE75138")</f>
        <v>GSE75138</v>
      </c>
    </row>
    <row r="749" spans="1:6" x14ac:dyDescent="0.25">
      <c r="A749" t="s">
        <v>4224</v>
      </c>
      <c r="B749" s="2" t="s">
        <v>4225</v>
      </c>
      <c r="C749" t="s">
        <v>348</v>
      </c>
      <c r="D749" t="s">
        <v>579</v>
      </c>
      <c r="E749" t="str">
        <f>HYPERLINK("https://www.ncbi.nlm.nih.gov/geo/query/acc.cgi?acc=GSM1102839","GSM1102839")</f>
        <v>GSM1102839</v>
      </c>
      <c r="F749" t="str">
        <f>HYPERLINK("https://www.ncbi.nlm.nih.gov/geo/query/acc.cgi?acc=GSE49767","GSE49767")</f>
        <v>GSE49767</v>
      </c>
    </row>
    <row r="750" spans="1:6" x14ac:dyDescent="0.25">
      <c r="A750" t="s">
        <v>4232</v>
      </c>
      <c r="B750" s="2" t="s">
        <v>4233</v>
      </c>
      <c r="C750" t="s">
        <v>186</v>
      </c>
      <c r="D750" t="s">
        <v>728</v>
      </c>
      <c r="E750" t="str">
        <f>HYPERLINK("https://www.ncbi.nlm.nih.gov/geo/query/acc.cgi?acc=GSM777935","GSM777935")</f>
        <v>GSM777935</v>
      </c>
      <c r="F750" t="str">
        <f>HYPERLINK("https://www.ncbi.nlm.nih.gov/geo/query/acc.cgi?acc=GSE31374","GSE31374")</f>
        <v>GSE31374</v>
      </c>
    </row>
    <row r="751" spans="1:6" x14ac:dyDescent="0.25">
      <c r="A751" t="s">
        <v>4235</v>
      </c>
      <c r="B751" s="2" t="s">
        <v>4236</v>
      </c>
      <c r="C751" t="s">
        <v>160</v>
      </c>
      <c r="D751" t="s">
        <v>1475</v>
      </c>
      <c r="E751" t="str">
        <f>HYPERLINK("https://www.ncbi.nlm.nih.gov/geo/query/acc.cgi?acc=GSM1356154","GSM1356154")</f>
        <v>GSM1356154</v>
      </c>
      <c r="F751" t="str">
        <f>HYPERLINK("https://www.ncbi.nlm.nih.gov/geo/query/acc.cgi?acc=GSE28452","GSE28452")</f>
        <v>GSE28452</v>
      </c>
    </row>
    <row r="752" spans="1:6" x14ac:dyDescent="0.25">
      <c r="A752" t="s">
        <v>4241</v>
      </c>
      <c r="B752" s="2" t="s">
        <v>4240</v>
      </c>
      <c r="C752" t="s">
        <v>160</v>
      </c>
      <c r="D752" t="s">
        <v>1475</v>
      </c>
      <c r="E752" t="str">
        <f>HYPERLINK("https://www.ncbi.nlm.nih.gov/geo/query/acc.cgi?acc=GSM1356151","GSM1356151")</f>
        <v>GSM1356151</v>
      </c>
      <c r="F752" t="str">
        <f>HYPERLINK("https://www.ncbi.nlm.nih.gov/geo/query/acc.cgi?acc=GSE28452","GSE28452")</f>
        <v>GSE28452</v>
      </c>
    </row>
    <row r="753" spans="1:6" x14ac:dyDescent="0.25">
      <c r="A753" t="s">
        <v>4242</v>
      </c>
      <c r="B753" s="2" t="s">
        <v>663</v>
      </c>
      <c r="C753" t="s">
        <v>61</v>
      </c>
      <c r="D753" t="s">
        <v>579</v>
      </c>
      <c r="E753" t="str">
        <f>HYPERLINK("https://www.ncbi.nlm.nih.gov/geo/query/acc.cgi?acc=GSM436108","GSM436108")</f>
        <v>GSM436108</v>
      </c>
      <c r="F753" t="str">
        <f>HYPERLINK("https://www.ncbi.nlm.nih.gov/geo/query/acc.cgi?acc=GSE17487","GSE17487")</f>
        <v>GSE17487</v>
      </c>
    </row>
    <row r="754" spans="1:6" x14ac:dyDescent="0.25">
      <c r="A754" t="s">
        <v>4244</v>
      </c>
      <c r="B754" s="2" t="s">
        <v>4245</v>
      </c>
      <c r="C754" t="s">
        <v>186</v>
      </c>
      <c r="D754" t="s">
        <v>728</v>
      </c>
      <c r="E754" t="str">
        <f>HYPERLINK("https://www.ncbi.nlm.nih.gov/geo/query/acc.cgi?acc=GSM777931","GSM777931")</f>
        <v>GSM777931</v>
      </c>
      <c r="F754" t="str">
        <f>HYPERLINK("https://www.ncbi.nlm.nih.gov/geo/query/acc.cgi?acc=GSE31374","GSE31374")</f>
        <v>GSE31374</v>
      </c>
    </row>
    <row r="755" spans="1:6" x14ac:dyDescent="0.25">
      <c r="A755" t="s">
        <v>4251</v>
      </c>
      <c r="B755" s="2" t="s">
        <v>4252</v>
      </c>
      <c r="C755" t="s">
        <v>178</v>
      </c>
      <c r="D755" t="s">
        <v>630</v>
      </c>
      <c r="E755" t="str">
        <f>HYPERLINK("https://www.ncbi.nlm.nih.gov/geo/query/acc.cgi?acc=GSM749108","GSM749108")</f>
        <v>GSM749108</v>
      </c>
      <c r="F755" t="str">
        <f>HYPERLINK("https://www.ncbi.nlm.nih.gov/geo/query/acc.cgi?acc=GSE30245","GSE30245")</f>
        <v>GSE30245</v>
      </c>
    </row>
    <row r="756" spans="1:6" x14ac:dyDescent="0.25">
      <c r="A756" t="s">
        <v>4257</v>
      </c>
      <c r="B756" s="2" t="s">
        <v>4258</v>
      </c>
      <c r="C756" t="s">
        <v>178</v>
      </c>
      <c r="D756" t="s">
        <v>630</v>
      </c>
      <c r="E756" t="str">
        <f>HYPERLINK("https://www.ncbi.nlm.nih.gov/geo/query/acc.cgi?acc=GSM749104","GSM749104")</f>
        <v>GSM749104</v>
      </c>
      <c r="F756" t="str">
        <f>HYPERLINK("https://www.ncbi.nlm.nih.gov/geo/query/acc.cgi?acc=GSE30245","GSE30245")</f>
        <v>GSE30245</v>
      </c>
    </row>
    <row r="757" spans="1:6" x14ac:dyDescent="0.25">
      <c r="A757" t="s">
        <v>4260</v>
      </c>
      <c r="B757" s="2" t="s">
        <v>4256</v>
      </c>
      <c r="C757" t="s">
        <v>178</v>
      </c>
      <c r="D757" t="s">
        <v>630</v>
      </c>
      <c r="E757" t="str">
        <f>HYPERLINK("https://www.ncbi.nlm.nih.gov/geo/query/acc.cgi?acc=GSM749106","GSM749106")</f>
        <v>GSM749106</v>
      </c>
      <c r="F757" t="str">
        <f>HYPERLINK("https://www.ncbi.nlm.nih.gov/geo/query/acc.cgi?acc=GSE30245","GSE30245")</f>
        <v>GSE30245</v>
      </c>
    </row>
    <row r="758" spans="1:6" x14ac:dyDescent="0.25">
      <c r="A758" t="s">
        <v>4263</v>
      </c>
      <c r="B758" s="2" t="s">
        <v>4264</v>
      </c>
      <c r="C758" t="s">
        <v>178</v>
      </c>
      <c r="D758" t="s">
        <v>630</v>
      </c>
      <c r="E758" t="str">
        <f>HYPERLINK("https://www.ncbi.nlm.nih.gov/geo/query/acc.cgi?acc=GSM749100","GSM749100")</f>
        <v>GSM749100</v>
      </c>
      <c r="F758" t="str">
        <f>HYPERLINK("https://www.ncbi.nlm.nih.gov/geo/query/acc.cgi?acc=GSE30245","GSE30245")</f>
        <v>GSE30245</v>
      </c>
    </row>
    <row r="759" spans="1:6" x14ac:dyDescent="0.25">
      <c r="A759" t="s">
        <v>4266</v>
      </c>
      <c r="B759" s="2" t="s">
        <v>4262</v>
      </c>
      <c r="C759" t="s">
        <v>178</v>
      </c>
      <c r="D759" t="s">
        <v>630</v>
      </c>
      <c r="E759" t="str">
        <f>HYPERLINK("https://www.ncbi.nlm.nih.gov/geo/query/acc.cgi?acc=GSM749102","GSM749102")</f>
        <v>GSM749102</v>
      </c>
      <c r="F759" t="str">
        <f>HYPERLINK("https://www.ncbi.nlm.nih.gov/geo/query/acc.cgi?acc=GSE30245","GSE30245")</f>
        <v>GSE30245</v>
      </c>
    </row>
    <row r="760" spans="1:6" x14ac:dyDescent="0.25">
      <c r="A760" t="s">
        <v>4274</v>
      </c>
      <c r="B760" s="2" t="s">
        <v>4272</v>
      </c>
      <c r="C760" t="s">
        <v>34</v>
      </c>
      <c r="D760" t="s">
        <v>559</v>
      </c>
      <c r="E760" t="str">
        <f>HYPERLINK("https://www.ncbi.nlm.nih.gov/geo/query/acc.cgi?acc=GSM347156","GSM347156")</f>
        <v>GSM347156</v>
      </c>
      <c r="F760" t="str">
        <f>HYPERLINK("https://www.ncbi.nlm.nih.gov/geo/query/acc.cgi?acc=GSE13805","GSE13805")</f>
        <v>GSE13805</v>
      </c>
    </row>
    <row r="761" spans="1:6" x14ac:dyDescent="0.25">
      <c r="A761" t="s">
        <v>4279</v>
      </c>
      <c r="B761" s="2" t="s">
        <v>4278</v>
      </c>
      <c r="C761" t="s">
        <v>34</v>
      </c>
      <c r="D761" t="s">
        <v>559</v>
      </c>
      <c r="E761" t="str">
        <f>HYPERLINK("https://www.ncbi.nlm.nih.gov/geo/query/acc.cgi?acc=GSM347151","GSM347151")</f>
        <v>GSM347151</v>
      </c>
      <c r="F761" t="str">
        <f>HYPERLINK("https://www.ncbi.nlm.nih.gov/geo/query/acc.cgi?acc=GSE13805","GSE13805")</f>
        <v>GSE13805</v>
      </c>
    </row>
    <row r="762" spans="1:6" x14ac:dyDescent="0.25">
      <c r="A762" t="s">
        <v>4282</v>
      </c>
      <c r="B762" s="2" t="s">
        <v>4283</v>
      </c>
      <c r="C762" t="s">
        <v>431</v>
      </c>
      <c r="D762" t="s">
        <v>572</v>
      </c>
      <c r="E762" t="str">
        <f>HYPERLINK("https://www.ncbi.nlm.nih.gov/geo/query/acc.cgi?acc=GSM1580554","GSM1580554")</f>
        <v>GSM1580554</v>
      </c>
      <c r="F762" t="str">
        <f>HYPERLINK("https://www.ncbi.nlm.nih.gov/geo/query/acc.cgi?acc=GSE64819","GSE64819")</f>
        <v>GSE64819</v>
      </c>
    </row>
    <row r="763" spans="1:6" x14ac:dyDescent="0.25">
      <c r="A763" t="s">
        <v>4286</v>
      </c>
      <c r="B763" s="2" t="s">
        <v>3933</v>
      </c>
      <c r="C763" t="s">
        <v>431</v>
      </c>
      <c r="D763" t="s">
        <v>572</v>
      </c>
      <c r="E763" t="str">
        <f>HYPERLINK("https://www.ncbi.nlm.nih.gov/geo/query/acc.cgi?acc=GSM1580551","GSM1580551")</f>
        <v>GSM1580551</v>
      </c>
      <c r="F763" t="str">
        <f>HYPERLINK("https://www.ncbi.nlm.nih.gov/geo/query/acc.cgi?acc=GSE64819","GSE64819")</f>
        <v>GSE64819</v>
      </c>
    </row>
    <row r="764" spans="1:6" x14ac:dyDescent="0.25">
      <c r="A764" t="s">
        <v>4291</v>
      </c>
      <c r="B764" s="2" t="s">
        <v>4289</v>
      </c>
      <c r="C764" t="s">
        <v>272</v>
      </c>
      <c r="D764" t="s">
        <v>579</v>
      </c>
      <c r="E764" t="str">
        <f>HYPERLINK("https://www.ncbi.nlm.nih.gov/geo/query/acc.cgi?acc=GSM999467","GSM999467")</f>
        <v>GSM999467</v>
      </c>
      <c r="F764" t="str">
        <f>HYPERLINK("https://www.ncbi.nlm.nih.gov/geo/query/acc.cgi?acc=GSE40701","GSE40701")</f>
        <v>GSE40701</v>
      </c>
    </row>
    <row r="765" spans="1:6" ht="30" x14ac:dyDescent="0.25">
      <c r="A765" t="s">
        <v>4301</v>
      </c>
      <c r="B765" s="2" t="s">
        <v>4300</v>
      </c>
      <c r="C765" t="s">
        <v>157</v>
      </c>
      <c r="D765" t="s">
        <v>1121</v>
      </c>
      <c r="E765" t="str">
        <f>HYPERLINK("https://www.ncbi.nlm.nih.gov/geo/query/acc.cgi?acc=GSM699605","GSM699605")</f>
        <v>GSM699605</v>
      </c>
      <c r="F765" t="str">
        <f>HYPERLINK("https://www.ncbi.nlm.nih.gov/geo/query/acc.cgi?acc=GSE28262","GSE28262")</f>
        <v>GSE28262</v>
      </c>
    </row>
    <row r="766" spans="1:6" x14ac:dyDescent="0.25">
      <c r="A766" t="s">
        <v>4305</v>
      </c>
      <c r="B766" s="2" t="s">
        <v>4303</v>
      </c>
      <c r="C766" t="s">
        <v>157</v>
      </c>
      <c r="D766" t="s">
        <v>1121</v>
      </c>
      <c r="E766" t="str">
        <f>HYPERLINK("https://www.ncbi.nlm.nih.gov/geo/query/acc.cgi?acc=GSM699602","GSM699602")</f>
        <v>GSM699602</v>
      </c>
      <c r="F766" t="str">
        <f>HYPERLINK("https://www.ncbi.nlm.nih.gov/geo/query/acc.cgi?acc=GSE28262","GSE28262")</f>
        <v>GSE28262</v>
      </c>
    </row>
    <row r="767" spans="1:6" x14ac:dyDescent="0.25">
      <c r="A767" t="s">
        <v>4307</v>
      </c>
      <c r="B767" s="2" t="s">
        <v>4308</v>
      </c>
      <c r="C767" t="s">
        <v>70</v>
      </c>
      <c r="D767" t="s">
        <v>559</v>
      </c>
      <c r="E767" t="str">
        <f>HYPERLINK("https://www.ncbi.nlm.nih.gov/geo/query/acc.cgi?acc=GSM463598","GSM463598")</f>
        <v>GSM463598</v>
      </c>
      <c r="F767" t="str">
        <f>HYPERLINK("https://www.ncbi.nlm.nih.gov/geo/query/acc.cgi?acc=GSE18660","GSE18660")</f>
        <v>GSE18660</v>
      </c>
    </row>
    <row r="768" spans="1:6" x14ac:dyDescent="0.25">
      <c r="A768" t="s">
        <v>4324</v>
      </c>
      <c r="B768" s="2" t="s">
        <v>4319</v>
      </c>
      <c r="C768" t="s">
        <v>225</v>
      </c>
      <c r="D768" t="s">
        <v>579</v>
      </c>
      <c r="E768" t="str">
        <f>HYPERLINK("https://www.ncbi.nlm.nih.gov/geo/query/acc.cgi?acc=GSM898512","GSM898512")</f>
        <v>GSM898512</v>
      </c>
      <c r="F768" t="str">
        <f>HYPERLINK("https://www.ncbi.nlm.nih.gov/geo/query/acc.cgi?acc=GSE36679","GSE36679")</f>
        <v>GSE36679</v>
      </c>
    </row>
    <row r="769" spans="1:6" x14ac:dyDescent="0.25">
      <c r="A769" t="s">
        <v>4331</v>
      </c>
      <c r="B769" s="2" t="s">
        <v>4332</v>
      </c>
      <c r="C769" t="s">
        <v>307</v>
      </c>
      <c r="D769" t="s">
        <v>579</v>
      </c>
      <c r="E769" t="str">
        <f>HYPERLINK("https://www.ncbi.nlm.nih.gov/geo/query/acc.cgi?acc=GSM1062304","GSM1062304")</f>
        <v>GSM1062304</v>
      </c>
      <c r="F769" t="str">
        <f>HYPERLINK("https://www.ncbi.nlm.nih.gov/geo/query/acc.cgi?acc=GSE43421","GSE43421")</f>
        <v>GSE43421</v>
      </c>
    </row>
    <row r="770" spans="1:6" x14ac:dyDescent="0.25">
      <c r="A770" t="s">
        <v>4333</v>
      </c>
      <c r="B770" s="2" t="s">
        <v>4330</v>
      </c>
      <c r="C770" t="s">
        <v>307</v>
      </c>
      <c r="D770" t="s">
        <v>579</v>
      </c>
      <c r="E770" t="str">
        <f>HYPERLINK("https://www.ncbi.nlm.nih.gov/geo/query/acc.cgi?acc=GSM1062307","GSM1062307")</f>
        <v>GSM1062307</v>
      </c>
      <c r="F770" t="str">
        <f>HYPERLINK("https://www.ncbi.nlm.nih.gov/geo/query/acc.cgi?acc=GSE43421","GSE43421")</f>
        <v>GSE43421</v>
      </c>
    </row>
    <row r="771" spans="1:6" x14ac:dyDescent="0.25">
      <c r="A771" t="s">
        <v>4335</v>
      </c>
      <c r="B771" s="2" t="s">
        <v>2767</v>
      </c>
      <c r="C771" t="s">
        <v>307</v>
      </c>
      <c r="D771" t="s">
        <v>579</v>
      </c>
      <c r="E771" t="str">
        <f>HYPERLINK("https://www.ncbi.nlm.nih.gov/geo/query/acc.cgi?acc=GSM1062301","GSM1062301")</f>
        <v>GSM1062301</v>
      </c>
      <c r="F771" t="str">
        <f>HYPERLINK("https://www.ncbi.nlm.nih.gov/geo/query/acc.cgi?acc=GSE43421","GSE43421")</f>
        <v>GSE43421</v>
      </c>
    </row>
    <row r="772" spans="1:6" x14ac:dyDescent="0.25">
      <c r="A772" t="s">
        <v>4348</v>
      </c>
      <c r="B772" s="2" t="s">
        <v>4349</v>
      </c>
      <c r="C772" t="s">
        <v>166</v>
      </c>
      <c r="D772" t="s">
        <v>559</v>
      </c>
      <c r="E772" t="str">
        <f>HYPERLINK("https://www.ncbi.nlm.nih.gov/geo/query/acc.cgi?acc=GSM707695","GSM707695")</f>
        <v>GSM707695</v>
      </c>
      <c r="F772" t="str">
        <f>HYPERLINK("https://www.ncbi.nlm.nih.gov/geo/query/acc.cgi?acc=GSE28593","GSE28593")</f>
        <v>GSE28593</v>
      </c>
    </row>
    <row r="773" spans="1:6" x14ac:dyDescent="0.25">
      <c r="A773" t="s">
        <v>4356</v>
      </c>
      <c r="B773" s="2" t="s">
        <v>4357</v>
      </c>
      <c r="C773" t="s">
        <v>178</v>
      </c>
      <c r="D773" t="s">
        <v>630</v>
      </c>
      <c r="E773" t="str">
        <f>HYPERLINK("https://www.ncbi.nlm.nih.gov/geo/query/acc.cgi?acc=GSM749294","GSM749294")</f>
        <v>GSM749294</v>
      </c>
      <c r="F773" t="str">
        <f>HYPERLINK("https://www.ncbi.nlm.nih.gov/geo/query/acc.cgi?acc=GSE30245","GSE30245")</f>
        <v>GSE30245</v>
      </c>
    </row>
    <row r="774" spans="1:6" x14ac:dyDescent="0.25">
      <c r="A774" t="s">
        <v>4358</v>
      </c>
      <c r="B774" s="2" t="s">
        <v>4359</v>
      </c>
      <c r="C774" t="s">
        <v>178</v>
      </c>
      <c r="D774" t="s">
        <v>630</v>
      </c>
      <c r="E774" t="str">
        <f>HYPERLINK("https://www.ncbi.nlm.nih.gov/geo/query/acc.cgi?acc=GSM749297","GSM749297")</f>
        <v>GSM749297</v>
      </c>
      <c r="F774" t="str">
        <f>HYPERLINK("https://www.ncbi.nlm.nih.gov/geo/query/acc.cgi?acc=GSE30245","GSE30245")</f>
        <v>GSE30245</v>
      </c>
    </row>
    <row r="775" spans="1:6" x14ac:dyDescent="0.25">
      <c r="A775" t="s">
        <v>4360</v>
      </c>
      <c r="B775" s="2" t="s">
        <v>4355</v>
      </c>
      <c r="C775" t="s">
        <v>178</v>
      </c>
      <c r="D775" t="s">
        <v>630</v>
      </c>
      <c r="E775" t="str">
        <f>HYPERLINK("https://www.ncbi.nlm.nih.gov/geo/query/acc.cgi?acc=GSM749296","GSM749296")</f>
        <v>GSM749296</v>
      </c>
      <c r="F775" t="str">
        <f>HYPERLINK("https://www.ncbi.nlm.nih.gov/geo/query/acc.cgi?acc=GSE30245","GSE30245")</f>
        <v>GSE30245</v>
      </c>
    </row>
    <row r="776" spans="1:6" x14ac:dyDescent="0.25">
      <c r="A776" t="s">
        <v>4361</v>
      </c>
      <c r="B776" s="2" t="s">
        <v>4362</v>
      </c>
      <c r="C776" t="s">
        <v>178</v>
      </c>
      <c r="D776" t="s">
        <v>630</v>
      </c>
      <c r="E776" t="str">
        <f>HYPERLINK("https://www.ncbi.nlm.nih.gov/geo/query/acc.cgi?acc=GSM749291","GSM749291")</f>
        <v>GSM749291</v>
      </c>
      <c r="F776" t="str">
        <f>HYPERLINK("https://www.ncbi.nlm.nih.gov/geo/query/acc.cgi?acc=GSE30245","GSE30245")</f>
        <v>GSE30245</v>
      </c>
    </row>
    <row r="777" spans="1:6" x14ac:dyDescent="0.25">
      <c r="A777" t="s">
        <v>4363</v>
      </c>
      <c r="B777" s="2" t="s">
        <v>4364</v>
      </c>
      <c r="C777" t="s">
        <v>178</v>
      </c>
      <c r="D777" t="s">
        <v>630</v>
      </c>
      <c r="E777" t="str">
        <f>HYPERLINK("https://www.ncbi.nlm.nih.gov/geo/query/acc.cgi?acc=GSM749290","GSM749290")</f>
        <v>GSM749290</v>
      </c>
      <c r="F777" t="str">
        <f>HYPERLINK("https://www.ncbi.nlm.nih.gov/geo/query/acc.cgi?acc=GSE30245","GSE30245")</f>
        <v>GSE30245</v>
      </c>
    </row>
    <row r="778" spans="1:6" x14ac:dyDescent="0.25">
      <c r="A778" t="s">
        <v>4366</v>
      </c>
      <c r="B778" s="2" t="s">
        <v>4367</v>
      </c>
      <c r="C778" t="s">
        <v>67</v>
      </c>
      <c r="D778" t="s">
        <v>572</v>
      </c>
      <c r="E778" t="str">
        <f>HYPERLINK("https://www.ncbi.nlm.nih.gov/geo/query/acc.cgi?acc=GSM461127","GSM461127")</f>
        <v>GSM461127</v>
      </c>
      <c r="F778" t="str">
        <f>HYPERLINK("https://www.ncbi.nlm.nih.gov/geo/query/acc.cgi?acc=GSE18503","GSE18503")</f>
        <v>GSE18503</v>
      </c>
    </row>
    <row r="779" spans="1:6" x14ac:dyDescent="0.25">
      <c r="A779" t="s">
        <v>4368</v>
      </c>
      <c r="B779" s="2" t="s">
        <v>4079</v>
      </c>
      <c r="C779" t="s">
        <v>341</v>
      </c>
      <c r="D779" t="s">
        <v>1806</v>
      </c>
      <c r="E779" t="str">
        <f>HYPERLINK("https://www.ncbi.nlm.nih.gov/geo/query/acc.cgi?acc=GSM1195996","GSM1195996")</f>
        <v>GSM1195996</v>
      </c>
      <c r="F779" t="str">
        <f>HYPERLINK("https://www.ncbi.nlm.nih.gov/geo/query/acc.cgi?acc=GSE49251","GSE49251")</f>
        <v>GSE49251</v>
      </c>
    </row>
    <row r="780" spans="1:6" x14ac:dyDescent="0.25">
      <c r="A780" t="s">
        <v>4386</v>
      </c>
      <c r="B780" s="2" t="s">
        <v>3360</v>
      </c>
      <c r="C780" t="s">
        <v>330</v>
      </c>
      <c r="D780" t="s">
        <v>947</v>
      </c>
      <c r="E780" t="str">
        <f>HYPERLINK("https://www.ncbi.nlm.nih.gov/geo/query/acc.cgi?acc=GSM1147692","GSM1147692")</f>
        <v>GSM1147692</v>
      </c>
      <c r="F780" t="str">
        <f>HYPERLINK("https://www.ncbi.nlm.nih.gov/geo/query/acc.cgi?acc=GSE47345","GSE47345")</f>
        <v>GSE47345</v>
      </c>
    </row>
    <row r="781" spans="1:6" x14ac:dyDescent="0.25">
      <c r="A781" t="s">
        <v>4388</v>
      </c>
      <c r="B781" s="2" t="s">
        <v>587</v>
      </c>
      <c r="C781" t="s">
        <v>383</v>
      </c>
      <c r="D781" t="s">
        <v>579</v>
      </c>
      <c r="E781" t="str">
        <f>HYPERLINK("https://www.ncbi.nlm.nih.gov/geo/query/acc.cgi?acc=GSM1313637","GSM1313637")</f>
        <v>GSM1313637</v>
      </c>
      <c r="F781" t="str">
        <f>HYPERLINK("https://www.ncbi.nlm.nih.gov/geo/query/acc.cgi?acc=GSE54355","GSE54355")</f>
        <v>GSE54355</v>
      </c>
    </row>
    <row r="782" spans="1:6" x14ac:dyDescent="0.25">
      <c r="A782" t="s">
        <v>4393</v>
      </c>
      <c r="B782" s="2" t="s">
        <v>4392</v>
      </c>
      <c r="C782" t="s">
        <v>222</v>
      </c>
      <c r="D782" t="s">
        <v>559</v>
      </c>
      <c r="E782" t="str">
        <f>HYPERLINK("https://www.ncbi.nlm.nih.gov/geo/query/acc.cgi?acc=GSM85022","GSM85022")</f>
        <v>GSM85022</v>
      </c>
      <c r="F782" t="str">
        <f>HYPERLINK("https://www.ncbi.nlm.nih.gov/geo/query/acc.cgi?acc=GSE3653","GSE3653")</f>
        <v>GSE3653</v>
      </c>
    </row>
    <row r="783" spans="1:6" x14ac:dyDescent="0.25">
      <c r="A783" t="s">
        <v>4401</v>
      </c>
      <c r="B783" s="2" t="s">
        <v>4400</v>
      </c>
      <c r="C783" t="s">
        <v>324</v>
      </c>
      <c r="D783" t="s">
        <v>623</v>
      </c>
      <c r="E783" t="str">
        <f>HYPERLINK("https://www.ncbi.nlm.nih.gov/geo/query/acc.cgi?acc=GSM105520","GSM105520")</f>
        <v>GSM105520</v>
      </c>
      <c r="F783" t="str">
        <f>HYPERLINK("https://www.ncbi.nlm.nih.gov/geo/query/acc.cgi?acc=GSE4679","GSE4679")</f>
        <v>GSE4679</v>
      </c>
    </row>
    <row r="784" spans="1:6" x14ac:dyDescent="0.25">
      <c r="A784" t="s">
        <v>4404</v>
      </c>
      <c r="B784" s="2" t="s">
        <v>4403</v>
      </c>
      <c r="C784" t="s">
        <v>324</v>
      </c>
      <c r="D784" t="s">
        <v>623</v>
      </c>
      <c r="E784" t="str">
        <f>HYPERLINK("https://www.ncbi.nlm.nih.gov/geo/query/acc.cgi?acc=GSM105522","GSM105522")</f>
        <v>GSM105522</v>
      </c>
      <c r="F784" t="str">
        <f>HYPERLINK("https://www.ncbi.nlm.nih.gov/geo/query/acc.cgi?acc=GSE4679","GSE4679")</f>
        <v>GSE4679</v>
      </c>
    </row>
    <row r="785" spans="1:6" x14ac:dyDescent="0.25">
      <c r="A785" t="s">
        <v>4409</v>
      </c>
      <c r="B785" s="2" t="s">
        <v>705</v>
      </c>
      <c r="C785" t="s">
        <v>324</v>
      </c>
      <c r="D785" t="s">
        <v>623</v>
      </c>
      <c r="E785" t="str">
        <f>HYPERLINK("https://www.ncbi.nlm.nih.gov/geo/query/acc.cgi?acc=GSM105526","GSM105526")</f>
        <v>GSM105526</v>
      </c>
      <c r="F785" t="str">
        <f>HYPERLINK("https://www.ncbi.nlm.nih.gov/geo/query/acc.cgi?acc=GSE4679","GSE4679")</f>
        <v>GSE4679</v>
      </c>
    </row>
    <row r="786" spans="1:6" x14ac:dyDescent="0.25">
      <c r="A786" t="s">
        <v>4413</v>
      </c>
      <c r="B786" s="2" t="s">
        <v>4411</v>
      </c>
      <c r="C786" t="s">
        <v>118</v>
      </c>
      <c r="D786" t="s">
        <v>559</v>
      </c>
      <c r="E786" t="str">
        <f>HYPERLINK("https://www.ncbi.nlm.nih.gov/geo/query/acc.cgi?acc=GSM638096","GSM638096")</f>
        <v>GSM638096</v>
      </c>
      <c r="F786" t="str">
        <f>HYPERLINK("https://www.ncbi.nlm.nih.gov/geo/query/acc.cgi?acc=GSE24705","GSE24705")</f>
        <v>GSE24705</v>
      </c>
    </row>
    <row r="787" spans="1:6" x14ac:dyDescent="0.25">
      <c r="A787" t="s">
        <v>4414</v>
      </c>
      <c r="B787" s="2" t="s">
        <v>4406</v>
      </c>
      <c r="C787" t="s">
        <v>133</v>
      </c>
      <c r="D787" t="s">
        <v>579</v>
      </c>
      <c r="E787" t="str">
        <f>HYPERLINK("https://www.ncbi.nlm.nih.gov/geo/query/acc.cgi?acc=GSM412778","GSM412778")</f>
        <v>GSM412778</v>
      </c>
      <c r="F787" t="str">
        <f>HYPERLINK("https://www.ncbi.nlm.nih.gov/geo/query/acc.cgi?acc=GSE26360","GSE26360")</f>
        <v>GSE26360</v>
      </c>
    </row>
    <row r="788" spans="1:6" x14ac:dyDescent="0.25">
      <c r="A788" t="s">
        <v>4415</v>
      </c>
      <c r="B788" s="2" t="s">
        <v>4019</v>
      </c>
      <c r="C788" t="s">
        <v>118</v>
      </c>
      <c r="D788" t="s">
        <v>559</v>
      </c>
      <c r="E788" t="str">
        <f>HYPERLINK("https://www.ncbi.nlm.nih.gov/geo/query/acc.cgi?acc=GSM638090","GSM638090")</f>
        <v>GSM638090</v>
      </c>
      <c r="F788" t="str">
        <f>HYPERLINK("https://www.ncbi.nlm.nih.gov/geo/query/acc.cgi?acc=GSE24705","GSE24705")</f>
        <v>GSE24705</v>
      </c>
    </row>
    <row r="789" spans="1:6" x14ac:dyDescent="0.25">
      <c r="A789" t="s">
        <v>4419</v>
      </c>
      <c r="B789" s="2" t="s">
        <v>4417</v>
      </c>
      <c r="C789" t="s">
        <v>118</v>
      </c>
      <c r="D789" t="s">
        <v>559</v>
      </c>
      <c r="E789" t="str">
        <f>HYPERLINK("https://www.ncbi.nlm.nih.gov/geo/query/acc.cgi?acc=GSM638093","GSM638093")</f>
        <v>GSM638093</v>
      </c>
      <c r="F789" t="str">
        <f>HYPERLINK("https://www.ncbi.nlm.nih.gov/geo/query/acc.cgi?acc=GSE24705","GSE24705")</f>
        <v>GSE24705</v>
      </c>
    </row>
    <row r="790" spans="1:6" x14ac:dyDescent="0.25">
      <c r="A790" t="s">
        <v>4422</v>
      </c>
      <c r="B790" s="2" t="s">
        <v>3370</v>
      </c>
      <c r="C790" t="s">
        <v>545</v>
      </c>
      <c r="D790" t="s">
        <v>3368</v>
      </c>
      <c r="E790" t="str">
        <f>HYPERLINK("https://www.ncbi.nlm.nih.gov/geo/query/acc.cgi?acc=GSM246439","GSM246439")</f>
        <v>GSM246439</v>
      </c>
      <c r="F790" t="str">
        <f>HYPERLINK("https://www.ncbi.nlm.nih.gov/geo/query/acc.cgi?acc=GSE9775","GSE9775")</f>
        <v>GSE9775</v>
      </c>
    </row>
    <row r="791" spans="1:6" x14ac:dyDescent="0.25">
      <c r="A791" t="s">
        <v>4423</v>
      </c>
      <c r="B791" s="2" t="s">
        <v>3145</v>
      </c>
      <c r="C791" t="s">
        <v>463</v>
      </c>
      <c r="D791" t="s">
        <v>559</v>
      </c>
      <c r="E791" t="str">
        <f>HYPERLINK("https://www.ncbi.nlm.nih.gov/geo/query/acc.cgi?acc=GSM172070","GSM172070")</f>
        <v>GSM172070</v>
      </c>
      <c r="F791" t="str">
        <f>HYPERLINK("https://www.ncbi.nlm.nih.gov/geo/query/acc.cgi?acc=GSE7141","GSE7141")</f>
        <v>GSE7141</v>
      </c>
    </row>
    <row r="792" spans="1:6" x14ac:dyDescent="0.25">
      <c r="A792" t="s">
        <v>4426</v>
      </c>
      <c r="B792" s="2" t="s">
        <v>4427</v>
      </c>
      <c r="C792" t="s">
        <v>121</v>
      </c>
      <c r="D792" t="s">
        <v>579</v>
      </c>
      <c r="E792" t="str">
        <f>HYPERLINK("https://www.ncbi.nlm.nih.gov/geo/query/acc.cgi?acc=GSM611393","GSM611393")</f>
        <v>GSM611393</v>
      </c>
      <c r="F792" t="str">
        <f>HYPERLINK("https://www.ncbi.nlm.nih.gov/geo/query/acc.cgi?acc=GSE24861","GSE24861")</f>
        <v>GSE24861</v>
      </c>
    </row>
    <row r="793" spans="1:6" x14ac:dyDescent="0.25">
      <c r="A793" t="s">
        <v>4430</v>
      </c>
      <c r="B793" s="2" t="s">
        <v>4429</v>
      </c>
      <c r="C793" t="s">
        <v>425</v>
      </c>
      <c r="D793" t="s">
        <v>559</v>
      </c>
      <c r="E793" t="str">
        <f>HYPERLINK("https://www.ncbi.nlm.nih.gov/geo/query/acc.cgi?acc=GSM1973505","GSM1973505")</f>
        <v>GSM1973505</v>
      </c>
      <c r="F793" t="str">
        <f>HYPERLINK("https://www.ncbi.nlm.nih.gov/geo/query/acc.cgi?acc=GSE63291","GSE63291")</f>
        <v>GSE63291</v>
      </c>
    </row>
    <row r="794" spans="1:6" x14ac:dyDescent="0.25">
      <c r="A794" t="s">
        <v>4431</v>
      </c>
      <c r="B794" s="2" t="s">
        <v>4432</v>
      </c>
      <c r="C794" t="s">
        <v>121</v>
      </c>
      <c r="D794" t="s">
        <v>579</v>
      </c>
      <c r="E794" t="str">
        <f>HYPERLINK("https://www.ncbi.nlm.nih.gov/geo/query/acc.cgi?acc=GSM611396","GSM611396")</f>
        <v>GSM611396</v>
      </c>
      <c r="F794" t="str">
        <f>HYPERLINK("https://www.ncbi.nlm.nih.gov/geo/query/acc.cgi?acc=GSE24861","GSE24861")</f>
        <v>GSE24861</v>
      </c>
    </row>
    <row r="795" spans="1:6" x14ac:dyDescent="0.25">
      <c r="A795" t="s">
        <v>4433</v>
      </c>
      <c r="B795" s="2" t="s">
        <v>4434</v>
      </c>
      <c r="C795" t="s">
        <v>121</v>
      </c>
      <c r="D795" t="s">
        <v>579</v>
      </c>
      <c r="E795" t="str">
        <f>HYPERLINK("https://www.ncbi.nlm.nih.gov/geo/query/acc.cgi?acc=GSM611397","GSM611397")</f>
        <v>GSM611397</v>
      </c>
      <c r="F795" t="str">
        <f>HYPERLINK("https://www.ncbi.nlm.nih.gov/geo/query/acc.cgi?acc=GSE24861","GSE24861")</f>
        <v>GSE24861</v>
      </c>
    </row>
    <row r="796" spans="1:6" x14ac:dyDescent="0.25">
      <c r="A796" t="s">
        <v>4435</v>
      </c>
      <c r="B796" s="2" t="s">
        <v>4436</v>
      </c>
      <c r="C796" t="s">
        <v>121</v>
      </c>
      <c r="D796" t="s">
        <v>579</v>
      </c>
      <c r="E796" t="str">
        <f>HYPERLINK("https://www.ncbi.nlm.nih.gov/geo/query/acc.cgi?acc=GSM611394","GSM611394")</f>
        <v>GSM611394</v>
      </c>
      <c r="F796" t="str">
        <f>HYPERLINK("https://www.ncbi.nlm.nih.gov/geo/query/acc.cgi?acc=GSE24861","GSE24861")</f>
        <v>GSE24861</v>
      </c>
    </row>
    <row r="797" spans="1:6" x14ac:dyDescent="0.25">
      <c r="A797" t="s">
        <v>4437</v>
      </c>
      <c r="B797" s="2" t="s">
        <v>4438</v>
      </c>
      <c r="C797" t="s">
        <v>121</v>
      </c>
      <c r="D797" t="s">
        <v>579</v>
      </c>
      <c r="E797" t="str">
        <f>HYPERLINK("https://www.ncbi.nlm.nih.gov/geo/query/acc.cgi?acc=GSM611395","GSM611395")</f>
        <v>GSM611395</v>
      </c>
      <c r="F797" t="str">
        <f>HYPERLINK("https://www.ncbi.nlm.nih.gov/geo/query/acc.cgi?acc=GSE24861","GSE24861")</f>
        <v>GSE24861</v>
      </c>
    </row>
    <row r="798" spans="1:6" x14ac:dyDescent="0.25">
      <c r="A798" t="s">
        <v>4451</v>
      </c>
      <c r="B798" s="2" t="s">
        <v>4452</v>
      </c>
      <c r="C798" t="s">
        <v>404</v>
      </c>
      <c r="D798" t="s">
        <v>579</v>
      </c>
      <c r="E798" t="str">
        <f>HYPERLINK("https://www.ncbi.nlm.nih.gov/geo/query/acc.cgi?acc=GSM1385830","GSM1385830")</f>
        <v>GSM1385830</v>
      </c>
      <c r="F798" t="str">
        <f>HYPERLINK("https://www.ncbi.nlm.nih.gov/geo/query/acc.cgi?acc=GSE57639","GSE57639")</f>
        <v>GSE57639</v>
      </c>
    </row>
    <row r="799" spans="1:6" x14ac:dyDescent="0.25">
      <c r="A799" t="s">
        <v>4453</v>
      </c>
      <c r="B799" s="2" t="s">
        <v>1006</v>
      </c>
      <c r="C799" t="s">
        <v>404</v>
      </c>
      <c r="D799" t="s">
        <v>579</v>
      </c>
      <c r="E799" t="str">
        <f>HYPERLINK("https://www.ncbi.nlm.nih.gov/geo/query/acc.cgi?acc=GSM1385833","GSM1385833")</f>
        <v>GSM1385833</v>
      </c>
      <c r="F799" t="str">
        <f>HYPERLINK("https://www.ncbi.nlm.nih.gov/geo/query/acc.cgi?acc=GSE57639","GSE57639")</f>
        <v>GSE57639</v>
      </c>
    </row>
    <row r="800" spans="1:6" x14ac:dyDescent="0.25">
      <c r="A800" t="s">
        <v>4460</v>
      </c>
      <c r="B800" s="2" t="s">
        <v>4456</v>
      </c>
      <c r="C800" t="s">
        <v>404</v>
      </c>
      <c r="D800" t="s">
        <v>579</v>
      </c>
      <c r="E800" t="str">
        <f>HYPERLINK("https://www.ncbi.nlm.nih.gov/geo/query/acc.cgi?acc=GSM1385836","GSM1385836")</f>
        <v>GSM1385836</v>
      </c>
      <c r="F800" t="str">
        <f>HYPERLINK("https://www.ncbi.nlm.nih.gov/geo/query/acc.cgi?acc=GSE57639","GSE57639")</f>
        <v>GSE57639</v>
      </c>
    </row>
    <row r="801" spans="1:6" x14ac:dyDescent="0.25">
      <c r="A801" t="s">
        <v>4461</v>
      </c>
      <c r="B801" s="2" t="s">
        <v>4459</v>
      </c>
      <c r="C801" t="s">
        <v>404</v>
      </c>
      <c r="D801" t="s">
        <v>579</v>
      </c>
      <c r="E801" t="str">
        <f>HYPERLINK("https://www.ncbi.nlm.nih.gov/geo/query/acc.cgi?acc=GSM1385839","GSM1385839")</f>
        <v>GSM1385839</v>
      </c>
      <c r="F801" t="str">
        <f>HYPERLINK("https://www.ncbi.nlm.nih.gov/geo/query/acc.cgi?acc=GSE57639","GSE57639")</f>
        <v>GSE57639</v>
      </c>
    </row>
    <row r="802" spans="1:6" x14ac:dyDescent="0.25">
      <c r="A802" t="s">
        <v>4463</v>
      </c>
      <c r="B802" s="2" t="s">
        <v>4091</v>
      </c>
      <c r="C802" t="s">
        <v>26</v>
      </c>
      <c r="D802" t="s">
        <v>1121</v>
      </c>
      <c r="E802" t="str">
        <f>HYPERLINK("https://www.ncbi.nlm.nih.gov/geo/query/acc.cgi?acc=GSM333670","GSM333670")</f>
        <v>GSM333670</v>
      </c>
      <c r="F802" t="str">
        <f>HYPERLINK("https://www.ncbi.nlm.nih.gov/geo/query/acc.cgi?acc=GSE13212","GSE13212")</f>
        <v>GSE13212</v>
      </c>
    </row>
    <row r="803" spans="1:6" x14ac:dyDescent="0.25">
      <c r="A803" t="s">
        <v>4464</v>
      </c>
      <c r="B803" s="2" t="s">
        <v>904</v>
      </c>
      <c r="C803" t="s">
        <v>428</v>
      </c>
      <c r="D803" t="s">
        <v>821</v>
      </c>
      <c r="E803" t="str">
        <f>HYPERLINK("https://www.ncbi.nlm.nih.gov/geo/query/acc.cgi?acc=GSM1567072","GSM1567072")</f>
        <v>GSM1567072</v>
      </c>
      <c r="F803" t="str">
        <f>HYPERLINK("https://www.ncbi.nlm.nih.gov/geo/query/acc.cgi?acc=GSE64251","GSE64251")</f>
        <v>GSE64251</v>
      </c>
    </row>
    <row r="804" spans="1:6" x14ac:dyDescent="0.25">
      <c r="A804" t="s">
        <v>4467</v>
      </c>
      <c r="B804" s="2" t="s">
        <v>4466</v>
      </c>
      <c r="C804" t="s">
        <v>287</v>
      </c>
      <c r="D804" t="s">
        <v>579</v>
      </c>
      <c r="E804" t="str">
        <f>HYPERLINK("https://www.ncbi.nlm.nih.gov/geo/query/acc.cgi?acc=GSM1053555","GSM1053555")</f>
        <v>GSM1053555</v>
      </c>
      <c r="F804" t="str">
        <f>HYPERLINK("https://www.ncbi.nlm.nih.gov/geo/query/acc.cgi?acc=GSE42934","GSE42934")</f>
        <v>GSE42934</v>
      </c>
    </row>
    <row r="805" spans="1:6" x14ac:dyDescent="0.25">
      <c r="A805" t="s">
        <v>4470</v>
      </c>
      <c r="B805" s="2" t="s">
        <v>4469</v>
      </c>
      <c r="C805" t="s">
        <v>287</v>
      </c>
      <c r="D805" t="s">
        <v>579</v>
      </c>
      <c r="E805" t="str">
        <f>HYPERLINK("https://www.ncbi.nlm.nih.gov/geo/query/acc.cgi?acc=GSM1053557","GSM1053557")</f>
        <v>GSM1053557</v>
      </c>
      <c r="F805" t="str">
        <f>HYPERLINK("https://www.ncbi.nlm.nih.gov/geo/query/acc.cgi?acc=GSE42934","GSE42934")</f>
        <v>GSE42934</v>
      </c>
    </row>
    <row r="806" spans="1:6" x14ac:dyDescent="0.25">
      <c r="A806" t="s">
        <v>4473</v>
      </c>
      <c r="B806" s="2" t="s">
        <v>4106</v>
      </c>
      <c r="C806" t="s">
        <v>248</v>
      </c>
      <c r="D806" t="s">
        <v>623</v>
      </c>
      <c r="E806" t="str">
        <f>HYPERLINK("https://www.ncbi.nlm.nih.gov/geo/query/acc.cgi?acc=GSM86593","GSM86593")</f>
        <v>GSM86593</v>
      </c>
      <c r="F806" t="str">
        <f>HYPERLINK("https://www.ncbi.nlm.nih.gov/geo/query/acc.cgi?acc=GSE3774","GSE3774")</f>
        <v>GSE3774</v>
      </c>
    </row>
    <row r="807" spans="1:6" x14ac:dyDescent="0.25">
      <c r="A807" t="s">
        <v>4483</v>
      </c>
      <c r="B807" s="2" t="s">
        <v>1822</v>
      </c>
      <c r="C807" t="s">
        <v>377</v>
      </c>
      <c r="D807" t="s">
        <v>618</v>
      </c>
      <c r="E807" t="str">
        <f>HYPERLINK("https://www.ncbi.nlm.nih.gov/geo/query/acc.cgi?acc=GSM1304536","GSM1304536")</f>
        <v>GSM1304536</v>
      </c>
      <c r="F807" t="str">
        <f>HYPERLINK("https://www.ncbi.nlm.nih.gov/geo/query/acc.cgi?acc=GSE53969","GSE53969")</f>
        <v>GSE53969</v>
      </c>
    </row>
    <row r="808" spans="1:6" x14ac:dyDescent="0.25">
      <c r="A808" t="s">
        <v>4488</v>
      </c>
      <c r="B808" s="2" t="s">
        <v>4489</v>
      </c>
      <c r="C808" t="s">
        <v>104</v>
      </c>
      <c r="D808" t="s">
        <v>923</v>
      </c>
      <c r="E808" t="str">
        <f>HYPERLINK("https://www.ncbi.nlm.nih.gov/geo/query/acc.cgi?acc=GSM516978","GSM516978")</f>
        <v>GSM516978</v>
      </c>
      <c r="F808" t="str">
        <f>HYPERLINK("https://www.ncbi.nlm.nih.gov/geo/query/acc.cgi?acc=GSE20576","GSE20576")</f>
        <v>GSE20576</v>
      </c>
    </row>
    <row r="809" spans="1:6" x14ac:dyDescent="0.25">
      <c r="A809" t="s">
        <v>4496</v>
      </c>
      <c r="B809" s="2" t="s">
        <v>4495</v>
      </c>
      <c r="C809" t="s">
        <v>104</v>
      </c>
      <c r="D809" t="s">
        <v>923</v>
      </c>
      <c r="E809" t="str">
        <f>HYPERLINK("https://www.ncbi.nlm.nih.gov/geo/query/acc.cgi?acc=GSM516975","GSM516975")</f>
        <v>GSM516975</v>
      </c>
      <c r="F809" t="str">
        <f>HYPERLINK("https://www.ncbi.nlm.nih.gov/geo/query/acc.cgi?acc=GSE20576","GSE20576")</f>
        <v>GSE20576</v>
      </c>
    </row>
    <row r="810" spans="1:6" x14ac:dyDescent="0.25">
      <c r="A810" t="s">
        <v>4500</v>
      </c>
      <c r="B810" s="2" t="s">
        <v>4126</v>
      </c>
      <c r="C810" t="s">
        <v>104</v>
      </c>
      <c r="D810" t="s">
        <v>923</v>
      </c>
      <c r="E810" t="str">
        <f>HYPERLINK("https://www.ncbi.nlm.nih.gov/geo/query/acc.cgi?acc=GSM516971","GSM516971")</f>
        <v>GSM516971</v>
      </c>
      <c r="F810" t="str">
        <f>HYPERLINK("https://www.ncbi.nlm.nih.gov/geo/query/acc.cgi?acc=GSE20576","GSE20576")</f>
        <v>GSE20576</v>
      </c>
    </row>
    <row r="811" spans="1:6" x14ac:dyDescent="0.25">
      <c r="A811" t="s">
        <v>4501</v>
      </c>
      <c r="B811" s="2" t="s">
        <v>4502</v>
      </c>
      <c r="C811" t="s">
        <v>186</v>
      </c>
      <c r="D811" t="s">
        <v>728</v>
      </c>
      <c r="E811" t="str">
        <f>HYPERLINK("https://www.ncbi.nlm.nih.gov/geo/query/acc.cgi?acc=GSM777849","GSM777849")</f>
        <v>GSM777849</v>
      </c>
      <c r="F811" t="str">
        <f>HYPERLINK("https://www.ncbi.nlm.nih.gov/geo/query/acc.cgi?acc=GSE31374","GSE31374")</f>
        <v>GSE31374</v>
      </c>
    </row>
    <row r="812" spans="1:6" x14ac:dyDescent="0.25">
      <c r="A812" t="s">
        <v>4504</v>
      </c>
      <c r="B812" s="2" t="s">
        <v>4505</v>
      </c>
      <c r="C812" t="s">
        <v>14</v>
      </c>
      <c r="D812" t="s">
        <v>2252</v>
      </c>
      <c r="E812" t="str">
        <f>HYPERLINK("https://www.ncbi.nlm.nih.gov/geo/query/acc.cgi?acc=GSM313616","GSM313616")</f>
        <v>GSM313616</v>
      </c>
      <c r="F812" t="str">
        <f>HYPERLINK("https://www.ncbi.nlm.nih.gov/geo/query/acc.cgi?acc=GSE12482","GSE12482")</f>
        <v>GSE12482</v>
      </c>
    </row>
    <row r="813" spans="1:6" x14ac:dyDescent="0.25">
      <c r="A813" t="s">
        <v>4509</v>
      </c>
      <c r="B813" s="2" t="s">
        <v>4510</v>
      </c>
      <c r="C813" t="s">
        <v>404</v>
      </c>
      <c r="D813" t="s">
        <v>579</v>
      </c>
      <c r="E813" t="str">
        <f>HYPERLINK("https://www.ncbi.nlm.nih.gov/geo/query/acc.cgi?acc=GSM1385854","GSM1385854")</f>
        <v>GSM1385854</v>
      </c>
      <c r="F813" t="str">
        <f>HYPERLINK("https://www.ncbi.nlm.nih.gov/geo/query/acc.cgi?acc=GSE57639","GSE57639")</f>
        <v>GSE57639</v>
      </c>
    </row>
    <row r="814" spans="1:6" x14ac:dyDescent="0.25">
      <c r="A814" t="s">
        <v>4517</v>
      </c>
      <c r="B814" s="2" t="s">
        <v>2285</v>
      </c>
      <c r="C814" t="s">
        <v>404</v>
      </c>
      <c r="D814" t="s">
        <v>579</v>
      </c>
      <c r="E814" t="str">
        <f>HYPERLINK("https://www.ncbi.nlm.nih.gov/geo/query/acc.cgi?acc=GSM1385851","GSM1385851")</f>
        <v>GSM1385851</v>
      </c>
      <c r="F814" t="str">
        <f>HYPERLINK("https://www.ncbi.nlm.nih.gov/geo/query/acc.cgi?acc=GSE57639","GSE57639")</f>
        <v>GSE57639</v>
      </c>
    </row>
    <row r="815" spans="1:6" x14ac:dyDescent="0.25">
      <c r="A815" t="s">
        <v>4518</v>
      </c>
      <c r="B815" s="2" t="s">
        <v>4519</v>
      </c>
      <c r="C815" t="s">
        <v>360</v>
      </c>
      <c r="D815" t="s">
        <v>559</v>
      </c>
      <c r="E815" t="str">
        <f>HYPERLINK("https://www.ncbi.nlm.nih.gov/geo/query/acc.cgi?acc=GSM1261096","GSM1261096")</f>
        <v>GSM1261096</v>
      </c>
      <c r="F815" t="str">
        <f>HYPERLINK("https://www.ncbi.nlm.nih.gov/geo/query/acc.cgi?acc=GSE52200","GSE52200")</f>
        <v>GSE52200</v>
      </c>
    </row>
    <row r="816" spans="1:6" x14ac:dyDescent="0.25">
      <c r="A816" t="s">
        <v>4520</v>
      </c>
      <c r="B816" s="2" t="s">
        <v>661</v>
      </c>
      <c r="C816" t="s">
        <v>542</v>
      </c>
      <c r="D816" t="s">
        <v>559</v>
      </c>
      <c r="E816" t="str">
        <f>HYPERLINK("https://www.ncbi.nlm.nih.gov/geo/query/acc.cgi?acc=GSM241858","GSM241858")</f>
        <v>GSM241858</v>
      </c>
      <c r="F816" t="str">
        <f>HYPERLINK("https://www.ncbi.nlm.nih.gov/geo/query/acc.cgi?acc=GSE9563","GSE9563")</f>
        <v>GSE9563</v>
      </c>
    </row>
    <row r="817" spans="1:6" x14ac:dyDescent="0.25">
      <c r="A817" t="s">
        <v>4521</v>
      </c>
      <c r="B817" s="2" t="s">
        <v>4522</v>
      </c>
      <c r="C817" t="s">
        <v>360</v>
      </c>
      <c r="D817" t="s">
        <v>559</v>
      </c>
      <c r="E817" t="str">
        <f>HYPERLINK("https://www.ncbi.nlm.nih.gov/geo/query/acc.cgi?acc=GSM1261095","GSM1261095")</f>
        <v>GSM1261095</v>
      </c>
      <c r="F817" t="str">
        <f>HYPERLINK("https://www.ncbi.nlm.nih.gov/geo/query/acc.cgi?acc=GSE52200","GSE52200")</f>
        <v>GSE52200</v>
      </c>
    </row>
    <row r="818" spans="1:6" x14ac:dyDescent="0.25">
      <c r="A818" t="s">
        <v>4526</v>
      </c>
      <c r="B818" s="2" t="s">
        <v>1882</v>
      </c>
      <c r="C818" t="s">
        <v>183</v>
      </c>
      <c r="D818" t="s">
        <v>3753</v>
      </c>
      <c r="E818" t="str">
        <f>HYPERLINK("https://www.ncbi.nlm.nih.gov/geo/query/acc.cgi?acc=GSM768358","GSM768358")</f>
        <v>GSM768358</v>
      </c>
      <c r="F818" t="str">
        <f>HYPERLINK("https://www.ncbi.nlm.nih.gov/geo/query/acc.cgi?acc=GSE31008","GSE31008")</f>
        <v>GSE31008</v>
      </c>
    </row>
    <row r="819" spans="1:6" x14ac:dyDescent="0.25">
      <c r="A819" t="s">
        <v>4529</v>
      </c>
      <c r="B819" s="2" t="s">
        <v>4530</v>
      </c>
      <c r="C819" t="s">
        <v>183</v>
      </c>
      <c r="D819" t="s">
        <v>3753</v>
      </c>
      <c r="E819" t="str">
        <f>HYPERLINK("https://www.ncbi.nlm.nih.gov/geo/query/acc.cgi?acc=GSM768354","GSM768354")</f>
        <v>GSM768354</v>
      </c>
      <c r="F819" t="str">
        <f>HYPERLINK("https://www.ncbi.nlm.nih.gov/geo/query/acc.cgi?acc=GSE31008","GSE31008")</f>
        <v>GSE31008</v>
      </c>
    </row>
    <row r="820" spans="1:6" x14ac:dyDescent="0.25">
      <c r="A820" t="s">
        <v>4532</v>
      </c>
      <c r="B820" s="2" t="s">
        <v>4528</v>
      </c>
      <c r="C820" t="s">
        <v>183</v>
      </c>
      <c r="D820" t="s">
        <v>3753</v>
      </c>
      <c r="E820" t="str">
        <f>HYPERLINK("https://www.ncbi.nlm.nih.gov/geo/query/acc.cgi?acc=GSM768356","GSM768356")</f>
        <v>GSM768356</v>
      </c>
      <c r="F820" t="str">
        <f>HYPERLINK("https://www.ncbi.nlm.nih.gov/geo/query/acc.cgi?acc=GSE31008","GSE31008")</f>
        <v>GSE31008</v>
      </c>
    </row>
    <row r="821" spans="1:6" x14ac:dyDescent="0.25">
      <c r="A821" t="s">
        <v>4535</v>
      </c>
      <c r="B821" s="2" t="s">
        <v>4536</v>
      </c>
      <c r="C821" t="s">
        <v>183</v>
      </c>
      <c r="D821" t="s">
        <v>3753</v>
      </c>
      <c r="E821" t="str">
        <f>HYPERLINK("https://www.ncbi.nlm.nih.gov/geo/query/acc.cgi?acc=GSM768350","GSM768350")</f>
        <v>GSM768350</v>
      </c>
      <c r="F821" t="str">
        <f>HYPERLINK("https://www.ncbi.nlm.nih.gov/geo/query/acc.cgi?acc=GSE31008","GSE31008")</f>
        <v>GSE31008</v>
      </c>
    </row>
    <row r="822" spans="1:6" x14ac:dyDescent="0.25">
      <c r="A822" t="s">
        <v>4538</v>
      </c>
      <c r="B822" s="2" t="s">
        <v>4534</v>
      </c>
      <c r="C822" t="s">
        <v>183</v>
      </c>
      <c r="D822" t="s">
        <v>3753</v>
      </c>
      <c r="E822" t="str">
        <f>HYPERLINK("https://www.ncbi.nlm.nih.gov/geo/query/acc.cgi?acc=GSM768352","GSM768352")</f>
        <v>GSM768352</v>
      </c>
      <c r="F822" t="str">
        <f>HYPERLINK("https://www.ncbi.nlm.nih.gov/geo/query/acc.cgi?acc=GSE31008","GSE31008")</f>
        <v>GSE31008</v>
      </c>
    </row>
    <row r="823" spans="1:6" x14ac:dyDescent="0.25">
      <c r="A823" t="s">
        <v>4557</v>
      </c>
      <c r="B823" s="2" t="s">
        <v>4558</v>
      </c>
      <c r="C823" t="s">
        <v>186</v>
      </c>
      <c r="D823" t="s">
        <v>728</v>
      </c>
      <c r="E823" t="str">
        <f>HYPERLINK("https://www.ncbi.nlm.nih.gov/geo/query/acc.cgi?acc=GSM777847","GSM777847")</f>
        <v>GSM777847</v>
      </c>
      <c r="F823" t="str">
        <f>HYPERLINK("https://www.ncbi.nlm.nih.gov/geo/query/acc.cgi?acc=GSE31374","GSE31374")</f>
        <v>GSE31374</v>
      </c>
    </row>
    <row r="824" spans="1:6" x14ac:dyDescent="0.25">
      <c r="A824" t="s">
        <v>4565</v>
      </c>
      <c r="B824" s="2" t="s">
        <v>4566</v>
      </c>
      <c r="C824" t="s">
        <v>324</v>
      </c>
      <c r="D824" t="s">
        <v>623</v>
      </c>
      <c r="E824" t="str">
        <f>HYPERLINK("https://www.ncbi.nlm.nih.gov/geo/query/acc.cgi?acc=GSM105502","GSM105502")</f>
        <v>GSM105502</v>
      </c>
      <c r="F824" t="str">
        <f>HYPERLINK("https://www.ncbi.nlm.nih.gov/geo/query/acc.cgi?acc=GSE4679","GSE4679")</f>
        <v>GSE4679</v>
      </c>
    </row>
    <row r="825" spans="1:6" x14ac:dyDescent="0.25">
      <c r="A825" t="s">
        <v>4568</v>
      </c>
      <c r="B825" s="2" t="s">
        <v>4569</v>
      </c>
      <c r="C825" t="s">
        <v>37</v>
      </c>
      <c r="D825" t="s">
        <v>559</v>
      </c>
      <c r="E825" t="str">
        <f>HYPERLINK("https://www.ncbi.nlm.nih.gov/geo/query/acc.cgi?acc=GSM344760","GSM344760")</f>
        <v>GSM344760</v>
      </c>
      <c r="F825" t="str">
        <f>HYPERLINK("https://www.ncbi.nlm.nih.gov/geo/query/acc.cgi?acc=GSE14012","GSE14012")</f>
        <v>GSE14012</v>
      </c>
    </row>
    <row r="826" spans="1:6" x14ac:dyDescent="0.25">
      <c r="A826" t="s">
        <v>4589</v>
      </c>
      <c r="B826" s="2" t="s">
        <v>4590</v>
      </c>
      <c r="C826" t="s">
        <v>454</v>
      </c>
      <c r="D826" t="s">
        <v>559</v>
      </c>
      <c r="E826" t="str">
        <f>HYPERLINK("https://www.ncbi.nlm.nih.gov/geo/query/acc.cgi?acc=GSM169460","GSM169460")</f>
        <v>GSM169460</v>
      </c>
      <c r="F826" t="str">
        <f>HYPERLINK("https://www.ncbi.nlm.nih.gov/geo/query/acc.cgi?acc=GSE7069","GSE7069")</f>
        <v>GSE7069</v>
      </c>
    </row>
    <row r="827" spans="1:6" x14ac:dyDescent="0.25">
      <c r="A827" t="s">
        <v>4596</v>
      </c>
      <c r="B827" s="2" t="s">
        <v>2344</v>
      </c>
      <c r="C827" t="s">
        <v>534</v>
      </c>
      <c r="D827" t="s">
        <v>856</v>
      </c>
      <c r="E827" t="str">
        <f>HYPERLINK("https://www.ncbi.nlm.nih.gov/geo/query/acc.cgi?acc=GSM2385244","GSM2385244")</f>
        <v>GSM2385244</v>
      </c>
      <c r="F827" t="str">
        <f>HYPERLINK("https://www.ncbi.nlm.nih.gov/geo/query/acc.cgi?acc=GSE89600","GSE89600")</f>
        <v>GSE89600</v>
      </c>
    </row>
    <row r="828" spans="1:6" x14ac:dyDescent="0.25">
      <c r="A828" t="s">
        <v>4597</v>
      </c>
      <c r="B828" s="2" t="s">
        <v>4598</v>
      </c>
      <c r="C828" t="s">
        <v>354</v>
      </c>
      <c r="D828" t="s">
        <v>856</v>
      </c>
      <c r="E828" t="str">
        <f>HYPERLINK("https://www.ncbi.nlm.nih.gov/geo/query/acc.cgi?acc=GSM1330515","GSM1330515")</f>
        <v>GSM1330515</v>
      </c>
      <c r="F828" t="str">
        <f>HYPERLINK("https://www.ncbi.nlm.nih.gov/geo/query/acc.cgi?acc=GSE50206","GSE50206")</f>
        <v>GSE50206</v>
      </c>
    </row>
    <row r="829" spans="1:6" x14ac:dyDescent="0.25">
      <c r="A829" t="s">
        <v>4599</v>
      </c>
      <c r="B829" s="2" t="s">
        <v>2340</v>
      </c>
      <c r="C829" t="s">
        <v>534</v>
      </c>
      <c r="D829" t="s">
        <v>856</v>
      </c>
      <c r="E829" t="str">
        <f>HYPERLINK("https://www.ncbi.nlm.nih.gov/geo/query/acc.cgi?acc=GSM2385247","GSM2385247")</f>
        <v>GSM2385247</v>
      </c>
      <c r="F829" t="str">
        <f>HYPERLINK("https://www.ncbi.nlm.nih.gov/geo/query/acc.cgi?acc=GSE89600","GSE89600")</f>
        <v>GSE89600</v>
      </c>
    </row>
    <row r="830" spans="1:6" x14ac:dyDescent="0.25">
      <c r="A830" t="s">
        <v>4602</v>
      </c>
      <c r="B830" s="2" t="s">
        <v>4603</v>
      </c>
      <c r="C830" t="s">
        <v>486</v>
      </c>
      <c r="D830" t="s">
        <v>856</v>
      </c>
      <c r="E830" t="str">
        <f>HYPERLINK("https://www.ncbi.nlm.nih.gov/geo/query/acc.cgi?acc=GSM2028229","GSM2028229")</f>
        <v>GSM2028229</v>
      </c>
      <c r="F830" t="str">
        <f>HYPERLINK("https://www.ncbi.nlm.nih.gov/geo/query/acc.cgi?acc=GSE76582","GSE76582")</f>
        <v>GSE76582</v>
      </c>
    </row>
    <row r="831" spans="1:6" x14ac:dyDescent="0.25">
      <c r="A831" t="s">
        <v>4606</v>
      </c>
      <c r="B831" s="2" t="s">
        <v>4607</v>
      </c>
      <c r="C831" t="s">
        <v>486</v>
      </c>
      <c r="D831" t="s">
        <v>856</v>
      </c>
      <c r="E831" t="str">
        <f>HYPERLINK("https://www.ncbi.nlm.nih.gov/geo/query/acc.cgi?acc=GSM2028226","GSM2028226")</f>
        <v>GSM2028226</v>
      </c>
      <c r="F831" t="str">
        <f>HYPERLINK("https://www.ncbi.nlm.nih.gov/geo/query/acc.cgi?acc=GSE76582","GSE76582")</f>
        <v>GSE76582</v>
      </c>
    </row>
    <row r="832" spans="1:6" x14ac:dyDescent="0.25">
      <c r="A832" t="s">
        <v>4610</v>
      </c>
      <c r="B832" s="2" t="s">
        <v>4611</v>
      </c>
      <c r="C832" t="s">
        <v>486</v>
      </c>
      <c r="D832" t="s">
        <v>856</v>
      </c>
      <c r="E832" t="str">
        <f>HYPERLINK("https://www.ncbi.nlm.nih.gov/geo/query/acc.cgi?acc=GSM2028223","GSM2028223")</f>
        <v>GSM2028223</v>
      </c>
      <c r="F832" t="str">
        <f>HYPERLINK("https://www.ncbi.nlm.nih.gov/geo/query/acc.cgi?acc=GSE76582","GSE76582")</f>
        <v>GSE76582</v>
      </c>
    </row>
    <row r="833" spans="1:6" x14ac:dyDescent="0.25">
      <c r="A833" t="s">
        <v>4615</v>
      </c>
      <c r="B833" s="2" t="s">
        <v>2765</v>
      </c>
      <c r="C833" t="s">
        <v>519</v>
      </c>
      <c r="D833" t="s">
        <v>559</v>
      </c>
      <c r="E833" t="str">
        <f>HYPERLINK("https://www.ncbi.nlm.nih.gov/geo/query/acc.cgi?acc=GSM201486","GSM201486")</f>
        <v>GSM201486</v>
      </c>
      <c r="F833" t="str">
        <f>HYPERLINK("https://www.ncbi.nlm.nih.gov/geo/query/acc.cgi?acc=GSE8128","GSE8128")</f>
        <v>GSE8128</v>
      </c>
    </row>
    <row r="834" spans="1:6" x14ac:dyDescent="0.25">
      <c r="A834" t="s">
        <v>4625</v>
      </c>
      <c r="B834" s="2" t="s">
        <v>4626</v>
      </c>
      <c r="C834" t="s">
        <v>295</v>
      </c>
      <c r="D834" t="s">
        <v>559</v>
      </c>
      <c r="E834" t="str">
        <f>HYPERLINK("https://www.ncbi.nlm.nih.gov/geo/query/acc.cgi?acc=GSM1058146","GSM1058146")</f>
        <v>GSM1058146</v>
      </c>
      <c r="F834" t="str">
        <f>HYPERLINK("https://www.ncbi.nlm.nih.gov/geo/query/acc.cgi?acc=GSE43197","GSE43197")</f>
        <v>GSE43197</v>
      </c>
    </row>
    <row r="835" spans="1:6" x14ac:dyDescent="0.25">
      <c r="A835" t="s">
        <v>4627</v>
      </c>
      <c r="B835" s="2" t="s">
        <v>737</v>
      </c>
      <c r="C835" t="s">
        <v>186</v>
      </c>
      <c r="D835" t="s">
        <v>728</v>
      </c>
      <c r="E835" t="str">
        <f>HYPERLINK("https://www.ncbi.nlm.nih.gov/geo/query/acc.cgi?acc=GSM777893","GSM777893")</f>
        <v>GSM777893</v>
      </c>
      <c r="F835" t="str">
        <f>HYPERLINK("https://www.ncbi.nlm.nih.gov/geo/query/acc.cgi?acc=GSE31374","GSE31374")</f>
        <v>GSE31374</v>
      </c>
    </row>
    <row r="836" spans="1:6" x14ac:dyDescent="0.25">
      <c r="A836" t="s">
        <v>4637</v>
      </c>
      <c r="B836" s="2" t="s">
        <v>4638</v>
      </c>
      <c r="C836" t="s">
        <v>178</v>
      </c>
      <c r="D836" t="s">
        <v>630</v>
      </c>
      <c r="E836" t="str">
        <f>HYPERLINK("https://www.ncbi.nlm.nih.gov/geo/query/acc.cgi?acc=GSM749118","GSM749118")</f>
        <v>GSM749118</v>
      </c>
      <c r="F836" t="str">
        <f t="shared" ref="F836:F841" si="13">HYPERLINK("https://www.ncbi.nlm.nih.gov/geo/query/acc.cgi?acc=GSE30245","GSE30245")</f>
        <v>GSE30245</v>
      </c>
    </row>
    <row r="837" spans="1:6" x14ac:dyDescent="0.25">
      <c r="A837" t="s">
        <v>4641</v>
      </c>
      <c r="B837" s="2" t="s">
        <v>4642</v>
      </c>
      <c r="C837" t="s">
        <v>178</v>
      </c>
      <c r="D837" t="s">
        <v>630</v>
      </c>
      <c r="E837" t="str">
        <f>HYPERLINK("https://www.ncbi.nlm.nih.gov/geo/query/acc.cgi?acc=GSM749116","GSM749116")</f>
        <v>GSM749116</v>
      </c>
      <c r="F837" t="str">
        <f t="shared" si="13"/>
        <v>GSE30245</v>
      </c>
    </row>
    <row r="838" spans="1:6" x14ac:dyDescent="0.25">
      <c r="A838" t="s">
        <v>4644</v>
      </c>
      <c r="B838" s="2" t="s">
        <v>4645</v>
      </c>
      <c r="C838" t="s">
        <v>178</v>
      </c>
      <c r="D838" t="s">
        <v>630</v>
      </c>
      <c r="E838" t="str">
        <f>HYPERLINK("https://www.ncbi.nlm.nih.gov/geo/query/acc.cgi?acc=GSM749114","GSM749114")</f>
        <v>GSM749114</v>
      </c>
      <c r="F838" t="str">
        <f t="shared" si="13"/>
        <v>GSE30245</v>
      </c>
    </row>
    <row r="839" spans="1:6" x14ac:dyDescent="0.25">
      <c r="A839" t="s">
        <v>4649</v>
      </c>
      <c r="B839" s="2" t="s">
        <v>4648</v>
      </c>
      <c r="C839" t="s">
        <v>178</v>
      </c>
      <c r="D839" t="s">
        <v>630</v>
      </c>
      <c r="E839" t="str">
        <f>HYPERLINK("https://www.ncbi.nlm.nih.gov/geo/query/acc.cgi?acc=GSM749113","GSM749113")</f>
        <v>GSM749113</v>
      </c>
      <c r="F839" t="str">
        <f t="shared" si="13"/>
        <v>GSE30245</v>
      </c>
    </row>
    <row r="840" spans="1:6" x14ac:dyDescent="0.25">
      <c r="A840" t="s">
        <v>4650</v>
      </c>
      <c r="B840" s="2" t="s">
        <v>4250</v>
      </c>
      <c r="C840" t="s">
        <v>178</v>
      </c>
      <c r="D840" t="s">
        <v>630</v>
      </c>
      <c r="E840" t="str">
        <f>HYPERLINK("https://www.ncbi.nlm.nih.gov/geo/query/acc.cgi?acc=GSM749110","GSM749110")</f>
        <v>GSM749110</v>
      </c>
      <c r="F840" t="str">
        <f t="shared" si="13"/>
        <v>GSE30245</v>
      </c>
    </row>
    <row r="841" spans="1:6" x14ac:dyDescent="0.25">
      <c r="A841" t="s">
        <v>4651</v>
      </c>
      <c r="B841" s="2" t="s">
        <v>4652</v>
      </c>
      <c r="C841" t="s">
        <v>178</v>
      </c>
      <c r="D841" t="s">
        <v>630</v>
      </c>
      <c r="E841" t="str">
        <f>HYPERLINK("https://www.ncbi.nlm.nih.gov/geo/query/acc.cgi?acc=GSM749111","GSM749111")</f>
        <v>GSM749111</v>
      </c>
      <c r="F841" t="str">
        <f t="shared" si="13"/>
        <v>GSE30245</v>
      </c>
    </row>
    <row r="842" spans="1:6" x14ac:dyDescent="0.25">
      <c r="A842" t="s">
        <v>4656</v>
      </c>
      <c r="B842" s="2" t="s">
        <v>4123</v>
      </c>
      <c r="C842" t="s">
        <v>377</v>
      </c>
      <c r="D842" t="s">
        <v>618</v>
      </c>
      <c r="E842" t="str">
        <f>HYPERLINK("https://www.ncbi.nlm.nih.gov/geo/query/acc.cgi?acc=GSM1304529","GSM1304529")</f>
        <v>GSM1304529</v>
      </c>
      <c r="F842" t="str">
        <f>HYPERLINK("https://www.ncbi.nlm.nih.gov/geo/query/acc.cgi?acc=GSE53969","GSE53969")</f>
        <v>GSE53969</v>
      </c>
    </row>
    <row r="843" spans="1:6" x14ac:dyDescent="0.25">
      <c r="A843" t="s">
        <v>4657</v>
      </c>
      <c r="B843" s="2" t="s">
        <v>1511</v>
      </c>
      <c r="C843" t="s">
        <v>178</v>
      </c>
      <c r="D843" t="s">
        <v>630</v>
      </c>
      <c r="E843" t="str">
        <f>HYPERLINK("https://www.ncbi.nlm.nih.gov/geo/query/acc.cgi?acc=GSM749070","GSM749070")</f>
        <v>GSM749070</v>
      </c>
      <c r="F843" t="str">
        <f>HYPERLINK("https://www.ncbi.nlm.nih.gov/geo/query/acc.cgi?acc=GSE30245","GSE30245")</f>
        <v>GSE30245</v>
      </c>
    </row>
    <row r="844" spans="1:6" x14ac:dyDescent="0.25">
      <c r="A844" t="s">
        <v>4658</v>
      </c>
      <c r="B844" s="2" t="s">
        <v>4659</v>
      </c>
      <c r="C844" t="s">
        <v>351</v>
      </c>
      <c r="D844" t="s">
        <v>583</v>
      </c>
      <c r="E844" t="str">
        <f>HYPERLINK("https://www.ncbi.nlm.nih.gov/geo/query/acc.cgi?acc=GSM1544170","GSM1544170")</f>
        <v>GSM1544170</v>
      </c>
      <c r="F844" t="str">
        <f>HYPERLINK("https://www.ncbi.nlm.nih.gov/geo/query/acc.cgi?acc=GSE49940","GSE49940")</f>
        <v>GSE49940</v>
      </c>
    </row>
    <row r="845" spans="1:6" x14ac:dyDescent="0.25">
      <c r="A845" t="s">
        <v>4660</v>
      </c>
      <c r="B845" s="2" t="s">
        <v>1131</v>
      </c>
      <c r="C845" t="s">
        <v>351</v>
      </c>
      <c r="D845" t="s">
        <v>583</v>
      </c>
      <c r="E845" t="str">
        <f>HYPERLINK("https://www.ncbi.nlm.nih.gov/geo/query/acc.cgi?acc=GSM1544173","GSM1544173")</f>
        <v>GSM1544173</v>
      </c>
      <c r="F845" t="str">
        <f>HYPERLINK("https://www.ncbi.nlm.nih.gov/geo/query/acc.cgi?acc=GSE49940","GSE49940")</f>
        <v>GSE49940</v>
      </c>
    </row>
    <row r="846" spans="1:6" x14ac:dyDescent="0.25">
      <c r="A846" t="s">
        <v>4675</v>
      </c>
      <c r="B846" s="2" t="s">
        <v>820</v>
      </c>
      <c r="C846" t="s">
        <v>428</v>
      </c>
      <c r="D846" t="s">
        <v>821</v>
      </c>
      <c r="E846" t="str">
        <f>HYPERLINK("https://www.ncbi.nlm.nih.gov/geo/query/acc.cgi?acc=GSM1567065","GSM1567065")</f>
        <v>GSM1567065</v>
      </c>
      <c r="F846" t="str">
        <f>HYPERLINK("https://www.ncbi.nlm.nih.gov/geo/query/acc.cgi?acc=GSE64251","GSE64251")</f>
        <v>GSE64251</v>
      </c>
    </row>
    <row r="847" spans="1:6" x14ac:dyDescent="0.25">
      <c r="A847" t="s">
        <v>4678</v>
      </c>
      <c r="B847" s="2" t="s">
        <v>1308</v>
      </c>
      <c r="C847" t="s">
        <v>460</v>
      </c>
      <c r="D847" t="s">
        <v>559</v>
      </c>
      <c r="E847" t="str">
        <f>HYPERLINK("https://www.ncbi.nlm.nih.gov/geo/query/acc.cgi?acc=GSM1831430","GSM1831430")</f>
        <v>GSM1831430</v>
      </c>
      <c r="F847" t="str">
        <f>HYPERLINK("https://www.ncbi.nlm.nih.gov/geo/query/acc.cgi?acc=GSE71255","GSE71255")</f>
        <v>GSE71255</v>
      </c>
    </row>
    <row r="848" spans="1:6" x14ac:dyDescent="0.25">
      <c r="A848" t="s">
        <v>4682</v>
      </c>
      <c r="B848" s="2" t="s">
        <v>4681</v>
      </c>
      <c r="C848" t="s">
        <v>425</v>
      </c>
      <c r="D848" t="s">
        <v>559</v>
      </c>
      <c r="E848" t="str">
        <f>HYPERLINK("https://www.ncbi.nlm.nih.gov/geo/query/acc.cgi?acc=GSM1545151","GSM1545151")</f>
        <v>GSM1545151</v>
      </c>
      <c r="F848" t="str">
        <f>HYPERLINK("https://www.ncbi.nlm.nih.gov/geo/query/acc.cgi?acc=GSE63291","GSE63291")</f>
        <v>GSE63291</v>
      </c>
    </row>
    <row r="849" spans="1:6" x14ac:dyDescent="0.25">
      <c r="A849" t="s">
        <v>4685</v>
      </c>
      <c r="B849" s="2" t="s">
        <v>4684</v>
      </c>
      <c r="C849" t="s">
        <v>425</v>
      </c>
      <c r="D849" t="s">
        <v>559</v>
      </c>
      <c r="E849" t="str">
        <f>HYPERLINK("https://www.ncbi.nlm.nih.gov/geo/query/acc.cgi?acc=GSM1545153","GSM1545153")</f>
        <v>GSM1545153</v>
      </c>
      <c r="F849" t="str">
        <f>HYPERLINK("https://www.ncbi.nlm.nih.gov/geo/query/acc.cgi?acc=GSE63291","GSE63291")</f>
        <v>GSE63291</v>
      </c>
    </row>
    <row r="850" spans="1:6" x14ac:dyDescent="0.25">
      <c r="A850" t="s">
        <v>4688</v>
      </c>
      <c r="B850" s="2" t="s">
        <v>4687</v>
      </c>
      <c r="C850" t="s">
        <v>425</v>
      </c>
      <c r="D850" t="s">
        <v>559</v>
      </c>
      <c r="E850" t="str">
        <f>HYPERLINK("https://www.ncbi.nlm.nih.gov/geo/query/acc.cgi?acc=GSM1545155","GSM1545155")</f>
        <v>GSM1545155</v>
      </c>
      <c r="F850" t="str">
        <f>HYPERLINK("https://www.ncbi.nlm.nih.gov/geo/query/acc.cgi?acc=GSE63291","GSE63291")</f>
        <v>GSE63291</v>
      </c>
    </row>
    <row r="851" spans="1:6" x14ac:dyDescent="0.25">
      <c r="A851" t="s">
        <v>4706</v>
      </c>
      <c r="B851" s="2" t="s">
        <v>4707</v>
      </c>
      <c r="C851" t="s">
        <v>357</v>
      </c>
      <c r="D851" t="s">
        <v>583</v>
      </c>
      <c r="E851" t="str">
        <f>HYPERLINK("https://www.ncbi.nlm.nih.gov/geo/query/acc.cgi?acc=GSM1249097","GSM1249097")</f>
        <v>GSM1249097</v>
      </c>
      <c r="F851" t="str">
        <f>HYPERLINK("https://www.ncbi.nlm.nih.gov/geo/query/acc.cgi?acc=GSE51605","GSE51605")</f>
        <v>GSE51605</v>
      </c>
    </row>
    <row r="852" spans="1:6" x14ac:dyDescent="0.25">
      <c r="A852" t="s">
        <v>4711</v>
      </c>
      <c r="B852" s="2" t="s">
        <v>4709</v>
      </c>
      <c r="C852" t="s">
        <v>412</v>
      </c>
      <c r="D852" t="s">
        <v>583</v>
      </c>
      <c r="E852" t="str">
        <f>HYPERLINK("https://www.ncbi.nlm.nih.gov/geo/query/acc.cgi?acc=GSM1416502","GSM1416502")</f>
        <v>GSM1416502</v>
      </c>
      <c r="F852" t="str">
        <f>HYPERLINK("https://www.ncbi.nlm.nih.gov/geo/query/acc.cgi?acc=GSE58656","GSE58656")</f>
        <v>GSE58656</v>
      </c>
    </row>
    <row r="853" spans="1:6" x14ac:dyDescent="0.25">
      <c r="A853" t="s">
        <v>4715</v>
      </c>
      <c r="B853" s="2" t="s">
        <v>4713</v>
      </c>
      <c r="C853" t="s">
        <v>412</v>
      </c>
      <c r="D853" t="s">
        <v>583</v>
      </c>
      <c r="E853" t="str">
        <f>HYPERLINK("https://www.ncbi.nlm.nih.gov/geo/query/acc.cgi?acc=GSM1416505","GSM1416505")</f>
        <v>GSM1416505</v>
      </c>
      <c r="F853" t="str">
        <f>HYPERLINK("https://www.ncbi.nlm.nih.gov/geo/query/acc.cgi?acc=GSE58656","GSE58656")</f>
        <v>GSE58656</v>
      </c>
    </row>
    <row r="854" spans="1:6" x14ac:dyDescent="0.25">
      <c r="A854" t="s">
        <v>4718</v>
      </c>
      <c r="B854" s="2" t="s">
        <v>4717</v>
      </c>
      <c r="C854" t="s">
        <v>178</v>
      </c>
      <c r="D854" t="s">
        <v>630</v>
      </c>
      <c r="E854" t="str">
        <f>HYPERLINK("https://www.ncbi.nlm.nih.gov/geo/query/acc.cgi?acc=GSM749289","GSM749289")</f>
        <v>GSM749289</v>
      </c>
      <c r="F854" t="str">
        <f>HYPERLINK("https://www.ncbi.nlm.nih.gov/geo/query/acc.cgi?acc=GSE30245","GSE30245")</f>
        <v>GSE30245</v>
      </c>
    </row>
    <row r="855" spans="1:6" x14ac:dyDescent="0.25">
      <c r="A855" t="s">
        <v>4721</v>
      </c>
      <c r="B855" s="2" t="s">
        <v>4720</v>
      </c>
      <c r="C855" t="s">
        <v>178</v>
      </c>
      <c r="D855" t="s">
        <v>630</v>
      </c>
      <c r="E855" t="str">
        <f>HYPERLINK("https://www.ncbi.nlm.nih.gov/geo/query/acc.cgi?acc=GSM749287","GSM749287")</f>
        <v>GSM749287</v>
      </c>
      <c r="F855" t="str">
        <f>HYPERLINK("https://www.ncbi.nlm.nih.gov/geo/query/acc.cgi?acc=GSE30245","GSE30245")</f>
        <v>GSE30245</v>
      </c>
    </row>
    <row r="856" spans="1:6" x14ac:dyDescent="0.25">
      <c r="A856" t="s">
        <v>4724</v>
      </c>
      <c r="B856" s="2" t="s">
        <v>4723</v>
      </c>
      <c r="C856" t="s">
        <v>178</v>
      </c>
      <c r="D856" t="s">
        <v>630</v>
      </c>
      <c r="E856" t="str">
        <f>HYPERLINK("https://www.ncbi.nlm.nih.gov/geo/query/acc.cgi?acc=GSM749285","GSM749285")</f>
        <v>GSM749285</v>
      </c>
      <c r="F856" t="str">
        <f>HYPERLINK("https://www.ncbi.nlm.nih.gov/geo/query/acc.cgi?acc=GSE30245","GSE30245")</f>
        <v>GSE30245</v>
      </c>
    </row>
    <row r="857" spans="1:6" x14ac:dyDescent="0.25">
      <c r="A857" t="s">
        <v>4727</v>
      </c>
      <c r="B857" s="2" t="s">
        <v>4726</v>
      </c>
      <c r="C857" t="s">
        <v>178</v>
      </c>
      <c r="D857" t="s">
        <v>630</v>
      </c>
      <c r="E857" t="str">
        <f>HYPERLINK("https://www.ncbi.nlm.nih.gov/geo/query/acc.cgi?acc=GSM749283","GSM749283")</f>
        <v>GSM749283</v>
      </c>
      <c r="F857" t="str">
        <f>HYPERLINK("https://www.ncbi.nlm.nih.gov/geo/query/acc.cgi?acc=GSE30245","GSE30245")</f>
        <v>GSE30245</v>
      </c>
    </row>
    <row r="858" spans="1:6" x14ac:dyDescent="0.25">
      <c r="A858" t="s">
        <v>4730</v>
      </c>
      <c r="B858" s="2" t="s">
        <v>4729</v>
      </c>
      <c r="C858" t="s">
        <v>178</v>
      </c>
      <c r="D858" t="s">
        <v>630</v>
      </c>
      <c r="E858" t="str">
        <f>HYPERLINK("https://www.ncbi.nlm.nih.gov/geo/query/acc.cgi?acc=GSM749281","GSM749281")</f>
        <v>GSM749281</v>
      </c>
      <c r="F858" t="str">
        <f>HYPERLINK("https://www.ncbi.nlm.nih.gov/geo/query/acc.cgi?acc=GSE30245","GSE30245")</f>
        <v>GSE30245</v>
      </c>
    </row>
    <row r="859" spans="1:6" x14ac:dyDescent="0.25">
      <c r="A859" t="s">
        <v>4736</v>
      </c>
      <c r="B859" s="2" t="s">
        <v>4735</v>
      </c>
      <c r="C859" t="s">
        <v>107</v>
      </c>
      <c r="D859" t="s">
        <v>559</v>
      </c>
      <c r="E859" t="str">
        <f>HYPERLINK("https://www.ncbi.nlm.nih.gov/geo/query/acc.cgi?acc=GSM537475","GSM537475")</f>
        <v>GSM537475</v>
      </c>
      <c r="F859" t="str">
        <f>HYPERLINK("https://www.ncbi.nlm.nih.gov/geo/query/acc.cgi?acc=GSE21515","GSE21515")</f>
        <v>GSE21515</v>
      </c>
    </row>
    <row r="860" spans="1:6" x14ac:dyDescent="0.25">
      <c r="A860" t="s">
        <v>4744</v>
      </c>
      <c r="B860" s="2" t="s">
        <v>4743</v>
      </c>
      <c r="C860" t="s">
        <v>189</v>
      </c>
      <c r="D860" t="s">
        <v>579</v>
      </c>
      <c r="E860" t="str">
        <f>HYPERLINK("https://www.ncbi.nlm.nih.gov/geo/query/acc.cgi?acc=GSM788495","GSM788495")</f>
        <v>GSM788495</v>
      </c>
      <c r="F860" t="str">
        <f>HYPERLINK("https://www.ncbi.nlm.nih.gov/geo/query/acc.cgi?acc=GSE31784","GSE31784")</f>
        <v>GSE31784</v>
      </c>
    </row>
    <row r="861" spans="1:6" x14ac:dyDescent="0.25">
      <c r="A861" t="s">
        <v>4747</v>
      </c>
      <c r="B861" s="2" t="s">
        <v>4732</v>
      </c>
      <c r="C861" t="s">
        <v>107</v>
      </c>
      <c r="D861" t="s">
        <v>559</v>
      </c>
      <c r="E861" t="str">
        <f>HYPERLINK("https://www.ncbi.nlm.nih.gov/geo/query/acc.cgi?acc=GSM537478","GSM537478")</f>
        <v>GSM537478</v>
      </c>
      <c r="F861" t="str">
        <f>HYPERLINK("https://www.ncbi.nlm.nih.gov/geo/query/acc.cgi?acc=GSE21515","GSE21515")</f>
        <v>GSE21515</v>
      </c>
    </row>
    <row r="862" spans="1:6" x14ac:dyDescent="0.25">
      <c r="A862" t="s">
        <v>4748</v>
      </c>
      <c r="B862" s="2" t="s">
        <v>3004</v>
      </c>
      <c r="C862" t="s">
        <v>189</v>
      </c>
      <c r="D862" t="s">
        <v>579</v>
      </c>
      <c r="E862" t="str">
        <f>HYPERLINK("https://www.ncbi.nlm.nih.gov/geo/query/acc.cgi?acc=GSM788493","GSM788493")</f>
        <v>GSM788493</v>
      </c>
      <c r="F862" t="str">
        <f>HYPERLINK("https://www.ncbi.nlm.nih.gov/geo/query/acc.cgi?acc=GSE31784","GSE31784")</f>
        <v>GSE31784</v>
      </c>
    </row>
    <row r="863" spans="1:6" x14ac:dyDescent="0.25">
      <c r="A863" t="s">
        <v>4758</v>
      </c>
      <c r="B863" s="2" t="s">
        <v>4759</v>
      </c>
      <c r="C863" t="s">
        <v>336</v>
      </c>
      <c r="D863" t="s">
        <v>1806</v>
      </c>
      <c r="E863" t="str">
        <f>HYPERLINK("https://www.ncbi.nlm.nih.gov/geo/query/acc.cgi?acc=GSM1177486","GSM1177486")</f>
        <v>GSM1177486</v>
      </c>
      <c r="F863" t="str">
        <f>HYPERLINK("https://www.ncbi.nlm.nih.gov/geo/query/acc.cgi?acc=GSE48411","GSE48411")</f>
        <v>GSE48411</v>
      </c>
    </row>
    <row r="864" spans="1:6" x14ac:dyDescent="0.25">
      <c r="A864" t="s">
        <v>4760</v>
      </c>
      <c r="B864" s="2" t="s">
        <v>4752</v>
      </c>
      <c r="C864" t="s">
        <v>142</v>
      </c>
      <c r="D864" t="s">
        <v>579</v>
      </c>
      <c r="E864" t="str">
        <f>HYPERLINK("https://www.ncbi.nlm.nih.gov/geo/query/acc.cgi?acc=GSM668584","GSM668584")</f>
        <v>GSM668584</v>
      </c>
      <c r="F864" t="str">
        <f>HYPERLINK("https://www.ncbi.nlm.nih.gov/geo/query/acc.cgi?acc=GSE27087","GSE27087")</f>
        <v>GSE27087</v>
      </c>
    </row>
    <row r="865" spans="1:6" x14ac:dyDescent="0.25">
      <c r="A865" t="s">
        <v>4762</v>
      </c>
      <c r="B865" s="2" t="s">
        <v>3081</v>
      </c>
      <c r="C865" t="s">
        <v>357</v>
      </c>
      <c r="D865" t="s">
        <v>583</v>
      </c>
      <c r="E865" t="str">
        <f>HYPERLINK("https://www.ncbi.nlm.nih.gov/geo/query/acc.cgi?acc=GSM1249103","GSM1249103")</f>
        <v>GSM1249103</v>
      </c>
      <c r="F865" t="str">
        <f>HYPERLINK("https://www.ncbi.nlm.nih.gov/geo/query/acc.cgi?acc=GSE51605","GSE51605")</f>
        <v>GSE51605</v>
      </c>
    </row>
    <row r="866" spans="1:6" x14ac:dyDescent="0.25">
      <c r="A866" t="s">
        <v>4763</v>
      </c>
      <c r="B866" s="2" t="s">
        <v>4764</v>
      </c>
      <c r="C866" t="s">
        <v>336</v>
      </c>
      <c r="D866" t="s">
        <v>1806</v>
      </c>
      <c r="E866" t="str">
        <f>HYPERLINK("https://www.ncbi.nlm.nih.gov/geo/query/acc.cgi?acc=GSM1177489","GSM1177489")</f>
        <v>GSM1177489</v>
      </c>
      <c r="F866" t="str">
        <f>HYPERLINK("https://www.ncbi.nlm.nih.gov/geo/query/acc.cgi?acc=GSE48411","GSE48411")</f>
        <v>GSE48411</v>
      </c>
    </row>
    <row r="867" spans="1:6" x14ac:dyDescent="0.25">
      <c r="A867" t="s">
        <v>4765</v>
      </c>
      <c r="B867" s="2" t="s">
        <v>4766</v>
      </c>
      <c r="C867" t="s">
        <v>336</v>
      </c>
      <c r="D867" t="s">
        <v>1806</v>
      </c>
      <c r="E867" t="str">
        <f>HYPERLINK("https://www.ncbi.nlm.nih.gov/geo/query/acc.cgi?acc=GSM1177488","GSM1177488")</f>
        <v>GSM1177488</v>
      </c>
      <c r="F867" t="str">
        <f>HYPERLINK("https://www.ncbi.nlm.nih.gov/geo/query/acc.cgi?acc=GSE48411","GSE48411")</f>
        <v>GSE48411</v>
      </c>
    </row>
    <row r="868" spans="1:6" x14ac:dyDescent="0.25">
      <c r="A868" t="s">
        <v>4767</v>
      </c>
      <c r="B868" s="2" t="s">
        <v>4768</v>
      </c>
      <c r="C868" t="s">
        <v>357</v>
      </c>
      <c r="D868" t="s">
        <v>583</v>
      </c>
      <c r="E868" t="str">
        <f>HYPERLINK("https://www.ncbi.nlm.nih.gov/geo/query/acc.cgi?acc=GSM1249106","GSM1249106")</f>
        <v>GSM1249106</v>
      </c>
      <c r="F868" t="str">
        <f>HYPERLINK("https://www.ncbi.nlm.nih.gov/geo/query/acc.cgi?acc=GSE51605","GSE51605")</f>
        <v>GSE51605</v>
      </c>
    </row>
    <row r="869" spans="1:6" x14ac:dyDescent="0.25">
      <c r="A869" t="s">
        <v>4771</v>
      </c>
      <c r="B869" s="2" t="s">
        <v>4772</v>
      </c>
      <c r="C869" t="s">
        <v>324</v>
      </c>
      <c r="D869" t="s">
        <v>623</v>
      </c>
      <c r="E869" t="str">
        <f>HYPERLINK("https://www.ncbi.nlm.nih.gov/geo/query/acc.cgi?acc=GSM105532","GSM105532")</f>
        <v>GSM105532</v>
      </c>
      <c r="F869" t="str">
        <f>HYPERLINK("https://www.ncbi.nlm.nih.gov/geo/query/acc.cgi?acc=GSE4679","GSE4679")</f>
        <v>GSE4679</v>
      </c>
    </row>
    <row r="870" spans="1:6" x14ac:dyDescent="0.25">
      <c r="A870" t="s">
        <v>4774</v>
      </c>
      <c r="B870" s="2" t="s">
        <v>4775</v>
      </c>
      <c r="C870" t="s">
        <v>324</v>
      </c>
      <c r="D870" t="s">
        <v>623</v>
      </c>
      <c r="E870" t="str">
        <f>HYPERLINK("https://www.ncbi.nlm.nih.gov/geo/query/acc.cgi?acc=GSM105530","GSM105530")</f>
        <v>GSM105530</v>
      </c>
      <c r="F870" t="str">
        <f>HYPERLINK("https://www.ncbi.nlm.nih.gov/geo/query/acc.cgi?acc=GSE4679","GSE4679")</f>
        <v>GSE4679</v>
      </c>
    </row>
    <row r="871" spans="1:6" x14ac:dyDescent="0.25">
      <c r="A871" t="s">
        <v>4777</v>
      </c>
      <c r="B871" s="2" t="s">
        <v>4778</v>
      </c>
      <c r="C871" t="s">
        <v>324</v>
      </c>
      <c r="D871" t="s">
        <v>623</v>
      </c>
      <c r="E871" t="str">
        <f>HYPERLINK("https://www.ncbi.nlm.nih.gov/geo/query/acc.cgi?acc=GSM105536","GSM105536")</f>
        <v>GSM105536</v>
      </c>
      <c r="F871" t="str">
        <f>HYPERLINK("https://www.ncbi.nlm.nih.gov/geo/query/acc.cgi?acc=GSE4679","GSE4679")</f>
        <v>GSE4679</v>
      </c>
    </row>
    <row r="872" spans="1:6" x14ac:dyDescent="0.25">
      <c r="A872" t="s">
        <v>4780</v>
      </c>
      <c r="B872" s="2" t="s">
        <v>4781</v>
      </c>
      <c r="C872" t="s">
        <v>324</v>
      </c>
      <c r="D872" t="s">
        <v>623</v>
      </c>
      <c r="E872" t="str">
        <f>HYPERLINK("https://www.ncbi.nlm.nih.gov/geo/query/acc.cgi?acc=GSM105534","GSM105534")</f>
        <v>GSM105534</v>
      </c>
      <c r="F872" t="str">
        <f>HYPERLINK("https://www.ncbi.nlm.nih.gov/geo/query/acc.cgi?acc=GSE4679","GSE4679")</f>
        <v>GSE4679</v>
      </c>
    </row>
    <row r="873" spans="1:6" x14ac:dyDescent="0.25">
      <c r="A873" t="s">
        <v>4783</v>
      </c>
      <c r="B873" s="2" t="s">
        <v>3148</v>
      </c>
      <c r="C873" t="s">
        <v>324</v>
      </c>
      <c r="D873" t="s">
        <v>623</v>
      </c>
      <c r="E873" t="str">
        <f>HYPERLINK("https://www.ncbi.nlm.nih.gov/geo/query/acc.cgi?acc=GSM105538","GSM105538")</f>
        <v>GSM105538</v>
      </c>
      <c r="F873" t="str">
        <f>HYPERLINK("https://www.ncbi.nlm.nih.gov/geo/query/acc.cgi?acc=GSE4679","GSE4679")</f>
        <v>GSE4679</v>
      </c>
    </row>
    <row r="874" spans="1:6" x14ac:dyDescent="0.25">
      <c r="A874" t="s">
        <v>4784</v>
      </c>
      <c r="B874" s="2" t="s">
        <v>2487</v>
      </c>
      <c r="C874" t="s">
        <v>267</v>
      </c>
      <c r="D874" t="s">
        <v>559</v>
      </c>
      <c r="E874" t="str">
        <f>HYPERLINK("https://www.ncbi.nlm.nih.gov/geo/query/acc.cgi?acc=GSM978938","GSM978938")</f>
        <v>GSM978938</v>
      </c>
      <c r="F874" t="str">
        <f>HYPERLINK("https://www.ncbi.nlm.nih.gov/geo/query/acc.cgi?acc=GSE39771","GSE39771")</f>
        <v>GSE39771</v>
      </c>
    </row>
    <row r="875" spans="1:6" x14ac:dyDescent="0.25">
      <c r="A875" t="s">
        <v>4785</v>
      </c>
      <c r="B875" s="2" t="s">
        <v>4786</v>
      </c>
      <c r="C875" t="s">
        <v>142</v>
      </c>
      <c r="D875" t="s">
        <v>579</v>
      </c>
      <c r="E875" t="str">
        <f>HYPERLINK("https://www.ncbi.nlm.nih.gov/geo/query/acc.cgi?acc=GSM668569","GSM668569")</f>
        <v>GSM668569</v>
      </c>
      <c r="F875" t="str">
        <f>HYPERLINK("https://www.ncbi.nlm.nih.gov/geo/query/acc.cgi?acc=GSE27087","GSE27087")</f>
        <v>GSE27087</v>
      </c>
    </row>
    <row r="876" spans="1:6" x14ac:dyDescent="0.25">
      <c r="A876" t="s">
        <v>4788</v>
      </c>
      <c r="B876" s="2" t="s">
        <v>2577</v>
      </c>
      <c r="C876" t="s">
        <v>389</v>
      </c>
      <c r="D876" t="s">
        <v>559</v>
      </c>
      <c r="E876" t="str">
        <f>HYPERLINK("https://www.ncbi.nlm.nih.gov/geo/query/acc.cgi?acc=GSM1340496","GSM1340496")</f>
        <v>GSM1340496</v>
      </c>
      <c r="F876" t="str">
        <f>HYPERLINK("https://www.ncbi.nlm.nih.gov/geo/query/acc.cgi?acc=GSE55622","GSE55622")</f>
        <v>GSE55622</v>
      </c>
    </row>
    <row r="877" spans="1:6" x14ac:dyDescent="0.25">
      <c r="A877" t="s">
        <v>4794</v>
      </c>
      <c r="B877" s="2" t="s">
        <v>739</v>
      </c>
      <c r="C877" t="s">
        <v>133</v>
      </c>
      <c r="D877" t="s">
        <v>579</v>
      </c>
      <c r="E877" t="str">
        <f>HYPERLINK("https://www.ncbi.nlm.nih.gov/geo/query/acc.cgi?acc=GSM412782","GSM412782")</f>
        <v>GSM412782</v>
      </c>
      <c r="F877" t="str">
        <f>HYPERLINK("https://www.ncbi.nlm.nih.gov/geo/query/acc.cgi?acc=GSE26360","GSE26360")</f>
        <v>GSE26360</v>
      </c>
    </row>
    <row r="878" spans="1:6" x14ac:dyDescent="0.25">
      <c r="A878" t="s">
        <v>4799</v>
      </c>
      <c r="B878" s="2" t="s">
        <v>4796</v>
      </c>
      <c r="C878" t="s">
        <v>133</v>
      </c>
      <c r="D878" t="s">
        <v>579</v>
      </c>
      <c r="E878" t="str">
        <f>HYPERLINK("https://www.ncbi.nlm.nih.gov/geo/query/acc.cgi?acc=GSM412786","GSM412786")</f>
        <v>GSM412786</v>
      </c>
      <c r="F878" t="str">
        <f>HYPERLINK("https://www.ncbi.nlm.nih.gov/geo/query/acc.cgi?acc=GSE26360","GSE26360")</f>
        <v>GSE26360</v>
      </c>
    </row>
    <row r="879" spans="1:6" x14ac:dyDescent="0.25">
      <c r="A879" t="s">
        <v>4807</v>
      </c>
      <c r="B879" s="2" t="s">
        <v>4808</v>
      </c>
      <c r="C879" t="s">
        <v>145</v>
      </c>
      <c r="D879" t="s">
        <v>559</v>
      </c>
      <c r="E879" t="str">
        <f>HYPERLINK("https://www.ncbi.nlm.nih.gov/geo/query/acc.cgi?acc=GSM678447","GSM678447")</f>
        <v>GSM678447</v>
      </c>
      <c r="F879" t="str">
        <f>HYPERLINK("https://www.ncbi.nlm.nih.gov/geo/query/acc.cgi?acc=GSE27455","GSE27455")</f>
        <v>GSE27455</v>
      </c>
    </row>
    <row r="880" spans="1:6" x14ac:dyDescent="0.25">
      <c r="A880" t="s">
        <v>4814</v>
      </c>
      <c r="B880" s="2" t="s">
        <v>4813</v>
      </c>
      <c r="C880" t="s">
        <v>389</v>
      </c>
      <c r="D880" t="s">
        <v>559</v>
      </c>
      <c r="E880" t="str">
        <f>HYPERLINK("https://www.ncbi.nlm.nih.gov/geo/query/acc.cgi?acc=GSM1340503","GSM1340503")</f>
        <v>GSM1340503</v>
      </c>
      <c r="F880" t="str">
        <f>HYPERLINK("https://www.ncbi.nlm.nih.gov/geo/query/acc.cgi?acc=GSE55622","GSE55622")</f>
        <v>GSE55622</v>
      </c>
    </row>
    <row r="881" spans="1:6" x14ac:dyDescent="0.25">
      <c r="A881" t="s">
        <v>4823</v>
      </c>
      <c r="B881" s="2" t="s">
        <v>4821</v>
      </c>
      <c r="C881" t="s">
        <v>404</v>
      </c>
      <c r="D881" t="s">
        <v>579</v>
      </c>
      <c r="E881" t="str">
        <f>HYPERLINK("https://www.ncbi.nlm.nih.gov/geo/query/acc.cgi?acc=GSM1385809","GSM1385809")</f>
        <v>GSM1385809</v>
      </c>
      <c r="F881" t="str">
        <f>HYPERLINK("https://www.ncbi.nlm.nih.gov/geo/query/acc.cgi?acc=GSE57639","GSE57639")</f>
        <v>GSE57639</v>
      </c>
    </row>
    <row r="882" spans="1:6" x14ac:dyDescent="0.25">
      <c r="A882" t="s">
        <v>4828</v>
      </c>
      <c r="B882" s="2" t="s">
        <v>4175</v>
      </c>
      <c r="C882" t="s">
        <v>545</v>
      </c>
      <c r="D882" t="s">
        <v>3368</v>
      </c>
      <c r="E882" t="str">
        <f>HYPERLINK("https://www.ncbi.nlm.nih.gov/geo/query/acc.cgi?acc=GSM246441","GSM246441")</f>
        <v>GSM246441</v>
      </c>
      <c r="F882" t="str">
        <f>HYPERLINK("https://www.ncbi.nlm.nih.gov/geo/query/acc.cgi?acc=GSE9775","GSE9775")</f>
        <v>GSE9775</v>
      </c>
    </row>
    <row r="883" spans="1:6" x14ac:dyDescent="0.25">
      <c r="A883" t="s">
        <v>4829</v>
      </c>
      <c r="B883" s="2" t="s">
        <v>3650</v>
      </c>
      <c r="C883" t="s">
        <v>389</v>
      </c>
      <c r="D883" t="s">
        <v>559</v>
      </c>
      <c r="E883" t="str">
        <f>HYPERLINK("https://www.ncbi.nlm.nih.gov/geo/query/acc.cgi?acc=GSM1340499","GSM1340499")</f>
        <v>GSM1340499</v>
      </c>
      <c r="F883" t="str">
        <f>HYPERLINK("https://www.ncbi.nlm.nih.gov/geo/query/acc.cgi?acc=GSE55622","GSE55622")</f>
        <v>GSE55622</v>
      </c>
    </row>
    <row r="884" spans="1:6" x14ac:dyDescent="0.25">
      <c r="A884" t="s">
        <v>4832</v>
      </c>
      <c r="B884" s="2" t="s">
        <v>4833</v>
      </c>
      <c r="C884" t="s">
        <v>377</v>
      </c>
      <c r="D884" t="s">
        <v>618</v>
      </c>
      <c r="E884" t="str">
        <f>HYPERLINK("https://www.ncbi.nlm.nih.gov/geo/query/acc.cgi?acc=GSM1304649","GSM1304649")</f>
        <v>GSM1304649</v>
      </c>
      <c r="F884" t="str">
        <f>HYPERLINK("https://www.ncbi.nlm.nih.gov/geo/query/acc.cgi?acc=GSE53969","GSE53969")</f>
        <v>GSE53969</v>
      </c>
    </row>
    <row r="885" spans="1:6" x14ac:dyDescent="0.25">
      <c r="A885" t="s">
        <v>4839</v>
      </c>
      <c r="B885" s="2" t="s">
        <v>1190</v>
      </c>
      <c r="C885" t="s">
        <v>377</v>
      </c>
      <c r="D885" t="s">
        <v>618</v>
      </c>
      <c r="E885" t="str">
        <f>HYPERLINK("https://www.ncbi.nlm.nih.gov/geo/query/acc.cgi?acc=GSM1304642","GSM1304642")</f>
        <v>GSM1304642</v>
      </c>
      <c r="F885" t="str">
        <f>HYPERLINK("https://www.ncbi.nlm.nih.gov/geo/query/acc.cgi?acc=GSE53969","GSE53969")</f>
        <v>GSE53969</v>
      </c>
    </row>
    <row r="886" spans="1:6" x14ac:dyDescent="0.25">
      <c r="A886" t="s">
        <v>4844</v>
      </c>
      <c r="B886" s="2" t="s">
        <v>682</v>
      </c>
      <c r="C886" t="s">
        <v>443</v>
      </c>
      <c r="D886" t="s">
        <v>583</v>
      </c>
      <c r="E886" t="str">
        <f>HYPERLINK("https://www.ncbi.nlm.nih.gov/geo/query/acc.cgi?acc=GSM1626326","GSM1626326")</f>
        <v>GSM1626326</v>
      </c>
      <c r="F886" t="str">
        <f>HYPERLINK("https://www.ncbi.nlm.nih.gov/geo/query/acc.cgi?acc=GSE67026","GSE67026")</f>
        <v>GSE67026</v>
      </c>
    </row>
    <row r="887" spans="1:6" x14ac:dyDescent="0.25">
      <c r="A887" t="s">
        <v>4847</v>
      </c>
      <c r="B887" s="2" t="s">
        <v>746</v>
      </c>
      <c r="C887" t="s">
        <v>443</v>
      </c>
      <c r="D887" t="s">
        <v>583</v>
      </c>
      <c r="E887" t="str">
        <f>HYPERLINK("https://www.ncbi.nlm.nih.gov/geo/query/acc.cgi?acc=GSM1626320","GSM1626320")</f>
        <v>GSM1626320</v>
      </c>
      <c r="F887" t="str">
        <f>HYPERLINK("https://www.ncbi.nlm.nih.gov/geo/query/acc.cgi?acc=GSE67026","GSE67026")</f>
        <v>GSE67026</v>
      </c>
    </row>
    <row r="888" spans="1:6" x14ac:dyDescent="0.25">
      <c r="A888" t="s">
        <v>4851</v>
      </c>
      <c r="B888" s="2" t="s">
        <v>4852</v>
      </c>
      <c r="C888" t="s">
        <v>169</v>
      </c>
      <c r="D888" t="s">
        <v>583</v>
      </c>
      <c r="E888" t="str">
        <f>HYPERLINK("https://www.ncbi.nlm.nih.gov/geo/query/acc.cgi?acc=GSM734424","GSM734424")</f>
        <v>GSM734424</v>
      </c>
      <c r="F888" t="str">
        <f t="shared" ref="F888:F893" si="14">HYPERLINK("https://www.ncbi.nlm.nih.gov/geo/query/acc.cgi?acc=GSE29635","GSE29635")</f>
        <v>GSE29635</v>
      </c>
    </row>
    <row r="889" spans="1:6" x14ac:dyDescent="0.25">
      <c r="A889" t="s">
        <v>4853</v>
      </c>
      <c r="B889" s="2" t="s">
        <v>4854</v>
      </c>
      <c r="C889" t="s">
        <v>169</v>
      </c>
      <c r="D889" t="s">
        <v>583</v>
      </c>
      <c r="E889" t="str">
        <f>HYPERLINK("https://www.ncbi.nlm.nih.gov/geo/query/acc.cgi?acc=GSM734425","GSM734425")</f>
        <v>GSM734425</v>
      </c>
      <c r="F889" t="str">
        <f t="shared" si="14"/>
        <v>GSE29635</v>
      </c>
    </row>
    <row r="890" spans="1:6" x14ac:dyDescent="0.25">
      <c r="A890" t="s">
        <v>4855</v>
      </c>
      <c r="B890" s="2" t="s">
        <v>4856</v>
      </c>
      <c r="C890" t="s">
        <v>169</v>
      </c>
      <c r="D890" t="s">
        <v>583</v>
      </c>
      <c r="E890" t="str">
        <f>HYPERLINK("https://www.ncbi.nlm.nih.gov/geo/query/acc.cgi?acc=GSM734422","GSM734422")</f>
        <v>GSM734422</v>
      </c>
      <c r="F890" t="str">
        <f t="shared" si="14"/>
        <v>GSE29635</v>
      </c>
    </row>
    <row r="891" spans="1:6" x14ac:dyDescent="0.25">
      <c r="A891" t="s">
        <v>4857</v>
      </c>
      <c r="B891" s="2" t="s">
        <v>4858</v>
      </c>
      <c r="C891" t="s">
        <v>169</v>
      </c>
      <c r="D891" t="s">
        <v>583</v>
      </c>
      <c r="E891" t="str">
        <f>HYPERLINK("https://www.ncbi.nlm.nih.gov/geo/query/acc.cgi?acc=GSM734423","GSM734423")</f>
        <v>GSM734423</v>
      </c>
      <c r="F891" t="str">
        <f t="shared" si="14"/>
        <v>GSE29635</v>
      </c>
    </row>
    <row r="892" spans="1:6" x14ac:dyDescent="0.25">
      <c r="A892" t="s">
        <v>4859</v>
      </c>
      <c r="B892" s="2" t="s">
        <v>4860</v>
      </c>
      <c r="C892" t="s">
        <v>169</v>
      </c>
      <c r="D892" t="s">
        <v>583</v>
      </c>
      <c r="E892" t="str">
        <f>HYPERLINK("https://www.ncbi.nlm.nih.gov/geo/query/acc.cgi?acc=GSM734420","GSM734420")</f>
        <v>GSM734420</v>
      </c>
      <c r="F892" t="str">
        <f t="shared" si="14"/>
        <v>GSE29635</v>
      </c>
    </row>
    <row r="893" spans="1:6" x14ac:dyDescent="0.25">
      <c r="A893" t="s">
        <v>4861</v>
      </c>
      <c r="B893" s="2" t="s">
        <v>4862</v>
      </c>
      <c r="C893" t="s">
        <v>169</v>
      </c>
      <c r="D893" t="s">
        <v>583</v>
      </c>
      <c r="E893" t="str">
        <f>HYPERLINK("https://www.ncbi.nlm.nih.gov/geo/query/acc.cgi?acc=GSM734421","GSM734421")</f>
        <v>GSM734421</v>
      </c>
      <c r="F893" t="str">
        <f t="shared" si="14"/>
        <v>GSE29635</v>
      </c>
    </row>
    <row r="894" spans="1:6" x14ac:dyDescent="0.25">
      <c r="A894" t="s">
        <v>4864</v>
      </c>
      <c r="B894" s="2" t="s">
        <v>4634</v>
      </c>
      <c r="C894" t="s">
        <v>380</v>
      </c>
      <c r="D894" t="s">
        <v>559</v>
      </c>
      <c r="E894" t="str">
        <f>HYPERLINK("https://www.ncbi.nlm.nih.gov/geo/query/acc.cgi?acc=GSM1310821","GSM1310821")</f>
        <v>GSM1310821</v>
      </c>
      <c r="F894" t="str">
        <f>HYPERLINK("https://www.ncbi.nlm.nih.gov/geo/query/acc.cgi?acc=GSE54242","GSE54242")</f>
        <v>GSE54242</v>
      </c>
    </row>
    <row r="895" spans="1:6" x14ac:dyDescent="0.25">
      <c r="A895" t="s">
        <v>4873</v>
      </c>
      <c r="B895" s="2" t="s">
        <v>4874</v>
      </c>
      <c r="C895" t="s">
        <v>481</v>
      </c>
      <c r="D895" t="s">
        <v>856</v>
      </c>
      <c r="E895" t="str">
        <f>HYPERLINK("https://www.ncbi.nlm.nih.gov/geo/query/acc.cgi?acc=GSM2026302","GSM2026302")</f>
        <v>GSM2026302</v>
      </c>
      <c r="F895" t="str">
        <f>HYPERLINK("https://www.ncbi.nlm.nih.gov/geo/query/acc.cgi?acc=GSE76481","GSE76481")</f>
        <v>GSE76481</v>
      </c>
    </row>
    <row r="896" spans="1:6" x14ac:dyDescent="0.25">
      <c r="A896" t="s">
        <v>4882</v>
      </c>
      <c r="B896" s="2" t="s">
        <v>4883</v>
      </c>
      <c r="C896" t="s">
        <v>420</v>
      </c>
      <c r="D896" t="s">
        <v>559</v>
      </c>
      <c r="E896" t="str">
        <f>HYPERLINK("https://www.ncbi.nlm.nih.gov/geo/query/acc.cgi?acc=GSM1503989","GSM1503989")</f>
        <v>GSM1503989</v>
      </c>
      <c r="F896" t="str">
        <f>HYPERLINK("https://www.ncbi.nlm.nih.gov/geo/query/acc.cgi?acc=GSE61403","GSE61403")</f>
        <v>GSE61403</v>
      </c>
    </row>
    <row r="897" spans="1:6" x14ac:dyDescent="0.25">
      <c r="A897" t="s">
        <v>4886</v>
      </c>
      <c r="B897" s="2" t="s">
        <v>1131</v>
      </c>
      <c r="C897" t="s">
        <v>104</v>
      </c>
      <c r="D897" t="s">
        <v>923</v>
      </c>
      <c r="E897" t="str">
        <f>HYPERLINK("https://www.ncbi.nlm.nih.gov/geo/query/acc.cgi?acc=GSM516948","GSM516948")</f>
        <v>GSM516948</v>
      </c>
      <c r="F897" t="str">
        <f>HYPERLINK("https://www.ncbi.nlm.nih.gov/geo/query/acc.cgi?acc=GSE20576","GSE20576")</f>
        <v>GSE20576</v>
      </c>
    </row>
    <row r="898" spans="1:6" x14ac:dyDescent="0.25">
      <c r="A898" t="s">
        <v>4887</v>
      </c>
      <c r="B898" s="2" t="s">
        <v>4888</v>
      </c>
      <c r="C898" t="s">
        <v>516</v>
      </c>
      <c r="D898" t="s">
        <v>559</v>
      </c>
      <c r="E898" t="str">
        <f>HYPERLINK("https://www.ncbi.nlm.nih.gov/geo/query/acc.cgi?acc=GSM2139758","GSM2139758")</f>
        <v>GSM2139758</v>
      </c>
      <c r="F898" t="str">
        <f>HYPERLINK("https://www.ncbi.nlm.nih.gov/geo/query/acc.cgi?acc=GSE80983","GSE80983")</f>
        <v>GSE80983</v>
      </c>
    </row>
    <row r="899" spans="1:6" x14ac:dyDescent="0.25">
      <c r="A899" t="s">
        <v>4892</v>
      </c>
      <c r="B899" s="2" t="s">
        <v>4893</v>
      </c>
      <c r="C899" t="s">
        <v>510</v>
      </c>
      <c r="D899" t="s">
        <v>856</v>
      </c>
      <c r="E899" t="str">
        <f>HYPERLINK("https://www.ncbi.nlm.nih.gov/geo/query/acc.cgi?acc=GSM2100494","GSM2100494")</f>
        <v>GSM2100494</v>
      </c>
      <c r="F899" t="str">
        <f>HYPERLINK("https://www.ncbi.nlm.nih.gov/geo/query/acc.cgi?acc=GSE79652","GSE79652")</f>
        <v>GSE79652</v>
      </c>
    </row>
    <row r="900" spans="1:6" x14ac:dyDescent="0.25">
      <c r="A900" t="s">
        <v>4894</v>
      </c>
      <c r="B900" s="2" t="s">
        <v>4895</v>
      </c>
      <c r="C900" t="s">
        <v>210</v>
      </c>
      <c r="D900" t="s">
        <v>579</v>
      </c>
      <c r="E900" t="str">
        <f>HYPERLINK("https://www.ncbi.nlm.nih.gov/geo/query/acc.cgi?acc=GSM838334","GSM838334")</f>
        <v>GSM838334</v>
      </c>
      <c r="F900" t="str">
        <f>HYPERLINK("https://www.ncbi.nlm.nih.gov/geo/query/acc.cgi?acc=GSE33882","GSE33882")</f>
        <v>GSE33882</v>
      </c>
    </row>
    <row r="901" spans="1:6" x14ac:dyDescent="0.25">
      <c r="A901" t="s">
        <v>4898</v>
      </c>
      <c r="B901" s="2" t="s">
        <v>4074</v>
      </c>
      <c r="C901" t="s">
        <v>404</v>
      </c>
      <c r="D901" t="s">
        <v>579</v>
      </c>
      <c r="E901" t="str">
        <f>HYPERLINK("https://www.ncbi.nlm.nih.gov/geo/query/acc.cgi?acc=GSM1385827","GSM1385827")</f>
        <v>GSM1385827</v>
      </c>
      <c r="F901" t="str">
        <f>HYPERLINK("https://www.ncbi.nlm.nih.gov/geo/query/acc.cgi?acc=GSE57639","GSE57639")</f>
        <v>GSE57639</v>
      </c>
    </row>
    <row r="902" spans="1:6" x14ac:dyDescent="0.25">
      <c r="A902" t="s">
        <v>4902</v>
      </c>
      <c r="B902" s="2" t="s">
        <v>4903</v>
      </c>
      <c r="C902" t="s">
        <v>95</v>
      </c>
      <c r="D902" t="s">
        <v>559</v>
      </c>
      <c r="E902" t="str">
        <f>HYPERLINK("https://www.ncbi.nlm.nih.gov/geo/query/acc.cgi?acc=GSM495491","GSM495491")</f>
        <v>GSM495491</v>
      </c>
      <c r="F902" t="str">
        <f>HYPERLINK("https://www.ncbi.nlm.nih.gov/geo/query/acc.cgi?acc=GSE19836","GSE19836")</f>
        <v>GSE19836</v>
      </c>
    </row>
    <row r="903" spans="1:6" x14ac:dyDescent="0.25">
      <c r="A903" t="s">
        <v>4905</v>
      </c>
      <c r="B903" s="2" t="s">
        <v>4906</v>
      </c>
      <c r="C903" t="s">
        <v>95</v>
      </c>
      <c r="D903" t="s">
        <v>559</v>
      </c>
      <c r="E903" t="str">
        <f>HYPERLINK("https://www.ncbi.nlm.nih.gov/geo/query/acc.cgi?acc=GSM495497","GSM495497")</f>
        <v>GSM495497</v>
      </c>
      <c r="F903" t="str">
        <f>HYPERLINK("https://www.ncbi.nlm.nih.gov/geo/query/acc.cgi?acc=GSE19836","GSE19836")</f>
        <v>GSE19836</v>
      </c>
    </row>
    <row r="904" spans="1:6" x14ac:dyDescent="0.25">
      <c r="A904" t="s">
        <v>4909</v>
      </c>
      <c r="B904" s="2" t="s">
        <v>4900</v>
      </c>
      <c r="C904" t="s">
        <v>95</v>
      </c>
      <c r="D904" t="s">
        <v>559</v>
      </c>
      <c r="E904" t="str">
        <f>HYPERLINK("https://www.ncbi.nlm.nih.gov/geo/query/acc.cgi?acc=GSM495494","GSM495494")</f>
        <v>GSM495494</v>
      </c>
      <c r="F904" t="str">
        <f>HYPERLINK("https://www.ncbi.nlm.nih.gov/geo/query/acc.cgi?acc=GSE19836","GSE19836")</f>
        <v>GSE19836</v>
      </c>
    </row>
    <row r="905" spans="1:6" x14ac:dyDescent="0.25">
      <c r="A905" t="s">
        <v>4918</v>
      </c>
      <c r="B905" s="2" t="s">
        <v>4919</v>
      </c>
      <c r="C905" t="s">
        <v>183</v>
      </c>
      <c r="D905" t="s">
        <v>3753</v>
      </c>
      <c r="E905" t="str">
        <f>HYPERLINK("https://www.ncbi.nlm.nih.gov/geo/query/acc.cgi?acc=GSM768348","GSM768348")</f>
        <v>GSM768348</v>
      </c>
      <c r="F905" t="str">
        <f>HYPERLINK("https://www.ncbi.nlm.nih.gov/geo/query/acc.cgi?acc=GSE31008","GSE31008")</f>
        <v>GSE31008</v>
      </c>
    </row>
    <row r="906" spans="1:6" x14ac:dyDescent="0.25">
      <c r="A906" t="s">
        <v>4921</v>
      </c>
      <c r="B906" s="2" t="s">
        <v>4922</v>
      </c>
      <c r="C906" t="s">
        <v>183</v>
      </c>
      <c r="D906" t="s">
        <v>3753</v>
      </c>
      <c r="E906" t="str">
        <f>HYPERLINK("https://www.ncbi.nlm.nih.gov/geo/query/acc.cgi?acc=GSM768346","GSM768346")</f>
        <v>GSM768346</v>
      </c>
      <c r="F906" t="str">
        <f>HYPERLINK("https://www.ncbi.nlm.nih.gov/geo/query/acc.cgi?acc=GSE31008","GSE31008")</f>
        <v>GSE31008</v>
      </c>
    </row>
    <row r="907" spans="1:6" x14ac:dyDescent="0.25">
      <c r="A907" t="s">
        <v>4924</v>
      </c>
      <c r="B907" s="2" t="s">
        <v>4925</v>
      </c>
      <c r="C907" t="s">
        <v>183</v>
      </c>
      <c r="D907" t="s">
        <v>3753</v>
      </c>
      <c r="E907" t="str">
        <f>HYPERLINK("https://www.ncbi.nlm.nih.gov/geo/query/acc.cgi?acc=GSM768344","GSM768344")</f>
        <v>GSM768344</v>
      </c>
      <c r="F907" t="str">
        <f>HYPERLINK("https://www.ncbi.nlm.nih.gov/geo/query/acc.cgi?acc=GSE31008","GSE31008")</f>
        <v>GSE31008</v>
      </c>
    </row>
    <row r="908" spans="1:6" x14ac:dyDescent="0.25">
      <c r="A908" t="s">
        <v>4927</v>
      </c>
      <c r="B908" s="2" t="s">
        <v>4928</v>
      </c>
      <c r="C908" t="s">
        <v>183</v>
      </c>
      <c r="D908" t="s">
        <v>3753</v>
      </c>
      <c r="E908" t="str">
        <f>HYPERLINK("https://www.ncbi.nlm.nih.gov/geo/query/acc.cgi?acc=GSM768342","GSM768342")</f>
        <v>GSM768342</v>
      </c>
      <c r="F908" t="str">
        <f>HYPERLINK("https://www.ncbi.nlm.nih.gov/geo/query/acc.cgi?acc=GSE31008","GSE31008")</f>
        <v>GSE31008</v>
      </c>
    </row>
    <row r="909" spans="1:6" x14ac:dyDescent="0.25">
      <c r="A909" t="s">
        <v>4930</v>
      </c>
      <c r="B909" s="2" t="s">
        <v>3771</v>
      </c>
      <c r="C909" t="s">
        <v>183</v>
      </c>
      <c r="D909" t="s">
        <v>3753</v>
      </c>
      <c r="E909" t="str">
        <f>HYPERLINK("https://www.ncbi.nlm.nih.gov/geo/query/acc.cgi?acc=GSM768340","GSM768340")</f>
        <v>GSM768340</v>
      </c>
      <c r="F909" t="str">
        <f>HYPERLINK("https://www.ncbi.nlm.nih.gov/geo/query/acc.cgi?acc=GSE31008","GSE31008")</f>
        <v>GSE31008</v>
      </c>
    </row>
    <row r="910" spans="1:6" x14ac:dyDescent="0.25">
      <c r="A910" t="s">
        <v>4934</v>
      </c>
      <c r="B910" s="2" t="s">
        <v>4933</v>
      </c>
      <c r="C910" t="s">
        <v>309</v>
      </c>
      <c r="D910" t="s">
        <v>583</v>
      </c>
      <c r="E910" t="str">
        <f>HYPERLINK("https://www.ncbi.nlm.nih.gov/geo/query/acc.cgi?acc=GSM1068171","GSM1068171")</f>
        <v>GSM1068171</v>
      </c>
      <c r="F910" t="str">
        <f t="shared" ref="F910:F916" si="15">HYPERLINK("https://www.ncbi.nlm.nih.gov/geo/query/acc.cgi?acc=GSE43682","GSE43682")</f>
        <v>GSE43682</v>
      </c>
    </row>
    <row r="911" spans="1:6" x14ac:dyDescent="0.25">
      <c r="A911" t="s">
        <v>4935</v>
      </c>
      <c r="B911" s="2" t="s">
        <v>4936</v>
      </c>
      <c r="C911" t="s">
        <v>309</v>
      </c>
      <c r="D911" t="s">
        <v>572</v>
      </c>
      <c r="E911" t="str">
        <f>HYPERLINK("https://www.ncbi.nlm.nih.gov/geo/query/acc.cgi?acc=GSM1068172","GSM1068172")</f>
        <v>GSM1068172</v>
      </c>
      <c r="F911" t="str">
        <f t="shared" si="15"/>
        <v>GSE43682</v>
      </c>
    </row>
    <row r="912" spans="1:6" x14ac:dyDescent="0.25">
      <c r="A912" t="s">
        <v>4937</v>
      </c>
      <c r="B912" s="2" t="s">
        <v>4938</v>
      </c>
      <c r="C912" t="s">
        <v>309</v>
      </c>
      <c r="D912" t="s">
        <v>572</v>
      </c>
      <c r="E912" t="str">
        <f>HYPERLINK("https://www.ncbi.nlm.nih.gov/geo/query/acc.cgi?acc=GSM1068173","GSM1068173")</f>
        <v>GSM1068173</v>
      </c>
      <c r="F912" t="str">
        <f t="shared" si="15"/>
        <v>GSE43682</v>
      </c>
    </row>
    <row r="913" spans="1:6" x14ac:dyDescent="0.25">
      <c r="A913" t="s">
        <v>4939</v>
      </c>
      <c r="B913" s="2" t="s">
        <v>4940</v>
      </c>
      <c r="C913" t="s">
        <v>309</v>
      </c>
      <c r="D913" t="s">
        <v>572</v>
      </c>
      <c r="E913" t="str">
        <f>HYPERLINK("https://www.ncbi.nlm.nih.gov/geo/query/acc.cgi?acc=GSM1068174","GSM1068174")</f>
        <v>GSM1068174</v>
      </c>
      <c r="F913" t="str">
        <f t="shared" si="15"/>
        <v>GSE43682</v>
      </c>
    </row>
    <row r="914" spans="1:6" x14ac:dyDescent="0.25">
      <c r="A914" t="s">
        <v>4941</v>
      </c>
      <c r="B914" s="2" t="s">
        <v>4942</v>
      </c>
      <c r="C914" t="s">
        <v>309</v>
      </c>
      <c r="D914" t="s">
        <v>572</v>
      </c>
      <c r="E914" t="str">
        <f>HYPERLINK("https://www.ncbi.nlm.nih.gov/geo/query/acc.cgi?acc=GSM1068175","GSM1068175")</f>
        <v>GSM1068175</v>
      </c>
      <c r="F914" t="str">
        <f t="shared" si="15"/>
        <v>GSE43682</v>
      </c>
    </row>
    <row r="915" spans="1:6" x14ac:dyDescent="0.25">
      <c r="A915" t="s">
        <v>4943</v>
      </c>
      <c r="B915" s="2" t="s">
        <v>4944</v>
      </c>
      <c r="C915" t="s">
        <v>309</v>
      </c>
      <c r="D915" t="s">
        <v>572</v>
      </c>
      <c r="E915" t="str">
        <f>HYPERLINK("https://www.ncbi.nlm.nih.gov/geo/query/acc.cgi?acc=GSM1068176","GSM1068176")</f>
        <v>GSM1068176</v>
      </c>
      <c r="F915" t="str">
        <f t="shared" si="15"/>
        <v>GSE43682</v>
      </c>
    </row>
    <row r="916" spans="1:6" x14ac:dyDescent="0.25">
      <c r="A916" t="s">
        <v>4945</v>
      </c>
      <c r="B916" s="2" t="s">
        <v>4946</v>
      </c>
      <c r="C916" t="s">
        <v>309</v>
      </c>
      <c r="D916" t="s">
        <v>572</v>
      </c>
      <c r="E916" t="str">
        <f>HYPERLINK("https://www.ncbi.nlm.nih.gov/geo/query/acc.cgi?acc=GSM1068177","GSM1068177")</f>
        <v>GSM1068177</v>
      </c>
      <c r="F916" t="str">
        <f t="shared" si="15"/>
        <v>GSE43682</v>
      </c>
    </row>
    <row r="917" spans="1:6" x14ac:dyDescent="0.25">
      <c r="A917" t="s">
        <v>4952</v>
      </c>
      <c r="B917" s="2" t="s">
        <v>4948</v>
      </c>
      <c r="C917" t="s">
        <v>139</v>
      </c>
      <c r="D917" t="s">
        <v>559</v>
      </c>
      <c r="E917" t="str">
        <f>HYPERLINK("https://www.ncbi.nlm.nih.gov/geo/query/acc.cgi?acc=GSM659782","GSM659782")</f>
        <v>GSM659782</v>
      </c>
      <c r="F917" t="str">
        <f>HYPERLINK("https://www.ncbi.nlm.nih.gov/geo/query/acc.cgi?acc=GSE26830","GSE26830")</f>
        <v>GSE26830</v>
      </c>
    </row>
    <row r="918" spans="1:6" x14ac:dyDescent="0.25">
      <c r="A918" t="s">
        <v>4956</v>
      </c>
      <c r="B918" s="2" t="s">
        <v>4951</v>
      </c>
      <c r="C918" t="s">
        <v>139</v>
      </c>
      <c r="D918" t="s">
        <v>559</v>
      </c>
      <c r="E918" t="str">
        <f>HYPERLINK("https://www.ncbi.nlm.nih.gov/geo/query/acc.cgi?acc=GSM659786","GSM659786")</f>
        <v>GSM659786</v>
      </c>
      <c r="F918" t="str">
        <f>HYPERLINK("https://www.ncbi.nlm.nih.gov/geo/query/acc.cgi?acc=GSE26830","GSE26830")</f>
        <v>GSE26830</v>
      </c>
    </row>
    <row r="919" spans="1:6" x14ac:dyDescent="0.25">
      <c r="A919" t="s">
        <v>4957</v>
      </c>
      <c r="B919" s="2" t="s">
        <v>4958</v>
      </c>
      <c r="C919" t="s">
        <v>516</v>
      </c>
      <c r="D919" t="s">
        <v>559</v>
      </c>
      <c r="E919" t="str">
        <f>HYPERLINK("https://www.ncbi.nlm.nih.gov/geo/query/acc.cgi?acc=GSM2139757","GSM2139757")</f>
        <v>GSM2139757</v>
      </c>
      <c r="F919" t="str">
        <f>HYPERLINK("https://www.ncbi.nlm.nih.gov/geo/query/acc.cgi?acc=GSE80983","GSE80983")</f>
        <v>GSE80983</v>
      </c>
    </row>
    <row r="920" spans="1:6" x14ac:dyDescent="0.25">
      <c r="A920" t="s">
        <v>4959</v>
      </c>
      <c r="B920" s="2" t="s">
        <v>4960</v>
      </c>
      <c r="C920" t="s">
        <v>357</v>
      </c>
      <c r="D920" t="s">
        <v>583</v>
      </c>
      <c r="E920" t="str">
        <f>HYPERLINK("https://www.ncbi.nlm.nih.gov/geo/query/acc.cgi?acc=GSM1249108","GSM1249108")</f>
        <v>GSM1249108</v>
      </c>
      <c r="F920" t="str">
        <f>HYPERLINK("https://www.ncbi.nlm.nih.gov/geo/query/acc.cgi?acc=GSE51605","GSE51605")</f>
        <v>GSE51605</v>
      </c>
    </row>
    <row r="921" spans="1:6" x14ac:dyDescent="0.25">
      <c r="A921" t="s">
        <v>4968</v>
      </c>
      <c r="B921" s="2" t="s">
        <v>4969</v>
      </c>
      <c r="C921" t="s">
        <v>37</v>
      </c>
      <c r="D921" t="s">
        <v>559</v>
      </c>
      <c r="E921" t="str">
        <f>HYPERLINK("https://www.ncbi.nlm.nih.gov/geo/query/acc.cgi?acc=GSM344758","GSM344758")</f>
        <v>GSM344758</v>
      </c>
      <c r="F921" t="str">
        <f>HYPERLINK("https://www.ncbi.nlm.nih.gov/geo/query/acc.cgi?acc=GSE14012","GSE14012")</f>
        <v>GSE14012</v>
      </c>
    </row>
    <row r="922" spans="1:6" x14ac:dyDescent="0.25">
      <c r="A922" t="s">
        <v>4972</v>
      </c>
      <c r="B922" s="2" t="s">
        <v>4966</v>
      </c>
      <c r="C922" t="s">
        <v>522</v>
      </c>
      <c r="D922" t="s">
        <v>583</v>
      </c>
      <c r="E922" t="str">
        <f>HYPERLINK("https://www.ncbi.nlm.nih.gov/geo/query/acc.cgi?acc=GSM2177599","GSM2177599")</f>
        <v>GSM2177599</v>
      </c>
      <c r="F922" t="str">
        <f>HYPERLINK("https://www.ncbi.nlm.nih.gov/geo/query/acc.cgi?acc=GSE81908","GSE81908")</f>
        <v>GSE81908</v>
      </c>
    </row>
    <row r="923" spans="1:6" x14ac:dyDescent="0.25">
      <c r="A923" t="s">
        <v>4973</v>
      </c>
      <c r="B923" s="2" t="s">
        <v>3861</v>
      </c>
      <c r="C923" t="s">
        <v>225</v>
      </c>
      <c r="D923" t="s">
        <v>579</v>
      </c>
      <c r="E923" t="str">
        <f>HYPERLINK("https://www.ncbi.nlm.nih.gov/geo/query/acc.cgi?acc=GSM898500","GSM898500")</f>
        <v>GSM898500</v>
      </c>
      <c r="F923" t="str">
        <f>HYPERLINK("https://www.ncbi.nlm.nih.gov/geo/query/acc.cgi?acc=GSE36679","GSE36679")</f>
        <v>GSE36679</v>
      </c>
    </row>
    <row r="924" spans="1:6" x14ac:dyDescent="0.25">
      <c r="A924" t="s">
        <v>4974</v>
      </c>
      <c r="B924" s="2" t="s">
        <v>3365</v>
      </c>
      <c r="C924" t="s">
        <v>330</v>
      </c>
      <c r="D924" t="s">
        <v>947</v>
      </c>
      <c r="E924" t="str">
        <f>HYPERLINK("https://www.ncbi.nlm.nih.gov/geo/query/acc.cgi?acc=GSM1147698","GSM1147698")</f>
        <v>GSM1147698</v>
      </c>
      <c r="F924" t="str">
        <f>HYPERLINK("https://www.ncbi.nlm.nih.gov/geo/query/acc.cgi?acc=GSE47345","GSE47345")</f>
        <v>GSE47345</v>
      </c>
    </row>
    <row r="925" spans="1:6" x14ac:dyDescent="0.25">
      <c r="A925" t="s">
        <v>4976</v>
      </c>
      <c r="B925" s="2" t="s">
        <v>1034</v>
      </c>
      <c r="C925" t="s">
        <v>301</v>
      </c>
      <c r="D925" t="s">
        <v>579</v>
      </c>
      <c r="E925" t="str">
        <f>HYPERLINK("https://www.ncbi.nlm.nih.gov/geo/query/acc.cgi?acc=GSM1061997","GSM1061997")</f>
        <v>GSM1061997</v>
      </c>
      <c r="F925" t="str">
        <f>HYPERLINK("https://www.ncbi.nlm.nih.gov/geo/query/acc.cgi?acc=GSE43398","GSE43398")</f>
        <v>GSE43398</v>
      </c>
    </row>
    <row r="926" spans="1:6" x14ac:dyDescent="0.25">
      <c r="A926" t="s">
        <v>4983</v>
      </c>
      <c r="B926" s="2" t="s">
        <v>4043</v>
      </c>
      <c r="C926" t="s">
        <v>428</v>
      </c>
      <c r="D926" t="s">
        <v>821</v>
      </c>
      <c r="E926" t="str">
        <f>HYPERLINK("https://www.ncbi.nlm.nih.gov/geo/query/acc.cgi?acc=GSM1567068","GSM1567068")</f>
        <v>GSM1567068</v>
      </c>
      <c r="F926" t="str">
        <f>HYPERLINK("https://www.ncbi.nlm.nih.gov/geo/query/acc.cgi?acc=GSE64251","GSE64251")</f>
        <v>GSE64251</v>
      </c>
    </row>
    <row r="927" spans="1:6" x14ac:dyDescent="0.25">
      <c r="A927" t="s">
        <v>4984</v>
      </c>
      <c r="B927" s="2" t="s">
        <v>4985</v>
      </c>
      <c r="C927" t="s">
        <v>516</v>
      </c>
      <c r="D927" t="s">
        <v>559</v>
      </c>
      <c r="E927" t="str">
        <f>HYPERLINK("https://www.ncbi.nlm.nih.gov/geo/query/acc.cgi?acc=GSM2139755","GSM2139755")</f>
        <v>GSM2139755</v>
      </c>
      <c r="F927" t="str">
        <f>HYPERLINK("https://www.ncbi.nlm.nih.gov/geo/query/acc.cgi?acc=GSE80983","GSE80983")</f>
        <v>GSE80983</v>
      </c>
    </row>
    <row r="928" spans="1:6" x14ac:dyDescent="0.25">
      <c r="A928" t="s">
        <v>4991</v>
      </c>
      <c r="B928" s="2" t="s">
        <v>4987</v>
      </c>
      <c r="C928" t="s">
        <v>172</v>
      </c>
      <c r="D928" t="s">
        <v>623</v>
      </c>
      <c r="E928" t="str">
        <f>HYPERLINK("https://www.ncbi.nlm.nih.gov/geo/query/acc.cgi?acc=GSM64926","GSM64926")</f>
        <v>GSM64926</v>
      </c>
      <c r="F928" t="str">
        <f>HYPERLINK("https://www.ncbi.nlm.nih.gov/geo/query/acc.cgi?acc=GSE2972","GSE2972")</f>
        <v>GSE2972</v>
      </c>
    </row>
    <row r="929" spans="1:6" x14ac:dyDescent="0.25">
      <c r="A929" t="s">
        <v>4993</v>
      </c>
      <c r="B929" s="2" t="s">
        <v>2645</v>
      </c>
      <c r="C929" t="s">
        <v>386</v>
      </c>
      <c r="D929" t="s">
        <v>824</v>
      </c>
      <c r="E929" t="str">
        <f>HYPERLINK("https://www.ncbi.nlm.nih.gov/geo/query/acc.cgi?acc=GSM1335356","GSM1335356")</f>
        <v>GSM1335356</v>
      </c>
      <c r="F929" t="str">
        <f>HYPERLINK("https://www.ncbi.nlm.nih.gov/geo/query/acc.cgi?acc=GSE55401","GSE55401")</f>
        <v>GSE55401</v>
      </c>
    </row>
    <row r="930" spans="1:6" x14ac:dyDescent="0.25">
      <c r="A930" t="s">
        <v>4994</v>
      </c>
      <c r="B930" s="2" t="s">
        <v>4995</v>
      </c>
      <c r="C930" t="s">
        <v>186</v>
      </c>
      <c r="D930" t="s">
        <v>728</v>
      </c>
      <c r="E930" t="str">
        <f>HYPERLINK("https://www.ncbi.nlm.nih.gov/geo/query/acc.cgi?acc=GSM778025","GSM778025")</f>
        <v>GSM778025</v>
      </c>
      <c r="F930" t="str">
        <f>HYPERLINK("https://www.ncbi.nlm.nih.gov/geo/query/acc.cgi?acc=GSE31374","GSE31374")</f>
        <v>GSE31374</v>
      </c>
    </row>
    <row r="931" spans="1:6" x14ac:dyDescent="0.25">
      <c r="A931" t="s">
        <v>4996</v>
      </c>
      <c r="B931" s="2" t="s">
        <v>4997</v>
      </c>
      <c r="C931" t="s">
        <v>95</v>
      </c>
      <c r="D931" t="s">
        <v>559</v>
      </c>
      <c r="E931" t="str">
        <f>HYPERLINK("https://www.ncbi.nlm.nih.gov/geo/query/acc.cgi?acc=GSM495479","GSM495479")</f>
        <v>GSM495479</v>
      </c>
      <c r="F931" t="str">
        <f>HYPERLINK("https://www.ncbi.nlm.nih.gov/geo/query/acc.cgi?acc=GSE19836","GSE19836")</f>
        <v>GSE19836</v>
      </c>
    </row>
    <row r="932" spans="1:6" x14ac:dyDescent="0.25">
      <c r="A932" t="s">
        <v>5004</v>
      </c>
      <c r="B932" s="2" t="s">
        <v>5005</v>
      </c>
      <c r="C932" t="s">
        <v>95</v>
      </c>
      <c r="D932" t="s">
        <v>559</v>
      </c>
      <c r="E932" t="str">
        <f>HYPERLINK("https://www.ncbi.nlm.nih.gov/geo/query/acc.cgi?acc=GSM495470","GSM495470")</f>
        <v>GSM495470</v>
      </c>
      <c r="F932" t="str">
        <f>HYPERLINK("https://www.ncbi.nlm.nih.gov/geo/query/acc.cgi?acc=GSE19836","GSE19836")</f>
        <v>GSE19836</v>
      </c>
    </row>
    <row r="933" spans="1:6" x14ac:dyDescent="0.25">
      <c r="A933" t="s">
        <v>5006</v>
      </c>
      <c r="B933" s="2" t="s">
        <v>5003</v>
      </c>
      <c r="C933" t="s">
        <v>95</v>
      </c>
      <c r="D933" t="s">
        <v>559</v>
      </c>
      <c r="E933" t="str">
        <f>HYPERLINK("https://www.ncbi.nlm.nih.gov/geo/query/acc.cgi?acc=GSM495473","GSM495473")</f>
        <v>GSM495473</v>
      </c>
      <c r="F933" t="str">
        <f>HYPERLINK("https://www.ncbi.nlm.nih.gov/geo/query/acc.cgi?acc=GSE19836","GSE19836")</f>
        <v>GSE19836</v>
      </c>
    </row>
    <row r="934" spans="1:6" x14ac:dyDescent="0.25">
      <c r="A934" t="s">
        <v>5012</v>
      </c>
      <c r="B934" s="2" t="s">
        <v>5009</v>
      </c>
      <c r="C934" t="s">
        <v>95</v>
      </c>
      <c r="D934" t="s">
        <v>559</v>
      </c>
      <c r="E934" t="str">
        <f>HYPERLINK("https://www.ncbi.nlm.nih.gov/geo/query/acc.cgi?acc=GSM495476","GSM495476")</f>
        <v>GSM495476</v>
      </c>
      <c r="F934" t="str">
        <f>HYPERLINK("https://www.ncbi.nlm.nih.gov/geo/query/acc.cgi?acc=GSE19836","GSE19836")</f>
        <v>GSE19836</v>
      </c>
    </row>
    <row r="935" spans="1:6" x14ac:dyDescent="0.25">
      <c r="A935" t="s">
        <v>5014</v>
      </c>
      <c r="B935" s="2" t="s">
        <v>3875</v>
      </c>
      <c r="C935" t="s">
        <v>65</v>
      </c>
      <c r="D935" t="s">
        <v>579</v>
      </c>
      <c r="E935" t="str">
        <f>HYPERLINK("https://www.ncbi.nlm.nih.gov/geo/query/acc.cgi?acc=GSM436121","GSM436121")</f>
        <v>GSM436121</v>
      </c>
      <c r="F935" t="str">
        <f>HYPERLINK("https://www.ncbi.nlm.nih.gov/geo/query/acc.cgi?acc=GSE17489","GSE17489")</f>
        <v>GSE17489</v>
      </c>
    </row>
    <row r="936" spans="1:6" x14ac:dyDescent="0.25">
      <c r="A936" t="s">
        <v>5015</v>
      </c>
      <c r="B936" s="2" t="s">
        <v>1069</v>
      </c>
      <c r="C936" t="s">
        <v>324</v>
      </c>
      <c r="D936" t="s">
        <v>623</v>
      </c>
      <c r="E936" t="str">
        <f>HYPERLINK("https://www.ncbi.nlm.nih.gov/geo/query/acc.cgi?acc=GSM105490","GSM105490")</f>
        <v>GSM105490</v>
      </c>
      <c r="F936" t="str">
        <f>HYPERLINK("https://www.ncbi.nlm.nih.gov/geo/query/acc.cgi?acc=GSE4679","GSE4679")</f>
        <v>GSE4679</v>
      </c>
    </row>
    <row r="937" spans="1:6" x14ac:dyDescent="0.25">
      <c r="A937" t="s">
        <v>5016</v>
      </c>
      <c r="B937" s="2" t="s">
        <v>5017</v>
      </c>
      <c r="C937" t="s">
        <v>551</v>
      </c>
      <c r="D937" t="s">
        <v>559</v>
      </c>
      <c r="E937" t="str">
        <f>HYPERLINK("https://www.ncbi.nlm.nih.gov/geo/query/acc.cgi?acc=GSM251877","GSM251877")</f>
        <v>GSM251877</v>
      </c>
      <c r="F937" t="str">
        <f>HYPERLINK("https://www.ncbi.nlm.nih.gov/geo/query/acc.cgi?acc=GSE9978","GSE9978")</f>
        <v>GSE9978</v>
      </c>
    </row>
    <row r="938" spans="1:6" x14ac:dyDescent="0.25">
      <c r="A938" t="s">
        <v>5019</v>
      </c>
      <c r="B938" s="2" t="s">
        <v>5020</v>
      </c>
      <c r="C938" t="s">
        <v>178</v>
      </c>
      <c r="D938" t="s">
        <v>630</v>
      </c>
      <c r="E938" t="str">
        <f>HYPERLINK("https://www.ncbi.nlm.nih.gov/geo/query/acc.cgi?acc=GSM749123","GSM749123")</f>
        <v>GSM749123</v>
      </c>
      <c r="F938" t="str">
        <f t="shared" ref="F938:F943" si="16">HYPERLINK("https://www.ncbi.nlm.nih.gov/geo/query/acc.cgi?acc=GSE30245","GSE30245")</f>
        <v>GSE30245</v>
      </c>
    </row>
    <row r="939" spans="1:6" x14ac:dyDescent="0.25">
      <c r="A939" t="s">
        <v>5022</v>
      </c>
      <c r="B939" s="2" t="s">
        <v>5023</v>
      </c>
      <c r="C939" t="s">
        <v>178</v>
      </c>
      <c r="D939" t="s">
        <v>630</v>
      </c>
      <c r="E939" t="str">
        <f>HYPERLINK("https://www.ncbi.nlm.nih.gov/geo/query/acc.cgi?acc=GSM749121","GSM749121")</f>
        <v>GSM749121</v>
      </c>
      <c r="F939" t="str">
        <f t="shared" si="16"/>
        <v>GSE30245</v>
      </c>
    </row>
    <row r="940" spans="1:6" x14ac:dyDescent="0.25">
      <c r="A940" t="s">
        <v>5024</v>
      </c>
      <c r="B940" s="2" t="s">
        <v>4640</v>
      </c>
      <c r="C940" t="s">
        <v>178</v>
      </c>
      <c r="D940" t="s">
        <v>630</v>
      </c>
      <c r="E940" t="str">
        <f>HYPERLINK("https://www.ncbi.nlm.nih.gov/geo/query/acc.cgi?acc=GSM749120","GSM749120")</f>
        <v>GSM749120</v>
      </c>
      <c r="F940" t="str">
        <f t="shared" si="16"/>
        <v>GSE30245</v>
      </c>
    </row>
    <row r="941" spans="1:6" x14ac:dyDescent="0.25">
      <c r="A941" t="s">
        <v>5025</v>
      </c>
      <c r="B941" s="2" t="s">
        <v>5026</v>
      </c>
      <c r="C941" t="s">
        <v>178</v>
      </c>
      <c r="D941" t="s">
        <v>630</v>
      </c>
      <c r="E941" t="str">
        <f>HYPERLINK("https://www.ncbi.nlm.nih.gov/geo/query/acc.cgi?acc=GSM749127","GSM749127")</f>
        <v>GSM749127</v>
      </c>
      <c r="F941" t="str">
        <f t="shared" si="16"/>
        <v>GSE30245</v>
      </c>
    </row>
    <row r="942" spans="1:6" x14ac:dyDescent="0.25">
      <c r="A942" t="s">
        <v>5028</v>
      </c>
      <c r="B942" s="2" t="s">
        <v>5029</v>
      </c>
      <c r="C942" t="s">
        <v>178</v>
      </c>
      <c r="D942" t="s">
        <v>630</v>
      </c>
      <c r="E942" t="str">
        <f>HYPERLINK("https://www.ncbi.nlm.nih.gov/geo/query/acc.cgi?acc=GSM749125","GSM749125")</f>
        <v>GSM749125</v>
      </c>
      <c r="F942" t="str">
        <f t="shared" si="16"/>
        <v>GSE30245</v>
      </c>
    </row>
    <row r="943" spans="1:6" x14ac:dyDescent="0.25">
      <c r="A943" t="s">
        <v>5031</v>
      </c>
      <c r="B943" s="2" t="s">
        <v>5032</v>
      </c>
      <c r="C943" t="s">
        <v>178</v>
      </c>
      <c r="D943" t="s">
        <v>630</v>
      </c>
      <c r="E943" t="str">
        <f>HYPERLINK("https://www.ncbi.nlm.nih.gov/geo/query/acc.cgi?acc=GSM749129","GSM749129")</f>
        <v>GSM749129</v>
      </c>
      <c r="F943" t="str">
        <f t="shared" si="16"/>
        <v>GSE30245</v>
      </c>
    </row>
    <row r="944" spans="1:6" x14ac:dyDescent="0.25">
      <c r="A944" t="s">
        <v>5034</v>
      </c>
      <c r="B944" s="2" t="s">
        <v>4963</v>
      </c>
      <c r="C944" t="s">
        <v>186</v>
      </c>
      <c r="D944" t="s">
        <v>728</v>
      </c>
      <c r="E944" t="str">
        <f>HYPERLINK("https://www.ncbi.nlm.nih.gov/geo/query/acc.cgi?acc=GSM777965","GSM777965")</f>
        <v>GSM777965</v>
      </c>
      <c r="F944" t="str">
        <f>HYPERLINK("https://www.ncbi.nlm.nih.gov/geo/query/acc.cgi?acc=GSE31374","GSE31374")</f>
        <v>GSE31374</v>
      </c>
    </row>
    <row r="945" spans="1:6" x14ac:dyDescent="0.25">
      <c r="A945" t="s">
        <v>5054</v>
      </c>
      <c r="B945" s="2" t="s">
        <v>5055</v>
      </c>
      <c r="C945" t="s">
        <v>20</v>
      </c>
      <c r="D945" t="s">
        <v>559</v>
      </c>
      <c r="E945" t="str">
        <f>HYPERLINK("https://www.ncbi.nlm.nih.gov/geo/query/acc.cgi?acc=GSM325459","GSM325459")</f>
        <v>GSM325459</v>
      </c>
      <c r="F945" t="str">
        <f>HYPERLINK("https://www.ncbi.nlm.nih.gov/geo/query/acc.cgi?acc=GSE12986","GSE12986")</f>
        <v>GSE12986</v>
      </c>
    </row>
    <row r="946" spans="1:6" x14ac:dyDescent="0.25">
      <c r="A946" t="s">
        <v>5056</v>
      </c>
      <c r="B946" s="2" t="s">
        <v>5057</v>
      </c>
      <c r="C946" t="s">
        <v>20</v>
      </c>
      <c r="D946" t="s">
        <v>559</v>
      </c>
      <c r="E946" t="str">
        <f>HYPERLINK("https://www.ncbi.nlm.nih.gov/geo/query/acc.cgi?acc=GSM325458","GSM325458")</f>
        <v>GSM325458</v>
      </c>
      <c r="F946" t="str">
        <f>HYPERLINK("https://www.ncbi.nlm.nih.gov/geo/query/acc.cgi?acc=GSE12986","GSE12986")</f>
        <v>GSE12986</v>
      </c>
    </row>
    <row r="947" spans="1:6" x14ac:dyDescent="0.25">
      <c r="A947" t="s">
        <v>5059</v>
      </c>
      <c r="B947" s="2" t="s">
        <v>5060</v>
      </c>
      <c r="C947" t="s">
        <v>20</v>
      </c>
      <c r="D947" t="s">
        <v>559</v>
      </c>
      <c r="E947" t="str">
        <f>HYPERLINK("https://www.ncbi.nlm.nih.gov/geo/query/acc.cgi?acc=GSM325455","GSM325455")</f>
        <v>GSM325455</v>
      </c>
      <c r="F947" t="str">
        <f>HYPERLINK("https://www.ncbi.nlm.nih.gov/geo/query/acc.cgi?acc=GSE12986","GSE12986")</f>
        <v>GSE12986</v>
      </c>
    </row>
    <row r="948" spans="1:6" x14ac:dyDescent="0.25">
      <c r="A948" t="s">
        <v>5067</v>
      </c>
      <c r="B948" s="2" t="s">
        <v>5065</v>
      </c>
      <c r="C948" t="s">
        <v>20</v>
      </c>
      <c r="D948" t="s">
        <v>559</v>
      </c>
      <c r="E948" t="str">
        <f>HYPERLINK("https://www.ncbi.nlm.nih.gov/geo/query/acc.cgi?acc=GSM325453","GSM325453")</f>
        <v>GSM325453</v>
      </c>
      <c r="F948" t="str">
        <f>HYPERLINK("https://www.ncbi.nlm.nih.gov/geo/query/acc.cgi?acc=GSE12986","GSE12986")</f>
        <v>GSE12986</v>
      </c>
    </row>
    <row r="949" spans="1:6" x14ac:dyDescent="0.25">
      <c r="A949" t="s">
        <v>5074</v>
      </c>
      <c r="B949" s="2" t="s">
        <v>4746</v>
      </c>
      <c r="C949" t="s">
        <v>415</v>
      </c>
      <c r="D949" t="s">
        <v>579</v>
      </c>
      <c r="E949" t="str">
        <f>HYPERLINK("https://www.ncbi.nlm.nih.gov/geo/query/acc.cgi?acc=GSM1500907","GSM1500907")</f>
        <v>GSM1500907</v>
      </c>
      <c r="F949" t="str">
        <f>HYPERLINK("https://www.ncbi.nlm.nih.gov/geo/query/acc.cgi?acc=GSE60708","GSE60708")</f>
        <v>GSE60708</v>
      </c>
    </row>
    <row r="950" spans="1:6" x14ac:dyDescent="0.25">
      <c r="A950" t="s">
        <v>5095</v>
      </c>
      <c r="B950" s="2" t="s">
        <v>5089</v>
      </c>
      <c r="C950" t="s">
        <v>115</v>
      </c>
      <c r="D950" t="s">
        <v>559</v>
      </c>
      <c r="E950" t="str">
        <f>HYPERLINK("https://www.ncbi.nlm.nih.gov/geo/query/acc.cgi?acc=GSM589804","GSM589804")</f>
        <v>GSM589804</v>
      </c>
      <c r="F950" t="str">
        <f>HYPERLINK("https://www.ncbi.nlm.nih.gov/geo/query/acc.cgi?acc=GSE23923","GSE23923")</f>
        <v>GSE23923</v>
      </c>
    </row>
    <row r="951" spans="1:6" x14ac:dyDescent="0.25">
      <c r="A951" t="s">
        <v>5097</v>
      </c>
      <c r="B951" s="2" t="s">
        <v>5093</v>
      </c>
      <c r="C951" t="s">
        <v>115</v>
      </c>
      <c r="D951" t="s">
        <v>559</v>
      </c>
      <c r="E951" t="str">
        <f>HYPERLINK("https://www.ncbi.nlm.nih.gov/geo/query/acc.cgi?acc=GSM589808","GSM589808")</f>
        <v>GSM589808</v>
      </c>
      <c r="F951" t="str">
        <f>HYPERLINK("https://www.ncbi.nlm.nih.gov/geo/query/acc.cgi?acc=GSE23923","GSE23923")</f>
        <v>GSE23923</v>
      </c>
    </row>
    <row r="952" spans="1:6" x14ac:dyDescent="0.25">
      <c r="A952" t="s">
        <v>5100</v>
      </c>
      <c r="B952" s="2" t="s">
        <v>5101</v>
      </c>
      <c r="C952" t="s">
        <v>412</v>
      </c>
      <c r="D952" t="s">
        <v>583</v>
      </c>
      <c r="E952" t="str">
        <f>HYPERLINK("https://www.ncbi.nlm.nih.gov/geo/query/acc.cgi?acc=GSM1416512","GSM1416512")</f>
        <v>GSM1416512</v>
      </c>
      <c r="F952" t="str">
        <f>HYPERLINK("https://www.ncbi.nlm.nih.gov/geo/query/acc.cgi?acc=GSE58656","GSE58656")</f>
        <v>GSE58656</v>
      </c>
    </row>
    <row r="953" spans="1:6" x14ac:dyDescent="0.25">
      <c r="A953" t="s">
        <v>5122</v>
      </c>
      <c r="B953" s="2" t="s">
        <v>5123</v>
      </c>
      <c r="C953" t="s">
        <v>178</v>
      </c>
      <c r="D953" t="s">
        <v>630</v>
      </c>
      <c r="E953" t="str">
        <f>HYPERLINK("https://www.ncbi.nlm.nih.gov/geo/query/acc.cgi?acc=GSM749259","GSM749259")</f>
        <v>GSM749259</v>
      </c>
      <c r="F953" t="str">
        <f>HYPERLINK("https://www.ncbi.nlm.nih.gov/geo/query/acc.cgi?acc=GSE30245","GSE30245")</f>
        <v>GSE30245</v>
      </c>
    </row>
    <row r="954" spans="1:6" x14ac:dyDescent="0.25">
      <c r="A954" t="s">
        <v>5125</v>
      </c>
      <c r="B954" s="2" t="s">
        <v>5126</v>
      </c>
      <c r="C954" t="s">
        <v>186</v>
      </c>
      <c r="D954" t="s">
        <v>728</v>
      </c>
      <c r="E954" t="str">
        <f>HYPERLINK("https://www.ncbi.nlm.nih.gov/geo/query/acc.cgi?acc=GSM777991","GSM777991")</f>
        <v>GSM777991</v>
      </c>
      <c r="F954" t="str">
        <f>HYPERLINK("https://www.ncbi.nlm.nih.gov/geo/query/acc.cgi?acc=GSE31374","GSE31374")</f>
        <v>GSE31374</v>
      </c>
    </row>
    <row r="955" spans="1:6" x14ac:dyDescent="0.25">
      <c r="A955" t="s">
        <v>5128</v>
      </c>
      <c r="B955" s="2" t="s">
        <v>5129</v>
      </c>
      <c r="C955" t="s">
        <v>186</v>
      </c>
      <c r="D955" t="s">
        <v>728</v>
      </c>
      <c r="E955" t="str">
        <f>HYPERLINK("https://www.ncbi.nlm.nih.gov/geo/query/acc.cgi?acc=GSM777997","GSM777997")</f>
        <v>GSM777997</v>
      </c>
      <c r="F955" t="str">
        <f>HYPERLINK("https://www.ncbi.nlm.nih.gov/geo/query/acc.cgi?acc=GSE31374","GSE31374")</f>
        <v>GSE31374</v>
      </c>
    </row>
    <row r="956" spans="1:6" x14ac:dyDescent="0.25">
      <c r="A956" t="s">
        <v>5131</v>
      </c>
      <c r="B956" s="2" t="s">
        <v>5132</v>
      </c>
      <c r="C956" t="s">
        <v>186</v>
      </c>
      <c r="D956" t="s">
        <v>728</v>
      </c>
      <c r="E956" t="str">
        <f>HYPERLINK("https://www.ncbi.nlm.nih.gov/geo/query/acc.cgi?acc=GSM777995","GSM777995")</f>
        <v>GSM777995</v>
      </c>
      <c r="F956" t="str">
        <f>HYPERLINK("https://www.ncbi.nlm.nih.gov/geo/query/acc.cgi?acc=GSE31374","GSE31374")</f>
        <v>GSE31374</v>
      </c>
    </row>
    <row r="957" spans="1:6" x14ac:dyDescent="0.25">
      <c r="A957" t="s">
        <v>5135</v>
      </c>
      <c r="B957" s="2" t="s">
        <v>5136</v>
      </c>
      <c r="C957" t="s">
        <v>178</v>
      </c>
      <c r="D957" t="s">
        <v>630</v>
      </c>
      <c r="E957" t="str">
        <f>HYPERLINK("https://www.ncbi.nlm.nih.gov/geo/query/acc.cgi?acc=GSM749251","GSM749251")</f>
        <v>GSM749251</v>
      </c>
      <c r="F957" t="str">
        <f>HYPERLINK("https://www.ncbi.nlm.nih.gov/geo/query/acc.cgi?acc=GSE30245","GSE30245")</f>
        <v>GSE30245</v>
      </c>
    </row>
    <row r="958" spans="1:6" x14ac:dyDescent="0.25">
      <c r="A958" t="s">
        <v>5138</v>
      </c>
      <c r="B958" s="2" t="s">
        <v>5139</v>
      </c>
      <c r="C958" t="s">
        <v>178</v>
      </c>
      <c r="D958" t="s">
        <v>630</v>
      </c>
      <c r="E958" t="str">
        <f>HYPERLINK("https://www.ncbi.nlm.nih.gov/geo/query/acc.cgi?acc=GSM749253","GSM749253")</f>
        <v>GSM749253</v>
      </c>
      <c r="F958" t="str">
        <f>HYPERLINK("https://www.ncbi.nlm.nih.gov/geo/query/acc.cgi?acc=GSE30245","GSE30245")</f>
        <v>GSE30245</v>
      </c>
    </row>
    <row r="959" spans="1:6" x14ac:dyDescent="0.25">
      <c r="A959" t="s">
        <v>5141</v>
      </c>
      <c r="B959" s="2" t="s">
        <v>5142</v>
      </c>
      <c r="C959" t="s">
        <v>178</v>
      </c>
      <c r="D959" t="s">
        <v>630</v>
      </c>
      <c r="E959" t="str">
        <f>HYPERLINK("https://www.ncbi.nlm.nih.gov/geo/query/acc.cgi?acc=GSM749255","GSM749255")</f>
        <v>GSM749255</v>
      </c>
      <c r="F959" t="str">
        <f>HYPERLINK("https://www.ncbi.nlm.nih.gov/geo/query/acc.cgi?acc=GSE30245","GSE30245")</f>
        <v>GSE30245</v>
      </c>
    </row>
    <row r="960" spans="1:6" x14ac:dyDescent="0.25">
      <c r="A960" t="s">
        <v>5144</v>
      </c>
      <c r="B960" s="2" t="s">
        <v>5145</v>
      </c>
      <c r="C960" t="s">
        <v>178</v>
      </c>
      <c r="D960" t="s">
        <v>630</v>
      </c>
      <c r="E960" t="str">
        <f>HYPERLINK("https://www.ncbi.nlm.nih.gov/geo/query/acc.cgi?acc=GSM749257","GSM749257")</f>
        <v>GSM749257</v>
      </c>
      <c r="F960" t="str">
        <f>HYPERLINK("https://www.ncbi.nlm.nih.gov/geo/query/acc.cgi?acc=GSE30245","GSE30245")</f>
        <v>GSE30245</v>
      </c>
    </row>
    <row r="961" spans="1:6" x14ac:dyDescent="0.25">
      <c r="A961" t="s">
        <v>5146</v>
      </c>
      <c r="B961" s="2" t="s">
        <v>5147</v>
      </c>
      <c r="C961" t="s">
        <v>178</v>
      </c>
      <c r="D961" t="s">
        <v>630</v>
      </c>
      <c r="E961" t="str">
        <f>HYPERLINK("https://www.ncbi.nlm.nih.gov/geo/query/acc.cgi?acc=GSM749256","GSM749256")</f>
        <v>GSM749256</v>
      </c>
      <c r="F961" t="str">
        <f>HYPERLINK("https://www.ncbi.nlm.nih.gov/geo/query/acc.cgi?acc=GSE30245","GSE30245")</f>
        <v>GSE30245</v>
      </c>
    </row>
    <row r="962" spans="1:6" x14ac:dyDescent="0.25">
      <c r="A962" t="s">
        <v>5153</v>
      </c>
      <c r="B962" s="2" t="s">
        <v>5154</v>
      </c>
      <c r="C962" t="s">
        <v>460</v>
      </c>
      <c r="D962" t="s">
        <v>559</v>
      </c>
      <c r="E962" t="str">
        <f>HYPERLINK("https://www.ncbi.nlm.nih.gov/geo/query/acc.cgi?acc=GSM1831442","GSM1831442")</f>
        <v>GSM1831442</v>
      </c>
      <c r="F962" t="str">
        <f>HYPERLINK("https://www.ncbi.nlm.nih.gov/geo/query/acc.cgi?acc=GSE71255","GSE71255")</f>
        <v>GSE71255</v>
      </c>
    </row>
    <row r="963" spans="1:6" x14ac:dyDescent="0.25">
      <c r="A963" t="s">
        <v>5157</v>
      </c>
      <c r="B963" s="2" t="s">
        <v>5156</v>
      </c>
      <c r="C963" t="s">
        <v>222</v>
      </c>
      <c r="D963" t="s">
        <v>559</v>
      </c>
      <c r="E963" t="str">
        <f>HYPERLINK("https://www.ncbi.nlm.nih.gov/geo/query/acc.cgi?acc=GSM85009","GSM85009")</f>
        <v>GSM85009</v>
      </c>
      <c r="F963" t="str">
        <f>HYPERLINK("https://www.ncbi.nlm.nih.gov/geo/query/acc.cgi?acc=GSE3653","GSE3653")</f>
        <v>GSE3653</v>
      </c>
    </row>
    <row r="964" spans="1:6" x14ac:dyDescent="0.25">
      <c r="A964" t="s">
        <v>5160</v>
      </c>
      <c r="B964" s="2" t="s">
        <v>5159</v>
      </c>
      <c r="C964" t="s">
        <v>324</v>
      </c>
      <c r="D964" t="s">
        <v>623</v>
      </c>
      <c r="E964" t="str">
        <f>HYPERLINK("https://www.ncbi.nlm.nih.gov/geo/query/acc.cgi?acc=GSM105506","GSM105506")</f>
        <v>GSM105506</v>
      </c>
      <c r="F964" t="str">
        <f>HYPERLINK("https://www.ncbi.nlm.nih.gov/geo/query/acc.cgi?acc=GSE4679","GSE4679")</f>
        <v>GSE4679</v>
      </c>
    </row>
    <row r="965" spans="1:6" x14ac:dyDescent="0.25">
      <c r="A965" t="s">
        <v>5163</v>
      </c>
      <c r="B965" s="2" t="s">
        <v>5162</v>
      </c>
      <c r="C965" t="s">
        <v>324</v>
      </c>
      <c r="D965" t="s">
        <v>623</v>
      </c>
      <c r="E965" t="str">
        <f>HYPERLINK("https://www.ncbi.nlm.nih.gov/geo/query/acc.cgi?acc=GSM105504","GSM105504")</f>
        <v>GSM105504</v>
      </c>
      <c r="F965" t="str">
        <f>HYPERLINK("https://www.ncbi.nlm.nih.gov/geo/query/acc.cgi?acc=GSE4679","GSE4679")</f>
        <v>GSE4679</v>
      </c>
    </row>
    <row r="966" spans="1:6" x14ac:dyDescent="0.25">
      <c r="A966" t="s">
        <v>5168</v>
      </c>
      <c r="B966" s="2" t="s">
        <v>5167</v>
      </c>
      <c r="C966" t="s">
        <v>324</v>
      </c>
      <c r="D966" t="s">
        <v>623</v>
      </c>
      <c r="E966" t="str">
        <f>HYPERLINK("https://www.ncbi.nlm.nih.gov/geo/query/acc.cgi?acc=GSM105500","GSM105500")</f>
        <v>GSM105500</v>
      </c>
      <c r="F966" t="str">
        <f>HYPERLINK("https://www.ncbi.nlm.nih.gov/geo/query/acc.cgi?acc=GSE4679","GSE4679")</f>
        <v>GSE4679</v>
      </c>
    </row>
    <row r="967" spans="1:6" x14ac:dyDescent="0.25">
      <c r="A967" t="s">
        <v>5173</v>
      </c>
      <c r="B967" s="2" t="s">
        <v>5172</v>
      </c>
      <c r="C967" t="s">
        <v>324</v>
      </c>
      <c r="D967" t="s">
        <v>623</v>
      </c>
      <c r="E967" t="str">
        <f>HYPERLINK("https://www.ncbi.nlm.nih.gov/geo/query/acc.cgi?acc=GSM105508","GSM105508")</f>
        <v>GSM105508</v>
      </c>
      <c r="F967" t="str">
        <f>HYPERLINK("https://www.ncbi.nlm.nih.gov/geo/query/acc.cgi?acc=GSE4679","GSE4679")</f>
        <v>GSE4679</v>
      </c>
    </row>
    <row r="968" spans="1:6" x14ac:dyDescent="0.25">
      <c r="A968" t="s">
        <v>5179</v>
      </c>
      <c r="B968" s="2" t="s">
        <v>5176</v>
      </c>
      <c r="C968" t="s">
        <v>243</v>
      </c>
      <c r="D968" t="s">
        <v>623</v>
      </c>
      <c r="E968" t="str">
        <f>HYPERLINK("https://www.ncbi.nlm.nih.gov/geo/query/acc.cgi?acc=GSM86116","GSM86116")</f>
        <v>GSM86116</v>
      </c>
      <c r="F968" t="str">
        <f>HYPERLINK("https://www.ncbi.nlm.nih.gov/geo/query/acc.cgi?acc=GSE3749","GSE3749")</f>
        <v>GSE3749</v>
      </c>
    </row>
    <row r="969" spans="1:6" x14ac:dyDescent="0.25">
      <c r="A969" t="s">
        <v>5180</v>
      </c>
      <c r="B969" s="2" t="s">
        <v>5181</v>
      </c>
      <c r="C969" t="s">
        <v>59</v>
      </c>
      <c r="D969" t="s">
        <v>583</v>
      </c>
      <c r="E969" t="str">
        <f>HYPERLINK("https://www.ncbi.nlm.nih.gov/geo/query/acc.cgi?acc=GSM428978","GSM428978")</f>
        <v>GSM428978</v>
      </c>
      <c r="F969" t="str">
        <f>HYPERLINK("https://www.ncbi.nlm.nih.gov/geo/query/acc.cgi?acc=GSE17136","GSE17136")</f>
        <v>GSE17136</v>
      </c>
    </row>
    <row r="970" spans="1:6" x14ac:dyDescent="0.25">
      <c r="A970" t="s">
        <v>5182</v>
      </c>
      <c r="B970" s="2" t="s">
        <v>5183</v>
      </c>
      <c r="C970" t="s">
        <v>59</v>
      </c>
      <c r="D970" t="s">
        <v>583</v>
      </c>
      <c r="E970" t="str">
        <f>HYPERLINK("https://www.ncbi.nlm.nih.gov/geo/query/acc.cgi?acc=GSM428979","GSM428979")</f>
        <v>GSM428979</v>
      </c>
      <c r="F970" t="str">
        <f>HYPERLINK("https://www.ncbi.nlm.nih.gov/geo/query/acc.cgi?acc=GSE17136","GSE17136")</f>
        <v>GSE17136</v>
      </c>
    </row>
    <row r="971" spans="1:6" x14ac:dyDescent="0.25">
      <c r="A971" t="s">
        <v>5186</v>
      </c>
      <c r="B971" s="2" t="s">
        <v>4818</v>
      </c>
      <c r="C971" t="s">
        <v>145</v>
      </c>
      <c r="D971" t="s">
        <v>559</v>
      </c>
      <c r="E971" t="str">
        <f>HYPERLINK("https://www.ncbi.nlm.nih.gov/geo/query/acc.cgi?acc=GSM678450","GSM678450")</f>
        <v>GSM678450</v>
      </c>
      <c r="F971" t="str">
        <f>HYPERLINK("https://www.ncbi.nlm.nih.gov/geo/query/acc.cgi?acc=GSE27455","GSE27455")</f>
        <v>GSE27455</v>
      </c>
    </row>
    <row r="972" spans="1:6" x14ac:dyDescent="0.25">
      <c r="A972" t="s">
        <v>5190</v>
      </c>
      <c r="B972" s="2" t="s">
        <v>5188</v>
      </c>
      <c r="C972" t="s">
        <v>145</v>
      </c>
      <c r="D972" t="s">
        <v>559</v>
      </c>
      <c r="E972" t="str">
        <f>HYPERLINK("https://www.ncbi.nlm.nih.gov/geo/query/acc.cgi?acc=GSM678453","GSM678453")</f>
        <v>GSM678453</v>
      </c>
      <c r="F972" t="str">
        <f>HYPERLINK("https://www.ncbi.nlm.nih.gov/geo/query/acc.cgi?acc=GSE27455","GSE27455")</f>
        <v>GSE27455</v>
      </c>
    </row>
    <row r="973" spans="1:6" x14ac:dyDescent="0.25">
      <c r="A973" t="s">
        <v>5194</v>
      </c>
      <c r="B973" s="2" t="s">
        <v>5192</v>
      </c>
      <c r="C973" t="s">
        <v>145</v>
      </c>
      <c r="D973" t="s">
        <v>559</v>
      </c>
      <c r="E973" t="str">
        <f>HYPERLINK("https://www.ncbi.nlm.nih.gov/geo/query/acc.cgi?acc=GSM678456","GSM678456")</f>
        <v>GSM678456</v>
      </c>
      <c r="F973" t="str">
        <f>HYPERLINK("https://www.ncbi.nlm.nih.gov/geo/query/acc.cgi?acc=GSE27455","GSE27455")</f>
        <v>GSE27455</v>
      </c>
    </row>
    <row r="974" spans="1:6" x14ac:dyDescent="0.25">
      <c r="A974" t="s">
        <v>5196</v>
      </c>
      <c r="B974" s="2" t="s">
        <v>5197</v>
      </c>
      <c r="C974" t="s">
        <v>389</v>
      </c>
      <c r="D974" t="s">
        <v>559</v>
      </c>
      <c r="E974" t="str">
        <f>HYPERLINK("https://www.ncbi.nlm.nih.gov/geo/query/acc.cgi?acc=GSM1340514","GSM1340514")</f>
        <v>GSM1340514</v>
      </c>
      <c r="F974" t="str">
        <f>HYPERLINK("https://www.ncbi.nlm.nih.gov/geo/query/acc.cgi?acc=GSE55622","GSE55622")</f>
        <v>GSE55622</v>
      </c>
    </row>
    <row r="975" spans="1:6" x14ac:dyDescent="0.25">
      <c r="A975" t="s">
        <v>5202</v>
      </c>
      <c r="B975" s="2" t="s">
        <v>3399</v>
      </c>
      <c r="C975" t="s">
        <v>389</v>
      </c>
      <c r="D975" t="s">
        <v>559</v>
      </c>
      <c r="E975" t="str">
        <f>HYPERLINK("https://www.ncbi.nlm.nih.gov/geo/query/acc.cgi?acc=GSM1340510","GSM1340510")</f>
        <v>GSM1340510</v>
      </c>
      <c r="F975" t="str">
        <f>HYPERLINK("https://www.ncbi.nlm.nih.gov/geo/query/acc.cgi?acc=GSE55622","GSE55622")</f>
        <v>GSE55622</v>
      </c>
    </row>
    <row r="976" spans="1:6" x14ac:dyDescent="0.25">
      <c r="A976" t="s">
        <v>5207</v>
      </c>
      <c r="B976" s="2" t="s">
        <v>5206</v>
      </c>
      <c r="C976" t="s">
        <v>324</v>
      </c>
      <c r="D976" t="s">
        <v>623</v>
      </c>
      <c r="E976" t="str">
        <f>HYPERLINK("https://www.ncbi.nlm.nih.gov/geo/query/acc.cgi?acc=GSM105612","GSM105612")</f>
        <v>GSM105612</v>
      </c>
      <c r="F976" t="str">
        <f>HYPERLINK("https://www.ncbi.nlm.nih.gov/geo/query/acc.cgi?acc=GSE4679","GSE4679")</f>
        <v>GSE4679</v>
      </c>
    </row>
    <row r="977" spans="1:6" x14ac:dyDescent="0.25">
      <c r="A977" t="s">
        <v>5210</v>
      </c>
      <c r="B977" s="2" t="s">
        <v>5209</v>
      </c>
      <c r="C977" t="s">
        <v>324</v>
      </c>
      <c r="D977" t="s">
        <v>623</v>
      </c>
      <c r="E977" t="str">
        <f>HYPERLINK("https://www.ncbi.nlm.nih.gov/geo/query/acc.cgi?acc=GSM105610","GSM105610")</f>
        <v>GSM105610</v>
      </c>
      <c r="F977" t="str">
        <f>HYPERLINK("https://www.ncbi.nlm.nih.gov/geo/query/acc.cgi?acc=GSE4679","GSE4679")</f>
        <v>GSE4679</v>
      </c>
    </row>
    <row r="978" spans="1:6" x14ac:dyDescent="0.25">
      <c r="A978" t="s">
        <v>5213</v>
      </c>
      <c r="B978" s="2" t="s">
        <v>5212</v>
      </c>
      <c r="C978" t="s">
        <v>324</v>
      </c>
      <c r="D978" t="s">
        <v>623</v>
      </c>
      <c r="E978" t="str">
        <f>HYPERLINK("https://www.ncbi.nlm.nih.gov/geo/query/acc.cgi?acc=GSM105616","GSM105616")</f>
        <v>GSM105616</v>
      </c>
      <c r="F978" t="str">
        <f>HYPERLINK("https://www.ncbi.nlm.nih.gov/geo/query/acc.cgi?acc=GSE4679","GSE4679")</f>
        <v>GSE4679</v>
      </c>
    </row>
    <row r="979" spans="1:6" x14ac:dyDescent="0.25">
      <c r="A979" t="s">
        <v>5216</v>
      </c>
      <c r="B979" s="2" t="s">
        <v>5215</v>
      </c>
      <c r="C979" t="s">
        <v>324</v>
      </c>
      <c r="D979" t="s">
        <v>623</v>
      </c>
      <c r="E979" t="str">
        <f>HYPERLINK("https://www.ncbi.nlm.nih.gov/geo/query/acc.cgi?acc=GSM105614","GSM105614")</f>
        <v>GSM105614</v>
      </c>
      <c r="F979" t="str">
        <f>HYPERLINK("https://www.ncbi.nlm.nih.gov/geo/query/acc.cgi?acc=GSE4679","GSE4679")</f>
        <v>GSE4679</v>
      </c>
    </row>
    <row r="980" spans="1:6" x14ac:dyDescent="0.25">
      <c r="A980" t="s">
        <v>5221</v>
      </c>
      <c r="B980" s="2" t="s">
        <v>5222</v>
      </c>
      <c r="C980" t="s">
        <v>5</v>
      </c>
      <c r="D980" t="s">
        <v>559</v>
      </c>
      <c r="E980" t="str">
        <f>HYPERLINK("https://www.ncbi.nlm.nih.gov/geo/query/acc.cgi?acc=GSM258658","GSM258658")</f>
        <v>GSM258658</v>
      </c>
      <c r="F980" t="str">
        <f>HYPERLINK("https://www.ncbi.nlm.nih.gov/geo/query/acc.cgi?acc=GSE10246","GSE10246")</f>
        <v>GSE10246</v>
      </c>
    </row>
    <row r="981" spans="1:6" x14ac:dyDescent="0.25">
      <c r="A981" t="s">
        <v>5223</v>
      </c>
      <c r="B981" s="2" t="s">
        <v>2931</v>
      </c>
      <c r="C981" t="s">
        <v>412</v>
      </c>
      <c r="D981" t="s">
        <v>583</v>
      </c>
      <c r="E981" t="str">
        <f>HYPERLINK("https://www.ncbi.nlm.nih.gov/geo/query/acc.cgi?acc=GSM1416511","GSM1416511")</f>
        <v>GSM1416511</v>
      </c>
      <c r="F981" t="str">
        <f>HYPERLINK("https://www.ncbi.nlm.nih.gov/geo/query/acc.cgi?acc=GSE58656","GSE58656")</f>
        <v>GSE58656</v>
      </c>
    </row>
    <row r="982" spans="1:6" x14ac:dyDescent="0.25">
      <c r="A982" t="s">
        <v>5226</v>
      </c>
      <c r="B982" s="2" t="s">
        <v>5225</v>
      </c>
      <c r="C982" t="s">
        <v>5</v>
      </c>
      <c r="D982" t="s">
        <v>559</v>
      </c>
      <c r="E982" t="str">
        <f>HYPERLINK("https://www.ncbi.nlm.nih.gov/geo/query/acc.cgi?acc=GSM258656","GSM258656")</f>
        <v>GSM258656</v>
      </c>
      <c r="F982" t="str">
        <f>HYPERLINK("https://www.ncbi.nlm.nih.gov/geo/query/acc.cgi?acc=GSE10246","GSE10246")</f>
        <v>GSE10246</v>
      </c>
    </row>
    <row r="983" spans="1:6" x14ac:dyDescent="0.25">
      <c r="A983" t="s">
        <v>5228</v>
      </c>
      <c r="B983" s="2" t="s">
        <v>5218</v>
      </c>
      <c r="C983" t="s">
        <v>139</v>
      </c>
      <c r="D983" t="s">
        <v>559</v>
      </c>
      <c r="E983" t="str">
        <f>HYPERLINK("https://www.ncbi.nlm.nih.gov/geo/query/acc.cgi?acc=GSM659778","GSM659778")</f>
        <v>GSM659778</v>
      </c>
      <c r="F983" t="str">
        <f>HYPERLINK("https://www.ncbi.nlm.nih.gov/geo/query/acc.cgi?acc=GSE26830","GSE26830")</f>
        <v>GSE26830</v>
      </c>
    </row>
    <row r="984" spans="1:6" x14ac:dyDescent="0.25">
      <c r="A984" t="s">
        <v>5232</v>
      </c>
      <c r="B984" s="2" t="s">
        <v>5231</v>
      </c>
      <c r="C984" t="s">
        <v>26</v>
      </c>
      <c r="D984" t="s">
        <v>1121</v>
      </c>
      <c r="E984" t="str">
        <f>HYPERLINK("https://www.ncbi.nlm.nih.gov/geo/query/acc.cgi?acc=GSM333655","GSM333655")</f>
        <v>GSM333655</v>
      </c>
      <c r="F984" t="str">
        <f>HYPERLINK("https://www.ncbi.nlm.nih.gov/geo/query/acc.cgi?acc=GSE13212","GSE13212")</f>
        <v>GSE13212</v>
      </c>
    </row>
    <row r="985" spans="1:6" x14ac:dyDescent="0.25">
      <c r="A985" t="s">
        <v>5239</v>
      </c>
      <c r="B985" s="2" t="s">
        <v>5234</v>
      </c>
      <c r="C985" t="s">
        <v>26</v>
      </c>
      <c r="D985" t="s">
        <v>1121</v>
      </c>
      <c r="E985" t="str">
        <f>HYPERLINK("https://www.ncbi.nlm.nih.gov/geo/query/acc.cgi?acc=GSM333658","GSM333658")</f>
        <v>GSM333658</v>
      </c>
      <c r="F985" t="str">
        <f>HYPERLINK("https://www.ncbi.nlm.nih.gov/geo/query/acc.cgi?acc=GSE13212","GSE13212")</f>
        <v>GSE13212</v>
      </c>
    </row>
    <row r="986" spans="1:6" x14ac:dyDescent="0.25">
      <c r="A986" t="s">
        <v>5243</v>
      </c>
      <c r="B986" s="2" t="s">
        <v>5244</v>
      </c>
      <c r="C986" t="s">
        <v>186</v>
      </c>
      <c r="D986" t="s">
        <v>728</v>
      </c>
      <c r="E986" t="str">
        <f>HYPERLINK("https://www.ncbi.nlm.nih.gov/geo/query/acc.cgi?acc=GSM777979","GSM777979")</f>
        <v>GSM777979</v>
      </c>
      <c r="F986" t="str">
        <f>HYPERLINK("https://www.ncbi.nlm.nih.gov/geo/query/acc.cgi?acc=GSE31374","GSE31374")</f>
        <v>GSE31374</v>
      </c>
    </row>
    <row r="987" spans="1:6" x14ac:dyDescent="0.25">
      <c r="A987" t="s">
        <v>5246</v>
      </c>
      <c r="B987" s="2" t="s">
        <v>5247</v>
      </c>
      <c r="C987" t="s">
        <v>186</v>
      </c>
      <c r="D987" t="s">
        <v>728</v>
      </c>
      <c r="E987" t="str">
        <f>HYPERLINK("https://www.ncbi.nlm.nih.gov/geo/query/acc.cgi?acc=GSM777971","GSM777971")</f>
        <v>GSM777971</v>
      </c>
      <c r="F987" t="str">
        <f>HYPERLINK("https://www.ncbi.nlm.nih.gov/geo/query/acc.cgi?acc=GSE31374","GSE31374")</f>
        <v>GSE31374</v>
      </c>
    </row>
    <row r="988" spans="1:6" x14ac:dyDescent="0.25">
      <c r="A988" t="s">
        <v>5249</v>
      </c>
      <c r="B988" s="2" t="s">
        <v>5250</v>
      </c>
      <c r="C988" t="s">
        <v>186</v>
      </c>
      <c r="D988" t="s">
        <v>728</v>
      </c>
      <c r="E988" t="str">
        <f>HYPERLINK("https://www.ncbi.nlm.nih.gov/geo/query/acc.cgi?acc=GSM777973","GSM777973")</f>
        <v>GSM777973</v>
      </c>
      <c r="F988" t="str">
        <f>HYPERLINK("https://www.ncbi.nlm.nih.gov/geo/query/acc.cgi?acc=GSE31374","GSE31374")</f>
        <v>GSE31374</v>
      </c>
    </row>
    <row r="989" spans="1:6" x14ac:dyDescent="0.25">
      <c r="A989" t="s">
        <v>5252</v>
      </c>
      <c r="B989" s="2" t="s">
        <v>5253</v>
      </c>
      <c r="C989" t="s">
        <v>186</v>
      </c>
      <c r="D989" t="s">
        <v>728</v>
      </c>
      <c r="E989" t="str">
        <f>HYPERLINK("https://www.ncbi.nlm.nih.gov/geo/query/acc.cgi?acc=GSM777975","GSM777975")</f>
        <v>GSM777975</v>
      </c>
      <c r="F989" t="str">
        <f>HYPERLINK("https://www.ncbi.nlm.nih.gov/geo/query/acc.cgi?acc=GSE31374","GSE31374")</f>
        <v>GSE31374</v>
      </c>
    </row>
    <row r="990" spans="1:6" x14ac:dyDescent="0.25">
      <c r="A990" t="s">
        <v>5256</v>
      </c>
      <c r="B990" s="2" t="s">
        <v>1131</v>
      </c>
      <c r="C990" t="s">
        <v>118</v>
      </c>
      <c r="D990" t="s">
        <v>559</v>
      </c>
      <c r="E990" t="str">
        <f>HYPERLINK("https://www.ncbi.nlm.nih.gov/geo/query/acc.cgi?acc=GSM638105","GSM638105")</f>
        <v>GSM638105</v>
      </c>
      <c r="F990" t="str">
        <f>HYPERLINK("https://www.ncbi.nlm.nih.gov/geo/query/acc.cgi?acc=GSE24705","GSE24705")</f>
        <v>GSE24705</v>
      </c>
    </row>
    <row r="991" spans="1:6" x14ac:dyDescent="0.25">
      <c r="A991" t="s">
        <v>5257</v>
      </c>
      <c r="B991" s="2" t="s">
        <v>2446</v>
      </c>
      <c r="C991" t="s">
        <v>324</v>
      </c>
      <c r="D991" t="s">
        <v>623</v>
      </c>
      <c r="E991" t="str">
        <f>HYPERLINK("https://www.ncbi.nlm.nih.gov/geo/query/acc.cgi?acc=GSM105590","GSM105590")</f>
        <v>GSM105590</v>
      </c>
      <c r="F991" t="str">
        <f>HYPERLINK("https://www.ncbi.nlm.nih.gov/geo/query/acc.cgi?acc=GSE4679","GSE4679")</f>
        <v>GSE4679</v>
      </c>
    </row>
    <row r="992" spans="1:6" x14ac:dyDescent="0.25">
      <c r="A992" t="s">
        <v>5271</v>
      </c>
      <c r="B992" s="2" t="s">
        <v>4885</v>
      </c>
      <c r="C992" t="s">
        <v>104</v>
      </c>
      <c r="D992" t="s">
        <v>923</v>
      </c>
      <c r="E992" t="str">
        <f>HYPERLINK("https://www.ncbi.nlm.nih.gov/geo/query/acc.cgi?acc=GSM516954","GSM516954")</f>
        <v>GSM516954</v>
      </c>
      <c r="F992" t="str">
        <f>HYPERLINK("https://www.ncbi.nlm.nih.gov/geo/query/acc.cgi?acc=GSE20576","GSE20576")</f>
        <v>GSE20576</v>
      </c>
    </row>
    <row r="993" spans="1:6" x14ac:dyDescent="0.25">
      <c r="A993" t="s">
        <v>5280</v>
      </c>
      <c r="B993" s="2" t="s">
        <v>5281</v>
      </c>
      <c r="C993" t="s">
        <v>481</v>
      </c>
      <c r="D993" t="s">
        <v>856</v>
      </c>
      <c r="E993" t="str">
        <f>HYPERLINK("https://www.ncbi.nlm.nih.gov/geo/query/acc.cgi?acc=GSM2026318","GSM2026318")</f>
        <v>GSM2026318</v>
      </c>
      <c r="F993" t="str">
        <f>HYPERLINK("https://www.ncbi.nlm.nih.gov/geo/query/acc.cgi?acc=GSE76481","GSE76481")</f>
        <v>GSE76481</v>
      </c>
    </row>
    <row r="994" spans="1:6" x14ac:dyDescent="0.25">
      <c r="A994" t="s">
        <v>5282</v>
      </c>
      <c r="B994" s="2" t="s">
        <v>5273</v>
      </c>
      <c r="C994" t="s">
        <v>104</v>
      </c>
      <c r="D994" t="s">
        <v>923</v>
      </c>
      <c r="E994" t="str">
        <f>HYPERLINK("https://www.ncbi.nlm.nih.gov/geo/query/acc.cgi?acc=GSM516958","GSM516958")</f>
        <v>GSM516958</v>
      </c>
      <c r="F994" t="str">
        <f>HYPERLINK("https://www.ncbi.nlm.nih.gov/geo/query/acc.cgi?acc=GSE20576","GSE20576")</f>
        <v>GSE20576</v>
      </c>
    </row>
    <row r="995" spans="1:6" x14ac:dyDescent="0.25">
      <c r="A995" t="s">
        <v>5284</v>
      </c>
      <c r="B995" s="2" t="s">
        <v>5285</v>
      </c>
      <c r="C995" t="s">
        <v>501</v>
      </c>
      <c r="D995" t="s">
        <v>1806</v>
      </c>
      <c r="E995" t="str">
        <f>HYPERLINK("https://www.ncbi.nlm.nih.gov/geo/query/acc.cgi?acc=GSM190783","GSM190783")</f>
        <v>GSM190783</v>
      </c>
      <c r="F995" t="str">
        <f>HYPERLINK("https://www.ncbi.nlm.nih.gov/geo/query/acc.cgi?acc=GSE7866","GSE7866")</f>
        <v>GSE7866</v>
      </c>
    </row>
    <row r="996" spans="1:6" x14ac:dyDescent="0.25">
      <c r="A996" t="s">
        <v>5286</v>
      </c>
      <c r="B996" s="2" t="s">
        <v>5287</v>
      </c>
      <c r="C996" t="s">
        <v>501</v>
      </c>
      <c r="D996" t="s">
        <v>1806</v>
      </c>
      <c r="E996" t="str">
        <f>HYPERLINK("https://www.ncbi.nlm.nih.gov/geo/query/acc.cgi?acc=GSM190782","GSM190782")</f>
        <v>GSM190782</v>
      </c>
      <c r="F996" t="str">
        <f>HYPERLINK("https://www.ncbi.nlm.nih.gov/geo/query/acc.cgi?acc=GSE7866","GSE7866")</f>
        <v>GSE7866</v>
      </c>
    </row>
    <row r="997" spans="1:6" x14ac:dyDescent="0.25">
      <c r="A997" t="s">
        <v>5288</v>
      </c>
      <c r="B997" s="2" t="s">
        <v>4978</v>
      </c>
      <c r="C997" t="s">
        <v>454</v>
      </c>
      <c r="D997" t="s">
        <v>559</v>
      </c>
      <c r="E997" t="str">
        <f>HYPERLINK("https://www.ncbi.nlm.nih.gov/geo/query/acc.cgi?acc=GSM169456","GSM169456")</f>
        <v>GSM169456</v>
      </c>
      <c r="F997" t="str">
        <f>HYPERLINK("https://www.ncbi.nlm.nih.gov/geo/query/acc.cgi?acc=GSE7069","GSE7069")</f>
        <v>GSE7069</v>
      </c>
    </row>
    <row r="998" spans="1:6" x14ac:dyDescent="0.25">
      <c r="A998" t="s">
        <v>5289</v>
      </c>
      <c r="B998" s="2" t="s">
        <v>3352</v>
      </c>
      <c r="C998" t="s">
        <v>330</v>
      </c>
      <c r="D998" t="s">
        <v>947</v>
      </c>
      <c r="E998" t="str">
        <f>HYPERLINK("https://www.ncbi.nlm.nih.gov/geo/query/acc.cgi?acc=GSM1147694","GSM1147694")</f>
        <v>GSM1147694</v>
      </c>
      <c r="F998" t="str">
        <f>HYPERLINK("https://www.ncbi.nlm.nih.gov/geo/query/acc.cgi?acc=GSE47345","GSE47345")</f>
        <v>GSE47345</v>
      </c>
    </row>
    <row r="999" spans="1:6" x14ac:dyDescent="0.25">
      <c r="A999" t="s">
        <v>5292</v>
      </c>
      <c r="B999" s="2" t="s">
        <v>5293</v>
      </c>
      <c r="C999" t="s">
        <v>348</v>
      </c>
      <c r="D999" t="s">
        <v>579</v>
      </c>
      <c r="E999" t="str">
        <f>HYPERLINK("https://www.ncbi.nlm.nih.gov/geo/query/acc.cgi?acc=GSM1606116","GSM1606116")</f>
        <v>GSM1606116</v>
      </c>
      <c r="F999" t="str">
        <f>HYPERLINK("https://www.ncbi.nlm.nih.gov/geo/query/acc.cgi?acc=GSE49767","GSE49767")</f>
        <v>GSE49767</v>
      </c>
    </row>
    <row r="1000" spans="1:6" x14ac:dyDescent="0.25">
      <c r="A1000" t="s">
        <v>5295</v>
      </c>
      <c r="B1000" s="2" t="s">
        <v>5296</v>
      </c>
      <c r="C1000" t="s">
        <v>404</v>
      </c>
      <c r="D1000" t="s">
        <v>579</v>
      </c>
      <c r="E1000" t="str">
        <f>HYPERLINK("https://www.ncbi.nlm.nih.gov/geo/query/acc.cgi?acc=GSM1385818","GSM1385818")</f>
        <v>GSM1385818</v>
      </c>
      <c r="F1000" t="str">
        <f>HYPERLINK("https://www.ncbi.nlm.nih.gov/geo/query/acc.cgi?acc=GSE57639","GSE57639")</f>
        <v>GSE57639</v>
      </c>
    </row>
    <row r="1001" spans="1:6" x14ac:dyDescent="0.25">
      <c r="A1001" t="s">
        <v>5299</v>
      </c>
      <c r="B1001" s="2" t="s">
        <v>5300</v>
      </c>
      <c r="C1001" t="s">
        <v>404</v>
      </c>
      <c r="D1001" t="s">
        <v>579</v>
      </c>
      <c r="E1001" t="str">
        <f>HYPERLINK("https://www.ncbi.nlm.nih.gov/geo/query/acc.cgi?acc=GSM1385812","GSM1385812")</f>
        <v>GSM1385812</v>
      </c>
      <c r="F1001" t="str">
        <f>HYPERLINK("https://www.ncbi.nlm.nih.gov/geo/query/acc.cgi?acc=GSE57639","GSE57639")</f>
        <v>GSE57639</v>
      </c>
    </row>
    <row r="1002" spans="1:6" x14ac:dyDescent="0.25">
      <c r="A1002" t="s">
        <v>5305</v>
      </c>
      <c r="B1002" s="2" t="s">
        <v>5298</v>
      </c>
      <c r="C1002" t="s">
        <v>404</v>
      </c>
      <c r="D1002" t="s">
        <v>579</v>
      </c>
      <c r="E1002" t="str">
        <f>HYPERLINK("https://www.ncbi.nlm.nih.gov/geo/query/acc.cgi?acc=GSM1385815","GSM1385815")</f>
        <v>GSM1385815</v>
      </c>
      <c r="F1002" t="str">
        <f>HYPERLINK("https://www.ncbi.nlm.nih.gov/geo/query/acc.cgi?acc=GSE57639","GSE57639")</f>
        <v>GSE57639</v>
      </c>
    </row>
    <row r="1003" spans="1:6" x14ac:dyDescent="0.25">
      <c r="A1003" t="s">
        <v>5309</v>
      </c>
      <c r="B1003" s="2" t="s">
        <v>5308</v>
      </c>
      <c r="C1003" t="s">
        <v>95</v>
      </c>
      <c r="D1003" t="s">
        <v>559</v>
      </c>
      <c r="E1003" t="str">
        <f>HYPERLINK("https://www.ncbi.nlm.nih.gov/geo/query/acc.cgi?acc=GSM495485","GSM495485")</f>
        <v>GSM495485</v>
      </c>
      <c r="F1003" t="str">
        <f>HYPERLINK("https://www.ncbi.nlm.nih.gov/geo/query/acc.cgi?acc=GSE19836","GSE19836")</f>
        <v>GSE19836</v>
      </c>
    </row>
    <row r="1004" spans="1:6" x14ac:dyDescent="0.25">
      <c r="A1004" t="s">
        <v>5316</v>
      </c>
      <c r="B1004" s="2" t="s">
        <v>679</v>
      </c>
      <c r="C1004" t="s">
        <v>95</v>
      </c>
      <c r="D1004" t="s">
        <v>559</v>
      </c>
      <c r="E1004" t="str">
        <f>HYPERLINK("https://www.ncbi.nlm.nih.gov/geo/query/acc.cgi?acc=GSM495482","GSM495482")</f>
        <v>GSM495482</v>
      </c>
      <c r="F1004" t="str">
        <f>HYPERLINK("https://www.ncbi.nlm.nih.gov/geo/query/acc.cgi?acc=GSE19836","GSE19836")</f>
        <v>GSE19836</v>
      </c>
    </row>
    <row r="1005" spans="1:6" x14ac:dyDescent="0.25">
      <c r="A1005" t="s">
        <v>5320</v>
      </c>
      <c r="B1005" s="2" t="s">
        <v>5311</v>
      </c>
      <c r="C1005" t="s">
        <v>95</v>
      </c>
      <c r="D1005" t="s">
        <v>559</v>
      </c>
      <c r="E1005" t="str">
        <f>HYPERLINK("https://www.ncbi.nlm.nih.gov/geo/query/acc.cgi?acc=GSM495488","GSM495488")</f>
        <v>GSM495488</v>
      </c>
      <c r="F1005" t="str">
        <f>HYPERLINK("https://www.ncbi.nlm.nih.gov/geo/query/acc.cgi?acc=GSE19836","GSE19836")</f>
        <v>GSE19836</v>
      </c>
    </row>
    <row r="1006" spans="1:6" x14ac:dyDescent="0.25">
      <c r="A1006" t="s">
        <v>5333</v>
      </c>
      <c r="B1006" s="2" t="s">
        <v>5334</v>
      </c>
      <c r="C1006" t="s">
        <v>186</v>
      </c>
      <c r="D1006" t="s">
        <v>728</v>
      </c>
      <c r="E1006" t="str">
        <f>HYPERLINK("https://www.ncbi.nlm.nih.gov/geo/query/acc.cgi?acc=GSM777993","GSM777993")</f>
        <v>GSM777993</v>
      </c>
      <c r="F1006" t="str">
        <f>HYPERLINK("https://www.ncbi.nlm.nih.gov/geo/query/acc.cgi?acc=GSE31374","GSE31374")</f>
        <v>GSE31374</v>
      </c>
    </row>
    <row r="1007" spans="1:6" x14ac:dyDescent="0.25">
      <c r="A1007" t="s">
        <v>5335</v>
      </c>
      <c r="B1007" s="2" t="s">
        <v>5336</v>
      </c>
      <c r="C1007" t="s">
        <v>309</v>
      </c>
      <c r="D1007" t="s">
        <v>583</v>
      </c>
      <c r="E1007" t="str">
        <f>HYPERLINK("https://www.ncbi.nlm.nih.gov/geo/query/acc.cgi?acc=GSM1068165","GSM1068165")</f>
        <v>GSM1068165</v>
      </c>
      <c r="F1007" t="str">
        <f>HYPERLINK("https://www.ncbi.nlm.nih.gov/geo/query/acc.cgi?acc=GSE43682","GSE43682")</f>
        <v>GSE43682</v>
      </c>
    </row>
    <row r="1008" spans="1:6" x14ac:dyDescent="0.25">
      <c r="A1008" t="s">
        <v>5339</v>
      </c>
      <c r="B1008" s="2" t="s">
        <v>830</v>
      </c>
      <c r="C1008" t="s">
        <v>309</v>
      </c>
      <c r="D1008" t="s">
        <v>583</v>
      </c>
      <c r="E1008" t="str">
        <f>HYPERLINK("https://www.ncbi.nlm.nih.gov/geo/query/acc.cgi?acc=GSM1068162","GSM1068162")</f>
        <v>GSM1068162</v>
      </c>
      <c r="F1008" t="str">
        <f>HYPERLINK("https://www.ncbi.nlm.nih.gov/geo/query/acc.cgi?acc=GSE43682","GSE43682")</f>
        <v>GSE43682</v>
      </c>
    </row>
    <row r="1009" spans="1:6" x14ac:dyDescent="0.25">
      <c r="A1009" t="s">
        <v>5349</v>
      </c>
      <c r="B1009" s="2" t="s">
        <v>814</v>
      </c>
      <c r="C1009" t="s">
        <v>309</v>
      </c>
      <c r="D1009" t="s">
        <v>583</v>
      </c>
      <c r="E1009" t="str">
        <f>HYPERLINK("https://www.ncbi.nlm.nih.gov/geo/query/acc.cgi?acc=GSM1068168","GSM1068168")</f>
        <v>GSM1068168</v>
      </c>
      <c r="F1009" t="str">
        <f>HYPERLINK("https://www.ncbi.nlm.nih.gov/geo/query/acc.cgi?acc=GSE43682","GSE43682")</f>
        <v>GSE43682</v>
      </c>
    </row>
    <row r="1010" spans="1:6" x14ac:dyDescent="0.25">
      <c r="A1010" t="s">
        <v>5350</v>
      </c>
      <c r="B1010" s="2" t="s">
        <v>4860</v>
      </c>
      <c r="C1010" t="s">
        <v>522</v>
      </c>
      <c r="D1010" t="s">
        <v>583</v>
      </c>
      <c r="E1010" t="str">
        <f>HYPERLINK("https://www.ncbi.nlm.nih.gov/geo/query/acc.cgi?acc=GSM2177597","GSM2177597")</f>
        <v>GSM2177597</v>
      </c>
      <c r="F1010" t="str">
        <f>HYPERLINK("https://www.ncbi.nlm.nih.gov/geo/query/acc.cgi?acc=GSE81908","GSE81908")</f>
        <v>GSE81908</v>
      </c>
    </row>
    <row r="1011" spans="1:6" x14ac:dyDescent="0.25">
      <c r="A1011" t="s">
        <v>5354</v>
      </c>
      <c r="B1011" s="2" t="s">
        <v>3597</v>
      </c>
      <c r="C1011" t="s">
        <v>186</v>
      </c>
      <c r="D1011" t="s">
        <v>728</v>
      </c>
      <c r="E1011" t="str">
        <f>HYPERLINK("https://www.ncbi.nlm.nih.gov/geo/query/acc.cgi?acc=GSM777933","GSM777933")</f>
        <v>GSM777933</v>
      </c>
      <c r="F1011" t="str">
        <f>HYPERLINK("https://www.ncbi.nlm.nih.gov/geo/query/acc.cgi?acc=GSE31374","GSE31374")</f>
        <v>GSE31374</v>
      </c>
    </row>
    <row r="1012" spans="1:6" x14ac:dyDescent="0.25">
      <c r="A1012" t="s">
        <v>5356</v>
      </c>
      <c r="B1012" s="2" t="s">
        <v>3276</v>
      </c>
      <c r="C1012" t="s">
        <v>186</v>
      </c>
      <c r="D1012" t="s">
        <v>728</v>
      </c>
      <c r="E1012" t="str">
        <f>HYPERLINK("https://www.ncbi.nlm.nih.gov/geo/query/acc.cgi?acc=GSM778091","GSM778091")</f>
        <v>GSM778091</v>
      </c>
      <c r="F1012" t="str">
        <f>HYPERLINK("https://www.ncbi.nlm.nih.gov/geo/query/acc.cgi?acc=GSE31374","GSE31374")</f>
        <v>GSE31374</v>
      </c>
    </row>
    <row r="1013" spans="1:6" x14ac:dyDescent="0.25">
      <c r="A1013" t="s">
        <v>5357</v>
      </c>
      <c r="B1013" s="2" t="s">
        <v>1131</v>
      </c>
      <c r="C1013" t="s">
        <v>124</v>
      </c>
      <c r="D1013" t="s">
        <v>559</v>
      </c>
      <c r="E1013" t="str">
        <f>HYPERLINK("https://www.ncbi.nlm.nih.gov/geo/query/acc.cgi?acc=GSM635239","GSM635239")</f>
        <v>GSM635239</v>
      </c>
      <c r="F1013" t="str">
        <f>HYPERLINK("https://www.ncbi.nlm.nih.gov/geo/query/acc.cgi?acc=GSE25872","GSE25872")</f>
        <v>GSE25872</v>
      </c>
    </row>
    <row r="1014" spans="1:6" x14ac:dyDescent="0.25">
      <c r="A1014" t="s">
        <v>5358</v>
      </c>
      <c r="B1014" s="2" t="s">
        <v>5359</v>
      </c>
      <c r="C1014" t="s">
        <v>124</v>
      </c>
      <c r="D1014" t="s">
        <v>559</v>
      </c>
      <c r="E1014" t="str">
        <f>HYPERLINK("https://www.ncbi.nlm.nih.gov/geo/query/acc.cgi?acc=GSM635238","GSM635238")</f>
        <v>GSM635238</v>
      </c>
      <c r="F1014" t="str">
        <f>HYPERLINK("https://www.ncbi.nlm.nih.gov/geo/query/acc.cgi?acc=GSE25872","GSE25872")</f>
        <v>GSE25872</v>
      </c>
    </row>
    <row r="1015" spans="1:6" x14ac:dyDescent="0.25">
      <c r="A1015" t="s">
        <v>5360</v>
      </c>
      <c r="B1015" s="2" t="s">
        <v>5361</v>
      </c>
      <c r="C1015" t="s">
        <v>124</v>
      </c>
      <c r="D1015" t="s">
        <v>559</v>
      </c>
      <c r="E1015" t="str">
        <f>HYPERLINK("https://www.ncbi.nlm.nih.gov/geo/query/acc.cgi?acc=GSM635237","GSM635237")</f>
        <v>GSM635237</v>
      </c>
      <c r="F1015" t="str">
        <f>HYPERLINK("https://www.ncbi.nlm.nih.gov/geo/query/acc.cgi?acc=GSE25872","GSE25872")</f>
        <v>GSE25872</v>
      </c>
    </row>
    <row r="1016" spans="1:6" x14ac:dyDescent="0.25">
      <c r="A1016" t="s">
        <v>5366</v>
      </c>
      <c r="B1016" s="2" t="s">
        <v>5367</v>
      </c>
      <c r="C1016" t="s">
        <v>186</v>
      </c>
      <c r="D1016" t="s">
        <v>728</v>
      </c>
      <c r="E1016" t="str">
        <f>HYPERLINK("https://www.ncbi.nlm.nih.gov/geo/query/acc.cgi?acc=GSM777999","GSM777999")</f>
        <v>GSM777999</v>
      </c>
      <c r="F1016" t="str">
        <f>HYPERLINK("https://www.ncbi.nlm.nih.gov/geo/query/acc.cgi?acc=GSE31374","GSE31374")</f>
        <v>GSE31374</v>
      </c>
    </row>
    <row r="1017" spans="1:6" x14ac:dyDescent="0.25">
      <c r="A1017" t="s">
        <v>5388</v>
      </c>
      <c r="B1017" s="2" t="s">
        <v>4225</v>
      </c>
      <c r="C1017" t="s">
        <v>374</v>
      </c>
      <c r="D1017" t="s">
        <v>789</v>
      </c>
      <c r="E1017" t="str">
        <f>HYPERLINK("https://www.ncbi.nlm.nih.gov/geo/query/acc.cgi?acc=GSM1301751","GSM1301751")</f>
        <v>GSM1301751</v>
      </c>
      <c r="F1017" t="str">
        <f>HYPERLINK("https://www.ncbi.nlm.nih.gov/geo/query/acc.cgi?acc=GSE53832","GSE53832")</f>
        <v>GSE53832</v>
      </c>
    </row>
    <row r="1018" spans="1:6" x14ac:dyDescent="0.25">
      <c r="A1018" t="s">
        <v>5391</v>
      </c>
      <c r="B1018" s="2" t="s">
        <v>5390</v>
      </c>
      <c r="C1018" t="s">
        <v>374</v>
      </c>
      <c r="D1018" t="s">
        <v>789</v>
      </c>
      <c r="E1018" t="str">
        <f>HYPERLINK("https://www.ncbi.nlm.nih.gov/geo/query/acc.cgi?acc=GSM1301753","GSM1301753")</f>
        <v>GSM1301753</v>
      </c>
      <c r="F1018" t="str">
        <f>HYPERLINK("https://www.ncbi.nlm.nih.gov/geo/query/acc.cgi?acc=GSE53832","GSE53832")</f>
        <v>GSE53832</v>
      </c>
    </row>
    <row r="1019" spans="1:6" x14ac:dyDescent="0.25">
      <c r="A1019" t="s">
        <v>5400</v>
      </c>
      <c r="B1019" s="2" t="s">
        <v>5242</v>
      </c>
      <c r="C1019" t="s">
        <v>95</v>
      </c>
      <c r="D1019" t="s">
        <v>559</v>
      </c>
      <c r="E1019" t="str">
        <f>HYPERLINK("https://www.ncbi.nlm.nih.gov/geo/query/acc.cgi?acc=GSM495461","GSM495461")</f>
        <v>GSM495461</v>
      </c>
      <c r="F1019" t="str">
        <f>HYPERLINK("https://www.ncbi.nlm.nih.gov/geo/query/acc.cgi?acc=GSE19836","GSE19836")</f>
        <v>GSE19836</v>
      </c>
    </row>
    <row r="1020" spans="1:6" x14ac:dyDescent="0.25">
      <c r="A1020" t="s">
        <v>5403</v>
      </c>
      <c r="B1020" s="2" t="s">
        <v>5402</v>
      </c>
      <c r="C1020" t="s">
        <v>95</v>
      </c>
      <c r="D1020" t="s">
        <v>559</v>
      </c>
      <c r="E1020" t="str">
        <f>HYPERLINK("https://www.ncbi.nlm.nih.gov/geo/query/acc.cgi?acc=GSM495467","GSM495467")</f>
        <v>GSM495467</v>
      </c>
      <c r="F1020" t="str">
        <f>HYPERLINK("https://www.ncbi.nlm.nih.gov/geo/query/acc.cgi?acc=GSE19836","GSE19836")</f>
        <v>GSE19836</v>
      </c>
    </row>
    <row r="1021" spans="1:6" x14ac:dyDescent="0.25">
      <c r="A1021" t="s">
        <v>5404</v>
      </c>
      <c r="B1021" s="2" t="s">
        <v>5397</v>
      </c>
      <c r="C1021" t="s">
        <v>95</v>
      </c>
      <c r="D1021" t="s">
        <v>559</v>
      </c>
      <c r="E1021" t="str">
        <f>HYPERLINK("https://www.ncbi.nlm.nih.gov/geo/query/acc.cgi?acc=GSM495464","GSM495464")</f>
        <v>GSM495464</v>
      </c>
      <c r="F1021" t="str">
        <f>HYPERLINK("https://www.ncbi.nlm.nih.gov/geo/query/acc.cgi?acc=GSE19836","GSE19836")</f>
        <v>GSE19836</v>
      </c>
    </row>
    <row r="1022" spans="1:6" x14ac:dyDescent="0.25">
      <c r="A1022" t="s">
        <v>5408</v>
      </c>
      <c r="B1022" s="2" t="s">
        <v>5407</v>
      </c>
      <c r="C1022" t="s">
        <v>178</v>
      </c>
      <c r="D1022" t="s">
        <v>630</v>
      </c>
      <c r="E1022" t="str">
        <f>HYPERLINK("https://www.ncbi.nlm.nih.gov/geo/query/acc.cgi?acc=GSM749135","GSM749135")</f>
        <v>GSM749135</v>
      </c>
      <c r="F1022" t="str">
        <f>HYPERLINK("https://www.ncbi.nlm.nih.gov/geo/query/acc.cgi?acc=GSE30245","GSE30245")</f>
        <v>GSE30245</v>
      </c>
    </row>
    <row r="1023" spans="1:6" x14ac:dyDescent="0.25">
      <c r="A1023" t="s">
        <v>5411</v>
      </c>
      <c r="B1023" s="2" t="s">
        <v>5410</v>
      </c>
      <c r="C1023" t="s">
        <v>178</v>
      </c>
      <c r="D1023" t="s">
        <v>630</v>
      </c>
      <c r="E1023" t="str">
        <f>HYPERLINK("https://www.ncbi.nlm.nih.gov/geo/query/acc.cgi?acc=GSM749137","GSM749137")</f>
        <v>GSM749137</v>
      </c>
      <c r="F1023" t="str">
        <f>HYPERLINK("https://www.ncbi.nlm.nih.gov/geo/query/acc.cgi?acc=GSE30245","GSE30245")</f>
        <v>GSE30245</v>
      </c>
    </row>
    <row r="1024" spans="1:6" x14ac:dyDescent="0.25">
      <c r="A1024" t="s">
        <v>5414</v>
      </c>
      <c r="B1024" s="2" t="s">
        <v>5413</v>
      </c>
      <c r="C1024" t="s">
        <v>178</v>
      </c>
      <c r="D1024" t="s">
        <v>630</v>
      </c>
      <c r="E1024" t="str">
        <f>HYPERLINK("https://www.ncbi.nlm.nih.gov/geo/query/acc.cgi?acc=GSM749131","GSM749131")</f>
        <v>GSM749131</v>
      </c>
      <c r="F1024" t="str">
        <f>HYPERLINK("https://www.ncbi.nlm.nih.gov/geo/query/acc.cgi?acc=GSE30245","GSE30245")</f>
        <v>GSE30245</v>
      </c>
    </row>
    <row r="1025" spans="1:6" x14ac:dyDescent="0.25">
      <c r="A1025" t="s">
        <v>5417</v>
      </c>
      <c r="B1025" s="2" t="s">
        <v>5416</v>
      </c>
      <c r="C1025" t="s">
        <v>178</v>
      </c>
      <c r="D1025" t="s">
        <v>630</v>
      </c>
      <c r="E1025" t="str">
        <f>HYPERLINK("https://www.ncbi.nlm.nih.gov/geo/query/acc.cgi?acc=GSM749133","GSM749133")</f>
        <v>GSM749133</v>
      </c>
      <c r="F1025" t="str">
        <f>HYPERLINK("https://www.ncbi.nlm.nih.gov/geo/query/acc.cgi?acc=GSE30245","GSE30245")</f>
        <v>GSE30245</v>
      </c>
    </row>
    <row r="1026" spans="1:6" x14ac:dyDescent="0.25">
      <c r="A1026" t="s">
        <v>5420</v>
      </c>
      <c r="B1026" s="2" t="s">
        <v>5419</v>
      </c>
      <c r="C1026" t="s">
        <v>178</v>
      </c>
      <c r="D1026" t="s">
        <v>630</v>
      </c>
      <c r="E1026" t="str">
        <f>HYPERLINK("https://www.ncbi.nlm.nih.gov/geo/query/acc.cgi?acc=GSM749139","GSM749139")</f>
        <v>GSM749139</v>
      </c>
      <c r="F1026" t="str">
        <f>HYPERLINK("https://www.ncbi.nlm.nih.gov/geo/query/acc.cgi?acc=GSE30245","GSE30245")</f>
        <v>GSE30245</v>
      </c>
    </row>
    <row r="1027" spans="1:6" x14ac:dyDescent="0.25">
      <c r="A1027" t="s">
        <v>5446</v>
      </c>
      <c r="B1027" s="2" t="s">
        <v>5447</v>
      </c>
      <c r="C1027" t="s">
        <v>234</v>
      </c>
      <c r="D1027" t="s">
        <v>579</v>
      </c>
      <c r="E1027" t="str">
        <f>HYPERLINK("https://www.ncbi.nlm.nih.gov/geo/query/acc.cgi?acc=GSM910965","GSM910965")</f>
        <v>GSM910965</v>
      </c>
      <c r="F1027" t="str">
        <f>HYPERLINK("https://www.ncbi.nlm.nih.gov/geo/query/acc.cgi?acc=GSE37113","GSE37113")</f>
        <v>GSE37113</v>
      </c>
    </row>
    <row r="1028" spans="1:6" x14ac:dyDescent="0.25">
      <c r="A1028" t="s">
        <v>5450</v>
      </c>
      <c r="B1028" s="2" t="s">
        <v>5449</v>
      </c>
      <c r="C1028" t="s">
        <v>321</v>
      </c>
      <c r="D1028" t="s">
        <v>559</v>
      </c>
      <c r="E1028" t="str">
        <f>HYPERLINK("https://www.ncbi.nlm.nih.gov/geo/query/acc.cgi?acc=GSM1131819","GSM1131819")</f>
        <v>GSM1131819</v>
      </c>
      <c r="F1028" t="str">
        <f>HYPERLINK("https://www.ncbi.nlm.nih.gov/geo/query/acc.cgi?acc=GSE46532","GSE46532")</f>
        <v>GSE46532</v>
      </c>
    </row>
    <row r="1029" spans="1:6" x14ac:dyDescent="0.25">
      <c r="A1029" t="s">
        <v>5451</v>
      </c>
      <c r="B1029" s="2" t="s">
        <v>4171</v>
      </c>
      <c r="C1029" t="s">
        <v>513</v>
      </c>
      <c r="D1029" t="s">
        <v>1883</v>
      </c>
      <c r="E1029" t="str">
        <f>HYPERLINK("https://www.ncbi.nlm.nih.gov/geo/query/acc.cgi?acc=GSM2102211","GSM2102211")</f>
        <v>GSM2102211</v>
      </c>
      <c r="F1029" t="str">
        <f>HYPERLINK("https://www.ncbi.nlm.nih.gov/geo/query/acc.cgi?acc=GSE79769","GSE79769")</f>
        <v>GSE79769</v>
      </c>
    </row>
    <row r="1030" spans="1:6" x14ac:dyDescent="0.25">
      <c r="A1030" t="s">
        <v>5453</v>
      </c>
      <c r="B1030" s="2" t="s">
        <v>2273</v>
      </c>
      <c r="C1030" t="s">
        <v>513</v>
      </c>
      <c r="D1030" t="s">
        <v>1883</v>
      </c>
      <c r="E1030" t="str">
        <f>HYPERLINK("https://www.ncbi.nlm.nih.gov/geo/query/acc.cgi?acc=GSM2102213","GSM2102213")</f>
        <v>GSM2102213</v>
      </c>
      <c r="F1030" t="str">
        <f>HYPERLINK("https://www.ncbi.nlm.nih.gov/geo/query/acc.cgi?acc=GSE79769","GSE79769")</f>
        <v>GSE79769</v>
      </c>
    </row>
    <row r="1031" spans="1:6" x14ac:dyDescent="0.25">
      <c r="A1031" t="s">
        <v>5455</v>
      </c>
      <c r="B1031" s="2" t="s">
        <v>4948</v>
      </c>
      <c r="C1031" t="s">
        <v>513</v>
      </c>
      <c r="D1031" t="s">
        <v>1883</v>
      </c>
      <c r="E1031" t="str">
        <f>HYPERLINK("https://www.ncbi.nlm.nih.gov/geo/query/acc.cgi?acc=GSM2102215","GSM2102215")</f>
        <v>GSM2102215</v>
      </c>
      <c r="F1031" t="str">
        <f>HYPERLINK("https://www.ncbi.nlm.nih.gov/geo/query/acc.cgi?acc=GSE79769","GSE79769")</f>
        <v>GSE79769</v>
      </c>
    </row>
    <row r="1032" spans="1:6" x14ac:dyDescent="0.25">
      <c r="A1032" t="s">
        <v>5457</v>
      </c>
      <c r="B1032" s="2" t="s">
        <v>1882</v>
      </c>
      <c r="C1032" t="s">
        <v>513</v>
      </c>
      <c r="D1032" t="s">
        <v>1883</v>
      </c>
      <c r="E1032" t="str">
        <f>HYPERLINK("https://www.ncbi.nlm.nih.gov/geo/query/acc.cgi?acc=GSM2102217","GSM2102217")</f>
        <v>GSM2102217</v>
      </c>
      <c r="F1032" t="str">
        <f>HYPERLINK("https://www.ncbi.nlm.nih.gov/geo/query/acc.cgi?acc=GSE79769","GSE79769")</f>
        <v>GSE79769</v>
      </c>
    </row>
    <row r="1033" spans="1:6" x14ac:dyDescent="0.25">
      <c r="A1033" t="s">
        <v>5458</v>
      </c>
      <c r="B1033" s="2" t="s">
        <v>1536</v>
      </c>
      <c r="C1033" t="s">
        <v>412</v>
      </c>
      <c r="D1033" t="s">
        <v>583</v>
      </c>
      <c r="E1033" t="str">
        <f>HYPERLINK("https://www.ncbi.nlm.nih.gov/geo/query/acc.cgi?acc=GSM2130798","GSM2130798")</f>
        <v>GSM2130798</v>
      </c>
      <c r="F1033" t="str">
        <f>HYPERLINK("https://www.ncbi.nlm.nih.gov/geo/query/acc.cgi?acc=GSE58656","GSE58656")</f>
        <v>GSE58656</v>
      </c>
    </row>
    <row r="1034" spans="1:6" x14ac:dyDescent="0.25">
      <c r="A1034" t="s">
        <v>5459</v>
      </c>
      <c r="B1034" s="2" t="s">
        <v>1890</v>
      </c>
      <c r="C1034" t="s">
        <v>513</v>
      </c>
      <c r="D1034" t="s">
        <v>1883</v>
      </c>
      <c r="E1034" t="str">
        <f>HYPERLINK("https://www.ncbi.nlm.nih.gov/geo/query/acc.cgi?acc=GSM2102219","GSM2102219")</f>
        <v>GSM2102219</v>
      </c>
      <c r="F1034" t="str">
        <f>HYPERLINK("https://www.ncbi.nlm.nih.gov/geo/query/acc.cgi?acc=GSE79769","GSE79769")</f>
        <v>GSE79769</v>
      </c>
    </row>
    <row r="1035" spans="1:6" x14ac:dyDescent="0.25">
      <c r="A1035" t="s">
        <v>5462</v>
      </c>
      <c r="B1035" s="2" t="s">
        <v>785</v>
      </c>
      <c r="C1035" t="s">
        <v>377</v>
      </c>
      <c r="D1035" t="s">
        <v>618</v>
      </c>
      <c r="E1035" t="str">
        <f>HYPERLINK("https://www.ncbi.nlm.nih.gov/geo/query/acc.cgi?acc=GSM1304613","GSM1304613")</f>
        <v>GSM1304613</v>
      </c>
      <c r="F1035" t="str">
        <f>HYPERLINK("https://www.ncbi.nlm.nih.gov/geo/query/acc.cgi?acc=GSE53969","GSE53969")</f>
        <v>GSE53969</v>
      </c>
    </row>
    <row r="1036" spans="1:6" x14ac:dyDescent="0.25">
      <c r="A1036" t="s">
        <v>5477</v>
      </c>
      <c r="B1036" s="2" t="s">
        <v>5476</v>
      </c>
      <c r="C1036" t="s">
        <v>186</v>
      </c>
      <c r="D1036" t="s">
        <v>728</v>
      </c>
      <c r="E1036" t="str">
        <f>HYPERLINK("https://www.ncbi.nlm.nih.gov/geo/query/acc.cgi?acc=GSM777985","GSM777985")</f>
        <v>GSM777985</v>
      </c>
      <c r="F1036" t="str">
        <f>HYPERLINK("https://www.ncbi.nlm.nih.gov/geo/query/acc.cgi?acc=GSE31374","GSE31374")</f>
        <v>GSE31374</v>
      </c>
    </row>
    <row r="1037" spans="1:6" x14ac:dyDescent="0.25">
      <c r="A1037" t="s">
        <v>5480</v>
      </c>
      <c r="B1037" s="2" t="s">
        <v>5479</v>
      </c>
      <c r="C1037" t="s">
        <v>178</v>
      </c>
      <c r="D1037" t="s">
        <v>630</v>
      </c>
      <c r="E1037" t="str">
        <f>HYPERLINK("https://www.ncbi.nlm.nih.gov/geo/query/acc.cgi?acc=GSM749249","GSM749249")</f>
        <v>GSM749249</v>
      </c>
      <c r="F1037" t="str">
        <f>HYPERLINK("https://www.ncbi.nlm.nih.gov/geo/query/acc.cgi?acc=GSE30245","GSE30245")</f>
        <v>GSE30245</v>
      </c>
    </row>
    <row r="1038" spans="1:6" x14ac:dyDescent="0.25">
      <c r="A1038" t="s">
        <v>5483</v>
      </c>
      <c r="B1038" s="2" t="s">
        <v>5482</v>
      </c>
      <c r="C1038" t="s">
        <v>186</v>
      </c>
      <c r="D1038" t="s">
        <v>728</v>
      </c>
      <c r="E1038" t="str">
        <f>HYPERLINK("https://www.ncbi.nlm.nih.gov/geo/query/acc.cgi?acc=GSM777981","GSM777981")</f>
        <v>GSM777981</v>
      </c>
      <c r="F1038" t="str">
        <f>HYPERLINK("https://www.ncbi.nlm.nih.gov/geo/query/acc.cgi?acc=GSE31374","GSE31374")</f>
        <v>GSE31374</v>
      </c>
    </row>
    <row r="1039" spans="1:6" x14ac:dyDescent="0.25">
      <c r="A1039" t="s">
        <v>5486</v>
      </c>
      <c r="B1039" s="2" t="s">
        <v>5485</v>
      </c>
      <c r="C1039" t="s">
        <v>186</v>
      </c>
      <c r="D1039" t="s">
        <v>728</v>
      </c>
      <c r="E1039" t="str">
        <f>HYPERLINK("https://www.ncbi.nlm.nih.gov/geo/query/acc.cgi?acc=GSM777983","GSM777983")</f>
        <v>GSM777983</v>
      </c>
      <c r="F1039" t="str">
        <f>HYPERLINK("https://www.ncbi.nlm.nih.gov/geo/query/acc.cgi?acc=GSE31374","GSE31374")</f>
        <v>GSE31374</v>
      </c>
    </row>
    <row r="1040" spans="1:6" x14ac:dyDescent="0.25">
      <c r="A1040" t="s">
        <v>5487</v>
      </c>
      <c r="B1040" s="2" t="s">
        <v>5488</v>
      </c>
      <c r="C1040" t="s">
        <v>178</v>
      </c>
      <c r="D1040" t="s">
        <v>630</v>
      </c>
      <c r="E1040" t="str">
        <f>HYPERLINK("https://www.ncbi.nlm.nih.gov/geo/query/acc.cgi?acc=GSM749242","GSM749242")</f>
        <v>GSM749242</v>
      </c>
      <c r="F1040" t="str">
        <f t="shared" ref="F1040:F1046" si="17">HYPERLINK("https://www.ncbi.nlm.nih.gov/geo/query/acc.cgi?acc=GSE30245","GSE30245")</f>
        <v>GSE30245</v>
      </c>
    </row>
    <row r="1041" spans="1:6" x14ac:dyDescent="0.25">
      <c r="A1041" t="s">
        <v>5489</v>
      </c>
      <c r="B1041" s="2" t="s">
        <v>5490</v>
      </c>
      <c r="C1041" t="s">
        <v>178</v>
      </c>
      <c r="D1041" t="s">
        <v>630</v>
      </c>
      <c r="E1041" t="str">
        <f>HYPERLINK("https://www.ncbi.nlm.nih.gov/geo/query/acc.cgi?acc=GSM749243","GSM749243")</f>
        <v>GSM749243</v>
      </c>
      <c r="F1041" t="str">
        <f t="shared" si="17"/>
        <v>GSE30245</v>
      </c>
    </row>
    <row r="1042" spans="1:6" x14ac:dyDescent="0.25">
      <c r="A1042" t="s">
        <v>5492</v>
      </c>
      <c r="B1042" s="2" t="s">
        <v>2245</v>
      </c>
      <c r="C1042" t="s">
        <v>178</v>
      </c>
      <c r="D1042" t="s">
        <v>630</v>
      </c>
      <c r="E1042" t="str">
        <f>HYPERLINK("https://www.ncbi.nlm.nih.gov/geo/query/acc.cgi?acc=GSM749241","GSM749241")</f>
        <v>GSM749241</v>
      </c>
      <c r="F1042" t="str">
        <f t="shared" si="17"/>
        <v>GSE30245</v>
      </c>
    </row>
    <row r="1043" spans="1:6" x14ac:dyDescent="0.25">
      <c r="A1043" t="s">
        <v>5493</v>
      </c>
      <c r="B1043" s="2" t="s">
        <v>5494</v>
      </c>
      <c r="C1043" t="s">
        <v>178</v>
      </c>
      <c r="D1043" t="s">
        <v>630</v>
      </c>
      <c r="E1043" t="str">
        <f>HYPERLINK("https://www.ncbi.nlm.nih.gov/geo/query/acc.cgi?acc=GSM749246","GSM749246")</f>
        <v>GSM749246</v>
      </c>
      <c r="F1043" t="str">
        <f t="shared" si="17"/>
        <v>GSE30245</v>
      </c>
    </row>
    <row r="1044" spans="1:6" x14ac:dyDescent="0.25">
      <c r="A1044" t="s">
        <v>5495</v>
      </c>
      <c r="B1044" s="2" t="s">
        <v>5496</v>
      </c>
      <c r="C1044" t="s">
        <v>178</v>
      </c>
      <c r="D1044" t="s">
        <v>630</v>
      </c>
      <c r="E1044" t="str">
        <f>HYPERLINK("https://www.ncbi.nlm.nih.gov/geo/query/acc.cgi?acc=GSM749247","GSM749247")</f>
        <v>GSM749247</v>
      </c>
      <c r="F1044" t="str">
        <f t="shared" si="17"/>
        <v>GSE30245</v>
      </c>
    </row>
    <row r="1045" spans="1:6" x14ac:dyDescent="0.25">
      <c r="A1045" t="s">
        <v>5497</v>
      </c>
      <c r="B1045" s="2" t="s">
        <v>5498</v>
      </c>
      <c r="C1045" t="s">
        <v>178</v>
      </c>
      <c r="D1045" t="s">
        <v>630</v>
      </c>
      <c r="E1045" t="str">
        <f>HYPERLINK("https://www.ncbi.nlm.nih.gov/geo/query/acc.cgi?acc=GSM749244","GSM749244")</f>
        <v>GSM749244</v>
      </c>
      <c r="F1045" t="str">
        <f t="shared" si="17"/>
        <v>GSE30245</v>
      </c>
    </row>
    <row r="1046" spans="1:6" x14ac:dyDescent="0.25">
      <c r="A1046" t="s">
        <v>5499</v>
      </c>
      <c r="B1046" s="2" t="s">
        <v>5500</v>
      </c>
      <c r="C1046" t="s">
        <v>178</v>
      </c>
      <c r="D1046" t="s">
        <v>630</v>
      </c>
      <c r="E1046" t="str">
        <f>HYPERLINK("https://www.ncbi.nlm.nih.gov/geo/query/acc.cgi?acc=GSM749245","GSM749245")</f>
        <v>GSM749245</v>
      </c>
      <c r="F1046" t="str">
        <f t="shared" si="17"/>
        <v>GSE30245</v>
      </c>
    </row>
    <row r="1047" spans="1:6" x14ac:dyDescent="0.25">
      <c r="A1047" t="s">
        <v>5501</v>
      </c>
      <c r="B1047" s="2" t="s">
        <v>5502</v>
      </c>
      <c r="C1047" t="s">
        <v>324</v>
      </c>
      <c r="D1047" t="s">
        <v>623</v>
      </c>
      <c r="E1047" t="str">
        <f>HYPERLINK("https://www.ncbi.nlm.nih.gov/geo/query/acc.cgi?acc=GSM105518","GSM105518")</f>
        <v>GSM105518</v>
      </c>
      <c r="F1047" t="str">
        <f>HYPERLINK("https://www.ncbi.nlm.nih.gov/geo/query/acc.cgi?acc=GSE4679","GSE4679")</f>
        <v>GSE4679</v>
      </c>
    </row>
    <row r="1048" spans="1:6" x14ac:dyDescent="0.25">
      <c r="A1048" t="s">
        <v>5506</v>
      </c>
      <c r="B1048" s="2" t="s">
        <v>5507</v>
      </c>
      <c r="C1048" t="s">
        <v>324</v>
      </c>
      <c r="D1048" t="s">
        <v>623</v>
      </c>
      <c r="E1048" t="str">
        <f>HYPERLINK("https://www.ncbi.nlm.nih.gov/geo/query/acc.cgi?acc=GSM105510","GSM105510")</f>
        <v>GSM105510</v>
      </c>
      <c r="F1048" t="str">
        <f>HYPERLINK("https://www.ncbi.nlm.nih.gov/geo/query/acc.cgi?acc=GSE4679","GSE4679")</f>
        <v>GSE4679</v>
      </c>
    </row>
    <row r="1049" spans="1:6" x14ac:dyDescent="0.25">
      <c r="A1049" t="s">
        <v>5509</v>
      </c>
      <c r="B1049" s="2" t="s">
        <v>5510</v>
      </c>
      <c r="C1049" t="s">
        <v>324</v>
      </c>
      <c r="D1049" t="s">
        <v>623</v>
      </c>
      <c r="E1049" t="str">
        <f>HYPERLINK("https://www.ncbi.nlm.nih.gov/geo/query/acc.cgi?acc=GSM105512","GSM105512")</f>
        <v>GSM105512</v>
      </c>
      <c r="F1049" t="str">
        <f>HYPERLINK("https://www.ncbi.nlm.nih.gov/geo/query/acc.cgi?acc=GSE4679","GSE4679")</f>
        <v>GSE4679</v>
      </c>
    </row>
    <row r="1050" spans="1:6" x14ac:dyDescent="0.25">
      <c r="A1050" t="s">
        <v>5512</v>
      </c>
      <c r="B1050" s="2" t="s">
        <v>5513</v>
      </c>
      <c r="C1050" t="s">
        <v>324</v>
      </c>
      <c r="D1050" t="s">
        <v>623</v>
      </c>
      <c r="E1050" t="str">
        <f>HYPERLINK("https://www.ncbi.nlm.nih.gov/geo/query/acc.cgi?acc=GSM105514","GSM105514")</f>
        <v>GSM105514</v>
      </c>
      <c r="F1050" t="str">
        <f>HYPERLINK("https://www.ncbi.nlm.nih.gov/geo/query/acc.cgi?acc=GSE4679","GSE4679")</f>
        <v>GSE4679</v>
      </c>
    </row>
    <row r="1051" spans="1:6" x14ac:dyDescent="0.25">
      <c r="A1051" t="s">
        <v>5515</v>
      </c>
      <c r="B1051" s="2" t="s">
        <v>5516</v>
      </c>
      <c r="C1051" t="s">
        <v>324</v>
      </c>
      <c r="D1051" t="s">
        <v>623</v>
      </c>
      <c r="E1051" t="str">
        <f>HYPERLINK("https://www.ncbi.nlm.nih.gov/geo/query/acc.cgi?acc=GSM105516","GSM105516")</f>
        <v>GSM105516</v>
      </c>
      <c r="F1051" t="str">
        <f>HYPERLINK("https://www.ncbi.nlm.nih.gov/geo/query/acc.cgi?acc=GSE4679","GSE4679")</f>
        <v>GSE4679</v>
      </c>
    </row>
    <row r="1052" spans="1:6" x14ac:dyDescent="0.25">
      <c r="A1052" t="s">
        <v>5520</v>
      </c>
      <c r="B1052" s="2" t="s">
        <v>5521</v>
      </c>
      <c r="C1052" t="s">
        <v>178</v>
      </c>
      <c r="D1052" t="s">
        <v>630</v>
      </c>
      <c r="E1052" t="str">
        <f>HYPERLINK("https://www.ncbi.nlm.nih.gov/geo/query/acc.cgi?acc=GSM748919","GSM748919")</f>
        <v>GSM748919</v>
      </c>
      <c r="F1052" t="str">
        <f t="shared" ref="F1052:F1058" si="18">HYPERLINK("https://www.ncbi.nlm.nih.gov/geo/query/acc.cgi?acc=GSE30245","GSE30245")</f>
        <v>GSE30245</v>
      </c>
    </row>
    <row r="1053" spans="1:6" x14ac:dyDescent="0.25">
      <c r="A1053" t="s">
        <v>5522</v>
      </c>
      <c r="B1053" s="2" t="s">
        <v>5523</v>
      </c>
      <c r="C1053" t="s">
        <v>178</v>
      </c>
      <c r="D1053" t="s">
        <v>630</v>
      </c>
      <c r="E1053" t="str">
        <f>HYPERLINK("https://www.ncbi.nlm.nih.gov/geo/query/acc.cgi?acc=GSM748918","GSM748918")</f>
        <v>GSM748918</v>
      </c>
      <c r="F1053" t="str">
        <f t="shared" si="18"/>
        <v>GSE30245</v>
      </c>
    </row>
    <row r="1054" spans="1:6" x14ac:dyDescent="0.25">
      <c r="A1054" t="s">
        <v>5527</v>
      </c>
      <c r="B1054" s="2" t="s">
        <v>5528</v>
      </c>
      <c r="C1054" t="s">
        <v>178</v>
      </c>
      <c r="D1054" t="s">
        <v>630</v>
      </c>
      <c r="E1054" t="str">
        <f>HYPERLINK("https://www.ncbi.nlm.nih.gov/geo/query/acc.cgi?acc=GSM748910","GSM748910")</f>
        <v>GSM748910</v>
      </c>
      <c r="F1054" t="str">
        <f t="shared" si="18"/>
        <v>GSE30245</v>
      </c>
    </row>
    <row r="1055" spans="1:6" x14ac:dyDescent="0.25">
      <c r="A1055" t="s">
        <v>5531</v>
      </c>
      <c r="B1055" s="2" t="s">
        <v>5532</v>
      </c>
      <c r="C1055" t="s">
        <v>178</v>
      </c>
      <c r="D1055" t="s">
        <v>630</v>
      </c>
      <c r="E1055" t="str">
        <f>HYPERLINK("https://www.ncbi.nlm.nih.gov/geo/query/acc.cgi?acc=GSM748915","GSM748915")</f>
        <v>GSM748915</v>
      </c>
      <c r="F1055" t="str">
        <f t="shared" si="18"/>
        <v>GSE30245</v>
      </c>
    </row>
    <row r="1056" spans="1:6" x14ac:dyDescent="0.25">
      <c r="A1056" t="s">
        <v>5533</v>
      </c>
      <c r="B1056" s="2" t="s">
        <v>5526</v>
      </c>
      <c r="C1056" t="s">
        <v>178</v>
      </c>
      <c r="D1056" t="s">
        <v>630</v>
      </c>
      <c r="E1056" t="str">
        <f>HYPERLINK("https://www.ncbi.nlm.nih.gov/geo/query/acc.cgi?acc=GSM748914","GSM748914")</f>
        <v>GSM748914</v>
      </c>
      <c r="F1056" t="str">
        <f t="shared" si="18"/>
        <v>GSE30245</v>
      </c>
    </row>
    <row r="1057" spans="1:6" x14ac:dyDescent="0.25">
      <c r="A1057" t="s">
        <v>5534</v>
      </c>
      <c r="B1057" s="2" t="s">
        <v>5535</v>
      </c>
      <c r="C1057" t="s">
        <v>178</v>
      </c>
      <c r="D1057" t="s">
        <v>630</v>
      </c>
      <c r="E1057" t="str">
        <f>HYPERLINK("https://www.ncbi.nlm.nih.gov/geo/query/acc.cgi?acc=GSM748917","GSM748917")</f>
        <v>GSM748917</v>
      </c>
      <c r="F1057" t="str">
        <f t="shared" si="18"/>
        <v>GSE30245</v>
      </c>
    </row>
    <row r="1058" spans="1:6" x14ac:dyDescent="0.25">
      <c r="A1058" t="s">
        <v>5536</v>
      </c>
      <c r="B1058" s="2" t="s">
        <v>5537</v>
      </c>
      <c r="C1058" t="s">
        <v>178</v>
      </c>
      <c r="D1058" t="s">
        <v>630</v>
      </c>
      <c r="E1058" t="str">
        <f>HYPERLINK("https://www.ncbi.nlm.nih.gov/geo/query/acc.cgi?acc=GSM748916","GSM748916")</f>
        <v>GSM748916</v>
      </c>
      <c r="F1058" t="str">
        <f t="shared" si="18"/>
        <v>GSE30245</v>
      </c>
    </row>
    <row r="1059" spans="1:6" x14ac:dyDescent="0.25">
      <c r="A1059" t="s">
        <v>5538</v>
      </c>
      <c r="B1059" s="2" t="s">
        <v>5539</v>
      </c>
      <c r="C1059" t="s">
        <v>516</v>
      </c>
      <c r="D1059" t="s">
        <v>559</v>
      </c>
      <c r="E1059" t="str">
        <f>HYPERLINK("https://www.ncbi.nlm.nih.gov/geo/query/acc.cgi?acc=GSM2139756","GSM2139756")</f>
        <v>GSM2139756</v>
      </c>
      <c r="F1059" t="str">
        <f>HYPERLINK("https://www.ncbi.nlm.nih.gov/geo/query/acc.cgi?acc=GSE80983","GSE80983")</f>
        <v>GSE80983</v>
      </c>
    </row>
    <row r="1060" spans="1:6" x14ac:dyDescent="0.25">
      <c r="A1060" t="s">
        <v>5542</v>
      </c>
      <c r="B1060" s="2" t="s">
        <v>5543</v>
      </c>
      <c r="C1060" t="s">
        <v>59</v>
      </c>
      <c r="D1060" t="s">
        <v>583</v>
      </c>
      <c r="E1060" t="str">
        <f>HYPERLINK("https://www.ncbi.nlm.nih.gov/geo/query/acc.cgi?acc=GSM428981","GSM428981")</f>
        <v>GSM428981</v>
      </c>
      <c r="F1060" t="str">
        <f>HYPERLINK("https://www.ncbi.nlm.nih.gov/geo/query/acc.cgi?acc=GSE17136","GSE17136")</f>
        <v>GSE17136</v>
      </c>
    </row>
    <row r="1061" spans="1:6" x14ac:dyDescent="0.25">
      <c r="A1061" t="s">
        <v>5544</v>
      </c>
      <c r="B1061" s="2" t="s">
        <v>5545</v>
      </c>
      <c r="C1061" t="s">
        <v>59</v>
      </c>
      <c r="D1061" t="s">
        <v>583</v>
      </c>
      <c r="E1061" t="str">
        <f>HYPERLINK("https://www.ncbi.nlm.nih.gov/geo/query/acc.cgi?acc=GSM428980","GSM428980")</f>
        <v>GSM428980</v>
      </c>
      <c r="F1061" t="str">
        <f>HYPERLINK("https://www.ncbi.nlm.nih.gov/geo/query/acc.cgi?acc=GSE17136","GSE17136")</f>
        <v>GSE17136</v>
      </c>
    </row>
    <row r="1062" spans="1:6" x14ac:dyDescent="0.25">
      <c r="A1062" t="s">
        <v>5562</v>
      </c>
      <c r="B1062" s="2" t="s">
        <v>5563</v>
      </c>
      <c r="C1062" t="s">
        <v>324</v>
      </c>
      <c r="D1062" t="s">
        <v>623</v>
      </c>
      <c r="E1062" t="str">
        <f>HYPERLINK("https://www.ncbi.nlm.nih.gov/geo/query/acc.cgi?acc=GSM105608","GSM105608")</f>
        <v>GSM105608</v>
      </c>
      <c r="F1062" t="str">
        <f>HYPERLINK("https://www.ncbi.nlm.nih.gov/geo/query/acc.cgi?acc=GSE4679","GSE4679")</f>
        <v>GSE4679</v>
      </c>
    </row>
    <row r="1063" spans="1:6" x14ac:dyDescent="0.25">
      <c r="A1063" t="s">
        <v>5567</v>
      </c>
      <c r="B1063" s="2" t="s">
        <v>5568</v>
      </c>
      <c r="C1063" t="s">
        <v>324</v>
      </c>
      <c r="D1063" t="s">
        <v>623</v>
      </c>
      <c r="E1063" t="str">
        <f>HYPERLINK("https://www.ncbi.nlm.nih.gov/geo/query/acc.cgi?acc=GSM105604","GSM105604")</f>
        <v>GSM105604</v>
      </c>
      <c r="F1063" t="str">
        <f>HYPERLINK("https://www.ncbi.nlm.nih.gov/geo/query/acc.cgi?acc=GSE4679","GSE4679")</f>
        <v>GSE4679</v>
      </c>
    </row>
    <row r="1064" spans="1:6" x14ac:dyDescent="0.25">
      <c r="A1064" t="s">
        <v>5570</v>
      </c>
      <c r="B1064" s="2" t="s">
        <v>5571</v>
      </c>
      <c r="C1064" t="s">
        <v>324</v>
      </c>
      <c r="D1064" t="s">
        <v>623</v>
      </c>
      <c r="E1064" t="str">
        <f>HYPERLINK("https://www.ncbi.nlm.nih.gov/geo/query/acc.cgi?acc=GSM105606","GSM105606")</f>
        <v>GSM105606</v>
      </c>
      <c r="F1064" t="str">
        <f>HYPERLINK("https://www.ncbi.nlm.nih.gov/geo/query/acc.cgi?acc=GSE4679","GSE4679")</f>
        <v>GSE4679</v>
      </c>
    </row>
    <row r="1065" spans="1:6" x14ac:dyDescent="0.25">
      <c r="A1065" t="s">
        <v>5573</v>
      </c>
      <c r="B1065" s="2" t="s">
        <v>5574</v>
      </c>
      <c r="C1065" t="s">
        <v>324</v>
      </c>
      <c r="D1065" t="s">
        <v>623</v>
      </c>
      <c r="E1065" t="str">
        <f>HYPERLINK("https://www.ncbi.nlm.nih.gov/geo/query/acc.cgi?acc=GSM105600","GSM105600")</f>
        <v>GSM105600</v>
      </c>
      <c r="F1065" t="str">
        <f>HYPERLINK("https://www.ncbi.nlm.nih.gov/geo/query/acc.cgi?acc=GSE4679","GSE4679")</f>
        <v>GSE4679</v>
      </c>
    </row>
    <row r="1066" spans="1:6" x14ac:dyDescent="0.25">
      <c r="A1066" t="s">
        <v>5576</v>
      </c>
      <c r="B1066" s="2" t="s">
        <v>5577</v>
      </c>
      <c r="C1066" t="s">
        <v>324</v>
      </c>
      <c r="D1066" t="s">
        <v>623</v>
      </c>
      <c r="E1066" t="str">
        <f>HYPERLINK("https://www.ncbi.nlm.nih.gov/geo/query/acc.cgi?acc=GSM105602","GSM105602")</f>
        <v>GSM105602</v>
      </c>
      <c r="F1066" t="str">
        <f>HYPERLINK("https://www.ncbi.nlm.nih.gov/geo/query/acc.cgi?acc=GSE4679","GSE4679")</f>
        <v>GSE4679</v>
      </c>
    </row>
    <row r="1067" spans="1:6" x14ac:dyDescent="0.25">
      <c r="A1067" t="s">
        <v>5579</v>
      </c>
      <c r="B1067" s="2" t="s">
        <v>5580</v>
      </c>
      <c r="C1067" t="s">
        <v>186</v>
      </c>
      <c r="D1067" t="s">
        <v>728</v>
      </c>
      <c r="E1067" t="str">
        <f>HYPERLINK("https://www.ncbi.nlm.nih.gov/geo/query/acc.cgi?acc=GSM778031","GSM778031")</f>
        <v>GSM778031</v>
      </c>
      <c r="F1067" t="str">
        <f t="shared" ref="F1067:F1072" si="19">HYPERLINK("https://www.ncbi.nlm.nih.gov/geo/query/acc.cgi?acc=GSE31374","GSE31374")</f>
        <v>GSE31374</v>
      </c>
    </row>
    <row r="1068" spans="1:6" x14ac:dyDescent="0.25">
      <c r="A1068" t="s">
        <v>5582</v>
      </c>
      <c r="B1068" s="2" t="s">
        <v>5583</v>
      </c>
      <c r="C1068" t="s">
        <v>186</v>
      </c>
      <c r="D1068" t="s">
        <v>728</v>
      </c>
      <c r="E1068" t="str">
        <f>HYPERLINK("https://www.ncbi.nlm.nih.gov/geo/query/acc.cgi?acc=GSM778033","GSM778033")</f>
        <v>GSM778033</v>
      </c>
      <c r="F1068" t="str">
        <f t="shared" si="19"/>
        <v>GSE31374</v>
      </c>
    </row>
    <row r="1069" spans="1:6" x14ac:dyDescent="0.25">
      <c r="A1069" t="s">
        <v>5585</v>
      </c>
      <c r="B1069" s="2" t="s">
        <v>5586</v>
      </c>
      <c r="C1069" t="s">
        <v>186</v>
      </c>
      <c r="D1069" t="s">
        <v>728</v>
      </c>
      <c r="E1069" t="str">
        <f>HYPERLINK("https://www.ncbi.nlm.nih.gov/geo/query/acc.cgi?acc=GSM778035","GSM778035")</f>
        <v>GSM778035</v>
      </c>
      <c r="F1069" t="str">
        <f t="shared" si="19"/>
        <v>GSE31374</v>
      </c>
    </row>
    <row r="1070" spans="1:6" x14ac:dyDescent="0.25">
      <c r="A1070" t="s">
        <v>5588</v>
      </c>
      <c r="B1070" s="2" t="s">
        <v>5589</v>
      </c>
      <c r="C1070" t="s">
        <v>186</v>
      </c>
      <c r="D1070" t="s">
        <v>728</v>
      </c>
      <c r="E1070" t="str">
        <f>HYPERLINK("https://www.ncbi.nlm.nih.gov/geo/query/acc.cgi?acc=GSM778037","GSM778037")</f>
        <v>GSM778037</v>
      </c>
      <c r="F1070" t="str">
        <f t="shared" si="19"/>
        <v>GSE31374</v>
      </c>
    </row>
    <row r="1071" spans="1:6" x14ac:dyDescent="0.25">
      <c r="A1071" t="s">
        <v>5591</v>
      </c>
      <c r="B1071" s="2" t="s">
        <v>5592</v>
      </c>
      <c r="C1071" t="s">
        <v>186</v>
      </c>
      <c r="D1071" t="s">
        <v>728</v>
      </c>
      <c r="E1071" t="str">
        <f>HYPERLINK("https://www.ncbi.nlm.nih.gov/geo/query/acc.cgi?acc=GSM778039","GSM778039")</f>
        <v>GSM778039</v>
      </c>
      <c r="F1071" t="str">
        <f t="shared" si="19"/>
        <v>GSE31374</v>
      </c>
    </row>
    <row r="1072" spans="1:6" x14ac:dyDescent="0.25">
      <c r="A1072" t="s">
        <v>5597</v>
      </c>
      <c r="B1072" s="2" t="s">
        <v>5596</v>
      </c>
      <c r="C1072" t="s">
        <v>186</v>
      </c>
      <c r="D1072" t="s">
        <v>728</v>
      </c>
      <c r="E1072" t="str">
        <f>HYPERLINK("https://www.ncbi.nlm.nih.gov/geo/query/acc.cgi?acc=GSM777969","GSM777969")</f>
        <v>GSM777969</v>
      </c>
      <c r="F1072" t="str">
        <f t="shared" si="19"/>
        <v>GSE31374</v>
      </c>
    </row>
    <row r="1073" spans="1:6" x14ac:dyDescent="0.25">
      <c r="A1073" t="s">
        <v>5603</v>
      </c>
      <c r="B1073" s="2" t="s">
        <v>5604</v>
      </c>
      <c r="C1073" t="s">
        <v>127</v>
      </c>
      <c r="D1073" t="s">
        <v>559</v>
      </c>
      <c r="E1073" t="str">
        <f>HYPERLINK("https://www.ncbi.nlm.nih.gov/geo/query/acc.cgi?acc=GSM638134","GSM638134")</f>
        <v>GSM638134</v>
      </c>
      <c r="F1073" t="str">
        <f>HYPERLINK("https://www.ncbi.nlm.nih.gov/geo/query/acc.cgi?acc=GSE26001","GSE26001")</f>
        <v>GSE26001</v>
      </c>
    </row>
    <row r="1074" spans="1:6" x14ac:dyDescent="0.25">
      <c r="A1074" t="s">
        <v>5610</v>
      </c>
      <c r="B1074" s="2" t="s">
        <v>3784</v>
      </c>
      <c r="C1074" t="s">
        <v>504</v>
      </c>
      <c r="D1074" t="s">
        <v>559</v>
      </c>
      <c r="E1074" t="str">
        <f>HYPERLINK("https://www.ncbi.nlm.nih.gov/geo/query/acc.cgi?acc=GSM195132","GSM195132")</f>
        <v>GSM195132</v>
      </c>
      <c r="F1074" t="str">
        <f>HYPERLINK("https://www.ncbi.nlm.nih.gov/geo/query/acc.cgi?acc=GSE7948","GSE7948")</f>
        <v>GSE7948</v>
      </c>
    </row>
    <row r="1075" spans="1:6" x14ac:dyDescent="0.25">
      <c r="A1075" t="s">
        <v>5613</v>
      </c>
      <c r="B1075" s="2" t="s">
        <v>3278</v>
      </c>
      <c r="C1075" t="s">
        <v>481</v>
      </c>
      <c r="D1075" t="s">
        <v>856</v>
      </c>
      <c r="E1075" t="str">
        <f>HYPERLINK("https://www.ncbi.nlm.nih.gov/geo/query/acc.cgi?acc=GSM2026310","GSM2026310")</f>
        <v>GSM2026310</v>
      </c>
      <c r="F1075" t="str">
        <f>HYPERLINK("https://www.ncbi.nlm.nih.gov/geo/query/acc.cgi?acc=GSE76481","GSE76481")</f>
        <v>GSE76481</v>
      </c>
    </row>
    <row r="1076" spans="1:6" x14ac:dyDescent="0.25">
      <c r="A1076" t="s">
        <v>5614</v>
      </c>
      <c r="B1076" s="2" t="s">
        <v>2497</v>
      </c>
      <c r="C1076" t="s">
        <v>264</v>
      </c>
      <c r="D1076" t="s">
        <v>559</v>
      </c>
      <c r="E1076" t="str">
        <f>HYPERLINK("https://www.ncbi.nlm.nih.gov/geo/query/acc.cgi?acc=GSM978932","GSM978932")</f>
        <v>GSM978932</v>
      </c>
      <c r="F1076" t="str">
        <f>HYPERLINK("https://www.ncbi.nlm.nih.gov/geo/query/acc.cgi?acc=GSE39770","GSE39770")</f>
        <v>GSE39770</v>
      </c>
    </row>
    <row r="1077" spans="1:6" x14ac:dyDescent="0.25">
      <c r="A1077" t="s">
        <v>5630</v>
      </c>
      <c r="B1077" s="2" t="s">
        <v>3076</v>
      </c>
      <c r="C1077" t="s">
        <v>404</v>
      </c>
      <c r="D1077" t="s">
        <v>579</v>
      </c>
      <c r="E1077" t="str">
        <f>HYPERLINK("https://www.ncbi.nlm.nih.gov/geo/query/acc.cgi?acc=GSM1385866","GSM1385866")</f>
        <v>GSM1385866</v>
      </c>
      <c r="F1077" t="str">
        <f>HYPERLINK("https://www.ncbi.nlm.nih.gov/geo/query/acc.cgi?acc=GSE57639","GSE57639")</f>
        <v>GSE57639</v>
      </c>
    </row>
    <row r="1078" spans="1:6" x14ac:dyDescent="0.25">
      <c r="A1078" t="s">
        <v>5635</v>
      </c>
      <c r="B1078" s="2" t="s">
        <v>5634</v>
      </c>
      <c r="C1078" t="s">
        <v>404</v>
      </c>
      <c r="D1078" t="s">
        <v>579</v>
      </c>
      <c r="E1078" t="str">
        <f>HYPERLINK("https://www.ncbi.nlm.nih.gov/geo/query/acc.cgi?acc=GSM1385863","GSM1385863")</f>
        <v>GSM1385863</v>
      </c>
      <c r="F1078" t="str">
        <f>HYPERLINK("https://www.ncbi.nlm.nih.gov/geo/query/acc.cgi?acc=GSE57639","GSE57639")</f>
        <v>GSE57639</v>
      </c>
    </row>
    <row r="1079" spans="1:6" x14ac:dyDescent="0.25">
      <c r="A1079" t="s">
        <v>5636</v>
      </c>
      <c r="B1079" s="2" t="s">
        <v>3039</v>
      </c>
      <c r="C1079" t="s">
        <v>404</v>
      </c>
      <c r="D1079" t="s">
        <v>579</v>
      </c>
      <c r="E1079" t="str">
        <f>HYPERLINK("https://www.ncbi.nlm.nih.gov/geo/query/acc.cgi?acc=GSM1385860","GSM1385860")</f>
        <v>GSM1385860</v>
      </c>
      <c r="F1079" t="str">
        <f>HYPERLINK("https://www.ncbi.nlm.nih.gov/geo/query/acc.cgi?acc=GSE57639","GSE57639")</f>
        <v>GSE57639</v>
      </c>
    </row>
    <row r="1080" spans="1:6" x14ac:dyDescent="0.25">
      <c r="A1080" t="s">
        <v>5638</v>
      </c>
      <c r="B1080" s="2" t="s">
        <v>1801</v>
      </c>
      <c r="C1080" t="s">
        <v>259</v>
      </c>
      <c r="D1080" t="s">
        <v>579</v>
      </c>
      <c r="E1080" t="str">
        <f>HYPERLINK("https://www.ncbi.nlm.nih.gov/geo/query/acc.cgi?acc=GSM960880","GSM960880")</f>
        <v>GSM960880</v>
      </c>
      <c r="F1080" t="str">
        <f>HYPERLINK("https://www.ncbi.nlm.nih.gov/geo/query/acc.cgi?acc=GSE39321","GSE39321")</f>
        <v>GSE39321</v>
      </c>
    </row>
    <row r="1081" spans="1:6" x14ac:dyDescent="0.25">
      <c r="A1081" t="s">
        <v>5643</v>
      </c>
      <c r="B1081" s="2" t="s">
        <v>2505</v>
      </c>
      <c r="C1081" t="s">
        <v>186</v>
      </c>
      <c r="D1081" t="s">
        <v>728</v>
      </c>
      <c r="E1081" t="str">
        <f>HYPERLINK("https://www.ncbi.nlm.nih.gov/geo/query/acc.cgi?acc=GSM777901","GSM777901")</f>
        <v>GSM777901</v>
      </c>
      <c r="F1081" t="str">
        <f>HYPERLINK("https://www.ncbi.nlm.nih.gov/geo/query/acc.cgi?acc=GSE31374","GSE31374")</f>
        <v>GSE31374</v>
      </c>
    </row>
    <row r="1082" spans="1:6" x14ac:dyDescent="0.25">
      <c r="A1082" t="s">
        <v>5644</v>
      </c>
      <c r="B1082" s="2" t="s">
        <v>5645</v>
      </c>
      <c r="C1082" t="s">
        <v>183</v>
      </c>
      <c r="D1082" t="s">
        <v>3753</v>
      </c>
      <c r="E1082" t="str">
        <f>HYPERLINK("https://www.ncbi.nlm.nih.gov/geo/query/acc.cgi?acc=GSM768364","GSM768364")</f>
        <v>GSM768364</v>
      </c>
      <c r="F1082" t="str">
        <f>HYPERLINK("https://www.ncbi.nlm.nih.gov/geo/query/acc.cgi?acc=GSE31008","GSE31008")</f>
        <v>GSE31008</v>
      </c>
    </row>
    <row r="1083" spans="1:6" x14ac:dyDescent="0.25">
      <c r="A1083" t="s">
        <v>5648</v>
      </c>
      <c r="B1083" s="2" t="s">
        <v>5647</v>
      </c>
      <c r="C1083" t="s">
        <v>183</v>
      </c>
      <c r="D1083" t="s">
        <v>3753</v>
      </c>
      <c r="E1083" t="str">
        <f>HYPERLINK("https://www.ncbi.nlm.nih.gov/geo/query/acc.cgi?acc=GSM768366","GSM768366")</f>
        <v>GSM768366</v>
      </c>
      <c r="F1083" t="str">
        <f>HYPERLINK("https://www.ncbi.nlm.nih.gov/geo/query/acc.cgi?acc=GSE31008","GSE31008")</f>
        <v>GSE31008</v>
      </c>
    </row>
    <row r="1084" spans="1:6" x14ac:dyDescent="0.25">
      <c r="A1084" t="s">
        <v>5651</v>
      </c>
      <c r="B1084" s="2" t="s">
        <v>4525</v>
      </c>
      <c r="C1084" t="s">
        <v>183</v>
      </c>
      <c r="D1084" t="s">
        <v>3753</v>
      </c>
      <c r="E1084" t="str">
        <f>HYPERLINK("https://www.ncbi.nlm.nih.gov/geo/query/acc.cgi?acc=GSM768360","GSM768360")</f>
        <v>GSM768360</v>
      </c>
      <c r="F1084" t="str">
        <f>HYPERLINK("https://www.ncbi.nlm.nih.gov/geo/query/acc.cgi?acc=GSE31008","GSE31008")</f>
        <v>GSE31008</v>
      </c>
    </row>
    <row r="1085" spans="1:6" x14ac:dyDescent="0.25">
      <c r="A1085" t="s">
        <v>5654</v>
      </c>
      <c r="B1085" s="2" t="s">
        <v>5653</v>
      </c>
      <c r="C1085" t="s">
        <v>183</v>
      </c>
      <c r="D1085" t="s">
        <v>3753</v>
      </c>
      <c r="E1085" t="str">
        <f>HYPERLINK("https://www.ncbi.nlm.nih.gov/geo/query/acc.cgi?acc=GSM768362","GSM768362")</f>
        <v>GSM768362</v>
      </c>
      <c r="F1085" t="str">
        <f>HYPERLINK("https://www.ncbi.nlm.nih.gov/geo/query/acc.cgi?acc=GSE31008","GSE31008")</f>
        <v>GSE31008</v>
      </c>
    </row>
    <row r="1086" spans="1:6" x14ac:dyDescent="0.25">
      <c r="A1086" t="s">
        <v>5656</v>
      </c>
      <c r="B1086" s="2" t="s">
        <v>2271</v>
      </c>
      <c r="C1086" t="s">
        <v>186</v>
      </c>
      <c r="D1086" t="s">
        <v>728</v>
      </c>
      <c r="E1086" t="str">
        <f>HYPERLINK("https://www.ncbi.nlm.nih.gov/geo/query/acc.cgi?acc=GSM777903","GSM777903")</f>
        <v>GSM777903</v>
      </c>
      <c r="F1086" t="str">
        <f>HYPERLINK("https://www.ncbi.nlm.nih.gov/geo/query/acc.cgi?acc=GSE31374","GSE31374")</f>
        <v>GSE31374</v>
      </c>
    </row>
    <row r="1087" spans="1:6" x14ac:dyDescent="0.25">
      <c r="A1087" t="s">
        <v>5657</v>
      </c>
      <c r="B1087" s="2" t="s">
        <v>5650</v>
      </c>
      <c r="C1087" t="s">
        <v>183</v>
      </c>
      <c r="D1087" t="s">
        <v>3753</v>
      </c>
      <c r="E1087" t="str">
        <f>HYPERLINK("https://www.ncbi.nlm.nih.gov/geo/query/acc.cgi?acc=GSM768368","GSM768368")</f>
        <v>GSM768368</v>
      </c>
      <c r="F1087" t="str">
        <f>HYPERLINK("https://www.ncbi.nlm.nih.gov/geo/query/acc.cgi?acc=GSE31008","GSE31008")</f>
        <v>GSE31008</v>
      </c>
    </row>
    <row r="1088" spans="1:6" x14ac:dyDescent="0.25">
      <c r="A1088" t="s">
        <v>5661</v>
      </c>
      <c r="B1088" s="2" t="s">
        <v>5552</v>
      </c>
      <c r="C1088" t="s">
        <v>377</v>
      </c>
      <c r="D1088" t="s">
        <v>618</v>
      </c>
      <c r="E1088" t="str">
        <f>HYPERLINK("https://www.ncbi.nlm.nih.gov/geo/query/acc.cgi?acc=GSM1304473","GSM1304473")</f>
        <v>GSM1304473</v>
      </c>
      <c r="F1088" t="str">
        <f>HYPERLINK("https://www.ncbi.nlm.nih.gov/geo/query/acc.cgi?acc=GSE53969","GSE53969")</f>
        <v>GSE53969</v>
      </c>
    </row>
    <row r="1089" spans="1:6" x14ac:dyDescent="0.25">
      <c r="A1089" t="s">
        <v>5672</v>
      </c>
      <c r="B1089" s="2" t="s">
        <v>5665</v>
      </c>
      <c r="C1089" t="s">
        <v>338</v>
      </c>
      <c r="D1089" t="s">
        <v>1806</v>
      </c>
      <c r="E1089" t="str">
        <f>HYPERLINK("https://www.ncbi.nlm.nih.gov/geo/query/acc.cgi?acc=GSM1195978","GSM1195978")</f>
        <v>GSM1195978</v>
      </c>
      <c r="F1089" t="str">
        <f>HYPERLINK("https://www.ncbi.nlm.nih.gov/geo/query/acc.cgi?acc=GSE49250","GSE49250")</f>
        <v>GSE49250</v>
      </c>
    </row>
    <row r="1090" spans="1:6" x14ac:dyDescent="0.25">
      <c r="A1090" t="s">
        <v>5676</v>
      </c>
      <c r="B1090" s="2" t="s">
        <v>4015</v>
      </c>
      <c r="C1090" t="s">
        <v>478</v>
      </c>
      <c r="D1090" t="s">
        <v>559</v>
      </c>
      <c r="E1090" t="str">
        <f>HYPERLINK("https://www.ncbi.nlm.nih.gov/geo/query/acc.cgi?acc=GSM182268","GSM182268")</f>
        <v>GSM182268</v>
      </c>
      <c r="F1090" t="str">
        <f>HYPERLINK("https://www.ncbi.nlm.nih.gov/geo/query/acc.cgi?acc=GSE7528","GSE7528")</f>
        <v>GSE7528</v>
      </c>
    </row>
    <row r="1091" spans="1:6" x14ac:dyDescent="0.25">
      <c r="A1091" t="s">
        <v>5684</v>
      </c>
      <c r="B1091" s="2" t="s">
        <v>2146</v>
      </c>
      <c r="C1091" t="s">
        <v>346</v>
      </c>
      <c r="D1091" t="s">
        <v>583</v>
      </c>
      <c r="E1091" t="str">
        <f>HYPERLINK("https://www.ncbi.nlm.nih.gov/geo/query/acc.cgi?acc=GSM1201717","GSM1201717")</f>
        <v>GSM1201717</v>
      </c>
      <c r="F1091" t="str">
        <f>HYPERLINK("https://www.ncbi.nlm.nih.gov/geo/query/acc.cgi?acc=GSE49556","GSE49556")</f>
        <v>GSE49556</v>
      </c>
    </row>
    <row r="1092" spans="1:6" x14ac:dyDescent="0.25">
      <c r="A1092" t="s">
        <v>5690</v>
      </c>
      <c r="B1092" s="2" t="s">
        <v>5691</v>
      </c>
      <c r="C1092" t="s">
        <v>136</v>
      </c>
      <c r="D1092" t="s">
        <v>3753</v>
      </c>
      <c r="E1092" t="str">
        <f>HYPERLINK("https://www.ncbi.nlm.nih.gov/geo/query/acc.cgi?acc=GSM648512","GSM648512")</f>
        <v>GSM648512</v>
      </c>
      <c r="F1092" t="str">
        <f>HYPERLINK("https://www.ncbi.nlm.nih.gov/geo/query/acc.cgi?acc=GSE26431","GSE26431")</f>
        <v>GSE26431</v>
      </c>
    </row>
    <row r="1093" spans="1:6" x14ac:dyDescent="0.25">
      <c r="A1093" t="s">
        <v>5692</v>
      </c>
      <c r="B1093" s="2" t="s">
        <v>5693</v>
      </c>
      <c r="C1093" t="s">
        <v>136</v>
      </c>
      <c r="D1093" t="s">
        <v>3753</v>
      </c>
      <c r="E1093" t="str">
        <f>HYPERLINK("https://www.ncbi.nlm.nih.gov/geo/query/acc.cgi?acc=GSM648513","GSM648513")</f>
        <v>GSM648513</v>
      </c>
      <c r="F1093" t="str">
        <f>HYPERLINK("https://www.ncbi.nlm.nih.gov/geo/query/acc.cgi?acc=GSE26431","GSE26431")</f>
        <v>GSE26431</v>
      </c>
    </row>
    <row r="1094" spans="1:6" x14ac:dyDescent="0.25">
      <c r="A1094" t="s">
        <v>5696</v>
      </c>
      <c r="B1094" s="2" t="s">
        <v>5697</v>
      </c>
      <c r="C1094" t="s">
        <v>136</v>
      </c>
      <c r="D1094" t="s">
        <v>3753</v>
      </c>
      <c r="E1094" t="str">
        <f>HYPERLINK("https://www.ncbi.nlm.nih.gov/geo/query/acc.cgi?acc=GSM648514","GSM648514")</f>
        <v>GSM648514</v>
      </c>
      <c r="F1094" t="str">
        <f>HYPERLINK("https://www.ncbi.nlm.nih.gov/geo/query/acc.cgi?acc=GSE26431","GSE26431")</f>
        <v>GSE26431</v>
      </c>
    </row>
    <row r="1095" spans="1:6" x14ac:dyDescent="0.25">
      <c r="A1095" t="s">
        <v>5698</v>
      </c>
      <c r="B1095" s="2" t="s">
        <v>5699</v>
      </c>
      <c r="C1095" t="s">
        <v>136</v>
      </c>
      <c r="D1095" t="s">
        <v>3753</v>
      </c>
      <c r="E1095" t="str">
        <f>HYPERLINK("https://www.ncbi.nlm.nih.gov/geo/query/acc.cgi?acc=GSM648515","GSM648515")</f>
        <v>GSM648515</v>
      </c>
      <c r="F1095" t="str">
        <f>HYPERLINK("https://www.ncbi.nlm.nih.gov/geo/query/acc.cgi?acc=GSE26431","GSE26431")</f>
        <v>GSE26431</v>
      </c>
    </row>
    <row r="1096" spans="1:6" x14ac:dyDescent="0.25">
      <c r="A1096" t="s">
        <v>5703</v>
      </c>
      <c r="B1096" s="2" t="s">
        <v>2963</v>
      </c>
      <c r="C1096" t="s">
        <v>377</v>
      </c>
      <c r="D1096" t="s">
        <v>618</v>
      </c>
      <c r="E1096" t="str">
        <f>HYPERLINK("https://www.ncbi.nlm.nih.gov/geo/query/acc.cgi?acc=GSM1304585","GSM1304585")</f>
        <v>GSM1304585</v>
      </c>
      <c r="F1096" t="str">
        <f>HYPERLINK("https://www.ncbi.nlm.nih.gov/geo/query/acc.cgi?acc=GSE53969","GSE53969")</f>
        <v>GSE53969</v>
      </c>
    </row>
    <row r="1097" spans="1:6" x14ac:dyDescent="0.25">
      <c r="A1097" t="s">
        <v>5709</v>
      </c>
      <c r="B1097" s="2" t="s">
        <v>5710</v>
      </c>
      <c r="C1097" t="s">
        <v>104</v>
      </c>
      <c r="D1097" t="s">
        <v>923</v>
      </c>
      <c r="E1097" t="str">
        <f>HYPERLINK("https://www.ncbi.nlm.nih.gov/geo/query/acc.cgi?acc=GSM516987","GSM516987")</f>
        <v>GSM516987</v>
      </c>
      <c r="F1097" t="str">
        <f>HYPERLINK("https://www.ncbi.nlm.nih.gov/geo/query/acc.cgi?acc=GSE20576","GSE20576")</f>
        <v>GSE20576</v>
      </c>
    </row>
    <row r="1098" spans="1:6" x14ac:dyDescent="0.25">
      <c r="A1098" t="s">
        <v>5713</v>
      </c>
      <c r="B1098" s="2" t="s">
        <v>5714</v>
      </c>
      <c r="C1098" t="s">
        <v>104</v>
      </c>
      <c r="D1098" t="s">
        <v>923</v>
      </c>
      <c r="E1098" t="str">
        <f>HYPERLINK("https://www.ncbi.nlm.nih.gov/geo/query/acc.cgi?acc=GSM516984","GSM516984")</f>
        <v>GSM516984</v>
      </c>
      <c r="F1098" t="str">
        <f>HYPERLINK("https://www.ncbi.nlm.nih.gov/geo/query/acc.cgi?acc=GSE20576","GSE20576")</f>
        <v>GSE20576</v>
      </c>
    </row>
    <row r="1099" spans="1:6" x14ac:dyDescent="0.25">
      <c r="A1099" t="s">
        <v>5717</v>
      </c>
      <c r="B1099" s="2" t="s">
        <v>4491</v>
      </c>
      <c r="C1099" t="s">
        <v>104</v>
      </c>
      <c r="D1099" t="s">
        <v>923</v>
      </c>
      <c r="E1099" t="str">
        <f>HYPERLINK("https://www.ncbi.nlm.nih.gov/geo/query/acc.cgi?acc=GSM516981","GSM516981")</f>
        <v>GSM516981</v>
      </c>
      <c r="F1099" t="str">
        <f>HYPERLINK("https://www.ncbi.nlm.nih.gov/geo/query/acc.cgi?acc=GSE20576","GSE20576")</f>
        <v>GSE20576</v>
      </c>
    </row>
    <row r="1100" spans="1:6" x14ac:dyDescent="0.25">
      <c r="A1100" t="s">
        <v>5722</v>
      </c>
      <c r="B1100" s="2" t="s">
        <v>1329</v>
      </c>
      <c r="C1100" t="s">
        <v>469</v>
      </c>
      <c r="D1100" t="s">
        <v>789</v>
      </c>
      <c r="E1100" t="str">
        <f>HYPERLINK("https://www.ncbi.nlm.nih.gov/geo/query/acc.cgi?acc=GSM1894018","GSM1894018")</f>
        <v>GSM1894018</v>
      </c>
      <c r="F1100" t="str">
        <f>HYPERLINK("https://www.ncbi.nlm.nih.gov/geo/query/acc.cgi?acc=GSE73446","GSE73446")</f>
        <v>GSE73446</v>
      </c>
    </row>
    <row r="1101" spans="1:6" x14ac:dyDescent="0.25">
      <c r="A1101" t="s">
        <v>5724</v>
      </c>
      <c r="B1101" s="2" t="s">
        <v>3074</v>
      </c>
      <c r="C1101" t="s">
        <v>374</v>
      </c>
      <c r="D1101" t="s">
        <v>789</v>
      </c>
      <c r="E1101" t="str">
        <f>HYPERLINK("https://www.ncbi.nlm.nih.gov/geo/query/acc.cgi?acc=GSM1301749","GSM1301749")</f>
        <v>GSM1301749</v>
      </c>
      <c r="F1101" t="str">
        <f>HYPERLINK("https://www.ncbi.nlm.nih.gov/geo/query/acc.cgi?acc=GSE53832","GSE53832")</f>
        <v>GSE53832</v>
      </c>
    </row>
    <row r="1102" spans="1:6" x14ac:dyDescent="0.25">
      <c r="A1102" t="s">
        <v>5730</v>
      </c>
      <c r="B1102" s="2" t="s">
        <v>5726</v>
      </c>
      <c r="C1102" t="s">
        <v>109</v>
      </c>
      <c r="D1102" t="s">
        <v>923</v>
      </c>
      <c r="E1102" t="str">
        <f>HYPERLINK("https://www.ncbi.nlm.nih.gov/geo/query/acc.cgi?acc=GSM547946","GSM547946")</f>
        <v>GSM547946</v>
      </c>
      <c r="F1102" t="str">
        <f>HYPERLINK("https://www.ncbi.nlm.nih.gov/geo/query/acc.cgi?acc=GSE22043","GSE22043")</f>
        <v>GSE22043</v>
      </c>
    </row>
    <row r="1103" spans="1:6" x14ac:dyDescent="0.25">
      <c r="A1103" t="s">
        <v>5734</v>
      </c>
      <c r="B1103" s="2" t="s">
        <v>5732</v>
      </c>
      <c r="C1103" t="s">
        <v>109</v>
      </c>
      <c r="D1103" t="s">
        <v>923</v>
      </c>
      <c r="E1103" t="str">
        <f>HYPERLINK("https://www.ncbi.nlm.nih.gov/geo/query/acc.cgi?acc=GSM547943","GSM547943")</f>
        <v>GSM547943</v>
      </c>
      <c r="F1103" t="str">
        <f>HYPERLINK("https://www.ncbi.nlm.nih.gov/geo/query/acc.cgi?acc=GSE22043","GSE22043")</f>
        <v>GSE22043</v>
      </c>
    </row>
    <row r="1104" spans="1:6" x14ac:dyDescent="0.25">
      <c r="A1104" t="s">
        <v>5738</v>
      </c>
      <c r="B1104" s="2" t="s">
        <v>3803</v>
      </c>
      <c r="C1104" t="s">
        <v>95</v>
      </c>
      <c r="D1104" t="s">
        <v>559</v>
      </c>
      <c r="E1104" t="str">
        <f>HYPERLINK("https://www.ncbi.nlm.nih.gov/geo/query/acc.cgi?acc=GSM495455","GSM495455")</f>
        <v>GSM495455</v>
      </c>
      <c r="F1104" t="str">
        <f>HYPERLINK("https://www.ncbi.nlm.nih.gov/geo/query/acc.cgi?acc=GSE19836","GSE19836")</f>
        <v>GSE19836</v>
      </c>
    </row>
    <row r="1105" spans="1:6" x14ac:dyDescent="0.25">
      <c r="A1105" t="s">
        <v>5740</v>
      </c>
      <c r="B1105" s="2" t="s">
        <v>5729</v>
      </c>
      <c r="C1105" t="s">
        <v>109</v>
      </c>
      <c r="D1105" t="s">
        <v>923</v>
      </c>
      <c r="E1105" t="str">
        <f>HYPERLINK("https://www.ncbi.nlm.nih.gov/geo/query/acc.cgi?acc=GSM547949","GSM547949")</f>
        <v>GSM547949</v>
      </c>
      <c r="F1105" t="str">
        <f>HYPERLINK("https://www.ncbi.nlm.nih.gov/geo/query/acc.cgi?acc=GSE22043","GSE22043")</f>
        <v>GSE22043</v>
      </c>
    </row>
    <row r="1106" spans="1:6" x14ac:dyDescent="0.25">
      <c r="A1106" t="s">
        <v>5750</v>
      </c>
      <c r="B1106" s="2" t="s">
        <v>5748</v>
      </c>
      <c r="C1106" t="s">
        <v>507</v>
      </c>
      <c r="D1106" t="s">
        <v>856</v>
      </c>
      <c r="E1106" t="str">
        <f>HYPERLINK("https://www.ncbi.nlm.nih.gov/geo/query/acc.cgi?acc=GSM2096554","GSM2096554")</f>
        <v>GSM2096554</v>
      </c>
      <c r="F1106" t="str">
        <f>HYPERLINK("https://www.ncbi.nlm.nih.gov/geo/query/acc.cgi?acc=GSE79515","GSE79515")</f>
        <v>GSE79515</v>
      </c>
    </row>
    <row r="1107" spans="1:6" x14ac:dyDescent="0.25">
      <c r="A1107" t="s">
        <v>5754</v>
      </c>
      <c r="B1107" s="2" t="s">
        <v>5746</v>
      </c>
      <c r="C1107" t="s">
        <v>272</v>
      </c>
      <c r="D1107" t="s">
        <v>579</v>
      </c>
      <c r="E1107" t="str">
        <f>HYPERLINK("https://www.ncbi.nlm.nih.gov/geo/query/acc.cgi?acc=GSM999463","GSM999463")</f>
        <v>GSM999463</v>
      </c>
      <c r="F1107" t="str">
        <f>HYPERLINK("https://www.ncbi.nlm.nih.gov/geo/query/acc.cgi?acc=GSE40701","GSE40701")</f>
        <v>GSE40701</v>
      </c>
    </row>
    <row r="1108" spans="1:6" x14ac:dyDescent="0.25">
      <c r="A1108" t="s">
        <v>5761</v>
      </c>
      <c r="B1108" s="2" t="s">
        <v>5760</v>
      </c>
      <c r="C1108" t="s">
        <v>513</v>
      </c>
      <c r="D1108" t="s">
        <v>1883</v>
      </c>
      <c r="E1108" t="str">
        <f>HYPERLINK("https://www.ncbi.nlm.nih.gov/geo/query/acc.cgi?acc=GSM2102221","GSM2102221")</f>
        <v>GSM2102221</v>
      </c>
      <c r="F1108" t="str">
        <f>HYPERLINK("https://www.ncbi.nlm.nih.gov/geo/query/acc.cgi?acc=GSE79769","GSE79769")</f>
        <v>GSE79769</v>
      </c>
    </row>
    <row r="1109" spans="1:6" x14ac:dyDescent="0.25">
      <c r="A1109" t="s">
        <v>5762</v>
      </c>
      <c r="B1109" s="2" t="s">
        <v>5763</v>
      </c>
      <c r="C1109" t="s">
        <v>178</v>
      </c>
      <c r="D1109" t="s">
        <v>630</v>
      </c>
      <c r="E1109" t="str">
        <f>HYPERLINK("https://www.ncbi.nlm.nih.gov/geo/query/acc.cgi?acc=GSM749099","GSM749099")</f>
        <v>GSM749099</v>
      </c>
      <c r="F1109" t="str">
        <f t="shared" ref="F1109:F1114" si="20">HYPERLINK("https://www.ncbi.nlm.nih.gov/geo/query/acc.cgi?acc=GSE30245","GSE30245")</f>
        <v>GSE30245</v>
      </c>
    </row>
    <row r="1110" spans="1:6" x14ac:dyDescent="0.25">
      <c r="A1110" t="s">
        <v>5767</v>
      </c>
      <c r="B1110" s="2" t="s">
        <v>5768</v>
      </c>
      <c r="C1110" t="s">
        <v>178</v>
      </c>
      <c r="D1110" t="s">
        <v>630</v>
      </c>
      <c r="E1110" t="str">
        <f>HYPERLINK("https://www.ncbi.nlm.nih.gov/geo/query/acc.cgi?acc=GSM749092","GSM749092")</f>
        <v>GSM749092</v>
      </c>
      <c r="F1110" t="str">
        <f t="shared" si="20"/>
        <v>GSE30245</v>
      </c>
    </row>
    <row r="1111" spans="1:6" x14ac:dyDescent="0.25">
      <c r="A1111" t="s">
        <v>5770</v>
      </c>
      <c r="B1111" s="2" t="s">
        <v>632</v>
      </c>
      <c r="C1111" t="s">
        <v>178</v>
      </c>
      <c r="D1111" t="s">
        <v>630</v>
      </c>
      <c r="E1111" t="str">
        <f>HYPERLINK("https://www.ncbi.nlm.nih.gov/geo/query/acc.cgi?acc=GSM749090","GSM749090")</f>
        <v>GSM749090</v>
      </c>
      <c r="F1111" t="str">
        <f t="shared" si="20"/>
        <v>GSE30245</v>
      </c>
    </row>
    <row r="1112" spans="1:6" x14ac:dyDescent="0.25">
      <c r="A1112" t="s">
        <v>5771</v>
      </c>
      <c r="B1112" s="2" t="s">
        <v>5772</v>
      </c>
      <c r="C1112" t="s">
        <v>178</v>
      </c>
      <c r="D1112" t="s">
        <v>630</v>
      </c>
      <c r="E1112" t="str">
        <f>HYPERLINK("https://www.ncbi.nlm.nih.gov/geo/query/acc.cgi?acc=GSM749097","GSM749097")</f>
        <v>GSM749097</v>
      </c>
      <c r="F1112" t="str">
        <f t="shared" si="20"/>
        <v>GSE30245</v>
      </c>
    </row>
    <row r="1113" spans="1:6" x14ac:dyDescent="0.25">
      <c r="A1113" t="s">
        <v>5774</v>
      </c>
      <c r="B1113" s="2" t="s">
        <v>5775</v>
      </c>
      <c r="C1113" t="s">
        <v>178</v>
      </c>
      <c r="D1113" t="s">
        <v>630</v>
      </c>
      <c r="E1113" t="str">
        <f>HYPERLINK("https://www.ncbi.nlm.nih.gov/geo/query/acc.cgi?acc=GSM749095","GSM749095")</f>
        <v>GSM749095</v>
      </c>
      <c r="F1113" t="str">
        <f t="shared" si="20"/>
        <v>GSE30245</v>
      </c>
    </row>
    <row r="1114" spans="1:6" x14ac:dyDescent="0.25">
      <c r="A1114" t="s">
        <v>5776</v>
      </c>
      <c r="B1114" s="2" t="s">
        <v>5766</v>
      </c>
      <c r="C1114" t="s">
        <v>178</v>
      </c>
      <c r="D1114" t="s">
        <v>630</v>
      </c>
      <c r="E1114" t="str">
        <f>HYPERLINK("https://www.ncbi.nlm.nih.gov/geo/query/acc.cgi?acc=GSM749094","GSM749094")</f>
        <v>GSM749094</v>
      </c>
      <c r="F1114" t="str">
        <f t="shared" si="20"/>
        <v>GSE30245</v>
      </c>
    </row>
    <row r="1115" spans="1:6" x14ac:dyDescent="0.25">
      <c r="A1115" t="s">
        <v>5777</v>
      </c>
      <c r="B1115" s="2" t="s">
        <v>4254</v>
      </c>
      <c r="C1115" t="s">
        <v>398</v>
      </c>
      <c r="D1115" t="s">
        <v>559</v>
      </c>
      <c r="E1115" t="str">
        <f>HYPERLINK("https://www.ncbi.nlm.nih.gov/geo/query/acc.cgi?acc=GSM1370097","GSM1370097")</f>
        <v>GSM1370097</v>
      </c>
      <c r="F1115" t="str">
        <f>HYPERLINK("https://www.ncbi.nlm.nih.gov/geo/query/acc.cgi?acc=GSE56838","GSE56838")</f>
        <v>GSE56838</v>
      </c>
    </row>
    <row r="1116" spans="1:6" x14ac:dyDescent="0.25">
      <c r="A1116" t="s">
        <v>5782</v>
      </c>
      <c r="B1116" s="2" t="s">
        <v>5783</v>
      </c>
      <c r="C1116" t="s">
        <v>495</v>
      </c>
      <c r="D1116" t="s">
        <v>579</v>
      </c>
      <c r="E1116" t="str">
        <f>HYPERLINK("https://www.ncbi.nlm.nih.gov/geo/query/acc.cgi?acc=GSM2412792","GSM2412792")</f>
        <v>GSM2412792</v>
      </c>
      <c r="F1116" t="str">
        <f>HYPERLINK("https://www.ncbi.nlm.nih.gov/geo/query/acc.cgi?acc=GSE77202","GSE77202")</f>
        <v>GSE77202</v>
      </c>
    </row>
    <row r="1117" spans="1:6" x14ac:dyDescent="0.25">
      <c r="A1117" t="s">
        <v>5784</v>
      </c>
      <c r="B1117" s="2" t="s">
        <v>5785</v>
      </c>
      <c r="C1117" t="s">
        <v>495</v>
      </c>
      <c r="D1117" t="s">
        <v>579</v>
      </c>
      <c r="E1117" t="str">
        <f>HYPERLINK("https://www.ncbi.nlm.nih.gov/geo/query/acc.cgi?acc=GSM2412791","GSM2412791")</f>
        <v>GSM2412791</v>
      </c>
      <c r="F1117" t="str">
        <f>HYPERLINK("https://www.ncbi.nlm.nih.gov/geo/query/acc.cgi?acc=GSE77202","GSE77202")</f>
        <v>GSE77202</v>
      </c>
    </row>
    <row r="1118" spans="1:6" x14ac:dyDescent="0.25">
      <c r="A1118" t="s">
        <v>5788</v>
      </c>
      <c r="B1118" s="2" t="s">
        <v>1274</v>
      </c>
      <c r="C1118" t="s">
        <v>343</v>
      </c>
      <c r="D1118" t="s">
        <v>579</v>
      </c>
      <c r="E1118" t="str">
        <f>HYPERLINK("https://www.ncbi.nlm.nih.gov/geo/query/acc.cgi?acc=GSM1197066","GSM1197066")</f>
        <v>GSM1197066</v>
      </c>
      <c r="F1118" t="str">
        <f>HYPERLINK("https://www.ncbi.nlm.nih.gov/geo/query/acc.cgi?acc=GSE49305","GSE49305")</f>
        <v>GSE49305</v>
      </c>
    </row>
    <row r="1119" spans="1:6" x14ac:dyDescent="0.25">
      <c r="A1119" t="s">
        <v>5798</v>
      </c>
      <c r="B1119" s="2" t="s">
        <v>4508</v>
      </c>
      <c r="C1119" t="s">
        <v>14</v>
      </c>
      <c r="D1119" t="s">
        <v>2252</v>
      </c>
      <c r="E1119" t="str">
        <f>HYPERLINK("https://www.ncbi.nlm.nih.gov/geo/query/acc.cgi?acc=GSM313619","GSM313619")</f>
        <v>GSM313619</v>
      </c>
      <c r="F1119" t="str">
        <f>HYPERLINK("https://www.ncbi.nlm.nih.gov/geo/query/acc.cgi?acc=GSE12482","GSE12482")</f>
        <v>GSE12482</v>
      </c>
    </row>
    <row r="1120" spans="1:6" x14ac:dyDescent="0.25">
      <c r="A1120" t="s">
        <v>5799</v>
      </c>
      <c r="B1120" s="2" t="s">
        <v>5800</v>
      </c>
      <c r="C1120" t="s">
        <v>460</v>
      </c>
      <c r="D1120" t="s">
        <v>559</v>
      </c>
      <c r="E1120" t="str">
        <f>HYPERLINK("https://www.ncbi.nlm.nih.gov/geo/query/acc.cgi?acc=GSM1831438","GSM1831438")</f>
        <v>GSM1831438</v>
      </c>
      <c r="F1120" t="str">
        <f>HYPERLINK("https://www.ncbi.nlm.nih.gov/geo/query/acc.cgi?acc=GSE71255","GSE71255")</f>
        <v>GSE71255</v>
      </c>
    </row>
    <row r="1121" spans="1:6" x14ac:dyDescent="0.25">
      <c r="A1121" t="s">
        <v>5801</v>
      </c>
      <c r="B1121" s="2" t="s">
        <v>5802</v>
      </c>
      <c r="C1121" t="s">
        <v>178</v>
      </c>
      <c r="D1121" t="s">
        <v>630</v>
      </c>
      <c r="E1121" t="str">
        <f>HYPERLINK("https://www.ncbi.nlm.nih.gov/geo/query/acc.cgi?acc=GSM749279","GSM749279")</f>
        <v>GSM749279</v>
      </c>
      <c r="F1121" t="str">
        <f>HYPERLINK("https://www.ncbi.nlm.nih.gov/geo/query/acc.cgi?acc=GSE30245","GSE30245")</f>
        <v>GSE30245</v>
      </c>
    </row>
    <row r="1122" spans="1:6" x14ac:dyDescent="0.25">
      <c r="A1122" t="s">
        <v>5804</v>
      </c>
      <c r="B1122" s="2" t="s">
        <v>5805</v>
      </c>
      <c r="C1122" t="s">
        <v>178</v>
      </c>
      <c r="D1122" t="s">
        <v>630</v>
      </c>
      <c r="E1122" t="str">
        <f>HYPERLINK("https://www.ncbi.nlm.nih.gov/geo/query/acc.cgi?acc=GSM749277","GSM749277")</f>
        <v>GSM749277</v>
      </c>
      <c r="F1122" t="str">
        <f>HYPERLINK("https://www.ncbi.nlm.nih.gov/geo/query/acc.cgi?acc=GSE30245","GSE30245")</f>
        <v>GSE30245</v>
      </c>
    </row>
    <row r="1123" spans="1:6" x14ac:dyDescent="0.25">
      <c r="A1123" t="s">
        <v>5807</v>
      </c>
      <c r="B1123" s="2" t="s">
        <v>5808</v>
      </c>
      <c r="C1123" t="s">
        <v>178</v>
      </c>
      <c r="D1123" t="s">
        <v>630</v>
      </c>
      <c r="E1123" t="str">
        <f>HYPERLINK("https://www.ncbi.nlm.nih.gov/geo/query/acc.cgi?acc=GSM749275","GSM749275")</f>
        <v>GSM749275</v>
      </c>
      <c r="F1123" t="str">
        <f>HYPERLINK("https://www.ncbi.nlm.nih.gov/geo/query/acc.cgi?acc=GSE30245","GSE30245")</f>
        <v>GSE30245</v>
      </c>
    </row>
    <row r="1124" spans="1:6" x14ac:dyDescent="0.25">
      <c r="A1124" t="s">
        <v>5810</v>
      </c>
      <c r="B1124" s="2" t="s">
        <v>5811</v>
      </c>
      <c r="C1124" t="s">
        <v>178</v>
      </c>
      <c r="D1124" t="s">
        <v>630</v>
      </c>
      <c r="E1124" t="str">
        <f>HYPERLINK("https://www.ncbi.nlm.nih.gov/geo/query/acc.cgi?acc=GSM749273","GSM749273")</f>
        <v>GSM749273</v>
      </c>
      <c r="F1124" t="str">
        <f>HYPERLINK("https://www.ncbi.nlm.nih.gov/geo/query/acc.cgi?acc=GSE30245","GSE30245")</f>
        <v>GSE30245</v>
      </c>
    </row>
    <row r="1125" spans="1:6" x14ac:dyDescent="0.25">
      <c r="A1125" t="s">
        <v>5813</v>
      </c>
      <c r="B1125" s="2" t="s">
        <v>5814</v>
      </c>
      <c r="C1125" t="s">
        <v>178</v>
      </c>
      <c r="D1125" t="s">
        <v>630</v>
      </c>
      <c r="E1125" t="str">
        <f>HYPERLINK("https://www.ncbi.nlm.nih.gov/geo/query/acc.cgi?acc=GSM749271","GSM749271")</f>
        <v>GSM749271</v>
      </c>
      <c r="F1125" t="str">
        <f>HYPERLINK("https://www.ncbi.nlm.nih.gov/geo/query/acc.cgi?acc=GSE30245","GSE30245")</f>
        <v>GSE30245</v>
      </c>
    </row>
    <row r="1126" spans="1:6" x14ac:dyDescent="0.25">
      <c r="A1126" t="s">
        <v>5818</v>
      </c>
      <c r="B1126" s="2" t="s">
        <v>5817</v>
      </c>
      <c r="C1126" t="s">
        <v>324</v>
      </c>
      <c r="D1126" t="s">
        <v>623</v>
      </c>
      <c r="E1126" t="str">
        <f>HYPERLINK("https://www.ncbi.nlm.nih.gov/geo/query/acc.cgi?acc=GSM105568","GSM105568")</f>
        <v>GSM105568</v>
      </c>
      <c r="F1126" t="str">
        <f>HYPERLINK("https://www.ncbi.nlm.nih.gov/geo/query/acc.cgi?acc=GSE4679","GSE4679")</f>
        <v>GSE4679</v>
      </c>
    </row>
    <row r="1127" spans="1:6" x14ac:dyDescent="0.25">
      <c r="A1127" t="s">
        <v>5819</v>
      </c>
      <c r="B1127" s="2" t="s">
        <v>5820</v>
      </c>
      <c r="C1127" t="s">
        <v>240</v>
      </c>
      <c r="D1127" t="s">
        <v>559</v>
      </c>
      <c r="E1127" t="str">
        <f>HYPERLINK("https://www.ncbi.nlm.nih.gov/geo/query/acc.cgi?acc=GSM917608","GSM917608")</f>
        <v>GSM917608</v>
      </c>
      <c r="F1127" t="str">
        <f>HYPERLINK("https://www.ncbi.nlm.nih.gov/geo/query/acc.cgi?acc=GSE37397","GSE37397")</f>
        <v>GSE37397</v>
      </c>
    </row>
    <row r="1128" spans="1:6" x14ac:dyDescent="0.25">
      <c r="A1128" t="s">
        <v>5823</v>
      </c>
      <c r="B1128" s="2" t="s">
        <v>5822</v>
      </c>
      <c r="C1128" t="s">
        <v>324</v>
      </c>
      <c r="D1128" t="s">
        <v>623</v>
      </c>
      <c r="E1128" t="str">
        <f>HYPERLINK("https://www.ncbi.nlm.nih.gov/geo/query/acc.cgi?acc=GSM105564","GSM105564")</f>
        <v>GSM105564</v>
      </c>
      <c r="F1128" t="str">
        <f>HYPERLINK("https://www.ncbi.nlm.nih.gov/geo/query/acc.cgi?acc=GSE4679","GSE4679")</f>
        <v>GSE4679</v>
      </c>
    </row>
    <row r="1129" spans="1:6" x14ac:dyDescent="0.25">
      <c r="A1129" t="s">
        <v>5826</v>
      </c>
      <c r="B1129" s="2" t="s">
        <v>5825</v>
      </c>
      <c r="C1129" t="s">
        <v>324</v>
      </c>
      <c r="D1129" t="s">
        <v>623</v>
      </c>
      <c r="E1129" t="str">
        <f>HYPERLINK("https://www.ncbi.nlm.nih.gov/geo/query/acc.cgi?acc=GSM105566","GSM105566")</f>
        <v>GSM105566</v>
      </c>
      <c r="F1129" t="str">
        <f>HYPERLINK("https://www.ncbi.nlm.nih.gov/geo/query/acc.cgi?acc=GSE4679","GSE4679")</f>
        <v>GSE4679</v>
      </c>
    </row>
    <row r="1130" spans="1:6" x14ac:dyDescent="0.25">
      <c r="A1130" t="s">
        <v>5829</v>
      </c>
      <c r="B1130" s="2" t="s">
        <v>5828</v>
      </c>
      <c r="C1130" t="s">
        <v>324</v>
      </c>
      <c r="D1130" t="s">
        <v>623</v>
      </c>
      <c r="E1130" t="str">
        <f>HYPERLINK("https://www.ncbi.nlm.nih.gov/geo/query/acc.cgi?acc=GSM105560","GSM105560")</f>
        <v>GSM105560</v>
      </c>
      <c r="F1130" t="str">
        <f>HYPERLINK("https://www.ncbi.nlm.nih.gov/geo/query/acc.cgi?acc=GSE4679","GSE4679")</f>
        <v>GSE4679</v>
      </c>
    </row>
    <row r="1131" spans="1:6" x14ac:dyDescent="0.25">
      <c r="A1131" t="s">
        <v>5832</v>
      </c>
      <c r="B1131" s="2" t="s">
        <v>5831</v>
      </c>
      <c r="C1131" t="s">
        <v>324</v>
      </c>
      <c r="D1131" t="s">
        <v>623</v>
      </c>
      <c r="E1131" t="str">
        <f>HYPERLINK("https://www.ncbi.nlm.nih.gov/geo/query/acc.cgi?acc=GSM105562","GSM105562")</f>
        <v>GSM105562</v>
      </c>
      <c r="F1131" t="str">
        <f>HYPERLINK("https://www.ncbi.nlm.nih.gov/geo/query/acc.cgi?acc=GSE4679","GSE4679")</f>
        <v>GSE4679</v>
      </c>
    </row>
    <row r="1132" spans="1:6" x14ac:dyDescent="0.25">
      <c r="A1132" t="s">
        <v>5836</v>
      </c>
      <c r="B1132" s="2" t="s">
        <v>5837</v>
      </c>
      <c r="C1132" t="s">
        <v>259</v>
      </c>
      <c r="D1132" t="s">
        <v>579</v>
      </c>
      <c r="E1132" t="str">
        <f>HYPERLINK("https://www.ncbi.nlm.nih.gov/geo/query/acc.cgi?acc=GSM960878","GSM960878")</f>
        <v>GSM960878</v>
      </c>
      <c r="F1132" t="str">
        <f>HYPERLINK("https://www.ncbi.nlm.nih.gov/geo/query/acc.cgi?acc=GSE39321","GSE39321")</f>
        <v>GSE39321</v>
      </c>
    </row>
    <row r="1133" spans="1:6" x14ac:dyDescent="0.25">
      <c r="A1133" t="s">
        <v>5839</v>
      </c>
      <c r="B1133" s="2" t="s">
        <v>5840</v>
      </c>
      <c r="C1133" t="s">
        <v>178</v>
      </c>
      <c r="D1133" t="s">
        <v>630</v>
      </c>
      <c r="E1133" t="str">
        <f>HYPERLINK("https://www.ncbi.nlm.nih.gov/geo/query/acc.cgi?acc=GSM748909","GSM748909")</f>
        <v>GSM748909</v>
      </c>
      <c r="F1133" t="str">
        <f>HYPERLINK("https://www.ncbi.nlm.nih.gov/geo/query/acc.cgi?acc=GSE30245","GSE30245")</f>
        <v>GSE30245</v>
      </c>
    </row>
    <row r="1134" spans="1:6" x14ac:dyDescent="0.25">
      <c r="A1134" t="s">
        <v>5847</v>
      </c>
      <c r="B1134" s="2" t="s">
        <v>5842</v>
      </c>
      <c r="C1134" t="s">
        <v>178</v>
      </c>
      <c r="D1134" t="s">
        <v>630</v>
      </c>
      <c r="E1134" t="str">
        <f>HYPERLINK("https://www.ncbi.nlm.nih.gov/geo/query/acc.cgi?acc=GSM749201","GSM749201")</f>
        <v>GSM749201</v>
      </c>
      <c r="F1134" t="str">
        <f>HYPERLINK("https://www.ncbi.nlm.nih.gov/geo/query/acc.cgi?acc=GSE30245","GSE30245")</f>
        <v>GSE30245</v>
      </c>
    </row>
    <row r="1135" spans="1:6" x14ac:dyDescent="0.25">
      <c r="A1135" t="s">
        <v>5851</v>
      </c>
      <c r="B1135" s="2" t="s">
        <v>5844</v>
      </c>
      <c r="C1135" t="s">
        <v>460</v>
      </c>
      <c r="D1135" t="s">
        <v>559</v>
      </c>
      <c r="E1135" t="str">
        <f>HYPERLINK("https://www.ncbi.nlm.nih.gov/geo/query/acc.cgi?acc=GSM1831434","GSM1831434")</f>
        <v>GSM1831434</v>
      </c>
      <c r="F1135" t="str">
        <f>HYPERLINK("https://www.ncbi.nlm.nih.gov/geo/query/acc.cgi?acc=GSE71255","GSE71255")</f>
        <v>GSE71255</v>
      </c>
    </row>
    <row r="1136" spans="1:6" x14ac:dyDescent="0.25">
      <c r="A1136" t="s">
        <v>5852</v>
      </c>
      <c r="B1136" s="2" t="s">
        <v>1735</v>
      </c>
      <c r="C1136" t="s">
        <v>194</v>
      </c>
      <c r="D1136" t="s">
        <v>559</v>
      </c>
      <c r="E1136" t="str">
        <f>HYPERLINK("https://www.ncbi.nlm.nih.gov/geo/query/acc.cgi?acc=GSM799885","GSM799885")</f>
        <v>GSM799885</v>
      </c>
      <c r="F1136" t="str">
        <f>HYPERLINK("https://www.ncbi.nlm.nih.gov/geo/query/acc.cgi?acc=GSE32287","GSE32287")</f>
        <v>GSE32287</v>
      </c>
    </row>
    <row r="1137" spans="1:6" x14ac:dyDescent="0.25">
      <c r="A1137" t="s">
        <v>5853</v>
      </c>
      <c r="B1137" s="2" t="s">
        <v>5854</v>
      </c>
      <c r="C1137" t="s">
        <v>186</v>
      </c>
      <c r="D1137" t="s">
        <v>728</v>
      </c>
      <c r="E1137" t="str">
        <f>HYPERLINK("https://www.ncbi.nlm.nih.gov/geo/query/acc.cgi?acc=GSM777889","GSM777889")</f>
        <v>GSM777889</v>
      </c>
      <c r="F1137" t="str">
        <f>HYPERLINK("https://www.ncbi.nlm.nih.gov/geo/query/acc.cgi?acc=GSE31374","GSE31374")</f>
        <v>GSE31374</v>
      </c>
    </row>
    <row r="1138" spans="1:6" x14ac:dyDescent="0.25">
      <c r="A1138" t="s">
        <v>5856</v>
      </c>
      <c r="B1138" s="2" t="s">
        <v>1728</v>
      </c>
      <c r="C1138" t="s">
        <v>194</v>
      </c>
      <c r="D1138" t="s">
        <v>559</v>
      </c>
      <c r="E1138" t="str">
        <f>HYPERLINK("https://www.ncbi.nlm.nih.gov/geo/query/acc.cgi?acc=GSM799884","GSM799884")</f>
        <v>GSM799884</v>
      </c>
      <c r="F1138" t="str">
        <f>HYPERLINK("https://www.ncbi.nlm.nih.gov/geo/query/acc.cgi?acc=GSE32287","GSE32287")</f>
        <v>GSE32287</v>
      </c>
    </row>
    <row r="1139" spans="1:6" x14ac:dyDescent="0.25">
      <c r="A1139" t="s">
        <v>5857</v>
      </c>
      <c r="B1139" s="2" t="s">
        <v>5858</v>
      </c>
      <c r="C1139" t="s">
        <v>186</v>
      </c>
      <c r="D1139" t="s">
        <v>728</v>
      </c>
      <c r="E1139" t="str">
        <f>HYPERLINK("https://www.ncbi.nlm.nih.gov/geo/query/acc.cgi?acc=GSM777885","GSM777885")</f>
        <v>GSM777885</v>
      </c>
      <c r="F1139" t="str">
        <f>HYPERLINK("https://www.ncbi.nlm.nih.gov/geo/query/acc.cgi?acc=GSE31374","GSE31374")</f>
        <v>GSE31374</v>
      </c>
    </row>
    <row r="1140" spans="1:6" x14ac:dyDescent="0.25">
      <c r="A1140" t="s">
        <v>5860</v>
      </c>
      <c r="B1140" s="2" t="s">
        <v>5861</v>
      </c>
      <c r="C1140" t="s">
        <v>186</v>
      </c>
      <c r="D1140" t="s">
        <v>728</v>
      </c>
      <c r="E1140" t="str">
        <f>HYPERLINK("https://www.ncbi.nlm.nih.gov/geo/query/acc.cgi?acc=GSM777887","GSM777887")</f>
        <v>GSM777887</v>
      </c>
      <c r="F1140" t="str">
        <f>HYPERLINK("https://www.ncbi.nlm.nih.gov/geo/query/acc.cgi?acc=GSE31374","GSE31374")</f>
        <v>GSE31374</v>
      </c>
    </row>
    <row r="1141" spans="1:6" x14ac:dyDescent="0.25">
      <c r="A1141" t="s">
        <v>5863</v>
      </c>
      <c r="B1141" s="2" t="s">
        <v>5864</v>
      </c>
      <c r="C1141" t="s">
        <v>186</v>
      </c>
      <c r="D1141" t="s">
        <v>728</v>
      </c>
      <c r="E1141" t="str">
        <f>HYPERLINK("https://www.ncbi.nlm.nih.gov/geo/query/acc.cgi?acc=GSM777881","GSM777881")</f>
        <v>GSM777881</v>
      </c>
      <c r="F1141" t="str">
        <f>HYPERLINK("https://www.ncbi.nlm.nih.gov/geo/query/acc.cgi?acc=GSE31374","GSE31374")</f>
        <v>GSE31374</v>
      </c>
    </row>
    <row r="1142" spans="1:6" x14ac:dyDescent="0.25">
      <c r="A1142" t="s">
        <v>5866</v>
      </c>
      <c r="B1142" s="2" t="s">
        <v>5867</v>
      </c>
      <c r="C1142" t="s">
        <v>186</v>
      </c>
      <c r="D1142" t="s">
        <v>728</v>
      </c>
      <c r="E1142" t="str">
        <f>HYPERLINK("https://www.ncbi.nlm.nih.gov/geo/query/acc.cgi?acc=GSM777883","GSM777883")</f>
        <v>GSM777883</v>
      </c>
      <c r="F1142" t="str">
        <f>HYPERLINK("https://www.ncbi.nlm.nih.gov/geo/query/acc.cgi?acc=GSE31374","GSE31374")</f>
        <v>GSE31374</v>
      </c>
    </row>
    <row r="1143" spans="1:6" x14ac:dyDescent="0.25">
      <c r="A1143" t="s">
        <v>5870</v>
      </c>
      <c r="B1143" s="2" t="s">
        <v>5871</v>
      </c>
      <c r="C1143" t="s">
        <v>197</v>
      </c>
      <c r="D1143" t="s">
        <v>559</v>
      </c>
      <c r="E1143" t="str">
        <f>HYPERLINK("https://www.ncbi.nlm.nih.gov/geo/query/acc.cgi?acc=GSM799886","GSM799886")</f>
        <v>GSM799886</v>
      </c>
      <c r="F1143" t="str">
        <f>HYPERLINK("https://www.ncbi.nlm.nih.gov/geo/query/acc.cgi?acc=GSE32288","GSE32288")</f>
        <v>GSE32288</v>
      </c>
    </row>
    <row r="1144" spans="1:6" x14ac:dyDescent="0.25">
      <c r="A1144" t="s">
        <v>5874</v>
      </c>
      <c r="B1144" s="2" t="s">
        <v>5875</v>
      </c>
      <c r="C1144" t="s">
        <v>284</v>
      </c>
      <c r="D1144" t="s">
        <v>559</v>
      </c>
      <c r="E1144" t="str">
        <f>HYPERLINK("https://www.ncbi.nlm.nih.gov/geo/query/acc.cgi?acc=GSM1045427","GSM1045427")</f>
        <v>GSM1045427</v>
      </c>
      <c r="F1144" t="str">
        <f>HYPERLINK("https://www.ncbi.nlm.nih.gov/geo/query/acc.cgi?acc=GSE42580","GSE42580")</f>
        <v>GSE42580</v>
      </c>
    </row>
    <row r="1145" spans="1:6" x14ac:dyDescent="0.25">
      <c r="A1145" t="s">
        <v>5878</v>
      </c>
      <c r="B1145" s="2" t="s">
        <v>3367</v>
      </c>
      <c r="C1145" t="s">
        <v>545</v>
      </c>
      <c r="D1145" t="s">
        <v>3368</v>
      </c>
      <c r="E1145" t="str">
        <f>HYPERLINK("https://www.ncbi.nlm.nih.gov/geo/query/acc.cgi?acc=GSM246440","GSM246440")</f>
        <v>GSM246440</v>
      </c>
      <c r="F1145" t="str">
        <f>HYPERLINK("https://www.ncbi.nlm.nih.gov/geo/query/acc.cgi?acc=GSE9775","GSE9775")</f>
        <v>GSE9775</v>
      </c>
    </row>
    <row r="1146" spans="1:6" x14ac:dyDescent="0.25">
      <c r="A1146" t="s">
        <v>5881</v>
      </c>
      <c r="B1146" s="2" t="s">
        <v>5882</v>
      </c>
      <c r="C1146" t="s">
        <v>443</v>
      </c>
      <c r="D1146" t="s">
        <v>583</v>
      </c>
      <c r="E1146" t="str">
        <f>HYPERLINK("https://www.ncbi.nlm.nih.gov/geo/query/acc.cgi?acc=GSM1626324","GSM1626324")</f>
        <v>GSM1626324</v>
      </c>
      <c r="F1146" t="str">
        <f>HYPERLINK("https://www.ncbi.nlm.nih.gov/geo/query/acc.cgi?acc=GSE67026","GSE67026")</f>
        <v>GSE67026</v>
      </c>
    </row>
    <row r="1147" spans="1:6" x14ac:dyDescent="0.25">
      <c r="A1147" t="s">
        <v>5886</v>
      </c>
      <c r="B1147" s="2" t="s">
        <v>4480</v>
      </c>
      <c r="C1147" t="s">
        <v>194</v>
      </c>
      <c r="D1147" t="s">
        <v>559</v>
      </c>
      <c r="E1147" t="str">
        <f>HYPERLINK("https://www.ncbi.nlm.nih.gov/geo/query/acc.cgi?acc=GSM799883","GSM799883")</f>
        <v>GSM799883</v>
      </c>
      <c r="F1147" t="str">
        <f>HYPERLINK("https://www.ncbi.nlm.nih.gov/geo/query/acc.cgi?acc=GSE32287","GSE32287")</f>
        <v>GSE32287</v>
      </c>
    </row>
    <row r="1148" spans="1:6" x14ac:dyDescent="0.25">
      <c r="A1148" t="s">
        <v>5888</v>
      </c>
      <c r="B1148" s="2" t="s">
        <v>5885</v>
      </c>
      <c r="C1148" t="s">
        <v>443</v>
      </c>
      <c r="D1148" t="s">
        <v>583</v>
      </c>
      <c r="E1148" t="str">
        <f>HYPERLINK("https://www.ncbi.nlm.nih.gov/geo/query/acc.cgi?acc=GSM1626322","GSM1626322")</f>
        <v>GSM1626322</v>
      </c>
      <c r="F1148" t="str">
        <f>HYPERLINK("https://www.ncbi.nlm.nih.gov/geo/query/acc.cgi?acc=GSE67026","GSE67026")</f>
        <v>GSE67026</v>
      </c>
    </row>
    <row r="1149" spans="1:6" x14ac:dyDescent="0.25">
      <c r="A1149" t="s">
        <v>5890</v>
      </c>
      <c r="B1149" s="2" t="s">
        <v>1713</v>
      </c>
      <c r="C1149" t="s">
        <v>194</v>
      </c>
      <c r="D1149" t="s">
        <v>559</v>
      </c>
      <c r="E1149" t="str">
        <f>HYPERLINK("https://www.ncbi.nlm.nih.gov/geo/query/acc.cgi?acc=GSM799882","GSM799882")</f>
        <v>GSM799882</v>
      </c>
      <c r="F1149" t="str">
        <f>HYPERLINK("https://www.ncbi.nlm.nih.gov/geo/query/acc.cgi?acc=GSE32287","GSE32287")</f>
        <v>GSE32287</v>
      </c>
    </row>
    <row r="1150" spans="1:6" x14ac:dyDescent="0.25">
      <c r="A1150" t="s">
        <v>5898</v>
      </c>
      <c r="B1150" s="2" t="s">
        <v>5897</v>
      </c>
      <c r="C1150" t="s">
        <v>522</v>
      </c>
      <c r="D1150" t="s">
        <v>583</v>
      </c>
      <c r="E1150" t="str">
        <f>HYPERLINK("https://www.ncbi.nlm.nih.gov/geo/query/acc.cgi?acc=GSM2177595","GSM2177595")</f>
        <v>GSM2177595</v>
      </c>
      <c r="F1150" t="str">
        <f>HYPERLINK("https://www.ncbi.nlm.nih.gov/geo/query/acc.cgi?acc=GSE81908","GSE81908")</f>
        <v>GSE81908</v>
      </c>
    </row>
    <row r="1151" spans="1:6" x14ac:dyDescent="0.25">
      <c r="A1151" t="s">
        <v>5905</v>
      </c>
      <c r="B1151" s="2" t="s">
        <v>5904</v>
      </c>
      <c r="C1151" t="s">
        <v>186</v>
      </c>
      <c r="D1151" t="s">
        <v>728</v>
      </c>
      <c r="E1151" t="str">
        <f>HYPERLINK("https://www.ncbi.nlm.nih.gov/geo/query/acc.cgi?acc=GSM778023","GSM778023")</f>
        <v>GSM778023</v>
      </c>
      <c r="F1151" t="str">
        <f>HYPERLINK("https://www.ncbi.nlm.nih.gov/geo/query/acc.cgi?acc=GSE31374","GSE31374")</f>
        <v>GSE31374</v>
      </c>
    </row>
    <row r="1152" spans="1:6" x14ac:dyDescent="0.25">
      <c r="A1152" t="s">
        <v>5908</v>
      </c>
      <c r="B1152" s="2" t="s">
        <v>5907</v>
      </c>
      <c r="C1152" t="s">
        <v>186</v>
      </c>
      <c r="D1152" t="s">
        <v>728</v>
      </c>
      <c r="E1152" t="str">
        <f>HYPERLINK("https://www.ncbi.nlm.nih.gov/geo/query/acc.cgi?acc=GSM778021","GSM778021")</f>
        <v>GSM778021</v>
      </c>
      <c r="F1152" t="str">
        <f>HYPERLINK("https://www.ncbi.nlm.nih.gov/geo/query/acc.cgi?acc=GSE31374","GSE31374")</f>
        <v>GSE31374</v>
      </c>
    </row>
    <row r="1153" spans="1:6" x14ac:dyDescent="0.25">
      <c r="A1153" t="s">
        <v>5911</v>
      </c>
      <c r="B1153" s="2" t="s">
        <v>5910</v>
      </c>
      <c r="C1153" t="s">
        <v>186</v>
      </c>
      <c r="D1153" t="s">
        <v>728</v>
      </c>
      <c r="E1153" t="str">
        <f>HYPERLINK("https://www.ncbi.nlm.nih.gov/geo/query/acc.cgi?acc=GSM778027","GSM778027")</f>
        <v>GSM778027</v>
      </c>
      <c r="F1153" t="str">
        <f>HYPERLINK("https://www.ncbi.nlm.nih.gov/geo/query/acc.cgi?acc=GSE31374","GSE31374")</f>
        <v>GSE31374</v>
      </c>
    </row>
    <row r="1154" spans="1:6" x14ac:dyDescent="0.25">
      <c r="A1154" t="s">
        <v>5914</v>
      </c>
      <c r="B1154" s="2" t="s">
        <v>5915</v>
      </c>
      <c r="C1154" t="s">
        <v>324</v>
      </c>
      <c r="D1154" t="s">
        <v>623</v>
      </c>
      <c r="E1154" t="str">
        <f>HYPERLINK("https://www.ncbi.nlm.nih.gov/geo/query/acc.cgi?acc=GSM105550","GSM105550")</f>
        <v>GSM105550</v>
      </c>
      <c r="F1154" t="str">
        <f>HYPERLINK("https://www.ncbi.nlm.nih.gov/geo/query/acc.cgi?acc=GSE4679","GSE4679")</f>
        <v>GSE4679</v>
      </c>
    </row>
    <row r="1155" spans="1:6" x14ac:dyDescent="0.25">
      <c r="A1155" t="s">
        <v>5918</v>
      </c>
      <c r="B1155" s="2" t="s">
        <v>5917</v>
      </c>
      <c r="C1155" t="s">
        <v>186</v>
      </c>
      <c r="D1155" t="s">
        <v>728</v>
      </c>
      <c r="E1155" t="str">
        <f>HYPERLINK("https://www.ncbi.nlm.nih.gov/geo/query/acc.cgi?acc=GSM778029","GSM778029")</f>
        <v>GSM778029</v>
      </c>
      <c r="F1155" t="str">
        <f>HYPERLINK("https://www.ncbi.nlm.nih.gov/geo/query/acc.cgi?acc=GSE31374","GSE31374")</f>
        <v>GSE31374</v>
      </c>
    </row>
    <row r="1156" spans="1:6" x14ac:dyDescent="0.25">
      <c r="A1156" t="s">
        <v>5925</v>
      </c>
      <c r="B1156" s="2" t="s">
        <v>5926</v>
      </c>
      <c r="C1156" t="s">
        <v>324</v>
      </c>
      <c r="D1156" t="s">
        <v>623</v>
      </c>
      <c r="E1156" t="str">
        <f>HYPERLINK("https://www.ncbi.nlm.nih.gov/geo/query/acc.cgi?acc=GSM105552","GSM105552")</f>
        <v>GSM105552</v>
      </c>
      <c r="F1156" t="str">
        <f>HYPERLINK("https://www.ncbi.nlm.nih.gov/geo/query/acc.cgi?acc=GSE4679","GSE4679")</f>
        <v>GSE4679</v>
      </c>
    </row>
    <row r="1157" spans="1:6" x14ac:dyDescent="0.25">
      <c r="A1157" t="s">
        <v>5934</v>
      </c>
      <c r="B1157" s="2" t="s">
        <v>5933</v>
      </c>
      <c r="C1157" t="s">
        <v>157</v>
      </c>
      <c r="D1157" t="s">
        <v>1121</v>
      </c>
      <c r="E1157" t="str">
        <f>HYPERLINK("https://www.ncbi.nlm.nih.gov/geo/query/acc.cgi?acc=GSM699599","GSM699599")</f>
        <v>GSM699599</v>
      </c>
      <c r="F1157" t="str">
        <f>HYPERLINK("https://www.ncbi.nlm.nih.gov/geo/query/acc.cgi?acc=GSE28262","GSE28262")</f>
        <v>GSE28262</v>
      </c>
    </row>
    <row r="1158" spans="1:6" x14ac:dyDescent="0.25">
      <c r="A1158" t="s">
        <v>5935</v>
      </c>
      <c r="B1158" s="2" t="s">
        <v>5445</v>
      </c>
      <c r="C1158" t="s">
        <v>186</v>
      </c>
      <c r="D1158" t="s">
        <v>728</v>
      </c>
      <c r="E1158" t="str">
        <f>HYPERLINK("https://www.ncbi.nlm.nih.gov/geo/query/acc.cgi?acc=GSM777977","GSM777977")</f>
        <v>GSM777977</v>
      </c>
      <c r="F1158" t="str">
        <f t="shared" ref="F1158:F1163" si="21">HYPERLINK("https://www.ncbi.nlm.nih.gov/geo/query/acc.cgi?acc=GSE31374","GSE31374")</f>
        <v>GSE31374</v>
      </c>
    </row>
    <row r="1159" spans="1:6" x14ac:dyDescent="0.25">
      <c r="A1159" t="s">
        <v>5936</v>
      </c>
      <c r="B1159" s="2" t="s">
        <v>5937</v>
      </c>
      <c r="C1159" t="s">
        <v>186</v>
      </c>
      <c r="D1159" t="s">
        <v>728</v>
      </c>
      <c r="E1159" t="str">
        <f>HYPERLINK("https://www.ncbi.nlm.nih.gov/geo/query/acc.cgi?acc=GSM777959","GSM777959")</f>
        <v>GSM777959</v>
      </c>
      <c r="F1159" t="str">
        <f t="shared" si="21"/>
        <v>GSE31374</v>
      </c>
    </row>
    <row r="1160" spans="1:6" x14ac:dyDescent="0.25">
      <c r="A1160" t="s">
        <v>5939</v>
      </c>
      <c r="B1160" s="2" t="s">
        <v>5134</v>
      </c>
      <c r="C1160" t="s">
        <v>186</v>
      </c>
      <c r="D1160" t="s">
        <v>728</v>
      </c>
      <c r="E1160" t="str">
        <f>HYPERLINK("https://www.ncbi.nlm.nih.gov/geo/query/acc.cgi?acc=GSM777957","GSM777957")</f>
        <v>GSM777957</v>
      </c>
      <c r="F1160" t="str">
        <f t="shared" si="21"/>
        <v>GSE31374</v>
      </c>
    </row>
    <row r="1161" spans="1:6" x14ac:dyDescent="0.25">
      <c r="A1161" t="s">
        <v>5941</v>
      </c>
      <c r="B1161" s="2" t="s">
        <v>5942</v>
      </c>
      <c r="C1161" t="s">
        <v>186</v>
      </c>
      <c r="D1161" t="s">
        <v>728</v>
      </c>
      <c r="E1161" t="str">
        <f>HYPERLINK("https://www.ncbi.nlm.nih.gov/geo/query/acc.cgi?acc=GSM777955","GSM777955")</f>
        <v>GSM777955</v>
      </c>
      <c r="F1161" t="str">
        <f t="shared" si="21"/>
        <v>GSE31374</v>
      </c>
    </row>
    <row r="1162" spans="1:6" x14ac:dyDescent="0.25">
      <c r="A1162" t="s">
        <v>5944</v>
      </c>
      <c r="B1162" s="2" t="s">
        <v>5945</v>
      </c>
      <c r="C1162" t="s">
        <v>186</v>
      </c>
      <c r="D1162" t="s">
        <v>728</v>
      </c>
      <c r="E1162" t="str">
        <f>HYPERLINK("https://www.ncbi.nlm.nih.gov/geo/query/acc.cgi?acc=GSM777953","GSM777953")</f>
        <v>GSM777953</v>
      </c>
      <c r="F1162" t="str">
        <f t="shared" si="21"/>
        <v>GSE31374</v>
      </c>
    </row>
    <row r="1163" spans="1:6" x14ac:dyDescent="0.25">
      <c r="A1163" t="s">
        <v>5947</v>
      </c>
      <c r="B1163" s="2" t="s">
        <v>5170</v>
      </c>
      <c r="C1163" t="s">
        <v>186</v>
      </c>
      <c r="D1163" t="s">
        <v>728</v>
      </c>
      <c r="E1163" t="str">
        <f>HYPERLINK("https://www.ncbi.nlm.nih.gov/geo/query/acc.cgi?acc=GSM777951","GSM777951")</f>
        <v>GSM777951</v>
      </c>
      <c r="F1163" t="str">
        <f t="shared" si="21"/>
        <v>GSE31374</v>
      </c>
    </row>
    <row r="1164" spans="1:6" x14ac:dyDescent="0.25">
      <c r="A1164" t="s">
        <v>5953</v>
      </c>
      <c r="B1164" s="2" t="s">
        <v>1582</v>
      </c>
      <c r="C1164" t="s">
        <v>324</v>
      </c>
      <c r="D1164" t="s">
        <v>623</v>
      </c>
      <c r="E1164" t="str">
        <f>HYPERLINK("https://www.ncbi.nlm.nih.gov/geo/query/acc.cgi?acc=GSM105558","GSM105558")</f>
        <v>GSM105558</v>
      </c>
      <c r="F1164" t="str">
        <f>HYPERLINK("https://www.ncbi.nlm.nih.gov/geo/query/acc.cgi?acc=GSE4679","GSE4679")</f>
        <v>GSE4679</v>
      </c>
    </row>
    <row r="1165" spans="1:6" x14ac:dyDescent="0.25">
      <c r="A1165" t="s">
        <v>5956</v>
      </c>
      <c r="B1165" s="2" t="s">
        <v>5955</v>
      </c>
      <c r="C1165" t="s">
        <v>466</v>
      </c>
      <c r="D1165" t="s">
        <v>559</v>
      </c>
      <c r="E1165" t="str">
        <f>HYPERLINK("https://www.ncbi.nlm.nih.gov/geo/query/acc.cgi?acc=GSM1836273","GSM1836273")</f>
        <v>GSM1836273</v>
      </c>
      <c r="F1165" t="str">
        <f>HYPERLINK("https://www.ncbi.nlm.nih.gov/geo/query/acc.cgi?acc=GSE71528","GSE71528")</f>
        <v>GSE71528</v>
      </c>
    </row>
    <row r="1166" spans="1:6" x14ac:dyDescent="0.25">
      <c r="A1166" t="s">
        <v>5966</v>
      </c>
      <c r="B1166" s="2" t="s">
        <v>3673</v>
      </c>
      <c r="C1166" t="s">
        <v>267</v>
      </c>
      <c r="D1166" t="s">
        <v>559</v>
      </c>
      <c r="E1166" t="str">
        <f>HYPERLINK("https://www.ncbi.nlm.nih.gov/geo/query/acc.cgi?acc=GSM978940","GSM978940")</f>
        <v>GSM978940</v>
      </c>
      <c r="F1166" t="str">
        <f>HYPERLINK("https://www.ncbi.nlm.nih.gov/geo/query/acc.cgi?acc=GSE39771","GSE39771")</f>
        <v>GSE39771</v>
      </c>
    </row>
    <row r="1167" spans="1:6" x14ac:dyDescent="0.25">
      <c r="A1167" t="s">
        <v>5970</v>
      </c>
      <c r="B1167" s="2" t="s">
        <v>5968</v>
      </c>
      <c r="C1167" t="s">
        <v>522</v>
      </c>
      <c r="D1167" t="s">
        <v>583</v>
      </c>
      <c r="E1167" t="str">
        <f>HYPERLINK("https://www.ncbi.nlm.nih.gov/geo/query/acc.cgi?acc=GSM2177601","GSM2177601")</f>
        <v>GSM2177601</v>
      </c>
      <c r="F1167" t="str">
        <f>HYPERLINK("https://www.ncbi.nlm.nih.gov/geo/query/acc.cgi?acc=GSE81908","GSE81908")</f>
        <v>GSE81908</v>
      </c>
    </row>
    <row r="1168" spans="1:6" x14ac:dyDescent="0.25">
      <c r="A1168" t="s">
        <v>5971</v>
      </c>
      <c r="B1168" s="2" t="s">
        <v>823</v>
      </c>
      <c r="C1168" t="s">
        <v>386</v>
      </c>
      <c r="D1168" t="s">
        <v>824</v>
      </c>
      <c r="E1168" t="str">
        <f>HYPERLINK("https://www.ncbi.nlm.nih.gov/geo/query/acc.cgi?acc=GSM1335366","GSM1335366")</f>
        <v>GSM1335366</v>
      </c>
      <c r="F1168" t="str">
        <f>HYPERLINK("https://www.ncbi.nlm.nih.gov/geo/query/acc.cgi?acc=GSE55401","GSE55401")</f>
        <v>GSE55401</v>
      </c>
    </row>
    <row r="1169" spans="1:6" x14ac:dyDescent="0.25">
      <c r="A1169" t="s">
        <v>5972</v>
      </c>
      <c r="B1169" s="2" t="s">
        <v>4353</v>
      </c>
      <c r="C1169" t="s">
        <v>178</v>
      </c>
      <c r="D1169" t="s">
        <v>630</v>
      </c>
      <c r="E1169" t="str">
        <f>HYPERLINK("https://www.ncbi.nlm.nih.gov/geo/query/acc.cgi?acc=GSM749299","GSM749299")</f>
        <v>GSM749299</v>
      </c>
      <c r="F1169" t="str">
        <f>HYPERLINK("https://www.ncbi.nlm.nih.gov/geo/query/acc.cgi?acc=GSE30245","GSE30245")</f>
        <v>GSE30245</v>
      </c>
    </row>
    <row r="1170" spans="1:6" x14ac:dyDescent="0.25">
      <c r="A1170" t="s">
        <v>5983</v>
      </c>
      <c r="B1170" s="2" t="s">
        <v>5984</v>
      </c>
      <c r="C1170" t="s">
        <v>109</v>
      </c>
      <c r="D1170" t="s">
        <v>923</v>
      </c>
      <c r="E1170" t="str">
        <f>HYPERLINK("https://www.ncbi.nlm.nih.gov/geo/query/acc.cgi?acc=GSM547952","GSM547952")</f>
        <v>GSM547952</v>
      </c>
      <c r="F1170" t="str">
        <f>HYPERLINK("https://www.ncbi.nlm.nih.gov/geo/query/acc.cgi?acc=GSE22043","GSE22043")</f>
        <v>GSE22043</v>
      </c>
    </row>
    <row r="1171" spans="1:6" x14ac:dyDescent="0.25">
      <c r="A1171" t="s">
        <v>5989</v>
      </c>
      <c r="B1171" s="2" t="s">
        <v>869</v>
      </c>
      <c r="C1171" t="s">
        <v>377</v>
      </c>
      <c r="D1171" t="s">
        <v>618</v>
      </c>
      <c r="E1171" t="str">
        <f>HYPERLINK("https://www.ncbi.nlm.nih.gov/geo/query/acc.cgi?acc=GSM1304465","GSM1304465")</f>
        <v>GSM1304465</v>
      </c>
      <c r="F1171" t="str">
        <f>HYPERLINK("https://www.ncbi.nlm.nih.gov/geo/query/acc.cgi?acc=GSE53969","GSE53969")</f>
        <v>GSE53969</v>
      </c>
    </row>
    <row r="1172" spans="1:6" x14ac:dyDescent="0.25">
      <c r="A1172" t="s">
        <v>5994</v>
      </c>
      <c r="B1172" s="2" t="s">
        <v>5993</v>
      </c>
      <c r="C1172" t="s">
        <v>256</v>
      </c>
      <c r="D1172" t="s">
        <v>579</v>
      </c>
      <c r="E1172" t="str">
        <f>HYPERLINK("https://www.ncbi.nlm.nih.gov/geo/query/acc.cgi?acc=GSM938918","GSM938918")</f>
        <v>GSM938918</v>
      </c>
      <c r="F1172" t="str">
        <f>HYPERLINK("https://www.ncbi.nlm.nih.gov/geo/query/acc.cgi?acc=GSE38316","GSE38316")</f>
        <v>GSE38316</v>
      </c>
    </row>
    <row r="1173" spans="1:6" x14ac:dyDescent="0.25">
      <c r="A1173" t="s">
        <v>5999</v>
      </c>
      <c r="B1173" s="2" t="s">
        <v>5795</v>
      </c>
      <c r="C1173" t="s">
        <v>481</v>
      </c>
      <c r="D1173" t="s">
        <v>856</v>
      </c>
      <c r="E1173" t="str">
        <f>HYPERLINK("https://www.ncbi.nlm.nih.gov/geo/query/acc.cgi?acc=GSM2026312","GSM2026312")</f>
        <v>GSM2026312</v>
      </c>
      <c r="F1173" t="str">
        <f>HYPERLINK("https://www.ncbi.nlm.nih.gov/geo/query/acc.cgi?acc=GSE76481","GSE76481")</f>
        <v>GSE76481</v>
      </c>
    </row>
    <row r="1174" spans="1:6" x14ac:dyDescent="0.25">
      <c r="A1174" t="s">
        <v>6000</v>
      </c>
      <c r="B1174" s="2" t="s">
        <v>6001</v>
      </c>
      <c r="C1174" t="s">
        <v>178</v>
      </c>
      <c r="D1174" t="s">
        <v>630</v>
      </c>
      <c r="E1174" t="str">
        <f>HYPERLINK("https://www.ncbi.nlm.nih.gov/geo/query/acc.cgi?acc=GSM749293","GSM749293")</f>
        <v>GSM749293</v>
      </c>
      <c r="F1174" t="str">
        <f>HYPERLINK("https://www.ncbi.nlm.nih.gov/geo/query/acc.cgi?acc=GSE30245","GSE30245")</f>
        <v>GSE30245</v>
      </c>
    </row>
    <row r="1175" spans="1:6" x14ac:dyDescent="0.25">
      <c r="A1175" t="s">
        <v>6005</v>
      </c>
      <c r="B1175" s="2" t="s">
        <v>5998</v>
      </c>
      <c r="C1175" t="s">
        <v>481</v>
      </c>
      <c r="D1175" t="s">
        <v>856</v>
      </c>
      <c r="E1175" t="str">
        <f>HYPERLINK("https://www.ncbi.nlm.nih.gov/geo/query/acc.cgi?acc=GSM2026314","GSM2026314")</f>
        <v>GSM2026314</v>
      </c>
      <c r="F1175" t="str">
        <f>HYPERLINK("https://www.ncbi.nlm.nih.gov/geo/query/acc.cgi?acc=GSE76481","GSE76481")</f>
        <v>GSE76481</v>
      </c>
    </row>
    <row r="1176" spans="1:6" x14ac:dyDescent="0.25">
      <c r="A1176" t="s">
        <v>6006</v>
      </c>
      <c r="B1176" s="2" t="s">
        <v>5519</v>
      </c>
      <c r="C1176" t="s">
        <v>368</v>
      </c>
      <c r="D1176" t="s">
        <v>572</v>
      </c>
      <c r="E1176" t="str">
        <f>HYPERLINK("https://www.ncbi.nlm.nih.gov/geo/query/acc.cgi?acc=GSM1295568","GSM1295568")</f>
        <v>GSM1295568</v>
      </c>
      <c r="F1176" t="str">
        <f>HYPERLINK("https://www.ncbi.nlm.nih.gov/geo/query/acc.cgi?acc=GSE53529","GSE53529")</f>
        <v>GSE53529</v>
      </c>
    </row>
    <row r="1177" spans="1:6" x14ac:dyDescent="0.25">
      <c r="A1177" t="s">
        <v>6010</v>
      </c>
      <c r="B1177" s="2" t="s">
        <v>6003</v>
      </c>
      <c r="C1177" t="s">
        <v>481</v>
      </c>
      <c r="D1177" t="s">
        <v>856</v>
      </c>
      <c r="E1177" t="str">
        <f>HYPERLINK("https://www.ncbi.nlm.nih.gov/geo/query/acc.cgi?acc=GSM2026316","GSM2026316")</f>
        <v>GSM2026316</v>
      </c>
      <c r="F1177" t="str">
        <f>HYPERLINK("https://www.ncbi.nlm.nih.gov/geo/query/acc.cgi?acc=GSE76481","GSE76481")</f>
        <v>GSE76481</v>
      </c>
    </row>
    <row r="1178" spans="1:6" x14ac:dyDescent="0.25">
      <c r="A1178" t="s">
        <v>6015</v>
      </c>
      <c r="B1178" s="2" t="s">
        <v>6013</v>
      </c>
      <c r="C1178" t="s">
        <v>278</v>
      </c>
      <c r="D1178" t="s">
        <v>559</v>
      </c>
      <c r="E1178" t="str">
        <f>HYPERLINK("https://www.ncbi.nlm.nih.gov/geo/query/acc.cgi?acc=GSM94869","GSM94869")</f>
        <v>GSM94869</v>
      </c>
      <c r="F1178" t="str">
        <f>HYPERLINK("https://www.ncbi.nlm.nih.gov/geo/query/acc.cgi?acc=GSE4189","GSE4189")</f>
        <v>GSE4189</v>
      </c>
    </row>
    <row r="1179" spans="1:6" x14ac:dyDescent="0.25">
      <c r="A1179" t="s">
        <v>6017</v>
      </c>
      <c r="B1179" s="2" t="s">
        <v>5707</v>
      </c>
      <c r="C1179" t="s">
        <v>104</v>
      </c>
      <c r="D1179" t="s">
        <v>923</v>
      </c>
      <c r="E1179" t="str">
        <f>HYPERLINK("https://www.ncbi.nlm.nih.gov/geo/query/acc.cgi?acc=GSM516990","GSM516990")</f>
        <v>GSM516990</v>
      </c>
      <c r="F1179" t="str">
        <f>HYPERLINK("https://www.ncbi.nlm.nih.gov/geo/query/acc.cgi?acc=GSE20576","GSE20576")</f>
        <v>GSE20576</v>
      </c>
    </row>
    <row r="1180" spans="1:6" x14ac:dyDescent="0.25">
      <c r="A1180" t="s">
        <v>6024</v>
      </c>
      <c r="B1180" s="2" t="s">
        <v>6019</v>
      </c>
      <c r="C1180" t="s">
        <v>104</v>
      </c>
      <c r="D1180" t="s">
        <v>923</v>
      </c>
      <c r="E1180" t="str">
        <f>HYPERLINK("https://www.ncbi.nlm.nih.gov/geo/query/acc.cgi?acc=GSM516996","GSM516996")</f>
        <v>GSM516996</v>
      </c>
      <c r="F1180" t="str">
        <f>HYPERLINK("https://www.ncbi.nlm.nih.gov/geo/query/acc.cgi?acc=GSE20576","GSE20576")</f>
        <v>GSE20576</v>
      </c>
    </row>
    <row r="1181" spans="1:6" x14ac:dyDescent="0.25">
      <c r="A1181" t="s">
        <v>6025</v>
      </c>
      <c r="B1181" s="2" t="s">
        <v>3805</v>
      </c>
      <c r="C1181" t="s">
        <v>377</v>
      </c>
      <c r="D1181" t="s">
        <v>618</v>
      </c>
      <c r="E1181" t="str">
        <f>HYPERLINK("https://www.ncbi.nlm.nih.gov/geo/query/acc.cgi?acc=GSM1304592","GSM1304592")</f>
        <v>GSM1304592</v>
      </c>
      <c r="F1181" t="str">
        <f>HYPERLINK("https://www.ncbi.nlm.nih.gov/geo/query/acc.cgi?acc=GSE53969","GSE53969")</f>
        <v>GSE53969</v>
      </c>
    </row>
    <row r="1182" spans="1:6" x14ac:dyDescent="0.25">
      <c r="A1182" t="s">
        <v>6026</v>
      </c>
      <c r="B1182" s="2" t="s">
        <v>3378</v>
      </c>
      <c r="C1182" t="s">
        <v>545</v>
      </c>
      <c r="D1182" t="s">
        <v>3368</v>
      </c>
      <c r="E1182" t="str">
        <f>HYPERLINK("https://www.ncbi.nlm.nih.gov/geo/query/acc.cgi?acc=GSM246437","GSM246437")</f>
        <v>GSM246437</v>
      </c>
      <c r="F1182" t="str">
        <f>HYPERLINK("https://www.ncbi.nlm.nih.gov/geo/query/acc.cgi?acc=GSE9775","GSE9775")</f>
        <v>GSE9775</v>
      </c>
    </row>
    <row r="1183" spans="1:6" x14ac:dyDescent="0.25">
      <c r="A1183" t="s">
        <v>6027</v>
      </c>
      <c r="B1183" s="2" t="s">
        <v>4513</v>
      </c>
      <c r="C1183" t="s">
        <v>377</v>
      </c>
      <c r="D1183" t="s">
        <v>618</v>
      </c>
      <c r="E1183" t="str">
        <f>HYPERLINK("https://www.ncbi.nlm.nih.gov/geo/query/acc.cgi?acc=GSM1304599","GSM1304599")</f>
        <v>GSM1304599</v>
      </c>
      <c r="F1183" t="str">
        <f>HYPERLINK("https://www.ncbi.nlm.nih.gov/geo/query/acc.cgi?acc=GSE53969","GSE53969")</f>
        <v>GSE53969</v>
      </c>
    </row>
    <row r="1184" spans="1:6" x14ac:dyDescent="0.25">
      <c r="A1184" t="s">
        <v>6033</v>
      </c>
      <c r="B1184" s="2" t="s">
        <v>4876</v>
      </c>
      <c r="C1184" t="s">
        <v>481</v>
      </c>
      <c r="D1184" t="s">
        <v>856</v>
      </c>
      <c r="E1184" t="str">
        <f>HYPERLINK("https://www.ncbi.nlm.nih.gov/geo/query/acc.cgi?acc=GSM2026304","GSM2026304")</f>
        <v>GSM2026304</v>
      </c>
      <c r="F1184" t="str">
        <f>HYPERLINK("https://www.ncbi.nlm.nih.gov/geo/query/acc.cgi?acc=GSE76481","GSE76481")</f>
        <v>GSE76481</v>
      </c>
    </row>
    <row r="1185" spans="1:6" x14ac:dyDescent="0.25">
      <c r="A1185" t="s">
        <v>6035</v>
      </c>
      <c r="B1185" s="2" t="s">
        <v>941</v>
      </c>
      <c r="C1185" t="s">
        <v>148</v>
      </c>
      <c r="D1185" t="s">
        <v>579</v>
      </c>
      <c r="E1185" t="str">
        <f>HYPERLINK("https://www.ncbi.nlm.nih.gov/geo/query/acc.cgi?acc=GSM685741","GSM685741")</f>
        <v>GSM685741</v>
      </c>
      <c r="F1185" t="str">
        <f>HYPERLINK("https://www.ncbi.nlm.nih.gov/geo/query/acc.cgi?acc=GSE27685","GSE27685")</f>
        <v>GSE27685</v>
      </c>
    </row>
    <row r="1186" spans="1:6" x14ac:dyDescent="0.25">
      <c r="A1186" t="s">
        <v>6037</v>
      </c>
      <c r="B1186" s="2" t="s">
        <v>5980</v>
      </c>
      <c r="C1186" t="s">
        <v>109</v>
      </c>
      <c r="D1186" t="s">
        <v>824</v>
      </c>
      <c r="E1186" t="str">
        <f>HYPERLINK("https://www.ncbi.nlm.nih.gov/geo/query/acc.cgi?acc=GSM547955","GSM547955")</f>
        <v>GSM547955</v>
      </c>
      <c r="F1186" t="str">
        <f>HYPERLINK("https://www.ncbi.nlm.nih.gov/geo/query/acc.cgi?acc=GSE22043","GSE22043")</f>
        <v>GSE22043</v>
      </c>
    </row>
    <row r="1187" spans="1:6" x14ac:dyDescent="0.25">
      <c r="A1187" t="s">
        <v>6038</v>
      </c>
      <c r="B1187" s="2" t="s">
        <v>5982</v>
      </c>
      <c r="C1187" t="s">
        <v>148</v>
      </c>
      <c r="D1187" t="s">
        <v>579</v>
      </c>
      <c r="E1187" t="str">
        <f>HYPERLINK("https://www.ncbi.nlm.nih.gov/geo/query/acc.cgi?acc=GSM685744","GSM685744")</f>
        <v>GSM685744</v>
      </c>
      <c r="F1187" t="str">
        <f>HYPERLINK("https://www.ncbi.nlm.nih.gov/geo/query/acc.cgi?acc=GSE27685","GSE27685")</f>
        <v>GSE27685</v>
      </c>
    </row>
    <row r="1188" spans="1:6" x14ac:dyDescent="0.25">
      <c r="A1188" t="s">
        <v>6042</v>
      </c>
      <c r="B1188" s="2" t="s">
        <v>6043</v>
      </c>
      <c r="C1188" t="s">
        <v>501</v>
      </c>
      <c r="D1188" t="s">
        <v>1806</v>
      </c>
      <c r="E1188" t="str">
        <f>HYPERLINK("https://www.ncbi.nlm.nih.gov/geo/query/acc.cgi?acc=GSM190784","GSM190784")</f>
        <v>GSM190784</v>
      </c>
      <c r="F1188" t="str">
        <f>HYPERLINK("https://www.ncbi.nlm.nih.gov/geo/query/acc.cgi?acc=GSE7866","GSE7866")</f>
        <v>GSE7866</v>
      </c>
    </row>
    <row r="1189" spans="1:6" x14ac:dyDescent="0.25">
      <c r="A1189" t="s">
        <v>6045</v>
      </c>
      <c r="B1189" s="2" t="s">
        <v>5978</v>
      </c>
      <c r="C1189" t="s">
        <v>109</v>
      </c>
      <c r="D1189" t="s">
        <v>923</v>
      </c>
      <c r="E1189" t="str">
        <f>HYPERLINK("https://www.ncbi.nlm.nih.gov/geo/query/acc.cgi?acc=GSM547958","GSM547958")</f>
        <v>GSM547958</v>
      </c>
      <c r="F1189" t="str">
        <f>HYPERLINK("https://www.ncbi.nlm.nih.gov/geo/query/acc.cgi?acc=GSE22043","GSE22043")</f>
        <v>GSE22043</v>
      </c>
    </row>
    <row r="1190" spans="1:6" x14ac:dyDescent="0.25">
      <c r="A1190" t="s">
        <v>6049</v>
      </c>
      <c r="B1190" s="2" t="s">
        <v>6050</v>
      </c>
      <c r="C1190" t="s">
        <v>269</v>
      </c>
      <c r="D1190" t="s">
        <v>579</v>
      </c>
      <c r="E1190" t="str">
        <f>HYPERLINK("https://www.ncbi.nlm.nih.gov/geo/query/acc.cgi?acc=GSM991442","GSM991442")</f>
        <v>GSM991442</v>
      </c>
      <c r="F1190" t="str">
        <f>HYPERLINK("https://www.ncbi.nlm.nih.gov/geo/query/acc.cgi?acc=GSE40335","GSE40335")</f>
        <v>GSE40335</v>
      </c>
    </row>
    <row r="1191" spans="1:6" x14ac:dyDescent="0.25">
      <c r="A1191" t="s">
        <v>6056</v>
      </c>
      <c r="B1191" s="2" t="s">
        <v>6048</v>
      </c>
      <c r="C1191" t="s">
        <v>269</v>
      </c>
      <c r="D1191" t="s">
        <v>579</v>
      </c>
      <c r="E1191" t="str">
        <f>HYPERLINK("https://www.ncbi.nlm.nih.gov/geo/query/acc.cgi?acc=GSM991445","GSM991445")</f>
        <v>GSM991445</v>
      </c>
      <c r="F1191" t="str">
        <f>HYPERLINK("https://www.ncbi.nlm.nih.gov/geo/query/acc.cgi?acc=GSE40335","GSE40335")</f>
        <v>GSE40335</v>
      </c>
    </row>
    <row r="1192" spans="1:6" x14ac:dyDescent="0.25">
      <c r="A1192" t="s">
        <v>6058</v>
      </c>
      <c r="B1192" s="2" t="s">
        <v>1131</v>
      </c>
      <c r="C1192" t="s">
        <v>507</v>
      </c>
      <c r="D1192" t="s">
        <v>856</v>
      </c>
      <c r="E1192" t="str">
        <f>HYPERLINK("https://www.ncbi.nlm.nih.gov/geo/query/acc.cgi?acc=GSM2096547","GSM2096547")</f>
        <v>GSM2096547</v>
      </c>
      <c r="F1192" t="str">
        <f>HYPERLINK("https://www.ncbi.nlm.nih.gov/geo/query/acc.cgi?acc=GSE79515","GSE79515")</f>
        <v>GSE79515</v>
      </c>
    </row>
    <row r="1193" spans="1:6" x14ac:dyDescent="0.25">
      <c r="A1193" t="s">
        <v>6060</v>
      </c>
      <c r="B1193" s="2" t="s">
        <v>6054</v>
      </c>
      <c r="C1193" t="s">
        <v>269</v>
      </c>
      <c r="D1193" t="s">
        <v>579</v>
      </c>
      <c r="E1193" t="str">
        <f>HYPERLINK("https://www.ncbi.nlm.nih.gov/geo/query/acc.cgi?acc=GSM991448","GSM991448")</f>
        <v>GSM991448</v>
      </c>
      <c r="F1193" t="str">
        <f>HYPERLINK("https://www.ncbi.nlm.nih.gov/geo/query/acc.cgi?acc=GSE40335","GSE40335")</f>
        <v>GSE40335</v>
      </c>
    </row>
  </sheetData>
  <autoFilter ref="A1:F1193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zoomScaleNormal="100" workbookViewId="0"/>
  </sheetViews>
  <sheetFormatPr defaultRowHeight="15" x14ac:dyDescent="0.25"/>
  <cols>
    <col min="1" max="1" width="13"/>
    <col min="2" max="2" width="84.7109375"/>
    <col min="3" max="1025" width="8.7109375"/>
  </cols>
  <sheetData>
    <row r="1" spans="1:5" ht="33.75" customHeight="1" x14ac:dyDescent="0.25">
      <c r="A1" s="1" t="s">
        <v>0</v>
      </c>
      <c r="B1" s="1" t="s">
        <v>1</v>
      </c>
      <c r="C1" s="1" t="s">
        <v>6062</v>
      </c>
      <c r="D1" s="1" t="s">
        <v>4</v>
      </c>
      <c r="E1" s="1"/>
    </row>
    <row r="2" spans="1:5" x14ac:dyDescent="0.25">
      <c r="A2" t="str">
        <f>HYPERLINK("https://www.ncbi.nlm.nih.gov/geo/query/acc.cgi?acc=GSE21975","GSE21975")</f>
        <v>GSE21975</v>
      </c>
      <c r="B2" t="s">
        <v>6063</v>
      </c>
      <c r="C2" t="str">
        <f>HYPERLINK("https://www.ncbi.nlm.nih.gov/Traces/study/?acc=SRP002543","SRP002543")</f>
        <v>SRP002543</v>
      </c>
      <c r="D2" t="str">
        <f>HYPERLINK("https://www.ncbi.nlm.nih.gov/pubmed/20620951","20620951")</f>
        <v>20620951</v>
      </c>
    </row>
    <row r="3" spans="1:5" x14ac:dyDescent="0.25">
      <c r="A3" t="str">
        <f>HYPERLINK("https://www.ncbi.nlm.nih.gov/geo/query/acc.cgi?acc=GSE23943","GSE23943")</f>
        <v>GSE23943</v>
      </c>
      <c r="B3" t="s">
        <v>6064</v>
      </c>
      <c r="C3" t="str">
        <f>HYPERLINK("https://www.ncbi.nlm.nih.gov/Traces/study/?acc=SRP003412","SRP003412")</f>
        <v>SRP003412</v>
      </c>
      <c r="D3" t="str">
        <f>HYPERLINK("https://www.ncbi.nlm.nih.gov/pubmed/22541430","22541430")</f>
        <v>22541430</v>
      </c>
    </row>
    <row r="4" spans="1:5" x14ac:dyDescent="0.25">
      <c r="A4" t="str">
        <f>HYPERLINK("https://www.ncbi.nlm.nih.gov/geo/query/acc.cgi?acc=GSE28500","GSE28500")</f>
        <v>GSE28500</v>
      </c>
      <c r="B4" t="s">
        <v>6065</v>
      </c>
      <c r="C4" t="str">
        <f>HYPERLINK("https://www.ncbi.nlm.nih.gov/Traces/study/?acc=SRP006418","SRP006418")</f>
        <v>SRP006418</v>
      </c>
      <c r="D4" t="str">
        <f>HYPERLINK("https://www.ncbi.nlm.nih.gov/pubmed/21514197","21514197")</f>
        <v>21514197</v>
      </c>
    </row>
    <row r="5" spans="1:5" x14ac:dyDescent="0.25">
      <c r="A5" t="str">
        <f>HYPERLINK("https://www.ncbi.nlm.nih.gov/geo/query/acc.cgi?acc=GSE28532","GSE28532")</f>
        <v>GSE28532</v>
      </c>
      <c r="B5" t="s">
        <v>6066</v>
      </c>
      <c r="C5" t="str">
        <f>HYPERLINK("https://www.ncbi.nlm.nih.gov/Traces/study/?acc=SRP006418","SRP006418")</f>
        <v>SRP006418</v>
      </c>
      <c r="D5" t="str">
        <f>HYPERLINK("https://www.ncbi.nlm.nih.gov/pubmed/21514197","21514197")</f>
        <v>21514197</v>
      </c>
    </row>
    <row r="6" spans="1:5" x14ac:dyDescent="0.25">
      <c r="A6" t="str">
        <f>HYPERLINK("https://www.ncbi.nlm.nih.gov/geo/query/acc.cgi?acc=GSE30839","GSE30839")</f>
        <v>GSE30839</v>
      </c>
      <c r="B6" t="s">
        <v>6067</v>
      </c>
      <c r="C6" t="str">
        <f>HYPERLINK("https://www.ncbi.nlm.nih.gov/Traces/study/?acc=SRP007567","SRP007567")</f>
        <v>SRP007567</v>
      </c>
      <c r="D6" t="str">
        <f>HYPERLINK("https://www.ncbi.nlm.nih.gov/pubmed/22056041","22056041")</f>
        <v>22056041</v>
      </c>
    </row>
    <row r="7" spans="1:5" x14ac:dyDescent="0.25">
      <c r="A7" t="str">
        <f>HYPERLINK("https://www.ncbi.nlm.nih.gov/geo/query/acc.cgi?acc=GSE30959","GSE30959")</f>
        <v>GSE30959</v>
      </c>
      <c r="B7" t="s">
        <v>6068</v>
      </c>
      <c r="C7" t="str">
        <f>HYPERLINK("https://www.ncbi.nlm.nih.gov/Traces/study/?acc=SRP007832","SRP007832")</f>
        <v>SRP007832</v>
      </c>
      <c r="D7" t="str">
        <f>HYPERLINK("https://www.ncbi.nlm.nih.gov/pubmed/21884934","21884934")</f>
        <v>21884934</v>
      </c>
    </row>
    <row r="8" spans="1:5" x14ac:dyDescent="0.25">
      <c r="A8" t="str">
        <f>HYPERLINK("https://www.ncbi.nlm.nih.gov/geo/query/acc.cgi?acc=GSE31271","GSE31271")</f>
        <v>GSE31271</v>
      </c>
      <c r="B8" t="s">
        <v>6069</v>
      </c>
      <c r="C8" t="str">
        <f>HYPERLINK("https://www.ncbi.nlm.nih.gov/Traces/study/?acc=SRP007832","SRP007832")</f>
        <v>SRP007832</v>
      </c>
      <c r="D8" t="str">
        <f>HYPERLINK("https://www.ncbi.nlm.nih.gov/pubmed/21884934","21884934")</f>
        <v>21884934</v>
      </c>
    </row>
    <row r="9" spans="1:5" x14ac:dyDescent="0.25">
      <c r="A9" t="str">
        <f>HYPERLINK("https://www.ncbi.nlm.nih.gov/geo/query/acc.cgi?acc=GSE32120","GSE32120")</f>
        <v>GSE32120</v>
      </c>
      <c r="B9" t="s">
        <v>6070</v>
      </c>
      <c r="C9" t="str">
        <f>HYPERLINK("https://www.ncbi.nlm.nih.gov/Traces/study/?acc=SRP008264","SRP008264")</f>
        <v>SRP008264</v>
      </c>
      <c r="D9" t="str">
        <f>HYPERLINK("https://www.ncbi.nlm.nih.gov/pubmed/22195968","22195968")</f>
        <v>22195968</v>
      </c>
    </row>
    <row r="10" spans="1:5" x14ac:dyDescent="0.25">
      <c r="A10" t="str">
        <f>HYPERLINK("https://www.ncbi.nlm.nih.gov/geo/query/acc.cgi?acc=GSE33920","GSE33920")</f>
        <v>GSE33920</v>
      </c>
      <c r="B10" t="s">
        <v>6071</v>
      </c>
      <c r="C10" t="str">
        <f>HYPERLINK("https://www.ncbi.nlm.nih.gov/Traces/study/?acc=SRP009467","SRP009467")</f>
        <v>SRP009467</v>
      </c>
      <c r="D10" t="str">
        <f>HYPERLINK("https://www.ncbi.nlm.nih.gov/pubmed/22722858","22722858")</f>
        <v>22722858</v>
      </c>
    </row>
    <row r="11" spans="1:5" x14ac:dyDescent="0.25">
      <c r="A11" t="str">
        <f>HYPERLINK("https://www.ncbi.nlm.nih.gov/geo/query/acc.cgi?acc=GSE33923","GSE33923")</f>
        <v>GSE33923</v>
      </c>
      <c r="B11" t="s">
        <v>6072</v>
      </c>
      <c r="C11" t="str">
        <f>HYPERLINK("https://www.ncbi.nlm.nih.gov/Traces/study/?acc=SRP011988","SRP011988")</f>
        <v>SRP011988</v>
      </c>
      <c r="D11" t="str">
        <f>HYPERLINK("https://www.ncbi.nlm.nih.gov/pubmed/22722858","22722858")</f>
        <v>22722858</v>
      </c>
    </row>
    <row r="12" spans="1:5" x14ac:dyDescent="0.25">
      <c r="A12" t="str">
        <f>HYPERLINK("https://www.ncbi.nlm.nih.gov/geo/query/acc.cgi?acc=GSE36114","GSE36114")</f>
        <v>GSE36114</v>
      </c>
      <c r="B12" t="s">
        <v>6073</v>
      </c>
      <c r="C12" t="str">
        <f>HYPERLINK("https://www.ncbi.nlm.nih.gov/Traces/study/?acc=SRP011077","SRP011077")</f>
        <v>SRP011077</v>
      </c>
      <c r="D12" t="str">
        <f>HYPERLINK("https://www.ncbi.nlm.nih.gov/pubmed/22682255","22682255")</f>
        <v>22682255</v>
      </c>
    </row>
    <row r="13" spans="1:5" x14ac:dyDescent="0.25">
      <c r="A13" t="str">
        <f>HYPERLINK("https://www.ncbi.nlm.nih.gov/geo/query/acc.cgi?acc=GSE36290","GSE36290")</f>
        <v>GSE36290</v>
      </c>
      <c r="B13" t="s">
        <v>6074</v>
      </c>
      <c r="C13" t="str">
        <f>HYPERLINK("https://www.ncbi.nlm.nih.gov/Traces/study/?acc=SRP011318","SRP011318")</f>
        <v>SRP011318</v>
      </c>
      <c r="D13" t="str">
        <f>HYPERLINK("https://www.ncbi.nlm.nih.gov/pubmed/24381111","24381111")</f>
        <v>24381111</v>
      </c>
    </row>
    <row r="14" spans="1:5" x14ac:dyDescent="0.25">
      <c r="A14" t="str">
        <f>HYPERLINK("https://www.ncbi.nlm.nih.gov/geo/query/acc.cgi?acc=GSE36294","GSE36294")</f>
        <v>GSE36294</v>
      </c>
      <c r="B14" t="s">
        <v>6075</v>
      </c>
      <c r="C14" t="str">
        <f>HYPERLINK("https://www.ncbi.nlm.nih.gov/Traces/study/?acc=SRP011318","SRP011318")</f>
        <v>SRP011318</v>
      </c>
      <c r="D14" t="str">
        <f>HYPERLINK("https://www.ncbi.nlm.nih.gov/pubmed/24381111","24381111")</f>
        <v>24381111</v>
      </c>
    </row>
    <row r="15" spans="1:5" x14ac:dyDescent="0.25">
      <c r="A15" t="str">
        <f>HYPERLINK("https://www.ncbi.nlm.nih.gov/geo/query/acc.cgi?acc=GSE36896","GSE36896")</f>
        <v>GSE36896</v>
      </c>
      <c r="B15" t="s">
        <v>6076</v>
      </c>
      <c r="C15" t="str">
        <f>HYPERLINK("https://www.ncbi.nlm.nih.gov/Traces/study/?acc=SRP011988","SRP011988")</f>
        <v>SRP011988</v>
      </c>
      <c r="D15" t="str">
        <f>HYPERLINK("https://www.ncbi.nlm.nih.gov/pubmed/22722858","22722858")</f>
        <v>22722858</v>
      </c>
    </row>
    <row r="16" spans="1:5" x14ac:dyDescent="0.25">
      <c r="A16" t="str">
        <f>HYPERLINK("https://www.ncbi.nlm.nih.gov/geo/query/acc.cgi?acc=GSE37111","GSE37111")</f>
        <v>GSE37111</v>
      </c>
      <c r="B16" t="s">
        <v>6077</v>
      </c>
      <c r="C16" t="str">
        <f>HYPERLINK("https://www.ncbi.nlm.nih.gov/Traces/study/?acc=SRP012118","SRP012118")</f>
        <v>SRP012118</v>
      </c>
      <c r="D16" t="str">
        <f>HYPERLINK("https://www.ncbi.nlm.nih.gov/pubmed/23102813","23102813")</f>
        <v>23102813</v>
      </c>
    </row>
    <row r="17" spans="1:4" x14ac:dyDescent="0.25">
      <c r="A17" t="str">
        <f>HYPERLINK("https://www.ncbi.nlm.nih.gov/geo/query/acc.cgi?acc=GSE37114","GSE37114")</f>
        <v>GSE37114</v>
      </c>
      <c r="B17" t="s">
        <v>6078</v>
      </c>
      <c r="C17" t="str">
        <f>HYPERLINK("https://www.ncbi.nlm.nih.gov/Traces/study/?acc=SRP012118","SRP012118")</f>
        <v>SRP012118</v>
      </c>
      <c r="D17" t="str">
        <f>HYPERLINK("https://www.ncbi.nlm.nih.gov/pubmed/23102813","23102813")</f>
        <v>23102813</v>
      </c>
    </row>
    <row r="18" spans="1:4" x14ac:dyDescent="0.25">
      <c r="A18" t="str">
        <f>HYPERLINK("https://www.ncbi.nlm.nih.gov/geo/query/acc.cgi?acc=GSE38148","GSE38148")</f>
        <v>GSE38148</v>
      </c>
      <c r="B18" t="s">
        <v>6079</v>
      </c>
      <c r="C18" t="str">
        <f>HYPERLINK("https://www.ncbi.nlm.nih.gov/Traces/study/?acc=SRP013333","SRP013333")</f>
        <v>SRP013333</v>
      </c>
      <c r="D18" t="str">
        <f>HYPERLINK("https://www.ncbi.nlm.nih.gov/pubmed/23273992","23273992")</f>
        <v>23273992</v>
      </c>
    </row>
    <row r="19" spans="1:4" x14ac:dyDescent="0.25">
      <c r="A19" t="str">
        <f>HYPERLINK("https://www.ncbi.nlm.nih.gov/geo/query/acc.cgi?acc=GSE38596","GSE38596")</f>
        <v>GSE38596</v>
      </c>
      <c r="B19" t="s">
        <v>6080</v>
      </c>
      <c r="C19" t="str">
        <f>HYPERLINK("https://www.ncbi.nlm.nih.gov/Traces/study/?acc=SRP011077","SRP011077")</f>
        <v>SRP011077</v>
      </c>
      <c r="D19" t="str">
        <f>HYPERLINK("https://www.ncbi.nlm.nih.gov/pubmed/23033340","23033340")</f>
        <v>23033340</v>
      </c>
    </row>
    <row r="20" spans="1:4" x14ac:dyDescent="0.25">
      <c r="A20" t="str">
        <f>HYPERLINK("https://www.ncbi.nlm.nih.gov/geo/query/acc.cgi?acc=GSE39522","GSE39522")</f>
        <v>GSE39522</v>
      </c>
      <c r="B20" t="s">
        <v>6081</v>
      </c>
      <c r="C20" t="str">
        <f>HYPERLINK("https://www.ncbi.nlm.nih.gov/Traces/study/?acc=SRP014484","SRP014484")</f>
        <v>SRP014484</v>
      </c>
      <c r="D20" t="str">
        <f>HYPERLINK("https://www.ncbi.nlm.nih.gov/pubmed/24121688","24121688")</f>
        <v>24121688</v>
      </c>
    </row>
    <row r="21" spans="1:4" x14ac:dyDescent="0.25">
      <c r="A21" t="str">
        <f>HYPERLINK("https://www.ncbi.nlm.nih.gov/geo/query/acc.cgi?acc=GSE39523","GSE39523")</f>
        <v>GSE39523</v>
      </c>
      <c r="B21" t="s">
        <v>6082</v>
      </c>
      <c r="C21" t="str">
        <f>HYPERLINK("https://www.ncbi.nlm.nih.gov/Traces/study/?acc=SRP014484","SRP014484")</f>
        <v>SRP014484</v>
      </c>
      <c r="D21" t="str">
        <f>HYPERLINK("https://www.ncbi.nlm.nih.gov/pubmed/24121688","24121688")</f>
        <v>24121688</v>
      </c>
    </row>
    <row r="22" spans="1:4" x14ac:dyDescent="0.25">
      <c r="A22" t="str">
        <f>HYPERLINK("https://www.ncbi.nlm.nih.gov/geo/query/acc.cgi?acc=GSE39656","GSE39656")</f>
        <v>GSE39656</v>
      </c>
      <c r="B22" t="s">
        <v>6083</v>
      </c>
      <c r="C22" t="str">
        <f>HYPERLINK("https://www.ncbi.nlm.nih.gov/Traces/study/?acc=SRP014579","SRP014579")</f>
        <v>SRP014579</v>
      </c>
      <c r="D22" t="str">
        <f>HYPERLINK("https://www.ncbi.nlm.nih.gov/pubmed/23352431","23352431")</f>
        <v>23352431</v>
      </c>
    </row>
    <row r="23" spans="1:4" x14ac:dyDescent="0.25">
      <c r="A23" t="str">
        <f>HYPERLINK("https://www.ncbi.nlm.nih.gov/geo/query/acc.cgi?acc=GSE40064","GSE40064")</f>
        <v>GSE40064</v>
      </c>
      <c r="B23" t="s">
        <v>6084</v>
      </c>
      <c r="C23" t="str">
        <f>HYPERLINK("https://www.ncbi.nlm.nih.gov/Traces/study/?acc=SRP014791","SRP014791")</f>
        <v>SRP014791</v>
      </c>
      <c r="D23" t="str">
        <f>HYPERLINK("https://www.ncbi.nlm.nih.gov/pubmed/23990805","23990805")</f>
        <v>23990805</v>
      </c>
    </row>
    <row r="24" spans="1:4" x14ac:dyDescent="0.25">
      <c r="A24" t="str">
        <f>HYPERLINK("https://www.ncbi.nlm.nih.gov/geo/query/acc.cgi?acc=GSE40065","GSE40065")</f>
        <v>GSE40065</v>
      </c>
      <c r="B24" t="s">
        <v>6085</v>
      </c>
      <c r="C24" t="str">
        <f>HYPERLINK("https://www.ncbi.nlm.nih.gov/Traces/study/?acc=SRP014791","SRP014791")</f>
        <v>SRP014791</v>
      </c>
      <c r="D24" t="str">
        <f>HYPERLINK("https://www.ncbi.nlm.nih.gov/pubmed/23990805","23990805")</f>
        <v>23990805</v>
      </c>
    </row>
    <row r="25" spans="1:4" x14ac:dyDescent="0.25">
      <c r="A25" t="str">
        <f>HYPERLINK("https://www.ncbi.nlm.nih.gov/geo/query/acc.cgi?acc=GSE41545","GSE41545")</f>
        <v>GSE41545</v>
      </c>
      <c r="B25" t="s">
        <v>6086</v>
      </c>
      <c r="C25" t="str">
        <f>HYPERLINK("https://www.ncbi.nlm.nih.gov/Traces/study/?acc=SRP016104","SRP016104")</f>
        <v>SRP016104</v>
      </c>
      <c r="D25" t="str">
        <f>HYPERLINK("https://www.ncbi.nlm.nih.gov/pubmed/23602153","23602153")</f>
        <v>23602153</v>
      </c>
    </row>
    <row r="26" spans="1:4" x14ac:dyDescent="0.25">
      <c r="A26" t="str">
        <f>HYPERLINK("https://www.ncbi.nlm.nih.gov/geo/query/acc.cgi?acc=GSE41785","GSE41785")</f>
        <v>GSE41785</v>
      </c>
      <c r="B26" t="s">
        <v>6087</v>
      </c>
      <c r="C26" t="str">
        <f>HYPERLINK("https://www.ncbi.nlm.nih.gov/Traces/study/?acc=SRP016625","SRP016625")</f>
        <v>SRP016625</v>
      </c>
      <c r="D26" t="str">
        <f>HYPERLINK("https://www.ncbi.nlm.nih.gov/pubmed/23766421","23766421")</f>
        <v>23766421</v>
      </c>
    </row>
    <row r="27" spans="1:4" x14ac:dyDescent="0.25">
      <c r="A27" t="str">
        <f>HYPERLINK("https://www.ncbi.nlm.nih.gov/geo/query/acc.cgi?acc=GSE41903","GSE41903")</f>
        <v>GSE41903</v>
      </c>
      <c r="B27" t="s">
        <v>6088</v>
      </c>
      <c r="C27" t="str">
        <f>HYPERLINK("https://www.ncbi.nlm.nih.gov/Traces/study/?acc=SRP017085","SRP017085")</f>
        <v>SRP017085</v>
      </c>
      <c r="D27" t="str">
        <f>HYPERLINK("https://www.ncbi.nlm.nih.gov/pubmed/23233547","23233547")</f>
        <v>23233547</v>
      </c>
    </row>
    <row r="28" spans="1:4" x14ac:dyDescent="0.25">
      <c r="A28" t="str">
        <f>HYPERLINK("https://www.ncbi.nlm.nih.gov/geo/query/acc.cgi?acc=GSE42100","GSE42100")</f>
        <v>GSE42100</v>
      </c>
      <c r="B28" t="s">
        <v>6089</v>
      </c>
      <c r="C28" t="str">
        <f>HYPERLINK("https://www.ncbi.nlm.nih.gov/Traces/study/?acc=SRP017101","SRP017101")</f>
        <v>SRP017101</v>
      </c>
      <c r="D28" t="str">
        <f>HYPERLINK("https://www.ncbi.nlm.nih.gov/pubmed/23217423","23217423")</f>
        <v>23217423</v>
      </c>
    </row>
    <row r="29" spans="1:4" x14ac:dyDescent="0.25">
      <c r="A29" t="str">
        <f>HYPERLINK("https://www.ncbi.nlm.nih.gov/geo/query/acc.cgi?acc=GSE42154","GSE42154")</f>
        <v>GSE42154</v>
      </c>
      <c r="B29" t="s">
        <v>6090</v>
      </c>
      <c r="C29" t="str">
        <f>HYPERLINK("https://www.ncbi.nlm.nih.gov/Traces/study/?acc=SRP017129","SRP017129")</f>
        <v>SRP017129</v>
      </c>
      <c r="D29" t="str">
        <f>HYPERLINK("https://www.ncbi.nlm.nih.gov/pubmed/24074864","24074864")</f>
        <v>24074864</v>
      </c>
    </row>
    <row r="30" spans="1:4" x14ac:dyDescent="0.25">
      <c r="A30" t="str">
        <f>HYPERLINK("https://www.ncbi.nlm.nih.gov/geo/query/acc.cgi?acc=GSE42155","GSE42155")</f>
        <v>GSE42155</v>
      </c>
      <c r="B30" t="s">
        <v>6091</v>
      </c>
      <c r="C30" t="str">
        <f>HYPERLINK("https://www.ncbi.nlm.nih.gov/Traces/study/?acc=SRP017129","SRP017129")</f>
        <v>SRP017129</v>
      </c>
      <c r="D30" t="str">
        <f>HYPERLINK("https://www.ncbi.nlm.nih.gov/pubmed/24074864","24074864")</f>
        <v>24074864</v>
      </c>
    </row>
    <row r="31" spans="1:4" x14ac:dyDescent="0.25">
      <c r="A31" t="str">
        <f>HYPERLINK("https://www.ncbi.nlm.nih.gov/geo/query/acc.cgi?acc=GSE42474","GSE42474")</f>
        <v>GSE42474</v>
      </c>
      <c r="B31" t="s">
        <v>6092</v>
      </c>
      <c r="C31" t="str">
        <f>HYPERLINK("https://www.ncbi.nlm.nih.gov/Traces/study/?acc=SRP017308","SRP017308")</f>
        <v>SRP017308</v>
      </c>
      <c r="D31" t="str">
        <f>HYPERLINK("https://www.ncbi.nlm.nih.gov/pubmed/23582322","23582322")</f>
        <v>23582322</v>
      </c>
    </row>
    <row r="32" spans="1:4" x14ac:dyDescent="0.25">
      <c r="A32" t="str">
        <f>HYPERLINK("https://www.ncbi.nlm.nih.gov/geo/query/acc.cgi?acc=GSE42662","GSE42662")</f>
        <v>GSE42662</v>
      </c>
      <c r="B32" t="s">
        <v>6093</v>
      </c>
      <c r="C32" t="str">
        <f>HYPERLINK("https://www.ncbi.nlm.nih.gov/Traces/study/?acc=SRP017396","SRP017396")</f>
        <v>SRP017396</v>
      </c>
    </row>
    <row r="33" spans="1:4" x14ac:dyDescent="0.25">
      <c r="A33" t="str">
        <f>HYPERLINK("https://www.ncbi.nlm.nih.gov/geo/query/acc.cgi?acc=GSE42923","GSE42923")</f>
        <v>GSE42923</v>
      </c>
      <c r="B33" t="s">
        <v>6094</v>
      </c>
      <c r="C33" t="str">
        <f>HYPERLINK("https://www.ncbi.nlm.nih.gov/Traces/study/?acc=SRP017572","SRP017572")</f>
        <v>SRP017572</v>
      </c>
      <c r="D33" t="str">
        <f>HYPERLINK("https://www.ncbi.nlm.nih.gov/pubmed/23850245","23850245")</f>
        <v>23850245</v>
      </c>
    </row>
    <row r="34" spans="1:4" x14ac:dyDescent="0.25">
      <c r="A34" t="str">
        <f>HYPERLINK("https://www.ncbi.nlm.nih.gov/geo/query/acc.cgi?acc=GSE43390","GSE43390")</f>
        <v>GSE43390</v>
      </c>
      <c r="B34" t="s">
        <v>6095</v>
      </c>
      <c r="C34" t="str">
        <f>HYPERLINK("https://www.ncbi.nlm.nih.gov/Traces/study/?acc=SRP043635","SRP043635")</f>
        <v>SRP043635</v>
      </c>
      <c r="D34" t="str">
        <f>HYPERLINK("https://www.ncbi.nlm.nih.gov/pubmed/25773599","25773599")</f>
        <v>25773599</v>
      </c>
    </row>
    <row r="35" spans="1:4" x14ac:dyDescent="0.25">
      <c r="A35" t="str">
        <f>HYPERLINK("https://www.ncbi.nlm.nih.gov/geo/query/acc.cgi?acc=GSE43995","GSE43995")</f>
        <v>GSE43995</v>
      </c>
      <c r="B35" t="s">
        <v>6096</v>
      </c>
      <c r="C35" t="str">
        <f>HYPERLINK("https://www.ncbi.nlm.nih.gov/Traces/study/?acc=SRP023245","SRP023245")</f>
        <v>SRP023245</v>
      </c>
      <c r="D35" t="str">
        <f>HYPERLINK("https://www.ncbi.nlm.nih.gov/pubmed/23706735","23706735")</f>
        <v>23706735</v>
      </c>
    </row>
    <row r="36" spans="1:4" x14ac:dyDescent="0.25">
      <c r="A36" t="str">
        <f>HYPERLINK("https://www.ncbi.nlm.nih.gov/geo/query/acc.cgi?acc=GSE44288","GSE44288")</f>
        <v>GSE44288</v>
      </c>
      <c r="B36" t="s">
        <v>6097</v>
      </c>
      <c r="C36" t="str">
        <f>HYPERLINK("https://www.ncbi.nlm.nih.gov/Traces/study/?acc=SRP017308","SRP017308")</f>
        <v>SRP017308</v>
      </c>
      <c r="D36" t="str">
        <f>HYPERLINK("https://www.ncbi.nlm.nih.gov/pubmed/23582322","23582322")</f>
        <v>23582322</v>
      </c>
    </row>
    <row r="37" spans="1:4" x14ac:dyDescent="0.25">
      <c r="A37" t="str">
        <f>HYPERLINK("https://www.ncbi.nlm.nih.gov/geo/query/acc.cgi?acc=GSE45157","GSE45157")</f>
        <v>GSE45157</v>
      </c>
      <c r="B37" t="s">
        <v>6098</v>
      </c>
      <c r="C37" t="str">
        <f>HYPERLINK("https://www.ncbi.nlm.nih.gov/Traces/study/?acc=SRP019270","SRP019270")</f>
        <v>SRP019270</v>
      </c>
      <c r="D37" t="str">
        <f>HYPERLINK("https://www.ncbi.nlm.nih.gov/pubmed/24463464","24463464")</f>
        <v>24463464</v>
      </c>
    </row>
    <row r="38" spans="1:4" x14ac:dyDescent="0.25">
      <c r="A38" t="str">
        <f>HYPERLINK("https://www.ncbi.nlm.nih.gov/geo/query/acc.cgi?acc=GSE45182","GSE45182")</f>
        <v>GSE45182</v>
      </c>
      <c r="B38" t="s">
        <v>6099</v>
      </c>
      <c r="C38" t="str">
        <f>HYPERLINK("https://www.ncbi.nlm.nih.gov/Traces/study/?acc=SRP019467","SRP019467")</f>
        <v>SRP019467</v>
      </c>
      <c r="D38" t="str">
        <f>HYPERLINK("https://www.ncbi.nlm.nih.gov/pubmed/23746443","23746443")</f>
        <v>23746443</v>
      </c>
    </row>
    <row r="39" spans="1:4" x14ac:dyDescent="0.25">
      <c r="A39" t="str">
        <f>HYPERLINK("https://www.ncbi.nlm.nih.gov/geo/query/acc.cgi?acc=GSE45338","GSE45338")</f>
        <v>GSE45338</v>
      </c>
      <c r="B39" t="s">
        <v>6100</v>
      </c>
      <c r="C39" t="str">
        <f>HYPERLINK("https://www.ncbi.nlm.nih.gov/Traces/study/?acc=SRP019829","SRP019829")</f>
        <v>SRP019829</v>
      </c>
      <c r="D39" t="str">
        <f>HYPERLINK("https://www.ncbi.nlm.nih.gov/pubmed/28355564","28355564")</f>
        <v>28355564</v>
      </c>
    </row>
    <row r="40" spans="1:4" x14ac:dyDescent="0.25">
      <c r="A40" t="str">
        <f>HYPERLINK("https://www.ncbi.nlm.nih.gov/geo/query/acc.cgi?acc=GSE45446","GSE45446")</f>
        <v>GSE45446</v>
      </c>
      <c r="B40" t="s">
        <v>6101</v>
      </c>
      <c r="C40" t="str">
        <f>HYPERLINK("https://www.ncbi.nlm.nih.gov/Traces/study/?acc=SRP019958","SRP019958")</f>
        <v>SRP019958</v>
      </c>
      <c r="D40" t="str">
        <f>HYPERLINK("https://www.ncbi.nlm.nih.gov/pubmed/25813539","25813539")</f>
        <v>25813539</v>
      </c>
    </row>
    <row r="41" spans="1:4" x14ac:dyDescent="0.25">
      <c r="A41" t="str">
        <f>HYPERLINK("https://www.ncbi.nlm.nih.gov/geo/query/acc.cgi?acc=GSE45448","GSE45448")</f>
        <v>GSE45448</v>
      </c>
      <c r="B41" t="s">
        <v>6102</v>
      </c>
      <c r="C41" t="str">
        <f>HYPERLINK("https://www.ncbi.nlm.nih.gov/Traces/study/?acc=SRP019958","SRP019958")</f>
        <v>SRP019958</v>
      </c>
      <c r="D41" t="str">
        <f>HYPERLINK("https://www.ncbi.nlm.nih.gov/pubmed/25813539","25813539")</f>
        <v>25813539</v>
      </c>
    </row>
    <row r="42" spans="1:4" x14ac:dyDescent="0.25">
      <c r="A42" t="str">
        <f>HYPERLINK("https://www.ncbi.nlm.nih.gov/geo/query/acc.cgi?acc=GSE46104","GSE46104")</f>
        <v>GSE46104</v>
      </c>
      <c r="B42" t="s">
        <v>6103</v>
      </c>
      <c r="C42" t="str">
        <f>HYPERLINK("https://www.ncbi.nlm.nih.gov/Traces/study/?acc=SRP021101","SRP021101")</f>
        <v>SRP021101</v>
      </c>
      <c r="D42" t="str">
        <f>HYPERLINK("https://www.ncbi.nlm.nih.gov/pubmed/23995732","23995732")</f>
        <v>23995732</v>
      </c>
    </row>
    <row r="43" spans="1:4" x14ac:dyDescent="0.25">
      <c r="A43" t="str">
        <f>HYPERLINK("https://www.ncbi.nlm.nih.gov/geo/query/acc.cgi?acc=GSE46149","GSE46149")</f>
        <v>GSE46149</v>
      </c>
      <c r="B43" t="s">
        <v>6104</v>
      </c>
      <c r="C43" t="str">
        <f>HYPERLINK("https://www.ncbi.nlm.nih.gov/Traces/study/?acc=SRP021137","SRP021137")</f>
        <v>SRP021137</v>
      </c>
      <c r="D43" t="str">
        <f>HYPERLINK("https://www.ncbi.nlm.nih.gov/pubmed/24139801","24139801")</f>
        <v>24139801</v>
      </c>
    </row>
    <row r="44" spans="1:4" x14ac:dyDescent="0.25">
      <c r="A44" t="str">
        <f>HYPERLINK("https://www.ncbi.nlm.nih.gov/geo/query/acc.cgi?acc=GSE46716","GSE46716")</f>
        <v>GSE46716</v>
      </c>
      <c r="B44" t="s">
        <v>6105</v>
      </c>
      <c r="C44" t="str">
        <f>HYPERLINK("https://www.ncbi.nlm.nih.gov/Traces/study/?acc=SRP022161","SRP022161")</f>
        <v>SRP022161</v>
      </c>
      <c r="D44" t="str">
        <f>HYPERLINK("https://www.ncbi.nlm.nih.gov/pubmed/25528259","25528259")</f>
        <v>25528259</v>
      </c>
    </row>
    <row r="45" spans="1:4" x14ac:dyDescent="0.25">
      <c r="A45" t="str">
        <f>HYPERLINK("https://www.ncbi.nlm.nih.gov/geo/query/acc.cgi?acc=GSE46730","GSE46730")</f>
        <v>GSE46730</v>
      </c>
      <c r="B45" t="s">
        <v>6106</v>
      </c>
      <c r="C45" t="str">
        <f>HYPERLINK("https://www.ncbi.nlm.nih.gov/Traces/study/?acc=SRP022177","SRP022177")</f>
        <v>SRP022177</v>
      </c>
      <c r="D45" t="str">
        <f>HYPERLINK("https://www.ncbi.nlm.nih.gov/pubmed/24530304","24530304")</f>
        <v>24530304</v>
      </c>
    </row>
    <row r="46" spans="1:4" x14ac:dyDescent="0.25">
      <c r="A46" t="str">
        <f>HYPERLINK("https://www.ncbi.nlm.nih.gov/geo/query/acc.cgi?acc=GSE46893","GSE46893")</f>
        <v>GSE46893</v>
      </c>
      <c r="B46" t="s">
        <v>6107</v>
      </c>
      <c r="C46" t="str">
        <f>HYPERLINK("https://www.ncbi.nlm.nih.gov/Traces/study/?acc=SRP022933","SRP022933")</f>
        <v>SRP022933</v>
      </c>
      <c r="D46" t="str">
        <f>HYPERLINK("https://www.ncbi.nlm.nih.gov/pubmed/24100015","24100015")</f>
        <v>24100015</v>
      </c>
    </row>
    <row r="47" spans="1:4" x14ac:dyDescent="0.25">
      <c r="A47" t="str">
        <f>HYPERLINK("https://www.ncbi.nlm.nih.gov/geo/query/acc.cgi?acc=GSE47124","GSE47124")</f>
        <v>GSE47124</v>
      </c>
      <c r="B47" t="s">
        <v>6108</v>
      </c>
      <c r="C47" t="str">
        <f>HYPERLINK("https://www.ncbi.nlm.nih.gov/Traces/study/?acc=SRP022933","SRP022933")</f>
        <v>SRP022933</v>
      </c>
      <c r="D47" t="str">
        <f>HYPERLINK("https://www.ncbi.nlm.nih.gov/pubmed/24100015","24100015")</f>
        <v>24100015</v>
      </c>
    </row>
    <row r="48" spans="1:4" x14ac:dyDescent="0.25">
      <c r="A48" t="str">
        <f>HYPERLINK("https://www.ncbi.nlm.nih.gov/geo/query/acc.cgi?acc=GSE47442","GSE47442")</f>
        <v>GSE47442</v>
      </c>
      <c r="B48" t="s">
        <v>6109</v>
      </c>
      <c r="C48" t="str">
        <f>HYPERLINK("https://www.ncbi.nlm.nih.gov/Traces/study/?acc=SRP023245","SRP023245")</f>
        <v>SRP023245</v>
      </c>
      <c r="D48" t="str">
        <f>HYPERLINK("https://www.ncbi.nlm.nih.gov/pubmed/23706735","23706735")</f>
        <v>23706735</v>
      </c>
    </row>
    <row r="49" spans="1:4" x14ac:dyDescent="0.25">
      <c r="A49" t="str">
        <f>HYPERLINK("https://www.ncbi.nlm.nih.gov/geo/query/acc.cgi?acc=GSE47883","GSE47883")</f>
        <v>GSE47883</v>
      </c>
      <c r="B49" t="s">
        <v>6110</v>
      </c>
      <c r="C49" t="str">
        <f>HYPERLINK("https://www.ncbi.nlm.nih.gov/Traces/study/?acc=SRP025990","SRP025990")</f>
        <v>SRP025990</v>
      </c>
      <c r="D49" t="str">
        <f>HYPERLINK("https://www.ncbi.nlm.nih.gov/pubmed/24757056","24757056")</f>
        <v>24757056</v>
      </c>
    </row>
    <row r="50" spans="1:4" x14ac:dyDescent="0.25">
      <c r="A50" t="str">
        <f>HYPERLINK("https://www.ncbi.nlm.nih.gov/geo/query/acc.cgi?acc=GSE47894","GSE47894")</f>
        <v>GSE47894</v>
      </c>
      <c r="B50" t="s">
        <v>6111</v>
      </c>
      <c r="C50" t="str">
        <f>HYPERLINK("https://www.ncbi.nlm.nih.gov/Traces/study/?acc=SRP025990","SRP025990")</f>
        <v>SRP025990</v>
      </c>
      <c r="D50" t="str">
        <f>HYPERLINK("https://www.ncbi.nlm.nih.gov/pubmed/24757056","24757056")</f>
        <v>24757056</v>
      </c>
    </row>
    <row r="51" spans="1:4" x14ac:dyDescent="0.25">
      <c r="A51" t="str">
        <f>HYPERLINK("https://www.ncbi.nlm.nih.gov/geo/query/acc.cgi?acc=GSE47964","GSE47964")</f>
        <v>GSE47964</v>
      </c>
      <c r="B51" t="s">
        <v>6112</v>
      </c>
      <c r="C51" t="str">
        <f>HYPERLINK("https://www.ncbi.nlm.nih.gov/Traces/study/?acc=SRP026045","SRP026045")</f>
        <v>SRP026045</v>
      </c>
      <c r="D51" t="str">
        <f>HYPERLINK("https://www.ncbi.nlm.nih.gov/pubmed/24058054","24058054")</f>
        <v>24058054</v>
      </c>
    </row>
    <row r="52" spans="1:4" x14ac:dyDescent="0.25">
      <c r="A52" t="str">
        <f>HYPERLINK("https://www.ncbi.nlm.nih.gov/geo/query/acc.cgi?acc=GSE48083","GSE48083")</f>
        <v>GSE48083</v>
      </c>
      <c r="B52" t="s">
        <v>6113</v>
      </c>
      <c r="C52" t="str">
        <f>HYPERLINK("https://www.ncbi.nlm.nih.gov/Traces/study/?acc=SRP026162","SRP026162")</f>
        <v>SRP026162</v>
      </c>
      <c r="D52" t="str">
        <f>HYPERLINK("https://www.ncbi.nlm.nih.gov/pubmed/25826412","25826412")</f>
        <v>25826412</v>
      </c>
    </row>
    <row r="53" spans="1:4" x14ac:dyDescent="0.25">
      <c r="A53" t="str">
        <f>HYPERLINK("https://www.ncbi.nlm.nih.gov/geo/query/acc.cgi?acc=GSE48084","GSE48084")</f>
        <v>GSE48084</v>
      </c>
      <c r="B53" t="s">
        <v>6114</v>
      </c>
      <c r="C53" t="str">
        <f>HYPERLINK("https://www.ncbi.nlm.nih.gov/Traces/study/?acc=SRP026162","SRP026162")</f>
        <v>SRP026162</v>
      </c>
      <c r="D53" t="str">
        <f>HYPERLINK("https://www.ncbi.nlm.nih.gov/pubmed/25826412","25826412")</f>
        <v>25826412</v>
      </c>
    </row>
    <row r="54" spans="1:4" x14ac:dyDescent="0.25">
      <c r="A54" t="str">
        <f>HYPERLINK("https://www.ncbi.nlm.nih.gov/geo/query/acc.cgi?acc=GSE48172","GSE48172")</f>
        <v>GSE48172</v>
      </c>
      <c r="B54" t="s">
        <v>6115</v>
      </c>
      <c r="C54" t="str">
        <f>HYPERLINK("https://www.ncbi.nlm.nih.gov/Traces/study/?acc=SRP026214","SRP026214")</f>
        <v>SRP026214</v>
      </c>
      <c r="D54" t="str">
        <f>HYPERLINK("https://www.ncbi.nlm.nih.gov/pubmed/23934151","23934151")</f>
        <v>23934151</v>
      </c>
    </row>
    <row r="55" spans="1:4" x14ac:dyDescent="0.25">
      <c r="A55" t="str">
        <f>HYPERLINK("https://www.ncbi.nlm.nih.gov/geo/query/acc.cgi?acc=GSE48243","GSE48243")</f>
        <v>GSE48243</v>
      </c>
      <c r="B55" t="s">
        <v>6116</v>
      </c>
      <c r="C55" t="str">
        <f>HYPERLINK("https://www.ncbi.nlm.nih.gov/Traces/study/?acc=SRP026281","SRP026281")</f>
        <v>SRP026281</v>
      </c>
      <c r="D55" t="str">
        <f>HYPERLINK("https://www.ncbi.nlm.nih.gov/pubmed/23868920","23868920")</f>
        <v>23868920</v>
      </c>
    </row>
    <row r="56" spans="1:4" x14ac:dyDescent="0.25">
      <c r="A56" t="str">
        <f>HYPERLINK("https://www.ncbi.nlm.nih.gov/geo/query/acc.cgi?acc=GSE48252","GSE48252")</f>
        <v>GSE48252</v>
      </c>
      <c r="B56" t="s">
        <v>6117</v>
      </c>
      <c r="C56" t="str">
        <f>HYPERLINK("https://www.ncbi.nlm.nih.gov/Traces/study/?acc=SRP026281","SRP026281")</f>
        <v>SRP026281</v>
      </c>
      <c r="D56" t="str">
        <f>HYPERLINK("https://www.ncbi.nlm.nih.gov/pubmed/23868920","23868920")</f>
        <v>23868920</v>
      </c>
    </row>
    <row r="57" spans="1:4" x14ac:dyDescent="0.25">
      <c r="A57" t="str">
        <f>HYPERLINK("https://www.ncbi.nlm.nih.gov/geo/query/acc.cgi?acc=GSE48364","GSE48364")</f>
        <v>GSE48364</v>
      </c>
      <c r="B57" t="s">
        <v>6118</v>
      </c>
      <c r="C57" t="str">
        <f>HYPERLINK("https://www.ncbi.nlm.nih.gov/Traces/study/?acc=SRP026364","SRP026364")</f>
        <v>SRP026364</v>
      </c>
      <c r="D57" t="str">
        <f>HYPERLINK("https://www.ncbi.nlm.nih.gov/pubmed/24025773","24025773")</f>
        <v>24025773</v>
      </c>
    </row>
    <row r="58" spans="1:4" x14ac:dyDescent="0.25">
      <c r="A58" t="str">
        <f>HYPERLINK("https://www.ncbi.nlm.nih.gov/geo/query/acc.cgi?acc=GSE48519","GSE48519")</f>
        <v>GSE48519</v>
      </c>
      <c r="B58" t="s">
        <v>6119</v>
      </c>
      <c r="C58" t="str">
        <f>HYPERLINK("https://www.ncbi.nlm.nih.gov/Traces/study/?acc=SRP026536","SRP026536")</f>
        <v>SRP026536</v>
      </c>
      <c r="D58" t="str">
        <f>HYPERLINK("https://www.ncbi.nlm.nih.gov/pubmed/25263596","25263596")</f>
        <v>25263596</v>
      </c>
    </row>
    <row r="59" spans="1:4" x14ac:dyDescent="0.25">
      <c r="A59" t="str">
        <f>HYPERLINK("https://www.ncbi.nlm.nih.gov/geo/query/acc.cgi?acc=GSE48606","GSE48606")</f>
        <v>GSE48606</v>
      </c>
      <c r="B59" t="s">
        <v>6120</v>
      </c>
      <c r="C59" t="str">
        <f>HYPERLINK("https://www.ncbi.nlm.nih.gov/Traces/study/?acc=SRP026625","SRP026625")</f>
        <v>SRP026625</v>
      </c>
      <c r="D59" t="str">
        <f>HYPERLINK("https://www.ncbi.nlm.nih.gov/pubmed/23953119","23953119")</f>
        <v>23953119</v>
      </c>
    </row>
    <row r="60" spans="1:4" x14ac:dyDescent="0.25">
      <c r="A60" t="str">
        <f>HYPERLINK("https://www.ncbi.nlm.nih.gov/geo/query/acc.cgi?acc=GSE48607","GSE48607")</f>
        <v>GSE48607</v>
      </c>
      <c r="B60" t="s">
        <v>6121</v>
      </c>
      <c r="C60" t="str">
        <f>HYPERLINK("https://www.ncbi.nlm.nih.gov/Traces/study/?acc=SRP026625","SRP026625")</f>
        <v>SRP026625</v>
      </c>
      <c r="D60" t="str">
        <f>HYPERLINK("https://www.ncbi.nlm.nih.gov/pubmed/23953119","23953119")</f>
        <v>23953119</v>
      </c>
    </row>
    <row r="61" spans="1:4" x14ac:dyDescent="0.25">
      <c r="A61" t="str">
        <f>HYPERLINK("https://www.ncbi.nlm.nih.gov/geo/query/acc.cgi?acc=GSE49147","GSE49147")</f>
        <v>GSE49147</v>
      </c>
      <c r="B61" t="s">
        <v>6122</v>
      </c>
      <c r="C61" t="str">
        <f>HYPERLINK("https://www.ncbi.nlm.nih.gov/Traces/study/?acc=SRP028179","SRP028179")</f>
        <v>SRP028179</v>
      </c>
      <c r="D61" t="str">
        <f>HYPERLINK("https://www.ncbi.nlm.nih.gov/pubmed/25192463","25192463")</f>
        <v>25192463</v>
      </c>
    </row>
    <row r="62" spans="1:4" x14ac:dyDescent="0.25">
      <c r="A62" t="str">
        <f>HYPERLINK("https://www.ncbi.nlm.nih.gov/geo/query/acc.cgi?acc=GSE50198","GSE50198")</f>
        <v>GSE50198</v>
      </c>
      <c r="B62" t="s">
        <v>6123</v>
      </c>
      <c r="C62" t="str">
        <f>HYPERLINK("https://www.ncbi.nlm.nih.gov/Traces/study/?acc=SRP029221","SRP029221")</f>
        <v>SRP029221</v>
      </c>
      <c r="D62" t="str">
        <f>HYPERLINK("https://www.ncbi.nlm.nih.gov/pubmed/24474761","24474761")</f>
        <v>24474761</v>
      </c>
    </row>
    <row r="63" spans="1:4" x14ac:dyDescent="0.25">
      <c r="A63" t="str">
        <f>HYPERLINK("https://www.ncbi.nlm.nih.gov/geo/query/acc.cgi?acc=GSE50201","GSE50201")</f>
        <v>GSE50201</v>
      </c>
      <c r="B63" t="s">
        <v>6124</v>
      </c>
      <c r="C63" t="str">
        <f>HYPERLINK("https://www.ncbi.nlm.nih.gov/Traces/study/?acc=SRP029221","SRP029221")</f>
        <v>SRP029221</v>
      </c>
      <c r="D63" t="str">
        <f>HYPERLINK("https://www.ncbi.nlm.nih.gov/pubmed/24474761","24474761")</f>
        <v>24474761</v>
      </c>
    </row>
    <row r="64" spans="1:4" x14ac:dyDescent="0.25">
      <c r="A64" t="str">
        <f>HYPERLINK("https://www.ncbi.nlm.nih.gov/geo/query/acc.cgi?acc=GSE50534","GSE50534")</f>
        <v>GSE50534</v>
      </c>
      <c r="B64" t="s">
        <v>6125</v>
      </c>
      <c r="C64" t="str">
        <f>HYPERLINK("https://www.ncbi.nlm.nih.gov/Traces/study/?acc=SRP029433","SRP029433")</f>
        <v>SRP029433</v>
      </c>
      <c r="D64" t="str">
        <f>HYPERLINK("https://www.ncbi.nlm.nih.gov/pubmed/27698142","27698142")</f>
        <v>27698142</v>
      </c>
    </row>
    <row r="65" spans="1:4" x14ac:dyDescent="0.25">
      <c r="A65" t="str">
        <f>HYPERLINK("https://www.ncbi.nlm.nih.gov/geo/query/acc.cgi?acc=GSE50776","GSE50776")</f>
        <v>GSE50776</v>
      </c>
      <c r="B65" t="s">
        <v>6126</v>
      </c>
      <c r="C65" t="str">
        <f>HYPERLINK("https://www.ncbi.nlm.nih.gov/Traces/study/?acc=SRP029892","SRP029892")</f>
        <v>SRP029892</v>
      </c>
      <c r="D65" t="str">
        <f>HYPERLINK("https://www.ncbi.nlm.nih.gov/pubmed/26098572","26098572")</f>
        <v>26098572</v>
      </c>
    </row>
    <row r="66" spans="1:4" x14ac:dyDescent="0.25">
      <c r="A66" t="str">
        <f>HYPERLINK("https://www.ncbi.nlm.nih.gov/geo/query/acc.cgi?acc=GSE50856","GSE50856")</f>
        <v>GSE50856</v>
      </c>
      <c r="B66" t="s">
        <v>6127</v>
      </c>
      <c r="C66" t="str">
        <f>HYPERLINK("https://www.ncbi.nlm.nih.gov/Traces/study/?acc=SRP029933","SRP029933")</f>
        <v>SRP029933</v>
      </c>
      <c r="D66" t="str">
        <f>HYPERLINK("https://www.ncbi.nlm.nih.gov/pubmed/24419370","24419370")</f>
        <v>24419370</v>
      </c>
    </row>
    <row r="67" spans="1:4" x14ac:dyDescent="0.25">
      <c r="A67" t="str">
        <f>HYPERLINK("https://www.ncbi.nlm.nih.gov/geo/query/acc.cgi?acc=GSE50860","GSE50860")</f>
        <v>GSE50860</v>
      </c>
      <c r="B67" t="s">
        <v>6128</v>
      </c>
      <c r="C67" t="str">
        <f>HYPERLINK("https://www.ncbi.nlm.nih.gov/Traces/study/?acc=ERP002405","ERP002405")</f>
        <v>ERP002405</v>
      </c>
      <c r="D67" t="str">
        <f>HYPERLINK("https://www.ncbi.nlm.nih.gov/pubmed/24079702","24079702")</f>
        <v>24079702</v>
      </c>
    </row>
    <row r="68" spans="1:4" x14ac:dyDescent="0.25">
      <c r="A68" t="str">
        <f>HYPERLINK("https://www.ncbi.nlm.nih.gov/geo/query/acc.cgi?acc=GSE51006","GSE51006")</f>
        <v>GSE51006</v>
      </c>
      <c r="B68" t="s">
        <v>6129</v>
      </c>
      <c r="C68" t="str">
        <f>HYPERLINK("https://www.ncbi.nlm.nih.gov/Traces/study/?acc=SRP030028","SRP030028")</f>
        <v>SRP030028</v>
      </c>
      <c r="D68" t="str">
        <f>HYPERLINK("https://www.ncbi.nlm.nih.gov/pubmed/24289921","24289921")</f>
        <v>24289921</v>
      </c>
    </row>
    <row r="69" spans="1:4" x14ac:dyDescent="0.25">
      <c r="A69" t="str">
        <f>HYPERLINK("https://www.ncbi.nlm.nih.gov/geo/query/acc.cgi?acc=GSE51553","GSE51553")</f>
        <v>GSE51553</v>
      </c>
      <c r="B69" t="s">
        <v>6130</v>
      </c>
      <c r="C69" t="str">
        <f>HYPERLINK("https://www.ncbi.nlm.nih.gov/Traces/study/?acc=SRP032317","SRP032317")</f>
        <v>SRP032317</v>
      </c>
      <c r="D69" t="str">
        <f>HYPERLINK("https://www.ncbi.nlm.nih.gov/pubmed/24043305","24043305")</f>
        <v>24043305</v>
      </c>
    </row>
    <row r="70" spans="1:4" x14ac:dyDescent="0.25">
      <c r="A70" t="str">
        <f>HYPERLINK("https://www.ncbi.nlm.nih.gov/geo/query/acc.cgi?acc=GSE51682","GSE51682")</f>
        <v>GSE51682</v>
      </c>
      <c r="B70" t="s">
        <v>6131</v>
      </c>
      <c r="C70" t="str">
        <f>HYPERLINK("https://www.ncbi.nlm.nih.gov/Traces/study/?acc=SRP043376","SRP043376")</f>
        <v>SRP043376</v>
      </c>
      <c r="D70" t="str">
        <f>HYPERLINK("https://www.ncbi.nlm.nih.gov/pubmed/26324425","26324425")</f>
        <v>26324425</v>
      </c>
    </row>
    <row r="71" spans="1:4" x14ac:dyDescent="0.25">
      <c r="A71" t="str">
        <f>HYPERLINK("https://www.ncbi.nlm.nih.gov/geo/query/acc.cgi?acc=GSE51926","GSE51926")</f>
        <v>GSE51926</v>
      </c>
      <c r="B71" t="s">
        <v>6132</v>
      </c>
      <c r="C71" t="str">
        <f>HYPERLINK("https://www.ncbi.nlm.nih.gov/Traces/study/?acc=SRP032317","SRP032317")</f>
        <v>SRP032317</v>
      </c>
      <c r="D71" t="str">
        <f>HYPERLINK("https://www.ncbi.nlm.nih.gov/pubmed/24043305","24043305")</f>
        <v>24043305</v>
      </c>
    </row>
    <row r="72" spans="1:4" x14ac:dyDescent="0.25">
      <c r="A72" t="str">
        <f>HYPERLINK("https://www.ncbi.nlm.nih.gov/geo/query/acc.cgi?acc=GSE52071","GSE52071")</f>
        <v>GSE52071</v>
      </c>
      <c r="B72" t="s">
        <v>6133</v>
      </c>
      <c r="C72" t="str">
        <f>HYPERLINK("https://www.ncbi.nlm.nih.gov/Traces/study/?acc=SRP032533","SRP032533")</f>
        <v>SRP032533</v>
      </c>
      <c r="D72" t="str">
        <f>HYPERLINK("https://www.ncbi.nlm.nih.gov/pubmed/24423662","24423662")</f>
        <v>24423662</v>
      </c>
    </row>
    <row r="73" spans="1:4" x14ac:dyDescent="0.25">
      <c r="A73" t="str">
        <f>HYPERLINK("https://www.ncbi.nlm.nih.gov/geo/query/acc.cgi?acc=GSE52619","GSE52619")</f>
        <v>GSE52619</v>
      </c>
      <c r="B73" t="s">
        <v>6134</v>
      </c>
      <c r="C73" t="str">
        <f>HYPERLINK("https://www.ncbi.nlm.nih.gov/Traces/study/?acc=SRP033245","SRP033245")</f>
        <v>SRP033245</v>
      </c>
      <c r="D73" t="str">
        <f>HYPERLINK("https://www.ncbi.nlm.nih.gov/pubmed/24856970","24856970")</f>
        <v>24856970</v>
      </c>
    </row>
    <row r="74" spans="1:4" x14ac:dyDescent="0.25">
      <c r="A74" t="str">
        <f>HYPERLINK("https://www.ncbi.nlm.nih.gov/geo/query/acc.cgi?acc=GSE52899","GSE52899")</f>
        <v>GSE52899</v>
      </c>
      <c r="B74" t="s">
        <v>6135</v>
      </c>
      <c r="C74" t="str">
        <f>HYPERLINK("https://www.ncbi.nlm.nih.gov/Traces/study/?acc=SRP033426","SRP033426")</f>
        <v>SRP033426</v>
      </c>
      <c r="D74" t="str">
        <f>HYPERLINK("https://www.ncbi.nlm.nih.gov/pubmed/24784029","24784029")</f>
        <v>24784029</v>
      </c>
    </row>
    <row r="75" spans="1:4" x14ac:dyDescent="0.25">
      <c r="A75" t="str">
        <f>HYPERLINK("https://www.ncbi.nlm.nih.gov/geo/query/acc.cgi?acc=GSE53090","GSE53090")</f>
        <v>GSE53090</v>
      </c>
      <c r="B75" t="s">
        <v>6136</v>
      </c>
      <c r="C75" t="str">
        <f>HYPERLINK("https://www.ncbi.nlm.nih.gov/Traces/study/?acc=SRP033568","SRP033568")</f>
        <v>SRP033568</v>
      </c>
      <c r="D75" t="str">
        <f>HYPERLINK("https://www.ncbi.nlm.nih.gov/pubmed/24495580","24495580")</f>
        <v>24495580</v>
      </c>
    </row>
    <row r="76" spans="1:4" x14ac:dyDescent="0.25">
      <c r="A76" t="str">
        <f>HYPERLINK("https://www.ncbi.nlm.nih.gov/geo/query/acc.cgi?acc=GSE53093","GSE53093")</f>
        <v>GSE53093</v>
      </c>
      <c r="B76" t="s">
        <v>6137</v>
      </c>
      <c r="C76" t="str">
        <f>HYPERLINK("https://www.ncbi.nlm.nih.gov/Traces/study/?acc=SRP033568","SRP033568")</f>
        <v>SRP033568</v>
      </c>
      <c r="D76" t="str">
        <f>HYPERLINK("https://www.ncbi.nlm.nih.gov/pubmed/24495580","24495580")</f>
        <v>24495580</v>
      </c>
    </row>
    <row r="77" spans="1:4" x14ac:dyDescent="0.25">
      <c r="A77" t="str">
        <f>HYPERLINK("https://www.ncbi.nlm.nih.gov/geo/query/acc.cgi?acc=GSE53212","GSE53212")</f>
        <v>GSE53212</v>
      </c>
      <c r="B77" t="s">
        <v>6138</v>
      </c>
      <c r="C77" t="str">
        <f>HYPERLINK("https://www.ncbi.nlm.nih.gov/Traces/study/?acc=SRP033700","SRP033700")</f>
        <v>SRP033700</v>
      </c>
      <c r="D77" t="str">
        <f>HYPERLINK("https://www.ncbi.nlm.nih.gov/pubmed/24527385","24527385")</f>
        <v>24527385</v>
      </c>
    </row>
    <row r="78" spans="1:4" x14ac:dyDescent="0.25">
      <c r="A78" t="str">
        <f>HYPERLINK("https://www.ncbi.nlm.nih.gov/geo/query/acc.cgi?acc=GSE53489","GSE53489")</f>
        <v>GSE53489</v>
      </c>
      <c r="B78" t="s">
        <v>6139</v>
      </c>
      <c r="C78" t="str">
        <f>HYPERLINK("https://www.ncbi.nlm.nih.gov/Traces/study/?acc=SRP034620","SRP034620")</f>
        <v>SRP034620</v>
      </c>
      <c r="D78" t="str">
        <f>HYPERLINK("https://www.ncbi.nlm.nih.gov/pubmed/25201068","25201068")</f>
        <v>25201068</v>
      </c>
    </row>
    <row r="79" spans="1:4" x14ac:dyDescent="0.25">
      <c r="A79" t="str">
        <f>HYPERLINK("https://www.ncbi.nlm.nih.gov/geo/query/acc.cgi?acc=GSE53492","GSE53492")</f>
        <v>GSE53492</v>
      </c>
      <c r="B79" t="s">
        <v>6140</v>
      </c>
      <c r="C79" t="str">
        <f>HYPERLINK("https://www.ncbi.nlm.nih.gov/Traces/study/?acc=SRP034620","SRP034620")</f>
        <v>SRP034620</v>
      </c>
      <c r="D79" t="str">
        <f>HYPERLINK("https://www.ncbi.nlm.nih.gov/pubmed/25201068","25201068")</f>
        <v>25201068</v>
      </c>
    </row>
    <row r="80" spans="1:4" x14ac:dyDescent="0.25">
      <c r="A80" t="str">
        <f>HYPERLINK("https://www.ncbi.nlm.nih.gov/geo/query/acc.cgi?acc=GSE53506","GSE53506")</f>
        <v>GSE53506</v>
      </c>
      <c r="B80" t="s">
        <v>6141</v>
      </c>
      <c r="C80" t="str">
        <f>HYPERLINK("https://www.ncbi.nlm.nih.gov/Traces/study/?acc=SRP034629","SRP034629")</f>
        <v>SRP034629</v>
      </c>
      <c r="D80" t="str">
        <f>HYPERLINK("https://www.ncbi.nlm.nih.gov/pubmed/25333635","25333635")</f>
        <v>25333635</v>
      </c>
    </row>
    <row r="81" spans="1:5" x14ac:dyDescent="0.25">
      <c r="A81" t="str">
        <f>HYPERLINK("https://www.ncbi.nlm.nih.gov/geo/query/acc.cgi?acc=GSE53508","GSE53508")</f>
        <v>GSE53508</v>
      </c>
      <c r="B81" t="s">
        <v>6142</v>
      </c>
      <c r="C81" t="str">
        <f>HYPERLINK("https://www.ncbi.nlm.nih.gov/Traces/study/?acc=SRP034629","SRP034629")</f>
        <v>SRP034629</v>
      </c>
      <c r="D81" t="str">
        <f>HYPERLINK("https://www.ncbi.nlm.nih.gov/pubmed/25333635","25333635")</f>
        <v>25333635</v>
      </c>
    </row>
    <row r="82" spans="1:5" x14ac:dyDescent="0.25">
      <c r="A82" t="str">
        <f>HYPERLINK("https://www.ncbi.nlm.nih.gov/geo/query/acc.cgi?acc=GSE54107","GSE54107")</f>
        <v>GSE54107</v>
      </c>
      <c r="B82" t="s">
        <v>6143</v>
      </c>
      <c r="C82" t="str">
        <f>HYPERLINK("https://www.ncbi.nlm.nih.gov/Traces/study/?acc=SRP035420","SRP035420")</f>
        <v>SRP035420</v>
      </c>
      <c r="D82" t="str">
        <f>HYPERLINK("https://www.ncbi.nlm.nih.gov/pubmed/26154507","26154507")</f>
        <v>26154507</v>
      </c>
    </row>
    <row r="83" spans="1:5" x14ac:dyDescent="0.25">
      <c r="A83" t="str">
        <f>HYPERLINK("https://www.ncbi.nlm.nih.gov/geo/query/acc.cgi?acc=GSE54412","GSE54412")</f>
        <v>GSE54412</v>
      </c>
      <c r="B83" t="s">
        <v>6144</v>
      </c>
      <c r="C83" t="str">
        <f>HYPERLINK("https://www.ncbi.nlm.nih.gov/Traces/study/?acc=SRP035460","SRP035460")</f>
        <v>SRP035460</v>
      </c>
      <c r="D83" t="str">
        <f>HYPERLINK("https://www.ncbi.nlm.nih.gov/pubmed/25637356","25637356")</f>
        <v>25637356</v>
      </c>
    </row>
    <row r="84" spans="1:5" x14ac:dyDescent="0.25">
      <c r="A84" t="str">
        <f>HYPERLINK("https://www.ncbi.nlm.nih.gov/geo/query/acc.cgi?acc=GSE54569","GSE54569")</f>
        <v>GSE54569</v>
      </c>
      <c r="B84" t="s">
        <v>6145</v>
      </c>
      <c r="C84" t="str">
        <f>HYPERLINK("https://www.ncbi.nlm.nih.gov/Traces/study/?acc=SRP036080","SRP036080")</f>
        <v>SRP036080</v>
      </c>
      <c r="D84" t="str">
        <f>HYPERLINK("https://www.ncbi.nlm.nih.gov/pubmed/24929964","24929964")</f>
        <v>24929964</v>
      </c>
      <c r="E84" t="str">
        <f>HYPERLINK("https://www.ncbi.nlm.nih.gov/pubmed/26484290","26484290")</f>
        <v>26484290</v>
      </c>
    </row>
    <row r="85" spans="1:5" x14ac:dyDescent="0.25">
      <c r="A85" t="str">
        <f>HYPERLINK("https://www.ncbi.nlm.nih.gov/geo/query/acc.cgi?acc=GSE54619","GSE54619")</f>
        <v>GSE54619</v>
      </c>
      <c r="B85" t="s">
        <v>6146</v>
      </c>
      <c r="C85" t="str">
        <f>HYPERLINK("https://www.ncbi.nlm.nih.gov/Traces/study/?acc=SRP036148","SRP036148")</f>
        <v>SRP036148</v>
      </c>
      <c r="D85" t="str">
        <f>HYPERLINK("https://www.ncbi.nlm.nih.gov/pubmed/25238487","25238487")</f>
        <v>25238487</v>
      </c>
    </row>
    <row r="86" spans="1:5" x14ac:dyDescent="0.25">
      <c r="A86" t="str">
        <f>HYPERLINK("https://www.ncbi.nlm.nih.gov/geo/query/acc.cgi?acc=GSE54794","GSE54794")</f>
        <v>GSE54794</v>
      </c>
      <c r="B86" t="s">
        <v>6147</v>
      </c>
      <c r="C86" t="str">
        <f>HYPERLINK("https://www.ncbi.nlm.nih.gov/Traces/study/?acc=SRP036863","SRP036863")</f>
        <v>SRP036863</v>
      </c>
      <c r="D86" t="str">
        <f>HYPERLINK("https://www.ncbi.nlm.nih.gov/pubmed/24637117","24637117")</f>
        <v>24637117</v>
      </c>
    </row>
    <row r="87" spans="1:5" x14ac:dyDescent="0.25">
      <c r="A87" t="str">
        <f>HYPERLINK("https://www.ncbi.nlm.nih.gov/geo/query/acc.cgi?acc=GSE55698","GSE55698")</f>
        <v>GSE55698</v>
      </c>
      <c r="B87" t="s">
        <v>6148</v>
      </c>
      <c r="C87" t="str">
        <f>HYPERLINK("https://www.ncbi.nlm.nih.gov/Traces/study/?acc=SRP033245","SRP033245")</f>
        <v>SRP033245</v>
      </c>
      <c r="D87" t="str">
        <f>HYPERLINK("https://www.ncbi.nlm.nih.gov/pubmed/24856970","24856970")</f>
        <v>24856970</v>
      </c>
    </row>
    <row r="88" spans="1:5" x14ac:dyDescent="0.25">
      <c r="A88" t="str">
        <f>HYPERLINK("https://www.ncbi.nlm.nih.gov/geo/query/acc.cgi?acc=GSE55782","GSE55782")</f>
        <v>GSE55782</v>
      </c>
      <c r="B88" t="s">
        <v>6149</v>
      </c>
      <c r="C88" t="str">
        <f>HYPERLINK("https://www.ncbi.nlm.nih.gov/Traces/study/?acc=SRP040137","SRP040137")</f>
        <v>SRP040137</v>
      </c>
      <c r="D88" t="str">
        <f>HYPERLINK("https://www.ncbi.nlm.nih.gov/pubmed/25006164","25006164")</f>
        <v>25006164</v>
      </c>
    </row>
    <row r="89" spans="1:5" x14ac:dyDescent="0.25">
      <c r="A89" t="str">
        <f>HYPERLINK("https://www.ncbi.nlm.nih.gov/geo/query/acc.cgi?acc=GSE56096","GSE56096")</f>
        <v>GSE56096</v>
      </c>
      <c r="B89" t="s">
        <v>6150</v>
      </c>
      <c r="C89" t="str">
        <f>HYPERLINK("https://www.ncbi.nlm.nih.gov/Traces/study/?acc=SRP040451","SRP040451")</f>
        <v>SRP040451</v>
      </c>
      <c r="D89" t="str">
        <f>HYPERLINK("https://www.ncbi.nlm.nih.gov/pubmed/24905168","24905168")</f>
        <v>24905168</v>
      </c>
    </row>
    <row r="90" spans="1:5" x14ac:dyDescent="0.25">
      <c r="A90" t="str">
        <f>HYPERLINK("https://www.ncbi.nlm.nih.gov/geo/query/acc.cgi?acc=GSE56138","GSE56138")</f>
        <v>GSE56138</v>
      </c>
      <c r="B90" t="s">
        <v>6151</v>
      </c>
      <c r="C90" t="str">
        <f>HYPERLINK("https://www.ncbi.nlm.nih.gov/Traces/study/?acc=SRP040451","SRP040451")</f>
        <v>SRP040451</v>
      </c>
      <c r="D90" t="str">
        <f>HYPERLINK("https://www.ncbi.nlm.nih.gov/pubmed/24905168","24905168")</f>
        <v>24905168</v>
      </c>
    </row>
    <row r="91" spans="1:5" x14ac:dyDescent="0.25">
      <c r="A91" t="str">
        <f>HYPERLINK("https://www.ncbi.nlm.nih.gov/geo/query/acc.cgi?acc=GSE56312","GSE56312")</f>
        <v>GSE56312</v>
      </c>
      <c r="B91" t="s">
        <v>6152</v>
      </c>
      <c r="C91" t="str">
        <f>HYPERLINK("https://www.ncbi.nlm.nih.gov/Traces/study/?acc=SRP040666","SRP040666")</f>
        <v>SRP040666</v>
      </c>
      <c r="D91" t="str">
        <f>HYPERLINK("https://www.ncbi.nlm.nih.gov/pubmed/26235340","26235340")</f>
        <v>26235340</v>
      </c>
    </row>
    <row r="92" spans="1:5" x14ac:dyDescent="0.25">
      <c r="A92" t="str">
        <f>HYPERLINK("https://www.ncbi.nlm.nih.gov/geo/query/acc.cgi?acc=GSE57170","GSE57170")</f>
        <v>GSE57170</v>
      </c>
      <c r="B92" t="s">
        <v>6153</v>
      </c>
      <c r="C92" t="str">
        <f>HYPERLINK("https://www.ncbi.nlm.nih.gov/Traces/study/?acc=SRP041548","SRP041548")</f>
        <v>SRP041548</v>
      </c>
      <c r="D92" t="str">
        <f>HYPERLINK("https://www.ncbi.nlm.nih.gov/pubmed/25691467","25691467")</f>
        <v>25691467</v>
      </c>
    </row>
    <row r="93" spans="1:5" x14ac:dyDescent="0.25">
      <c r="A93" t="str">
        <f>HYPERLINK("https://www.ncbi.nlm.nih.gov/geo/query/acc.cgi?acc=GSE57698","GSE57698")</f>
        <v>GSE57698</v>
      </c>
      <c r="B93" t="s">
        <v>6154</v>
      </c>
      <c r="C93" t="str">
        <f>HYPERLINK("https://www.ncbi.nlm.nih.gov/Traces/study/?acc=SRP042009","SRP042009")</f>
        <v>SRP042009</v>
      </c>
      <c r="D93" t="str">
        <f>HYPERLINK("https://www.ncbi.nlm.nih.gov/pubmed/24842875","24842875")</f>
        <v>24842875</v>
      </c>
    </row>
    <row r="94" spans="1:5" x14ac:dyDescent="0.25">
      <c r="A94" t="str">
        <f>HYPERLINK("https://www.ncbi.nlm.nih.gov/geo/query/acc.cgi?acc=GSE57700","GSE57700")</f>
        <v>GSE57700</v>
      </c>
      <c r="B94" t="s">
        <v>6155</v>
      </c>
      <c r="C94" t="str">
        <f>HYPERLINK("https://www.ncbi.nlm.nih.gov/Traces/study/?acc=SRP030776","SRP030776")</f>
        <v>SRP030776</v>
      </c>
      <c r="D94" t="str">
        <f>HYPERLINK("https://www.ncbi.nlm.nih.gov/pubmed/27840027","27840027")</f>
        <v>27840027</v>
      </c>
    </row>
    <row r="95" spans="1:5" x14ac:dyDescent="0.25">
      <c r="A95" t="str">
        <f>HYPERLINK("https://www.ncbi.nlm.nih.gov/geo/query/acc.cgi?acc=GSE57701","GSE57701")</f>
        <v>GSE57701</v>
      </c>
      <c r="B95" t="s">
        <v>6156</v>
      </c>
      <c r="C95" t="str">
        <f>HYPERLINK("https://www.ncbi.nlm.nih.gov/Traces/study/?acc=SRP042009","SRP042009")</f>
        <v>SRP042009</v>
      </c>
      <c r="D95" t="str">
        <f>HYPERLINK("https://www.ncbi.nlm.nih.gov/pubmed/24842875","24842875")</f>
        <v>24842875</v>
      </c>
    </row>
    <row r="96" spans="1:5" x14ac:dyDescent="0.25">
      <c r="A96" t="str">
        <f>HYPERLINK("https://www.ncbi.nlm.nih.gov/geo/query/acc.cgi?acc=GSE58016","GSE58016")</f>
        <v>GSE58016</v>
      </c>
      <c r="B96" t="s">
        <v>6157</v>
      </c>
      <c r="C96" t="str">
        <f>HYPERLINK("https://www.ncbi.nlm.nih.gov/Traces/study/?acc=SRP042332","SRP042332")</f>
        <v>SRP042332</v>
      </c>
      <c r="D96" t="str">
        <f>HYPERLINK("https://www.ncbi.nlm.nih.gov/pubmed/24999238","24999238")</f>
        <v>24999238</v>
      </c>
    </row>
    <row r="97" spans="1:4" x14ac:dyDescent="0.25">
      <c r="A97" t="str">
        <f>HYPERLINK("https://www.ncbi.nlm.nih.gov/geo/query/acc.cgi?acc=GSE58017","GSE58017")</f>
        <v>GSE58017</v>
      </c>
      <c r="B97" t="s">
        <v>6158</v>
      </c>
      <c r="C97" t="str">
        <f>HYPERLINK("https://www.ncbi.nlm.nih.gov/Traces/study/?acc=SRP042333","SRP042333")</f>
        <v>SRP042333</v>
      </c>
      <c r="D97" t="str">
        <f>HYPERLINK("https://www.ncbi.nlm.nih.gov/pubmed/24999238","24999238")</f>
        <v>24999238</v>
      </c>
    </row>
    <row r="98" spans="1:4" x14ac:dyDescent="0.25">
      <c r="A98" t="str">
        <f>HYPERLINK("https://www.ncbi.nlm.nih.gov/geo/query/acc.cgi?acc=GSE58018","GSE58018")</f>
        <v>GSE58018</v>
      </c>
      <c r="B98" t="s">
        <v>6159</v>
      </c>
      <c r="C98" t="str">
        <f>HYPERLINK("https://www.ncbi.nlm.nih.gov/Traces/study/?acc=SRP042334","SRP042334")</f>
        <v>SRP042334</v>
      </c>
      <c r="D98" t="str">
        <f>HYPERLINK("https://www.ncbi.nlm.nih.gov/pubmed/24999238","24999238")</f>
        <v>24999238</v>
      </c>
    </row>
    <row r="99" spans="1:4" x14ac:dyDescent="0.25">
      <c r="A99" t="str">
        <f>HYPERLINK("https://www.ncbi.nlm.nih.gov/geo/query/acc.cgi?acc=GSE58023","GSE58023")</f>
        <v>GSE58023</v>
      </c>
      <c r="B99" t="s">
        <v>6160</v>
      </c>
      <c r="C99" t="str">
        <f>HYPERLINK("https://www.ncbi.nlm.nih.gov/Traces/study/?acc=SRP042334","SRP042334")</f>
        <v>SRP042334</v>
      </c>
      <c r="D99" t="str">
        <f>HYPERLINK("https://www.ncbi.nlm.nih.gov/pubmed/24999238","24999238")</f>
        <v>24999238</v>
      </c>
    </row>
    <row r="100" spans="1:4" x14ac:dyDescent="0.25">
      <c r="A100" t="str">
        <f>HYPERLINK("https://www.ncbi.nlm.nih.gov/geo/query/acc.cgi?acc=GSE58206","GSE58206")</f>
        <v>GSE58206</v>
      </c>
      <c r="B100" t="s">
        <v>6161</v>
      </c>
      <c r="C100" t="str">
        <f>HYPERLINK("https://www.ncbi.nlm.nih.gov/Traces/study/?acc=SRP042797","SRP042797")</f>
        <v>SRP042797</v>
      </c>
      <c r="D100" t="str">
        <f>HYPERLINK("https://www.ncbi.nlm.nih.gov/pubmed/25857206","25857206")</f>
        <v>25857206</v>
      </c>
    </row>
    <row r="101" spans="1:4" x14ac:dyDescent="0.25">
      <c r="A101" t="str">
        <f>HYPERLINK("https://www.ncbi.nlm.nih.gov/geo/query/acc.cgi?acc=GSE58242","GSE58242")</f>
        <v>GSE58242</v>
      </c>
      <c r="B101" t="s">
        <v>6162</v>
      </c>
      <c r="C101" t="str">
        <f>HYPERLINK("https://www.ncbi.nlm.nih.gov/Traces/study/?acc=SRP042961","SRP042961")</f>
        <v>SRP042961</v>
      </c>
      <c r="D101" t="str">
        <f>HYPERLINK("https://www.ncbi.nlm.nih.gov/pubmed/25578877","25578877")</f>
        <v>25578877</v>
      </c>
    </row>
    <row r="102" spans="1:4" x14ac:dyDescent="0.25">
      <c r="A102" t="str">
        <f>HYPERLINK("https://www.ncbi.nlm.nih.gov/geo/query/acc.cgi?acc=GSE58323","GSE58323")</f>
        <v>GSE58323</v>
      </c>
      <c r="B102" t="s">
        <v>6163</v>
      </c>
      <c r="C102" t="str">
        <f>HYPERLINK("https://www.ncbi.nlm.nih.gov/Traces/study/?acc=SRP043041","SRP043041")</f>
        <v>SRP043041</v>
      </c>
      <c r="D102" t="str">
        <f>HYPERLINK("https://www.ncbi.nlm.nih.gov/pubmed/24939876","24939876")</f>
        <v>24939876</v>
      </c>
    </row>
    <row r="103" spans="1:4" x14ac:dyDescent="0.25">
      <c r="A103" t="str">
        <f>HYPERLINK("https://www.ncbi.nlm.nih.gov/geo/query/acc.cgi?acc=GSE58363","GSE58363")</f>
        <v>GSE58363</v>
      </c>
      <c r="B103" t="s">
        <v>6164</v>
      </c>
      <c r="C103" t="str">
        <f>HYPERLINK("https://www.ncbi.nlm.nih.gov/Traces/study/?acc=SRP043076","SRP043076")</f>
        <v>SRP043076</v>
      </c>
      <c r="D103" t="str">
        <f>HYPERLINK("https://www.ncbi.nlm.nih.gov/pubmed/25296024","25296024")</f>
        <v>25296024</v>
      </c>
    </row>
    <row r="104" spans="1:4" x14ac:dyDescent="0.25">
      <c r="A104" t="str">
        <f>HYPERLINK("https://www.ncbi.nlm.nih.gov/geo/query/acc.cgi?acc=GSE58414","GSE58414")</f>
        <v>GSE58414</v>
      </c>
      <c r="B104" t="s">
        <v>6165</v>
      </c>
      <c r="C104" t="str">
        <f>HYPERLINK("https://www.ncbi.nlm.nih.gov/Traces/study/?acc=SRP044364","SRP044364")</f>
        <v>SRP044364</v>
      </c>
      <c r="D104" t="str">
        <f>HYPERLINK("https://www.ncbi.nlm.nih.gov/pubmed/26299972","26299972")</f>
        <v>26299972</v>
      </c>
    </row>
    <row r="105" spans="1:4" x14ac:dyDescent="0.25">
      <c r="A105" t="str">
        <f>HYPERLINK("https://www.ncbi.nlm.nih.gov/geo/query/acc.cgi?acc=GSE58514","GSE58514")</f>
        <v>GSE58514</v>
      </c>
      <c r="B105" t="s">
        <v>6166</v>
      </c>
      <c r="C105" t="str">
        <f>HYPERLINK("https://www.ncbi.nlm.nih.gov/Traces/study/?acc=SRP044012","SRP044012")</f>
        <v>SRP044012</v>
      </c>
      <c r="D105" t="str">
        <f>HYPERLINK("https://www.ncbi.nlm.nih.gov/pubmed/25891907","25891907")</f>
        <v>25891907</v>
      </c>
    </row>
    <row r="106" spans="1:4" x14ac:dyDescent="0.25">
      <c r="A106" t="str">
        <f>HYPERLINK("https://www.ncbi.nlm.nih.gov/geo/query/acc.cgi?acc=GSE58523","GSE58523")</f>
        <v>GSE58523</v>
      </c>
      <c r="B106" t="s">
        <v>6167</v>
      </c>
      <c r="C106" t="str">
        <f>HYPERLINK("https://www.ncbi.nlm.nih.gov/Traces/study/?acc=SRP043271","SRP043271")</f>
        <v>SRP043271</v>
      </c>
      <c r="D106" t="str">
        <f>HYPERLINK("https://www.ncbi.nlm.nih.gov/pubmed/27095822","27095822")</f>
        <v>27095822</v>
      </c>
    </row>
    <row r="107" spans="1:4" x14ac:dyDescent="0.25">
      <c r="A107" t="str">
        <f>HYPERLINK("https://www.ncbi.nlm.nih.gov/geo/query/acc.cgi?acc=GSE58619","GSE58619")</f>
        <v>GSE58619</v>
      </c>
      <c r="B107" t="s">
        <v>6168</v>
      </c>
      <c r="C107" t="str">
        <f>HYPERLINK("https://www.ncbi.nlm.nih.gov/Traces/study/?acc=SRP043376","SRP043376")</f>
        <v>SRP043376</v>
      </c>
      <c r="D107" t="str">
        <f>HYPERLINK("https://www.ncbi.nlm.nih.gov/pubmed/26324425","26324425")</f>
        <v>26324425</v>
      </c>
    </row>
    <row r="108" spans="1:4" x14ac:dyDescent="0.25">
      <c r="A108" t="str">
        <f>HYPERLINK("https://www.ncbi.nlm.nih.gov/geo/query/acc.cgi?acc=GSE58757","GSE58757")</f>
        <v>GSE58757</v>
      </c>
      <c r="B108" t="s">
        <v>6169</v>
      </c>
      <c r="C108" t="str">
        <f>HYPERLINK("https://www.ncbi.nlm.nih.gov/Traces/study/?acc=SRP043525","SRP043525")</f>
        <v>SRP043525</v>
      </c>
      <c r="D108" t="str">
        <f>HYPERLINK("https://www.ncbi.nlm.nih.gov/pubmed/25792609","25792609")</f>
        <v>25792609</v>
      </c>
    </row>
    <row r="109" spans="1:4" x14ac:dyDescent="0.25">
      <c r="A109" t="str">
        <f>HYPERLINK("https://www.ncbi.nlm.nih.gov/geo/query/acc.cgi?acc=GSE58801","GSE58801")</f>
        <v>GSE58801</v>
      </c>
      <c r="B109" t="s">
        <v>6170</v>
      </c>
      <c r="C109" t="str">
        <f>HYPERLINK("https://www.ncbi.nlm.nih.gov/Traces/study/?acc=SRP043550","SRP043550")</f>
        <v>SRP043550</v>
      </c>
      <c r="D109" t="str">
        <f>HYPERLINK("https://www.ncbi.nlm.nih.gov/pubmed/26996597","26996597")</f>
        <v>26996597</v>
      </c>
    </row>
    <row r="110" spans="1:4" x14ac:dyDescent="0.25">
      <c r="A110" t="str">
        <f>HYPERLINK("https://www.ncbi.nlm.nih.gov/geo/query/acc.cgi?acc=GSE58836","GSE58836")</f>
        <v>GSE58836</v>
      </c>
      <c r="B110" t="s">
        <v>6171</v>
      </c>
      <c r="C110" t="str">
        <f>HYPERLINK("https://www.ncbi.nlm.nih.gov/Traces/study/?acc=SRP043590","SRP043590")</f>
        <v>SRP043590</v>
      </c>
      <c r="D110" t="str">
        <f>HYPERLINK("https://www.ncbi.nlm.nih.gov/pubmed/25650115","25650115")</f>
        <v>25650115</v>
      </c>
    </row>
    <row r="111" spans="1:4" x14ac:dyDescent="0.25">
      <c r="A111" t="str">
        <f>HYPERLINK("https://www.ncbi.nlm.nih.gov/geo/query/acc.cgi?acc=GSE59104","GSE59104")</f>
        <v>GSE59104</v>
      </c>
      <c r="B111" t="s">
        <v>6172</v>
      </c>
      <c r="C111" t="str">
        <f>HYPERLINK("https://www.ncbi.nlm.nih.gov/Traces/study/?acc=SRP044086","SRP044086")</f>
        <v>SRP044086</v>
      </c>
      <c r="D111" t="str">
        <f>HYPERLINK("https://www.ncbi.nlm.nih.gov/pubmed/25938714","25938714")</f>
        <v>25938714</v>
      </c>
    </row>
    <row r="112" spans="1:4" x14ac:dyDescent="0.25">
      <c r="A112" t="str">
        <f>HYPERLINK("https://www.ncbi.nlm.nih.gov/geo/query/acc.cgi?acc=GSE59189","GSE59189")</f>
        <v>GSE59189</v>
      </c>
      <c r="B112" t="s">
        <v>6173</v>
      </c>
      <c r="C112" t="str">
        <f>HYPERLINK("https://www.ncbi.nlm.nih.gov/Traces/study/?acc=SRP044086","SRP044086")</f>
        <v>SRP044086</v>
      </c>
      <c r="D112" t="str">
        <f>HYPERLINK("https://www.ncbi.nlm.nih.gov/pubmed/25938714","25938714")</f>
        <v>25938714</v>
      </c>
    </row>
    <row r="113" spans="1:4" x14ac:dyDescent="0.25">
      <c r="A113" t="str">
        <f>HYPERLINK("https://www.ncbi.nlm.nih.gov/geo/query/acc.cgi?acc=GSE59373","GSE59373")</f>
        <v>GSE59373</v>
      </c>
      <c r="B113" t="s">
        <v>6174</v>
      </c>
      <c r="C113" t="str">
        <f>HYPERLINK("https://www.ncbi.nlm.nih.gov/Traces/study/?acc=SRP044301","SRP044301")</f>
        <v>SRP044301</v>
      </c>
      <c r="D113" t="str">
        <f>HYPERLINK("https://www.ncbi.nlm.nih.gov/pubmed/25955728","25955728")</f>
        <v>25955728</v>
      </c>
    </row>
    <row r="114" spans="1:4" x14ac:dyDescent="0.25">
      <c r="A114" t="str">
        <f>HYPERLINK("https://www.ncbi.nlm.nih.gov/geo/query/acc.cgi?acc=GSE59379","GSE59379")</f>
        <v>GSE59379</v>
      </c>
      <c r="B114" t="s">
        <v>6175</v>
      </c>
      <c r="C114" t="str">
        <f>HYPERLINK("https://www.ncbi.nlm.nih.gov/Traces/study/?acc=SRP044301","SRP044301")</f>
        <v>SRP044301</v>
      </c>
      <c r="D114" t="str">
        <f>HYPERLINK("https://www.ncbi.nlm.nih.gov/pubmed/25955728","25955728")</f>
        <v>25955728</v>
      </c>
    </row>
    <row r="115" spans="1:4" x14ac:dyDescent="0.25">
      <c r="A115" t="str">
        <f>HYPERLINK("https://www.ncbi.nlm.nih.gov/geo/query/acc.cgi?acc=GSE59463","GSE59463")</f>
        <v>GSE59463</v>
      </c>
      <c r="B115" t="s">
        <v>6176</v>
      </c>
      <c r="C115" t="str">
        <f>HYPERLINK("https://www.ncbi.nlm.nih.gov/Traces/study/?acc=SRP044364","SRP044364")</f>
        <v>SRP044364</v>
      </c>
    </row>
    <row r="116" spans="1:4" x14ac:dyDescent="0.25">
      <c r="A116" t="str">
        <f>HYPERLINK("https://www.ncbi.nlm.nih.gov/geo/query/acc.cgi?acc=GSE59813","GSE59813")</f>
        <v>GSE59813</v>
      </c>
      <c r="B116" t="s">
        <v>6177</v>
      </c>
      <c r="C116" t="str">
        <f>HYPERLINK("https://www.ncbi.nlm.nih.gov/Traces/study/?acc=SRP044929","SRP044929")</f>
        <v>SRP044929</v>
      </c>
      <c r="D116" t="str">
        <f>HYPERLINK("https://www.ncbi.nlm.nih.gov/pubmed/25312495","25312495")</f>
        <v>25312495</v>
      </c>
    </row>
    <row r="117" spans="1:4" x14ac:dyDescent="0.25">
      <c r="A117" t="str">
        <f>HYPERLINK("https://www.ncbi.nlm.nih.gov/geo/query/acc.cgi?acc=GSE59833","GSE59833")</f>
        <v>GSE59833</v>
      </c>
      <c r="B117" t="s">
        <v>6178</v>
      </c>
      <c r="C117" t="str">
        <f>HYPERLINK("https://www.ncbi.nlm.nih.gov/Traces/study/?acc=SRP044929","SRP044929")</f>
        <v>SRP044929</v>
      </c>
      <c r="D117" t="str">
        <f>HYPERLINK("https://www.ncbi.nlm.nih.gov/pubmed/25312495","25312495")</f>
        <v>25312495</v>
      </c>
    </row>
    <row r="118" spans="1:4" x14ac:dyDescent="0.25">
      <c r="A118" t="str">
        <f>HYPERLINK("https://www.ncbi.nlm.nih.gov/geo/query/acc.cgi?acc=GSE60066","GSE60066")</f>
        <v>GSE60066</v>
      </c>
      <c r="B118" t="s">
        <v>6179</v>
      </c>
      <c r="C118" t="str">
        <f>HYPERLINK("https://www.ncbi.nlm.nih.gov/Traces/study/?acc=SRP045235","SRP045235")</f>
        <v>SRP045235</v>
      </c>
      <c r="D118" t="str">
        <f>HYPERLINK("https://www.ncbi.nlm.nih.gov/pubmed/26095607","26095607")</f>
        <v>26095607</v>
      </c>
    </row>
    <row r="119" spans="1:4" x14ac:dyDescent="0.25">
      <c r="A119" t="str">
        <f>HYPERLINK("https://www.ncbi.nlm.nih.gov/geo/query/acc.cgi?acc=GSE60285","GSE60285")</f>
        <v>GSE60285</v>
      </c>
      <c r="B119" t="s">
        <v>6180</v>
      </c>
      <c r="C119" t="str">
        <f>HYPERLINK("https://www.ncbi.nlm.nih.gov/Traces/study/?acc=SRP045417","SRP045417")</f>
        <v>SRP045417</v>
      </c>
      <c r="D119" t="str">
        <f>HYPERLINK("https://www.ncbi.nlm.nih.gov/pubmed/25775035","25775035")</f>
        <v>25775035</v>
      </c>
    </row>
    <row r="120" spans="1:4" x14ac:dyDescent="0.25">
      <c r="A120" t="str">
        <f>HYPERLINK("https://www.ncbi.nlm.nih.gov/geo/query/acc.cgi?acc=GSE60286","GSE60286")</f>
        <v>GSE60286</v>
      </c>
      <c r="B120" t="s">
        <v>6181</v>
      </c>
      <c r="C120" t="str">
        <f>HYPERLINK("https://www.ncbi.nlm.nih.gov/Traces/study/?acc=SRP045417","SRP045417")</f>
        <v>SRP045417</v>
      </c>
      <c r="D120" t="str">
        <f>HYPERLINK("https://www.ncbi.nlm.nih.gov/pubmed/25775035","25775035")</f>
        <v>25775035</v>
      </c>
    </row>
    <row r="121" spans="1:4" x14ac:dyDescent="0.25">
      <c r="A121" t="str">
        <f>HYPERLINK("https://www.ncbi.nlm.nih.gov/geo/query/acc.cgi?acc=GSE60397","GSE60397")</f>
        <v>GSE60397</v>
      </c>
      <c r="B121" t="s">
        <v>6182</v>
      </c>
      <c r="C121" t="str">
        <f>HYPERLINK("https://www.ncbi.nlm.nih.gov/Traces/study/?acc=SRP045486","SRP045486")</f>
        <v>SRP045486</v>
      </c>
    </row>
    <row r="122" spans="1:4" x14ac:dyDescent="0.25">
      <c r="A122" t="str">
        <f>HYPERLINK("https://www.ncbi.nlm.nih.gov/geo/query/acc.cgi?acc=GSE60627","GSE60627")</f>
        <v>GSE60627</v>
      </c>
      <c r="B122" t="s">
        <v>6183</v>
      </c>
      <c r="C122" t="str">
        <f>HYPERLINK("https://www.ncbi.nlm.nih.gov/Traces/study/?acc=SRP045688","SRP045688")</f>
        <v>SRP045688</v>
      </c>
      <c r="D122" t="str">
        <f>HYPERLINK("https://www.ncbi.nlm.nih.gov/pubmed/26639176","26639176")</f>
        <v>26639176</v>
      </c>
    </row>
    <row r="123" spans="1:4" x14ac:dyDescent="0.25">
      <c r="A123" t="str">
        <f>HYPERLINK("https://www.ncbi.nlm.nih.gov/geo/query/acc.cgi?acc=GSE60738","GSE60738")</f>
        <v>GSE60738</v>
      </c>
      <c r="B123" t="s">
        <v>6184</v>
      </c>
      <c r="C123" t="str">
        <f>HYPERLINK("https://www.ncbi.nlm.nih.gov/Traces/study/?acc=SRP045763","SRP045763")</f>
        <v>SRP045763</v>
      </c>
      <c r="D123" t="str">
        <f>HYPERLINK("https://www.ncbi.nlm.nih.gov/pubmed/26235224","26235224")</f>
        <v>26235224</v>
      </c>
    </row>
    <row r="124" spans="1:4" x14ac:dyDescent="0.25">
      <c r="A124" t="str">
        <f>HYPERLINK("https://www.ncbi.nlm.nih.gov/geo/query/acc.cgi?acc=GSE60843","GSE60843")</f>
        <v>GSE60843</v>
      </c>
      <c r="B124" t="s">
        <v>6185</v>
      </c>
      <c r="C124" t="str">
        <f>HYPERLINK("https://www.ncbi.nlm.nih.gov/Traces/study/?acc=SRP045832","SRP045832")</f>
        <v>SRP045832</v>
      </c>
      <c r="D124" t="str">
        <f>HYPERLINK("https://www.ncbi.nlm.nih.gov/pubmed/25936916","25936916")</f>
        <v>25936916</v>
      </c>
    </row>
    <row r="125" spans="1:4" x14ac:dyDescent="0.25">
      <c r="A125" t="str">
        <f>HYPERLINK("https://www.ncbi.nlm.nih.gov/geo/query/acc.cgi?acc=GSE61102","GSE61102")</f>
        <v>GSE61102</v>
      </c>
      <c r="B125" t="s">
        <v>6186</v>
      </c>
      <c r="C125" t="str">
        <f>HYPERLINK("https://www.ncbi.nlm.nih.gov/Traces/study/?acc=SRP046218","SRP046218")</f>
        <v>SRP046218</v>
      </c>
    </row>
    <row r="126" spans="1:4" x14ac:dyDescent="0.25">
      <c r="A126" t="str">
        <f>HYPERLINK("https://www.ncbi.nlm.nih.gov/geo/query/acc.cgi?acc=GSE61184","GSE61184")</f>
        <v>GSE61184</v>
      </c>
      <c r="B126" t="s">
        <v>6187</v>
      </c>
      <c r="C126" t="str">
        <f>HYPERLINK("https://www.ncbi.nlm.nih.gov/Traces/study/?acc=SRP046290","SRP046290")</f>
        <v>SRP046290</v>
      </c>
      <c r="D126" t="str">
        <f>HYPERLINK("https://www.ncbi.nlm.nih.gov/pubmed/25389311","25389311")</f>
        <v>25389311</v>
      </c>
    </row>
    <row r="127" spans="1:4" x14ac:dyDescent="0.25">
      <c r="A127" t="str">
        <f>HYPERLINK("https://www.ncbi.nlm.nih.gov/geo/query/acc.cgi?acc=GSE61188","GSE61188")</f>
        <v>GSE61188</v>
      </c>
      <c r="B127" t="s">
        <v>6188</v>
      </c>
      <c r="C127" t="str">
        <f>HYPERLINK("https://www.ncbi.nlm.nih.gov/Traces/study/?acc=SRP046299","SRP046299")</f>
        <v>SRP046299</v>
      </c>
      <c r="D127" t="str">
        <f>HYPERLINK("https://www.ncbi.nlm.nih.gov/pubmed/25699711","25699711")</f>
        <v>25699711</v>
      </c>
    </row>
    <row r="128" spans="1:4" x14ac:dyDescent="0.25">
      <c r="A128" t="str">
        <f>HYPERLINK("https://www.ncbi.nlm.nih.gov/geo/query/acc.cgi?acc=GSE61346","GSE61346")</f>
        <v>GSE61346</v>
      </c>
      <c r="B128" t="s">
        <v>6189</v>
      </c>
      <c r="C128" t="str">
        <f>HYPERLINK("https://www.ncbi.nlm.nih.gov/Traces/study/?acc=SRP047043","SRP047043")</f>
        <v>SRP047043</v>
      </c>
      <c r="D128" t="str">
        <f>HYPERLINK("https://www.ncbi.nlm.nih.gov/pubmed/25449132","25449132")</f>
        <v>25449132</v>
      </c>
    </row>
    <row r="129" spans="1:4" x14ac:dyDescent="0.25">
      <c r="A129" t="str">
        <f>HYPERLINK("https://www.ncbi.nlm.nih.gov/geo/query/acc.cgi?acc=GSE61348","GSE61348")</f>
        <v>GSE61348</v>
      </c>
      <c r="B129" t="s">
        <v>6190</v>
      </c>
      <c r="C129" t="str">
        <f>HYPERLINK("https://www.ncbi.nlm.nih.gov/Traces/study/?acc=SRP047043","SRP047043")</f>
        <v>SRP047043</v>
      </c>
      <c r="D129" t="str">
        <f>HYPERLINK("https://www.ncbi.nlm.nih.gov/pubmed/25449132","25449132")</f>
        <v>25449132</v>
      </c>
    </row>
    <row r="130" spans="1:4" x14ac:dyDescent="0.25">
      <c r="A130" t="str">
        <f>HYPERLINK("https://www.ncbi.nlm.nih.gov/geo/query/acc.cgi?acc=GSE61997","GSE61997")</f>
        <v>GSE61997</v>
      </c>
      <c r="B130" t="s">
        <v>6191</v>
      </c>
      <c r="C130" t="str">
        <f>HYPERLINK("https://www.ncbi.nlm.nih.gov/Traces/study/?acc=SRP048598","SRP048598")</f>
        <v>SRP048598</v>
      </c>
      <c r="D130" t="str">
        <f>HYPERLINK("https://www.ncbi.nlm.nih.gov/pubmed/25569111","25569111")</f>
        <v>25569111</v>
      </c>
    </row>
    <row r="131" spans="1:4" x14ac:dyDescent="0.25">
      <c r="A131" t="str">
        <f>HYPERLINK("https://www.ncbi.nlm.nih.gov/geo/query/acc.cgi?acc=GSE61998","GSE61998")</f>
        <v>GSE61998</v>
      </c>
      <c r="B131" t="s">
        <v>6192</v>
      </c>
      <c r="C131" t="str">
        <f>HYPERLINK("https://www.ncbi.nlm.nih.gov/Traces/study/?acc=SRP048598","SRP048598")</f>
        <v>SRP048598</v>
      </c>
      <c r="D131" t="str">
        <f>HYPERLINK("https://www.ncbi.nlm.nih.gov/pubmed/25569111","25569111")</f>
        <v>25569111</v>
      </c>
    </row>
    <row r="132" spans="1:4" x14ac:dyDescent="0.25">
      <c r="A132" t="str">
        <f>HYPERLINK("https://www.ncbi.nlm.nih.gov/geo/query/acc.cgi?acc=GSE62149","GSE62149")</f>
        <v>GSE62149</v>
      </c>
      <c r="B132" t="s">
        <v>6193</v>
      </c>
      <c r="C132" t="str">
        <f>HYPERLINK("https://www.ncbi.nlm.nih.gov/Traces/study/?acc=SRP048718","SRP048718")</f>
        <v>SRP048718</v>
      </c>
      <c r="D132" t="str">
        <f>HYPERLINK("https://www.ncbi.nlm.nih.gov/pubmed/25423963","25423963")</f>
        <v>25423963</v>
      </c>
    </row>
    <row r="133" spans="1:4" x14ac:dyDescent="0.25">
      <c r="A133" t="str">
        <f>HYPERLINK("https://www.ncbi.nlm.nih.gov/geo/query/acc.cgi?acc=GSE62150","GSE62150")</f>
        <v>GSE62150</v>
      </c>
      <c r="B133" t="s">
        <v>6194</v>
      </c>
      <c r="C133" t="str">
        <f>HYPERLINK("https://www.ncbi.nlm.nih.gov/Traces/study/?acc=SRP048718","SRP048718")</f>
        <v>SRP048718</v>
      </c>
      <c r="D133" t="str">
        <f>HYPERLINK("https://www.ncbi.nlm.nih.gov/pubmed/25423963","25423963")</f>
        <v>25423963</v>
      </c>
    </row>
    <row r="134" spans="1:4" x14ac:dyDescent="0.25">
      <c r="A134" t="str">
        <f>HYPERLINK("https://www.ncbi.nlm.nih.gov/geo/query/acc.cgi?acc=GSE62378","GSE62378")</f>
        <v>GSE62378</v>
      </c>
      <c r="B134" t="s">
        <v>6195</v>
      </c>
      <c r="C134" t="str">
        <f>HYPERLINK("https://www.ncbi.nlm.nih.gov/Traces/study/?acc=SRP048945","SRP048945")</f>
        <v>SRP048945</v>
      </c>
      <c r="D134" t="str">
        <f>HYPERLINK("https://www.ncbi.nlm.nih.gov/pubmed/25936916","25936916")</f>
        <v>25936916</v>
      </c>
    </row>
    <row r="135" spans="1:4" x14ac:dyDescent="0.25">
      <c r="A135" t="str">
        <f>HYPERLINK("https://www.ncbi.nlm.nih.gov/geo/query/acc.cgi?acc=GSE62684","GSE62684")</f>
        <v>GSE62684</v>
      </c>
      <c r="B135" t="s">
        <v>6196</v>
      </c>
      <c r="C135" t="str">
        <f>HYPERLINK("https://www.ncbi.nlm.nih.gov/Traces/study/?acc=SRP049240","SRP049240")</f>
        <v>SRP049240</v>
      </c>
      <c r="D135" t="str">
        <f>HYPERLINK("https://www.ncbi.nlm.nih.gov/pubmed/25784758","25784758")</f>
        <v>25784758</v>
      </c>
    </row>
    <row r="136" spans="1:4" x14ac:dyDescent="0.25">
      <c r="A136" t="str">
        <f>HYPERLINK("https://www.ncbi.nlm.nih.gov/geo/query/acc.cgi?acc=GSE62685","GSE62685")</f>
        <v>GSE62685</v>
      </c>
      <c r="B136" t="s">
        <v>6197</v>
      </c>
      <c r="C136" t="str">
        <f>HYPERLINK("https://www.ncbi.nlm.nih.gov/Traces/study/?acc=SRP049240","SRP049240")</f>
        <v>SRP049240</v>
      </c>
      <c r="D136" t="str">
        <f>HYPERLINK("https://www.ncbi.nlm.nih.gov/pubmed/25784758","25784758")</f>
        <v>25784758</v>
      </c>
    </row>
    <row r="137" spans="1:4" x14ac:dyDescent="0.25">
      <c r="A137" t="str">
        <f>HYPERLINK("https://www.ncbi.nlm.nih.gov/geo/query/acc.cgi?acc=GSE62899","GSE62899")</f>
        <v>GSE62899</v>
      </c>
      <c r="B137" t="s">
        <v>6198</v>
      </c>
      <c r="C137" t="str">
        <f>HYPERLINK("https://www.ncbi.nlm.nih.gov/Traces/study/?acc=SRP049437","SRP049437")</f>
        <v>SRP049437</v>
      </c>
    </row>
    <row r="138" spans="1:4" x14ac:dyDescent="0.25">
      <c r="A138" t="str">
        <f>HYPERLINK("https://www.ncbi.nlm.nih.gov/geo/query/acc.cgi?acc=GSE63974","GSE63974")</f>
        <v>GSE63974</v>
      </c>
      <c r="B138" t="s">
        <v>6199</v>
      </c>
      <c r="C138" t="str">
        <f>HYPERLINK("https://www.ncbi.nlm.nih.gov/Traces/study/?acc=SRP083772","SRP083772")</f>
        <v>SRP083772</v>
      </c>
      <c r="D138" t="str">
        <f>HYPERLINK("https://www.ncbi.nlm.nih.gov/pubmed/27749823","27749823")</f>
        <v>27749823</v>
      </c>
    </row>
    <row r="139" spans="1:4" x14ac:dyDescent="0.25">
      <c r="A139" t="str">
        <f>HYPERLINK("https://www.ncbi.nlm.nih.gov/geo/query/acc.cgi?acc=GSE64008","GSE64008")</f>
        <v>GSE64008</v>
      </c>
      <c r="B139" t="s">
        <v>6200</v>
      </c>
      <c r="C139" t="str">
        <f>HYPERLINK("https://www.ncbi.nlm.nih.gov/Traces/study/?acc=SRP050985","SRP050985")</f>
        <v>SRP050985</v>
      </c>
      <c r="D139" t="str">
        <f>HYPERLINK("https://www.ncbi.nlm.nih.gov/pubmed/26080816","26080816")</f>
        <v>26080816</v>
      </c>
    </row>
    <row r="140" spans="1:4" x14ac:dyDescent="0.25">
      <c r="A140" t="str">
        <f>HYPERLINK("https://www.ncbi.nlm.nih.gov/geo/query/acc.cgi?acc=GSE64040","GSE64040")</f>
        <v>GSE64040</v>
      </c>
      <c r="B140" t="s">
        <v>6201</v>
      </c>
      <c r="C140" t="str">
        <f>HYPERLINK("https://www.ncbi.nlm.nih.gov/Traces/study/?acc=SRP051030","SRP051030")</f>
        <v>SRP051030</v>
      </c>
      <c r="D140" t="str">
        <f>HYPERLINK("https://www.ncbi.nlm.nih.gov/pubmed/25901318","25901318")</f>
        <v>25901318</v>
      </c>
    </row>
    <row r="141" spans="1:4" x14ac:dyDescent="0.25">
      <c r="A141" t="str">
        <f>HYPERLINK("https://www.ncbi.nlm.nih.gov/geo/query/acc.cgi?acc=GSE64489","GSE64489")</f>
        <v>GSE64489</v>
      </c>
      <c r="B141" t="s">
        <v>6202</v>
      </c>
      <c r="C141" t="str">
        <f>HYPERLINK("https://www.ncbi.nlm.nih.gov/Traces/study/?acc=SRP051521","SRP051521")</f>
        <v>SRP051521</v>
      </c>
      <c r="D141" t="str">
        <f>HYPERLINK("https://www.ncbi.nlm.nih.gov/pubmed/26728555","26728555")</f>
        <v>26728555</v>
      </c>
    </row>
    <row r="142" spans="1:4" x14ac:dyDescent="0.25">
      <c r="A142" t="str">
        <f>HYPERLINK("https://www.ncbi.nlm.nih.gov/geo/query/acc.cgi?acc=GSE64856","GSE64856")</f>
        <v>GSE64856</v>
      </c>
      <c r="B142" t="s">
        <v>6203</v>
      </c>
      <c r="C142" t="str">
        <f>HYPERLINK("https://www.ncbi.nlm.nih.gov/Traces/study/?acc=SRP052014","SRP052014")</f>
        <v>SRP052014</v>
      </c>
    </row>
    <row r="143" spans="1:4" x14ac:dyDescent="0.25">
      <c r="A143" t="str">
        <f>HYPERLINK("https://www.ncbi.nlm.nih.gov/geo/query/acc.cgi?acc=GSE64910","GSE64910")</f>
        <v>GSE64910</v>
      </c>
      <c r="B143" t="s">
        <v>6204</v>
      </c>
      <c r="C143" t="str">
        <f>HYPERLINK("https://www.ncbi.nlm.nih.gov/Traces/study/?acc=SRP052235","SRP052235")</f>
        <v>SRP052235</v>
      </c>
      <c r="D143" t="str">
        <f>HYPERLINK("https://www.ncbi.nlm.nih.gov/pubmed/25704815","25704815")</f>
        <v>25704815</v>
      </c>
    </row>
    <row r="144" spans="1:4" x14ac:dyDescent="0.25">
      <c r="A144" t="str">
        <f>HYPERLINK("https://www.ncbi.nlm.nih.gov/geo/query/acc.cgi?acc=GSE65491","GSE65491")</f>
        <v>GSE65491</v>
      </c>
      <c r="B144" t="s">
        <v>6205</v>
      </c>
      <c r="C144" t="str">
        <f>HYPERLINK("https://www.ncbi.nlm.nih.gov/Traces/study/?acc=SRP048945","SRP048945")</f>
        <v>SRP048945</v>
      </c>
      <c r="D144" t="str">
        <f>HYPERLINK("https://www.ncbi.nlm.nih.gov/pubmed/25936916","25936916")</f>
        <v>25936916</v>
      </c>
    </row>
    <row r="145" spans="1:4" x14ac:dyDescent="0.25">
      <c r="A145" t="str">
        <f>HYPERLINK("https://www.ncbi.nlm.nih.gov/geo/query/acc.cgi?acc=GSE65697","GSE65697")</f>
        <v>GSE65697</v>
      </c>
      <c r="B145" t="s">
        <v>6206</v>
      </c>
      <c r="C145" t="str">
        <f>HYPERLINK("https://www.ncbi.nlm.nih.gov/Traces/study/?acc=SRP053290","SRP053290")</f>
        <v>SRP053290</v>
      </c>
      <c r="D145" t="str">
        <f>HYPERLINK("https://www.ncbi.nlm.nih.gov/pubmed/25923916","25923916")</f>
        <v>25923916</v>
      </c>
    </row>
    <row r="146" spans="1:4" x14ac:dyDescent="0.25">
      <c r="A146" t="str">
        <f>HYPERLINK("https://www.ncbi.nlm.nih.gov/geo/query/acc.cgi?acc=GSE65698","GSE65698")</f>
        <v>GSE65698</v>
      </c>
      <c r="B146" t="s">
        <v>6207</v>
      </c>
      <c r="C146" t="str">
        <f>HYPERLINK("https://www.ncbi.nlm.nih.gov/Traces/study/?acc=SRP053290","SRP053290")</f>
        <v>SRP053290</v>
      </c>
      <c r="D146" t="str">
        <f>HYPERLINK("https://www.ncbi.nlm.nih.gov/pubmed/25923916","25923916")</f>
        <v>25923916</v>
      </c>
    </row>
    <row r="147" spans="1:4" x14ac:dyDescent="0.25">
      <c r="A147" t="str">
        <f>HYPERLINK("https://www.ncbi.nlm.nih.gov/geo/query/acc.cgi?acc=GSE66127","GSE66127")</f>
        <v>GSE66127</v>
      </c>
      <c r="B147" t="s">
        <v>6208</v>
      </c>
      <c r="C147" t="str">
        <f>HYPERLINK("https://www.ncbi.nlm.nih.gov/Traces/study/?acc=SRP055200","SRP055200")</f>
        <v>SRP055200</v>
      </c>
      <c r="D147" t="str">
        <f>HYPERLINK("https://www.ncbi.nlm.nih.gov/pubmed/25825768","25825768")</f>
        <v>25825768</v>
      </c>
    </row>
    <row r="148" spans="1:4" x14ac:dyDescent="0.25">
      <c r="A148" t="str">
        <f>HYPERLINK("https://www.ncbi.nlm.nih.gov/geo/query/acc.cgi?acc=GSE66523","GSE66523")</f>
        <v>GSE66523</v>
      </c>
      <c r="B148" t="s">
        <v>6209</v>
      </c>
      <c r="C148" t="str">
        <f>HYPERLINK("https://www.ncbi.nlm.nih.gov/Traces/study/?acc=SRP055819","SRP055819")</f>
        <v>SRP055819</v>
      </c>
      <c r="D148" t="str">
        <f>HYPERLINK("https://www.ncbi.nlm.nih.gov/pubmed/27195021","27195021")</f>
        <v>27195021</v>
      </c>
    </row>
    <row r="149" spans="1:4" x14ac:dyDescent="0.25">
      <c r="A149" t="str">
        <f>HYPERLINK("https://www.ncbi.nlm.nih.gov/geo/query/acc.cgi?acc=GSE66526","GSE66526")</f>
        <v>GSE66526</v>
      </c>
      <c r="B149" t="s">
        <v>6209</v>
      </c>
      <c r="C149" t="str">
        <f>HYPERLINK("https://www.ncbi.nlm.nih.gov/Traces/study/?acc=SRP055819","SRP055819")</f>
        <v>SRP055819</v>
      </c>
      <c r="D149" t="str">
        <f>HYPERLINK("https://www.ncbi.nlm.nih.gov/pubmed/27195021","27195021")</f>
        <v>27195021</v>
      </c>
    </row>
    <row r="150" spans="1:4" x14ac:dyDescent="0.25">
      <c r="A150" t="str">
        <f>HYPERLINK("https://www.ncbi.nlm.nih.gov/geo/query/acc.cgi?acc=GSE66534","GSE66534")</f>
        <v>GSE66534</v>
      </c>
      <c r="B150" t="s">
        <v>441</v>
      </c>
      <c r="C150" t="str">
        <f>HYPERLINK("https://www.ncbi.nlm.nih.gov/Traces/study/?acc=SRP055832","SRP055832")</f>
        <v>SRP055832</v>
      </c>
      <c r="D150" t="str">
        <f>HYPERLINK("https://www.ncbi.nlm.nih.gov/pubmed/26659182","26659182")</f>
        <v>26659182</v>
      </c>
    </row>
    <row r="151" spans="1:4" x14ac:dyDescent="0.25">
      <c r="A151" t="str">
        <f>HYPERLINK("https://www.ncbi.nlm.nih.gov/geo/query/acc.cgi?acc=GSE66814","GSE66814")</f>
        <v>GSE66814</v>
      </c>
      <c r="B151" t="s">
        <v>6210</v>
      </c>
      <c r="C151" t="str">
        <f>HYPERLINK("https://www.ncbi.nlm.nih.gov/Traces/study/?acc=SRP056115","SRP056115")</f>
        <v>SRP056115</v>
      </c>
      <c r="D151" t="str">
        <f>HYPERLINK("https://www.ncbi.nlm.nih.gov/pubmed/27197219","27197219")</f>
        <v>27197219</v>
      </c>
    </row>
    <row r="152" spans="1:4" x14ac:dyDescent="0.25">
      <c r="A152" t="str">
        <f>HYPERLINK("https://www.ncbi.nlm.nih.gov/geo/query/acc.cgi?acc=GSE66831","GSE66831")</f>
        <v>GSE66831</v>
      </c>
      <c r="B152" t="s">
        <v>6211</v>
      </c>
      <c r="C152" t="str">
        <f>HYPERLINK("https://www.ncbi.nlm.nih.gov/Traces/study/?acc=SRP056115","SRP056115")</f>
        <v>SRP056115</v>
      </c>
      <c r="D152" t="str">
        <f>HYPERLINK("https://www.ncbi.nlm.nih.gov/pubmed/27197219","27197219")</f>
        <v>27197219</v>
      </c>
    </row>
    <row r="153" spans="1:4" x14ac:dyDescent="0.25">
      <c r="A153" t="str">
        <f>HYPERLINK("https://www.ncbi.nlm.nih.gov/geo/query/acc.cgi?acc=GSE67265","GSE67265")</f>
        <v>GSE67265</v>
      </c>
      <c r="B153" t="s">
        <v>6212</v>
      </c>
      <c r="C153" t="str">
        <f>HYPERLINK("https://www.ncbi.nlm.nih.gov/Traces/study/?acc=SRP056571","SRP056571")</f>
        <v>SRP056571</v>
      </c>
      <c r="D153" t="str">
        <f>HYPERLINK("https://www.ncbi.nlm.nih.gov/pubmed/26098448","26098448")</f>
        <v>26098448</v>
      </c>
    </row>
    <row r="154" spans="1:4" x14ac:dyDescent="0.25">
      <c r="A154" t="str">
        <f>HYPERLINK("https://www.ncbi.nlm.nih.gov/geo/query/acc.cgi?acc=GSE67299","GSE67299")</f>
        <v>GSE67299</v>
      </c>
      <c r="B154" t="s">
        <v>6213</v>
      </c>
      <c r="C154" t="str">
        <f>HYPERLINK("https://www.ncbi.nlm.nih.gov/Traces/study/?acc=SRP056571","SRP056571")</f>
        <v>SRP056571</v>
      </c>
      <c r="D154" t="str">
        <f>HYPERLINK("https://www.ncbi.nlm.nih.gov/pubmed/26098448","26098448")</f>
        <v>26098448</v>
      </c>
    </row>
    <row r="155" spans="1:4" x14ac:dyDescent="0.25">
      <c r="A155" t="str">
        <f>HYPERLINK("https://www.ncbi.nlm.nih.gov/geo/query/acc.cgi?acc=GSE67583","GSE67583")</f>
        <v>GSE67583</v>
      </c>
      <c r="B155" t="s">
        <v>6214</v>
      </c>
      <c r="C155" t="str">
        <f>HYPERLINK("https://www.ncbi.nlm.nih.gov/Traces/study/?acc=SRP056871","SRP056871")</f>
        <v>SRP056871</v>
      </c>
      <c r="D155" t="str">
        <f>HYPERLINK("https://www.ncbi.nlm.nih.gov/pubmed/26551076","26551076")</f>
        <v>26551076</v>
      </c>
    </row>
    <row r="156" spans="1:4" x14ac:dyDescent="0.25">
      <c r="A156" t="str">
        <f>HYPERLINK("https://www.ncbi.nlm.nih.gov/geo/query/acc.cgi?acc=GSE67584","GSE67584")</f>
        <v>GSE67584</v>
      </c>
      <c r="B156" t="s">
        <v>6215</v>
      </c>
      <c r="C156" t="str">
        <f>HYPERLINK("https://www.ncbi.nlm.nih.gov/Traces/study/?acc=SRP056871","SRP056871")</f>
        <v>SRP056871</v>
      </c>
      <c r="D156" t="str">
        <f>HYPERLINK("https://www.ncbi.nlm.nih.gov/pubmed/26551076","26551076")</f>
        <v>26551076</v>
      </c>
    </row>
    <row r="157" spans="1:4" x14ac:dyDescent="0.25">
      <c r="A157" t="str">
        <f>HYPERLINK("https://www.ncbi.nlm.nih.gov/geo/query/acc.cgi?acc=GSE67691","GSE67691")</f>
        <v>GSE67691</v>
      </c>
      <c r="B157" t="s">
        <v>6216</v>
      </c>
      <c r="C157" t="str">
        <f>HYPERLINK("https://www.ncbi.nlm.nih.gov/Traces/study/?acc=SRP057001","SRP057001")</f>
        <v>SRP057001</v>
      </c>
      <c r="D157" t="str">
        <f>HYPERLINK("https://www.ncbi.nlm.nih.gov/pubmed/25877919","25877919")</f>
        <v>25877919</v>
      </c>
    </row>
    <row r="158" spans="1:4" x14ac:dyDescent="0.25">
      <c r="A158" t="str">
        <f>HYPERLINK("https://www.ncbi.nlm.nih.gov/geo/query/acc.cgi?acc=GSE67715","GSE67715")</f>
        <v>GSE67715</v>
      </c>
      <c r="B158" t="s">
        <v>6217</v>
      </c>
      <c r="C158" t="str">
        <f>HYPERLINK("https://www.ncbi.nlm.nih.gov/Traces/study/?acc=SRP057021","SRP057021")</f>
        <v>SRP057021</v>
      </c>
      <c r="D158" t="str">
        <f>HYPERLINK("https://www.ncbi.nlm.nih.gov/pubmed/25877919","25877919")</f>
        <v>25877919</v>
      </c>
    </row>
    <row r="159" spans="1:4" x14ac:dyDescent="0.25">
      <c r="A159" t="str">
        <f>HYPERLINK("https://www.ncbi.nlm.nih.gov/geo/query/acc.cgi?acc=GSE67719","GSE67719")</f>
        <v>GSE67719</v>
      </c>
      <c r="B159" t="s">
        <v>6218</v>
      </c>
      <c r="C159" t="str">
        <f>HYPERLINK("https://www.ncbi.nlm.nih.gov/Traces/study/?acc=SRP057021","SRP057021")</f>
        <v>SRP057021</v>
      </c>
      <c r="D159" t="str">
        <f>HYPERLINK("https://www.ncbi.nlm.nih.gov/pubmed/25877919","25877919")</f>
        <v>25877919</v>
      </c>
    </row>
    <row r="160" spans="1:4" x14ac:dyDescent="0.25">
      <c r="A160" t="str">
        <f>HYPERLINK("https://www.ncbi.nlm.nih.gov/geo/query/acc.cgi?acc=GSE67867","GSE67867")</f>
        <v>GSE67867</v>
      </c>
      <c r="B160" t="s">
        <v>6219</v>
      </c>
      <c r="C160" t="str">
        <f>HYPERLINK("https://www.ncbi.nlm.nih.gov/Traces/study/?acc=SRP057157","SRP057157")</f>
        <v>SRP057157</v>
      </c>
      <c r="D160" t="str">
        <f>HYPERLINK("https://www.ncbi.nlm.nih.gov/pubmed/26675734","26675734")</f>
        <v>26675734</v>
      </c>
    </row>
    <row r="161" spans="1:4" x14ac:dyDescent="0.25">
      <c r="A161" t="str">
        <f>HYPERLINK("https://www.ncbi.nlm.nih.gov/geo/query/acc.cgi?acc=GSE67868","GSE67868")</f>
        <v>GSE67868</v>
      </c>
      <c r="B161" t="s">
        <v>6220</v>
      </c>
      <c r="C161" t="str">
        <f>HYPERLINK("https://www.ncbi.nlm.nih.gov/Traces/study/?acc=SRP057159","SRP057159")</f>
        <v>SRP057159</v>
      </c>
      <c r="D161" t="str">
        <f>HYPERLINK("https://www.ncbi.nlm.nih.gov/pubmed/26340528","26340528")</f>
        <v>26340528</v>
      </c>
    </row>
    <row r="162" spans="1:4" x14ac:dyDescent="0.25">
      <c r="A162" t="str">
        <f>HYPERLINK("https://www.ncbi.nlm.nih.gov/geo/query/acc.cgi?acc=GSE68198","GSE68198")</f>
        <v>GSE68198</v>
      </c>
      <c r="B162" t="s">
        <v>6221</v>
      </c>
      <c r="C162" t="str">
        <f>HYPERLINK("https://www.ncbi.nlm.nih.gov/Traces/study/?acc=SRP064618","SRP064618")</f>
        <v>SRP064618</v>
      </c>
      <c r="D162" t="str">
        <f>HYPERLINK("https://www.ncbi.nlm.nih.gov/pubmed/26516199","26516199")</f>
        <v>26516199</v>
      </c>
    </row>
    <row r="163" spans="1:4" x14ac:dyDescent="0.25">
      <c r="A163" t="str">
        <f>HYPERLINK("https://www.ncbi.nlm.nih.gov/geo/query/acc.cgi?acc=GSE68582","GSE68582")</f>
        <v>GSE68582</v>
      </c>
      <c r="B163" t="s">
        <v>6222</v>
      </c>
      <c r="C163" t="str">
        <f>HYPERLINK("https://www.ncbi.nlm.nih.gov/Traces/study/?acc=SRP058020","SRP058020")</f>
        <v>SRP058020</v>
      </c>
      <c r="D163" t="str">
        <f>HYPERLINK("https://www.ncbi.nlm.nih.gov/pubmed/27152443","27152443")</f>
        <v>27152443</v>
      </c>
    </row>
    <row r="164" spans="1:4" x14ac:dyDescent="0.25">
      <c r="A164" t="str">
        <f>HYPERLINK("https://www.ncbi.nlm.nih.gov/geo/query/acc.cgi?acc=GSE69669","GSE69669")</f>
        <v>GSE69669</v>
      </c>
      <c r="B164" t="s">
        <v>6223</v>
      </c>
      <c r="C164" t="str">
        <f>HYPERLINK("https://www.ncbi.nlm.nih.gov/Traces/study/?acc=SRP059253","SRP059253")</f>
        <v>SRP059253</v>
      </c>
      <c r="D164" t="str">
        <f>HYPERLINK("https://www.ncbi.nlm.nih.gov/pubmed/26917425","26917425")</f>
        <v>26917425</v>
      </c>
    </row>
    <row r="165" spans="1:4" x14ac:dyDescent="0.25">
      <c r="A165" t="str">
        <f>HYPERLINK("https://www.ncbi.nlm.nih.gov/geo/query/acc.cgi?acc=GSE69823","GSE69823")</f>
        <v>GSE69823</v>
      </c>
      <c r="B165" t="s">
        <v>6224</v>
      </c>
      <c r="C165" t="str">
        <f>HYPERLINK("https://www.ncbi.nlm.nih.gov/Traces/study/?acc=SRP059433","SRP059433")</f>
        <v>SRP059433</v>
      </c>
      <c r="D165" t="str">
        <f>HYPERLINK("https://www.ncbi.nlm.nih.gov/pubmed/28147265","28147265")</f>
        <v>28147265</v>
      </c>
    </row>
    <row r="166" spans="1:4" x14ac:dyDescent="0.25">
      <c r="A166" t="str">
        <f>HYPERLINK("https://www.ncbi.nlm.nih.gov/geo/query/acc.cgi?acc=GSE69865","GSE69865")</f>
        <v>GSE69865</v>
      </c>
      <c r="B166" t="s">
        <v>6225</v>
      </c>
      <c r="C166" t="str">
        <f>HYPERLINK("https://www.ncbi.nlm.nih.gov/Traces/study/?acc=SRP036080","SRP036080")</f>
        <v>SRP036080</v>
      </c>
      <c r="D166" t="str">
        <f>HYPERLINK("https://www.ncbi.nlm.nih.gov/pubmed/26484290","26484290")</f>
        <v>26484290</v>
      </c>
    </row>
    <row r="167" spans="1:4" x14ac:dyDescent="0.25">
      <c r="A167" t="str">
        <f>HYPERLINK("https://www.ncbi.nlm.nih.gov/geo/query/acc.cgi?acc=GSE70314","GSE70314")</f>
        <v>GSE70314</v>
      </c>
      <c r="B167" t="s">
        <v>6226</v>
      </c>
      <c r="C167" t="str">
        <f>HYPERLINK("https://www.ncbi.nlm.nih.gov/Traces/study/?acc=SRP059915","SRP059915")</f>
        <v>SRP059915</v>
      </c>
      <c r="D167" t="str">
        <f>HYPERLINK("https://www.ncbi.nlm.nih.gov/pubmed/26459632","26459632")</f>
        <v>26459632</v>
      </c>
    </row>
    <row r="168" spans="1:4" x14ac:dyDescent="0.25">
      <c r="A168" t="str">
        <f>HYPERLINK("https://www.ncbi.nlm.nih.gov/geo/query/acc.cgi?acc=GSE70315","GSE70315")</f>
        <v>GSE70315</v>
      </c>
      <c r="B168" t="s">
        <v>6227</v>
      </c>
      <c r="C168" t="str">
        <f>HYPERLINK("https://www.ncbi.nlm.nih.gov/Traces/study/?acc=SRP059915","SRP059915")</f>
        <v>SRP059915</v>
      </c>
      <c r="D168" t="str">
        <f>HYPERLINK("https://www.ncbi.nlm.nih.gov/pubmed/26459632","26459632")</f>
        <v>26459632</v>
      </c>
    </row>
    <row r="169" spans="1:4" x14ac:dyDescent="0.25">
      <c r="A169" t="str">
        <f>HYPERLINK("https://www.ncbi.nlm.nih.gov/geo/query/acc.cgi?acc=GSE70419","GSE70419")</f>
        <v>GSE70419</v>
      </c>
      <c r="B169" t="s">
        <v>6228</v>
      </c>
      <c r="C169" t="str">
        <f>HYPERLINK("https://www.ncbi.nlm.nih.gov/Traces/study/?acc=SRP059967","SRP059967")</f>
        <v>SRP059967</v>
      </c>
      <c r="D169" t="str">
        <f>HYPERLINK("https://www.ncbi.nlm.nih.gov/pubmed/26996597","26996597")</f>
        <v>26996597</v>
      </c>
    </row>
    <row r="170" spans="1:4" x14ac:dyDescent="0.25">
      <c r="A170" t="str">
        <f>HYPERLINK("https://www.ncbi.nlm.nih.gov/geo/query/acc.cgi?acc=GSE70420","GSE70420")</f>
        <v>GSE70420</v>
      </c>
      <c r="B170" t="s">
        <v>6229</v>
      </c>
      <c r="C170" t="str">
        <f>HYPERLINK("https://www.ncbi.nlm.nih.gov/Traces/study/?acc=SRP059967","SRP059967")</f>
        <v>SRP059967</v>
      </c>
      <c r="D170" t="str">
        <f>HYPERLINK("https://www.ncbi.nlm.nih.gov/pubmed/26996597","26996597")</f>
        <v>26996597</v>
      </c>
    </row>
    <row r="171" spans="1:4" x14ac:dyDescent="0.25">
      <c r="A171" t="str">
        <f>HYPERLINK("https://www.ncbi.nlm.nih.gov/geo/query/acc.cgi?acc=GSE70486","GSE70486")</f>
        <v>GSE70486</v>
      </c>
      <c r="B171" t="s">
        <v>6230</v>
      </c>
      <c r="C171" t="str">
        <f>HYPERLINK("https://www.ncbi.nlm.nih.gov/Traces/study/?acc=SRP060294","SRP060294")</f>
        <v>SRP060294</v>
      </c>
      <c r="D171" t="str">
        <f>HYPERLINK("https://www.ncbi.nlm.nih.gov/pubmed/27889317","27889317")</f>
        <v>27889317</v>
      </c>
    </row>
    <row r="172" spans="1:4" x14ac:dyDescent="0.25">
      <c r="A172" t="str">
        <f>HYPERLINK("https://www.ncbi.nlm.nih.gov/geo/query/acc.cgi?acc=GSE70546","GSE70546")</f>
        <v>GSE70546</v>
      </c>
      <c r="B172" t="s">
        <v>6231</v>
      </c>
      <c r="C172" t="str">
        <f>HYPERLINK("https://www.ncbi.nlm.nih.gov/Traces/study/?acc=SRP060372","SRP060372")</f>
        <v>SRP060372</v>
      </c>
      <c r="D172" t="str">
        <f>HYPERLINK("https://www.ncbi.nlm.nih.gov/pubmed/26748758","26748758")</f>
        <v>26748758</v>
      </c>
    </row>
    <row r="173" spans="1:4" x14ac:dyDescent="0.25">
      <c r="A173" t="str">
        <f>HYPERLINK("https://www.ncbi.nlm.nih.gov/geo/query/acc.cgi?acc=GSE70547","GSE70547")</f>
        <v>GSE70547</v>
      </c>
      <c r="B173" t="s">
        <v>6232</v>
      </c>
      <c r="C173" t="str">
        <f>HYPERLINK("https://www.ncbi.nlm.nih.gov/Traces/study/?acc=SRP060372","SRP060372")</f>
        <v>SRP060372</v>
      </c>
      <c r="D173" t="str">
        <f>HYPERLINK("https://www.ncbi.nlm.nih.gov/pubmed/26748758","26748758")</f>
        <v>26748758</v>
      </c>
    </row>
    <row r="174" spans="1:4" x14ac:dyDescent="0.25">
      <c r="A174" t="str">
        <f>HYPERLINK("https://www.ncbi.nlm.nih.gov/geo/query/acc.cgi?acc=GSE70578","GSE70578")</f>
        <v>GSE70578</v>
      </c>
      <c r="B174" t="s">
        <v>6233</v>
      </c>
      <c r="C174" t="str">
        <f>HYPERLINK("https://www.ncbi.nlm.nih.gov/Traces/study/?acc=SRP060414","SRP060414")</f>
        <v>SRP060414</v>
      </c>
      <c r="D174" t="str">
        <f>HYPERLINK("https://www.ncbi.nlm.nih.gov/pubmed/26771354","26771354")</f>
        <v>26771354</v>
      </c>
    </row>
    <row r="175" spans="1:4" x14ac:dyDescent="0.25">
      <c r="A175" t="str">
        <f>HYPERLINK("https://www.ncbi.nlm.nih.gov/geo/query/acc.cgi?acc=GSE70581","GSE70581")</f>
        <v>GSE70581</v>
      </c>
      <c r="B175" t="s">
        <v>6234</v>
      </c>
      <c r="C175" t="str">
        <f>HYPERLINK("https://www.ncbi.nlm.nih.gov/Traces/study/?acc=SRP060414","SRP060414")</f>
        <v>SRP060414</v>
      </c>
      <c r="D175" t="str">
        <f>HYPERLINK("https://www.ncbi.nlm.nih.gov/pubmed/26771354","26771354")</f>
        <v>26771354</v>
      </c>
    </row>
    <row r="176" spans="1:4" x14ac:dyDescent="0.25">
      <c r="A176" t="str">
        <f>HYPERLINK("https://www.ncbi.nlm.nih.gov/geo/query/acc.cgi?acc=GSE70721","GSE70721")</f>
        <v>GSE70721</v>
      </c>
      <c r="B176" t="s">
        <v>6235</v>
      </c>
      <c r="C176" t="str">
        <f>HYPERLINK("https://www.ncbi.nlm.nih.gov/Traces/study/?acc=SRP060644","SRP060644")</f>
        <v>SRP060644</v>
      </c>
      <c r="D176" t="str">
        <f>HYPERLINK("https://www.ncbi.nlm.nih.gov/pubmed/27237052","27237052")</f>
        <v>27237052</v>
      </c>
    </row>
    <row r="177" spans="1:4" x14ac:dyDescent="0.25">
      <c r="A177" t="str">
        <f>HYPERLINK("https://www.ncbi.nlm.nih.gov/geo/query/acc.cgi?acc=GSE70724","GSE70724")</f>
        <v>GSE70724</v>
      </c>
      <c r="B177" t="s">
        <v>6236</v>
      </c>
      <c r="C177" t="str">
        <f>HYPERLINK("https://www.ncbi.nlm.nih.gov/Traces/study/?acc=SRP060644","SRP060644")</f>
        <v>SRP060644</v>
      </c>
      <c r="D177" t="str">
        <f>HYPERLINK("https://www.ncbi.nlm.nih.gov/pubmed/27237052","27237052")</f>
        <v>27237052</v>
      </c>
    </row>
    <row r="178" spans="1:4" x14ac:dyDescent="0.25">
      <c r="A178" t="str">
        <f>HYPERLINK("https://www.ncbi.nlm.nih.gov/geo/query/acc.cgi?acc=GSE70816","GSE70816")</f>
        <v>GSE70816</v>
      </c>
      <c r="B178" t="s">
        <v>6237</v>
      </c>
      <c r="C178" t="str">
        <f>HYPERLINK("https://www.ncbi.nlm.nih.gov/Traces/study/?acc=SRP060709","SRP060709")</f>
        <v>SRP060709</v>
      </c>
      <c r="D178" t="str">
        <f>HYPERLINK("https://www.ncbi.nlm.nih.gov/pubmed/26278041","26278041")</f>
        <v>26278041</v>
      </c>
    </row>
    <row r="179" spans="1:4" x14ac:dyDescent="0.25">
      <c r="A179" t="str">
        <f>HYPERLINK("https://www.ncbi.nlm.nih.gov/geo/query/acc.cgi?acc=GSE70849","GSE70849")</f>
        <v>GSE70849</v>
      </c>
      <c r="B179" t="s">
        <v>6238</v>
      </c>
      <c r="C179" t="str">
        <f>HYPERLINK("https://www.ncbi.nlm.nih.gov/Traces/study/?acc=SRP061023","SRP061023")</f>
        <v>SRP061023</v>
      </c>
      <c r="D179" t="str">
        <f>HYPERLINK("https://www.ncbi.nlm.nih.gov/pubmed/26340527","26340527")</f>
        <v>26340527</v>
      </c>
    </row>
    <row r="180" spans="1:4" x14ac:dyDescent="0.25">
      <c r="A180" t="str">
        <f>HYPERLINK("https://www.ncbi.nlm.nih.gov/geo/query/acc.cgi?acc=GSE70850","GSE70850")</f>
        <v>GSE70850</v>
      </c>
      <c r="B180" t="s">
        <v>6239</v>
      </c>
      <c r="C180" t="str">
        <f>HYPERLINK("https://www.ncbi.nlm.nih.gov/Traces/study/?acc=SRP061023","SRP061023")</f>
        <v>SRP061023</v>
      </c>
      <c r="D180" t="str">
        <f>HYPERLINK("https://www.ncbi.nlm.nih.gov/pubmed/26340527","26340527")</f>
        <v>26340527</v>
      </c>
    </row>
    <row r="181" spans="1:4" x14ac:dyDescent="0.25">
      <c r="A181" t="str">
        <f>HYPERLINK("https://www.ncbi.nlm.nih.gov/geo/query/acc.cgi?acc=GSE70863","GSE70863")</f>
        <v>GSE70863</v>
      </c>
      <c r="B181" t="s">
        <v>6240</v>
      </c>
      <c r="C181" t="str">
        <f>HYPERLINK("https://www.ncbi.nlm.nih.gov/Traces/study/?acc=SRP060878","SRP060878")</f>
        <v>SRP060878</v>
      </c>
      <c r="D181" t="str">
        <f>HYPERLINK("https://www.ncbi.nlm.nih.gov/pubmed/26365490","26365490")</f>
        <v>26365490</v>
      </c>
    </row>
    <row r="182" spans="1:4" x14ac:dyDescent="0.25">
      <c r="A182" t="str">
        <f>HYPERLINK("https://www.ncbi.nlm.nih.gov/geo/query/acc.cgi?acc=GSE70865","GSE70865")</f>
        <v>GSE70865</v>
      </c>
      <c r="B182" t="s">
        <v>6241</v>
      </c>
      <c r="C182" t="str">
        <f>HYPERLINK("https://www.ncbi.nlm.nih.gov/Traces/study/?acc=SRP060878","SRP060878")</f>
        <v>SRP060878</v>
      </c>
      <c r="D182" t="str">
        <f>HYPERLINK("https://www.ncbi.nlm.nih.gov/pubmed/26365490","26365490")</f>
        <v>26365490</v>
      </c>
    </row>
    <row r="183" spans="1:4" x14ac:dyDescent="0.25">
      <c r="A183" t="str">
        <f>HYPERLINK("https://www.ncbi.nlm.nih.gov/geo/query/acc.cgi?acc=GSE71554","GSE71554")</f>
        <v>GSE71554</v>
      </c>
      <c r="B183" t="s">
        <v>6242</v>
      </c>
      <c r="C183" t="str">
        <f>HYPERLINK("https://www.ncbi.nlm.nih.gov/Traces/study/?acc=SRP061838","SRP061838")</f>
        <v>SRP061838</v>
      </c>
      <c r="D183" t="str">
        <f>HYPERLINK("https://www.ncbi.nlm.nih.gov/pubmed/26711875","26711875")</f>
        <v>26711875</v>
      </c>
    </row>
    <row r="184" spans="1:4" x14ac:dyDescent="0.25">
      <c r="A184" t="str">
        <f>HYPERLINK("https://www.ncbi.nlm.nih.gov/geo/query/acc.cgi?acc=GSE71556","GSE71556")</f>
        <v>GSE71556</v>
      </c>
      <c r="B184" t="s">
        <v>6243</v>
      </c>
      <c r="C184" t="str">
        <f>HYPERLINK("https://www.ncbi.nlm.nih.gov/Traces/study/?acc=SRP061838","SRP061838")</f>
        <v>SRP061838</v>
      </c>
      <c r="D184" t="str">
        <f>HYPERLINK("https://www.ncbi.nlm.nih.gov/pubmed/26711875","26711875")</f>
        <v>26711875</v>
      </c>
    </row>
    <row r="185" spans="1:4" x14ac:dyDescent="0.25">
      <c r="A185" t="str">
        <f>HYPERLINK("https://www.ncbi.nlm.nih.gov/geo/query/acc.cgi?acc=GSE71674","GSE71674")</f>
        <v>GSE71674</v>
      </c>
      <c r="B185" t="s">
        <v>6244</v>
      </c>
      <c r="C185" t="str">
        <f>HYPERLINK("https://www.ncbi.nlm.nih.gov/Traces/study/?acc=SRP061948","SRP061948")</f>
        <v>SRP061948</v>
      </c>
      <c r="D185" t="str">
        <f>HYPERLINK("https://www.ncbi.nlm.nih.gov/pubmed/27281218","27281218")</f>
        <v>27281218</v>
      </c>
    </row>
    <row r="186" spans="1:4" x14ac:dyDescent="0.25">
      <c r="A186" t="str">
        <f>HYPERLINK("https://www.ncbi.nlm.nih.gov/geo/query/acc.cgi?acc=GSE71676","GSE71676")</f>
        <v>GSE71676</v>
      </c>
      <c r="B186" t="s">
        <v>6245</v>
      </c>
      <c r="C186" t="str">
        <f>HYPERLINK("https://www.ncbi.nlm.nih.gov/Traces/study/?acc=SRP061948","SRP061948")</f>
        <v>SRP061948</v>
      </c>
      <c r="D186" t="str">
        <f>HYPERLINK("https://www.ncbi.nlm.nih.gov/pubmed/27281218","27281218")</f>
        <v>27281218</v>
      </c>
    </row>
    <row r="187" spans="1:4" x14ac:dyDescent="0.25">
      <c r="A187" t="str">
        <f>HYPERLINK("https://www.ncbi.nlm.nih.gov/geo/query/acc.cgi?acc=GSE71882","GSE71882")</f>
        <v>GSE71882</v>
      </c>
      <c r="B187" t="s">
        <v>6246</v>
      </c>
      <c r="C187" t="str">
        <f>HYPERLINK("https://www.ncbi.nlm.nih.gov/Traces/study/?acc=SRP062216","SRP062216")</f>
        <v>SRP062216</v>
      </c>
      <c r="D187" t="str">
        <f>HYPERLINK("https://www.ncbi.nlm.nih.gov/pubmed/26568260","26568260")</f>
        <v>26568260</v>
      </c>
    </row>
    <row r="188" spans="1:4" x14ac:dyDescent="0.25">
      <c r="A188" t="str">
        <f>HYPERLINK("https://www.ncbi.nlm.nih.gov/geo/query/acc.cgi?acc=GSE71884","GSE71884")</f>
        <v>GSE71884</v>
      </c>
      <c r="B188" t="s">
        <v>6247</v>
      </c>
      <c r="C188" t="str">
        <f>HYPERLINK("https://www.ncbi.nlm.nih.gov/Traces/study/?acc=SRP062216","SRP062216")</f>
        <v>SRP062216</v>
      </c>
      <c r="D188" t="str">
        <f>HYPERLINK("https://www.ncbi.nlm.nih.gov/pubmed/26568260","26568260")</f>
        <v>26568260</v>
      </c>
    </row>
    <row r="189" spans="1:4" x14ac:dyDescent="0.25">
      <c r="A189" t="str">
        <f>HYPERLINK("https://www.ncbi.nlm.nih.gov/geo/query/acc.cgi?acc=GSE72164","GSE72164")</f>
        <v>GSE72164</v>
      </c>
      <c r="B189" t="s">
        <v>6248</v>
      </c>
      <c r="C189" t="str">
        <f>HYPERLINK("https://www.ncbi.nlm.nih.gov/Traces/study/?acc=SRP062574","SRP062574")</f>
        <v>SRP062574</v>
      </c>
      <c r="D189" t="str">
        <f>HYPERLINK("https://www.ncbi.nlm.nih.gov/pubmed/26637943","26637943")</f>
        <v>26637943</v>
      </c>
    </row>
    <row r="190" spans="1:4" x14ac:dyDescent="0.25">
      <c r="A190" t="str">
        <f>HYPERLINK("https://www.ncbi.nlm.nih.gov/geo/query/acc.cgi?acc=GSE72744","GSE72744")</f>
        <v>GSE72744</v>
      </c>
      <c r="B190" t="s">
        <v>6249</v>
      </c>
      <c r="C190" t="str">
        <f>HYPERLINK("https://www.ncbi.nlm.nih.gov/Traces/study/?acc=SRP055832","SRP055832")</f>
        <v>SRP055832</v>
      </c>
      <c r="D190" t="str">
        <f>HYPERLINK("https://www.ncbi.nlm.nih.gov/pubmed/26659182","26659182")</f>
        <v>26659182</v>
      </c>
    </row>
    <row r="191" spans="1:4" x14ac:dyDescent="0.25">
      <c r="A191" t="str">
        <f>HYPERLINK("https://www.ncbi.nlm.nih.gov/geo/query/acc.cgi?acc=GSE72855","GSE72855")</f>
        <v>GSE72855</v>
      </c>
      <c r="B191" t="s">
        <v>6250</v>
      </c>
      <c r="C191" t="str">
        <f>HYPERLINK("https://www.ncbi.nlm.nih.gov/Traces/study/?acc=SRP063529","SRP063529")</f>
        <v>SRP063529</v>
      </c>
      <c r="D191" t="str">
        <f>HYPERLINK("https://www.ncbi.nlm.nih.gov/pubmed/28225755","28225755")</f>
        <v>28225755</v>
      </c>
    </row>
    <row r="192" spans="1:4" x14ac:dyDescent="0.25">
      <c r="A192" t="str">
        <f>HYPERLINK("https://www.ncbi.nlm.nih.gov/geo/query/acc.cgi?acc=GSE72856","GSE72856")</f>
        <v>GSE72856</v>
      </c>
      <c r="B192" t="s">
        <v>6251</v>
      </c>
      <c r="C192" t="str">
        <f>HYPERLINK("https://www.ncbi.nlm.nih.gov/Traces/study/?acc=SRP063529","SRP063529")</f>
        <v>SRP063529</v>
      </c>
      <c r="D192" t="str">
        <f>HYPERLINK("https://www.ncbi.nlm.nih.gov/pubmed/28225755","28225755")</f>
        <v>28225755</v>
      </c>
    </row>
    <row r="193" spans="1:4" x14ac:dyDescent="0.25">
      <c r="A193" t="str">
        <f>HYPERLINK("https://www.ncbi.nlm.nih.gov/geo/query/acc.cgi?acc=GSE73083","GSE73083")</f>
        <v>GSE73083</v>
      </c>
      <c r="B193" t="s">
        <v>6252</v>
      </c>
      <c r="C193" t="str">
        <f>HYPERLINK("https://www.ncbi.nlm.nih.gov/Traces/study/?acc=SRP063826","SRP063826")</f>
        <v>SRP063826</v>
      </c>
      <c r="D193" t="str">
        <f>HYPERLINK("https://www.ncbi.nlm.nih.gov/pubmed/26969725","26969725")</f>
        <v>26969725</v>
      </c>
    </row>
    <row r="194" spans="1:4" x14ac:dyDescent="0.25">
      <c r="A194" t="str">
        <f>HYPERLINK("https://www.ncbi.nlm.nih.gov/geo/query/acc.cgi?acc=GSE73084","GSE73084")</f>
        <v>GSE73084</v>
      </c>
      <c r="B194" t="s">
        <v>6253</v>
      </c>
      <c r="C194" t="str">
        <f>HYPERLINK("https://www.ncbi.nlm.nih.gov/Traces/study/?acc=SRP063826","SRP063826")</f>
        <v>SRP063826</v>
      </c>
      <c r="D194" t="str">
        <f>HYPERLINK("https://www.ncbi.nlm.nih.gov/pubmed/26969725","26969725")</f>
        <v>26969725</v>
      </c>
    </row>
    <row r="195" spans="1:4" x14ac:dyDescent="0.25">
      <c r="A195" t="str">
        <f>HYPERLINK("https://www.ncbi.nlm.nih.gov/geo/query/acc.cgi?acc=GSE73352","GSE73352")</f>
        <v>GSE73352</v>
      </c>
      <c r="B195" t="s">
        <v>6254</v>
      </c>
      <c r="C195" t="str">
        <f>HYPERLINK("https://www.ncbi.nlm.nih.gov/Traces/study/?acc=SRP064115","SRP064115")</f>
        <v>SRP064115</v>
      </c>
      <c r="D195" t="str">
        <f>HYPERLINK("https://www.ncbi.nlm.nih.gov/pubmed/27096886","27096886")</f>
        <v>27096886</v>
      </c>
    </row>
    <row r="196" spans="1:4" x14ac:dyDescent="0.25">
      <c r="A196" t="str">
        <f>HYPERLINK("https://www.ncbi.nlm.nih.gov/geo/query/acc.cgi?acc=GSE73369","GSE73369")</f>
        <v>GSE73369</v>
      </c>
      <c r="B196" t="s">
        <v>6255</v>
      </c>
      <c r="C196" t="str">
        <f>HYPERLINK("https://www.ncbi.nlm.nih.gov/Traces/study/?acc=SRP064129","SRP064129")</f>
        <v>SRP064129</v>
      </c>
      <c r="D196" t="str">
        <f>HYPERLINK("https://www.ncbi.nlm.nih.gov/pubmed/26443847","26443847")</f>
        <v>26443847</v>
      </c>
    </row>
    <row r="197" spans="1:4" x14ac:dyDescent="0.25">
      <c r="A197" t="str">
        <f>HYPERLINK("https://www.ncbi.nlm.nih.gov/geo/query/acc.cgi?acc=GSE73631","GSE73631")</f>
        <v>GSE73631</v>
      </c>
      <c r="B197" t="s">
        <v>6256</v>
      </c>
      <c r="C197" t="str">
        <f>HYPERLINK("https://www.ncbi.nlm.nih.gov/Traces/study/?acc=SRP064357","SRP064357")</f>
        <v>SRP064357</v>
      </c>
    </row>
    <row r="198" spans="1:4" x14ac:dyDescent="0.25">
      <c r="A198" t="str">
        <f>HYPERLINK("https://www.ncbi.nlm.nih.gov/geo/query/acc.cgi?acc=GSE73823","GSE73823")</f>
        <v>GSE73823</v>
      </c>
      <c r="B198" t="s">
        <v>6257</v>
      </c>
      <c r="C198" t="str">
        <f>HYPERLINK("https://www.ncbi.nlm.nih.gov/Traces/study/?acc=SRP064574","SRP064574")</f>
        <v>SRP064574</v>
      </c>
      <c r="D198" t="str">
        <f>HYPERLINK("https://www.ncbi.nlm.nih.gov/pubmed/26727110","26727110")</f>
        <v>26727110</v>
      </c>
    </row>
    <row r="199" spans="1:4" x14ac:dyDescent="0.25">
      <c r="A199" t="str">
        <f>HYPERLINK("https://www.ncbi.nlm.nih.gov/geo/query/acc.cgi?acc=GSE73859","GSE73859")</f>
        <v>GSE73859</v>
      </c>
      <c r="B199" t="s">
        <v>6258</v>
      </c>
      <c r="C199" t="str">
        <f>HYPERLINK("https://www.ncbi.nlm.nih.gov/Traces/study/?acc=SRP064618","SRP064618")</f>
        <v>SRP064618</v>
      </c>
      <c r="D199" t="str">
        <f>HYPERLINK("https://www.ncbi.nlm.nih.gov/pubmed/26516199","26516199")</f>
        <v>26516199</v>
      </c>
    </row>
    <row r="200" spans="1:4" x14ac:dyDescent="0.25">
      <c r="A200" t="str">
        <f>HYPERLINK("https://www.ncbi.nlm.nih.gov/geo/query/acc.cgi?acc=GSE74111","GSE74111")</f>
        <v>GSE74111</v>
      </c>
      <c r="B200" t="s">
        <v>6259</v>
      </c>
      <c r="C200" t="str">
        <f>HYPERLINK("https://www.ncbi.nlm.nih.gov/Traces/study/?acc=SRP064920","SRP064920")</f>
        <v>SRP064920</v>
      </c>
      <c r="D200" t="str">
        <f>HYPERLINK("https://www.ncbi.nlm.nih.gov/pubmed/28212747","28212747")</f>
        <v>28212747</v>
      </c>
    </row>
    <row r="201" spans="1:4" x14ac:dyDescent="0.25">
      <c r="A201" t="str">
        <f>HYPERLINK("https://www.ncbi.nlm.nih.gov/geo/query/acc.cgi?acc=GSE74254","GSE74254")</f>
        <v>GSE74254</v>
      </c>
      <c r="B201" t="s">
        <v>6260</v>
      </c>
      <c r="C201" t="str">
        <f>HYPERLINK("https://www.ncbi.nlm.nih.gov/Traces/study/?acc=SRP065192","SRP065192")</f>
        <v>SRP065192</v>
      </c>
      <c r="D201" t="str">
        <f>HYPERLINK("https://www.ncbi.nlm.nih.gov/pubmed/26711009","26711009")</f>
        <v>26711009</v>
      </c>
    </row>
    <row r="202" spans="1:4" x14ac:dyDescent="0.25">
      <c r="A202" t="str">
        <f>HYPERLINK("https://www.ncbi.nlm.nih.gov/geo/query/acc.cgi?acc=GSE74278","GSE74278")</f>
        <v>GSE74278</v>
      </c>
      <c r="B202" t="s">
        <v>6261</v>
      </c>
      <c r="C202" t="str">
        <f>HYPERLINK("https://www.ncbi.nlm.nih.gov/Traces/study/?acc=SRP065215","SRP065215")</f>
        <v>SRP065215</v>
      </c>
      <c r="D202" t="str">
        <f>HYPERLINK("https://www.ncbi.nlm.nih.gov/pubmed/27003935","27003935")</f>
        <v>27003935</v>
      </c>
    </row>
    <row r="203" spans="1:4" x14ac:dyDescent="0.25">
      <c r="A203" t="str">
        <f>HYPERLINK("https://www.ncbi.nlm.nih.gov/geo/query/acc.cgi?acc=GSE74537","GSE74537")</f>
        <v>GSE74537</v>
      </c>
      <c r="B203" t="s">
        <v>6262</v>
      </c>
      <c r="C203" t="str">
        <f>HYPERLINK("https://www.ncbi.nlm.nih.gov/Traces/study/?acc=SRP065547","SRP065547")</f>
        <v>SRP065547</v>
      </c>
      <c r="D203" t="str">
        <f>HYPERLINK("https://www.ncbi.nlm.nih.gov/pubmed/26721685","26721685")</f>
        <v>26721685</v>
      </c>
    </row>
    <row r="204" spans="1:4" x14ac:dyDescent="0.25">
      <c r="A204" t="str">
        <f>HYPERLINK("https://www.ncbi.nlm.nih.gov/geo/query/acc.cgi?acc=GSE74547","GSE74547")</f>
        <v>GSE74547</v>
      </c>
      <c r="B204" t="s">
        <v>6263</v>
      </c>
      <c r="C204" t="str">
        <f>HYPERLINK("https://www.ncbi.nlm.nih.gov/Traces/study/?acc=SRP065555","SRP065555")</f>
        <v>SRP065555</v>
      </c>
      <c r="D204" t="str">
        <f>HYPERLINK("https://www.ncbi.nlm.nih.gov/pubmed/26523391","26523391")</f>
        <v>26523391</v>
      </c>
    </row>
    <row r="205" spans="1:4" x14ac:dyDescent="0.25">
      <c r="A205" t="str">
        <f>HYPERLINK("https://www.ncbi.nlm.nih.gov/geo/query/acc.cgi?acc=GSE75066","GSE75066")</f>
        <v>GSE75066</v>
      </c>
      <c r="B205" t="s">
        <v>6264</v>
      </c>
      <c r="C205" t="str">
        <f>HYPERLINK("https://www.ncbi.nlm.nih.gov/Traces/study/?acc=SRP066268","SRP066268")</f>
        <v>SRP066268</v>
      </c>
      <c r="D205" t="str">
        <f>HYPERLINK("https://www.ncbi.nlm.nih.gov/pubmed/27723719","27723719")</f>
        <v>27723719</v>
      </c>
    </row>
    <row r="206" spans="1:4" x14ac:dyDescent="0.25">
      <c r="A206" t="str">
        <f>HYPERLINK("https://www.ncbi.nlm.nih.gov/geo/query/acc.cgi?acc=GSE75426","GSE75426")</f>
        <v>GSE75426</v>
      </c>
      <c r="B206" t="s">
        <v>6265</v>
      </c>
      <c r="C206" t="str">
        <f>HYPERLINK("https://www.ncbi.nlm.nih.gov/Traces/study/?acc=SRP066683","SRP066683")</f>
        <v>SRP066683</v>
      </c>
      <c r="D206" t="str">
        <f>HYPERLINK("https://www.ncbi.nlm.nih.gov/pubmed/26700097","26700097")</f>
        <v>26700097</v>
      </c>
    </row>
    <row r="207" spans="1:4" x14ac:dyDescent="0.25">
      <c r="A207" t="str">
        <f>HYPERLINK("https://www.ncbi.nlm.nih.gov/geo/query/acc.cgi?acc=GSE75486","GSE75486")</f>
        <v>GSE75486</v>
      </c>
      <c r="B207" t="s">
        <v>6266</v>
      </c>
      <c r="C207" t="str">
        <f>HYPERLINK("https://www.ncbi.nlm.nih.gov/Traces/study/?acc=SRP043271","SRP043271")</f>
        <v>SRP043271</v>
      </c>
      <c r="D207" t="str">
        <f>HYPERLINK("https://www.ncbi.nlm.nih.gov/pubmed/27095822","27095822")</f>
        <v>27095822</v>
      </c>
    </row>
    <row r="208" spans="1:4" x14ac:dyDescent="0.25">
      <c r="A208" t="str">
        <f>HYPERLINK("https://www.ncbi.nlm.nih.gov/geo/query/acc.cgi?acc=GSE75616","GSE75616")</f>
        <v>GSE75616</v>
      </c>
      <c r="B208" t="s">
        <v>6267</v>
      </c>
      <c r="C208" t="str">
        <f>HYPERLINK("https://www.ncbi.nlm.nih.gov/Traces/study/?acc=SRP066910","SRP066910")</f>
        <v>SRP066910</v>
      </c>
      <c r="D208" t="str">
        <f>HYPERLINK("https://www.ncbi.nlm.nih.gov/pubmed/27739137","27739137")</f>
        <v>27739137</v>
      </c>
    </row>
    <row r="209" spans="1:4" x14ac:dyDescent="0.25">
      <c r="A209" t="str">
        <f>HYPERLINK("https://www.ncbi.nlm.nih.gov/geo/query/acc.cgi?acc=GSE75618","GSE75618")</f>
        <v>GSE75618</v>
      </c>
      <c r="B209" t="s">
        <v>6268</v>
      </c>
      <c r="C209" t="str">
        <f>HYPERLINK("https://www.ncbi.nlm.nih.gov/Traces/study/?acc=SRP066910","SRP066910")</f>
        <v>SRP066910</v>
      </c>
      <c r="D209" t="str">
        <f>HYPERLINK("https://www.ncbi.nlm.nih.gov/pubmed/27739137","27739137")</f>
        <v>27739137</v>
      </c>
    </row>
    <row r="210" spans="1:4" x14ac:dyDescent="0.25">
      <c r="A210" t="str">
        <f>HYPERLINK("https://www.ncbi.nlm.nih.gov/geo/query/acc.cgi?acc=GSE75751","GSE75751")</f>
        <v>GSE75751</v>
      </c>
      <c r="B210" t="s">
        <v>6269</v>
      </c>
      <c r="C210" t="str">
        <f>HYPERLINK("https://www.ncbi.nlm.nih.gov/Traces/study/?acc=SRP067094","SRP067094")</f>
        <v>SRP067094</v>
      </c>
      <c r="D210" t="str">
        <f>HYPERLINK("https://www.ncbi.nlm.nih.gov/pubmed/27681430","27681430")</f>
        <v>27681430</v>
      </c>
    </row>
    <row r="211" spans="1:4" x14ac:dyDescent="0.25">
      <c r="A211" t="str">
        <f>HYPERLINK("https://www.ncbi.nlm.nih.gov/geo/query/acc.cgi?acc=GSE76536","GSE76536")</f>
        <v>GSE76536</v>
      </c>
      <c r="B211" t="s">
        <v>6270</v>
      </c>
      <c r="C211" t="str">
        <f>HYPERLINK("https://www.ncbi.nlm.nih.gov/Traces/study/?acc=SRP068097","SRP068097")</f>
        <v>SRP068097</v>
      </c>
      <c r="D211" t="str">
        <f>HYPERLINK("https://www.ncbi.nlm.nih.gov/pubmed/27863226","27863226")</f>
        <v>27863226</v>
      </c>
    </row>
    <row r="212" spans="1:4" x14ac:dyDescent="0.25">
      <c r="A212" t="str">
        <f>HYPERLINK("https://www.ncbi.nlm.nih.gov/geo/query/acc.cgi?acc=GSE76824","GSE76824")</f>
        <v>GSE76824</v>
      </c>
      <c r="B212" t="s">
        <v>6271</v>
      </c>
      <c r="C212" t="str">
        <f>HYPERLINK("https://www.ncbi.nlm.nih.gov/Traces/study/?acc=SRP068412","SRP068412")</f>
        <v>SRP068412</v>
      </c>
      <c r="D212" t="str">
        <f>HYPERLINK("https://www.ncbi.nlm.nih.gov/pubmed/28111200","28111200")</f>
        <v>28111200</v>
      </c>
    </row>
    <row r="213" spans="1:4" x14ac:dyDescent="0.25">
      <c r="A213" t="str">
        <f>HYPERLINK("https://www.ncbi.nlm.nih.gov/geo/query/acc.cgi?acc=GSE76825","GSE76825")</f>
        <v>GSE76825</v>
      </c>
      <c r="B213" t="s">
        <v>6272</v>
      </c>
      <c r="C213" t="str">
        <f>HYPERLINK("https://www.ncbi.nlm.nih.gov/Traces/study/?acc=SRP068412","SRP068412")</f>
        <v>SRP068412</v>
      </c>
      <c r="D213" t="str">
        <f>HYPERLINK("https://www.ncbi.nlm.nih.gov/pubmed/28111200","28111200")</f>
        <v>28111200</v>
      </c>
    </row>
    <row r="214" spans="1:4" x14ac:dyDescent="0.25">
      <c r="A214" t="str">
        <f>HYPERLINK("https://www.ncbi.nlm.nih.gov/geo/query/acc.cgi?acc=GSE76837","GSE76837")</f>
        <v>GSE76837</v>
      </c>
      <c r="B214" t="s">
        <v>6273</v>
      </c>
      <c r="C214" t="str">
        <f>HYPERLINK("https://www.ncbi.nlm.nih.gov/Traces/study/?acc=SRP068417","SRP068417")</f>
        <v>SRP068417</v>
      </c>
      <c r="D214" t="str">
        <f>HYPERLINK("https://www.ncbi.nlm.nih.gov/pubmed/27252083","27252083")</f>
        <v>27252083</v>
      </c>
    </row>
    <row r="215" spans="1:4" x14ac:dyDescent="0.25">
      <c r="A215" t="str">
        <f>HYPERLINK("https://www.ncbi.nlm.nih.gov/geo/query/acc.cgi?acc=GSE77003","GSE77003")</f>
        <v>GSE77003</v>
      </c>
      <c r="B215" t="s">
        <v>6274</v>
      </c>
      <c r="C215" t="str">
        <f>HYPERLINK("https://www.ncbi.nlm.nih.gov/Traces/study/?acc=SRP068644","SRP068644")</f>
        <v>SRP068644</v>
      </c>
      <c r="D215" t="str">
        <f>HYPERLINK("https://www.ncbi.nlm.nih.gov/pubmed/27681438","27681438")</f>
        <v>27681438</v>
      </c>
    </row>
    <row r="216" spans="1:4" x14ac:dyDescent="0.25">
      <c r="A216" t="str">
        <f>HYPERLINK("https://www.ncbi.nlm.nih.gov/geo/query/acc.cgi?acc=GSE77004","GSE77004")</f>
        <v>GSE77004</v>
      </c>
      <c r="B216" t="s">
        <v>6275</v>
      </c>
      <c r="C216" t="str">
        <f>HYPERLINK("https://www.ncbi.nlm.nih.gov/Traces/study/?acc=SRP068644","SRP068644")</f>
        <v>SRP068644</v>
      </c>
      <c r="D216" t="str">
        <f>HYPERLINK("https://www.ncbi.nlm.nih.gov/pubmed/27681438","27681438")</f>
        <v>27681438</v>
      </c>
    </row>
    <row r="217" spans="1:4" x14ac:dyDescent="0.25">
      <c r="A217" t="str">
        <f>HYPERLINK("https://www.ncbi.nlm.nih.gov/geo/query/acc.cgi?acc=GSE77115","GSE77115")</f>
        <v>GSE77115</v>
      </c>
      <c r="B217" t="s">
        <v>6276</v>
      </c>
      <c r="C217" t="str">
        <f>HYPERLINK("https://www.ncbi.nlm.nih.gov/Traces/study/?acc=SRP068749","SRP068749")</f>
        <v>SRP068749</v>
      </c>
      <c r="D217" t="str">
        <f>HYPERLINK("https://www.ncbi.nlm.nih.gov/pubmed/28180295","28180295")</f>
        <v>28180295</v>
      </c>
    </row>
    <row r="218" spans="1:4" x14ac:dyDescent="0.25">
      <c r="A218" t="str">
        <f>HYPERLINK("https://www.ncbi.nlm.nih.gov/geo/query/acc.cgi?acc=GSE77420","GSE77420")</f>
        <v>GSE77420</v>
      </c>
      <c r="B218" t="s">
        <v>6277</v>
      </c>
      <c r="C218" t="str">
        <f>HYPERLINK("https://www.ncbi.nlm.nih.gov/Traces/study/?acc=SRP069097","SRP069097")</f>
        <v>SRP069097</v>
      </c>
      <c r="D218" t="str">
        <f>HYPERLINK("https://www.ncbi.nlm.nih.gov/pubmed/27237052","27237052")</f>
        <v>27237052</v>
      </c>
    </row>
    <row r="219" spans="1:4" x14ac:dyDescent="0.25">
      <c r="A219" t="str">
        <f>HYPERLINK("https://www.ncbi.nlm.nih.gov/geo/query/acc.cgi?acc=GSE77441","GSE77441")</f>
        <v>GSE77441</v>
      </c>
      <c r="B219" t="s">
        <v>6278</v>
      </c>
      <c r="C219" t="str">
        <f>HYPERLINK("https://www.ncbi.nlm.nih.gov/Traces/study/?acc=SRP069147","SRP069147")</f>
        <v>SRP069147</v>
      </c>
      <c r="D219" t="str">
        <f>HYPERLINK("https://www.ncbi.nlm.nih.gov/pubmed/27257070","27257070")</f>
        <v>27257070</v>
      </c>
    </row>
    <row r="220" spans="1:4" x14ac:dyDescent="0.25">
      <c r="A220" t="str">
        <f>HYPERLINK("https://www.ncbi.nlm.nih.gov/geo/query/acc.cgi?acc=GSE77444","GSE77444")</f>
        <v>GSE77444</v>
      </c>
      <c r="B220" t="s">
        <v>6279</v>
      </c>
      <c r="C220" t="str">
        <f>HYPERLINK("https://www.ncbi.nlm.nih.gov/Traces/study/?acc=SRP069147","SRP069147")</f>
        <v>SRP069147</v>
      </c>
      <c r="D220" t="str">
        <f>HYPERLINK("https://www.ncbi.nlm.nih.gov/pubmed/27257070","27257070")</f>
        <v>27257070</v>
      </c>
    </row>
    <row r="221" spans="1:4" x14ac:dyDescent="0.25">
      <c r="A221" t="str">
        <f>HYPERLINK("https://www.ncbi.nlm.nih.gov/geo/query/acc.cgi?acc=GSE77453","GSE77453")</f>
        <v>GSE77453</v>
      </c>
      <c r="B221" t="s">
        <v>6280</v>
      </c>
      <c r="C221" t="str">
        <f>HYPERLINK("https://www.ncbi.nlm.nih.gov/Traces/study/?acc=SRP069154","SRP069154")</f>
        <v>SRP069154</v>
      </c>
      <c r="D221" t="str">
        <f>HYPERLINK("https://www.ncbi.nlm.nih.gov/pubmed/27916660","27916660")</f>
        <v>27916660</v>
      </c>
    </row>
    <row r="222" spans="1:4" x14ac:dyDescent="0.25">
      <c r="A222" t="str">
        <f>HYPERLINK("https://www.ncbi.nlm.nih.gov/geo/query/acc.cgi?acc=GSE77705","GSE77705")</f>
        <v>GSE77705</v>
      </c>
      <c r="B222" t="s">
        <v>6281</v>
      </c>
      <c r="C222" t="str">
        <f>HYPERLINK("https://www.ncbi.nlm.nih.gov/Traces/study/?acc=SRP069790","SRP069790")</f>
        <v>SRP069790</v>
      </c>
      <c r="D222" t="str">
        <f>HYPERLINK("https://www.ncbi.nlm.nih.gov/pubmed/26944679","26944679")</f>
        <v>26944679</v>
      </c>
    </row>
    <row r="223" spans="1:4" x14ac:dyDescent="0.25">
      <c r="A223" t="str">
        <f>HYPERLINK("https://www.ncbi.nlm.nih.gov/geo/query/acc.cgi?acc=GSE77778","GSE77778")</f>
        <v>GSE77778</v>
      </c>
      <c r="B223" t="s">
        <v>6282</v>
      </c>
      <c r="C223" t="str">
        <f>HYPERLINK("https://www.ncbi.nlm.nih.gov/Traces/study/?acc=SRP069861","SRP069861")</f>
        <v>SRP069861</v>
      </c>
      <c r="D223" t="str">
        <f>HYPERLINK("https://www.ncbi.nlm.nih.gov/pubmed/27151458","27151458")</f>
        <v>27151458</v>
      </c>
    </row>
    <row r="224" spans="1:4" x14ac:dyDescent="0.25">
      <c r="A224" t="str">
        <f>HYPERLINK("https://www.ncbi.nlm.nih.gov/geo/query/acc.cgi?acc=GSE77781","GSE77781")</f>
        <v>GSE77781</v>
      </c>
      <c r="B224" t="s">
        <v>6283</v>
      </c>
      <c r="C224" t="str">
        <f>HYPERLINK("https://www.ncbi.nlm.nih.gov/Traces/study/?acc=SRP069861","SRP069861")</f>
        <v>SRP069861</v>
      </c>
      <c r="D224" t="str">
        <f>HYPERLINK("https://www.ncbi.nlm.nih.gov/pubmed/27151458","27151458")</f>
        <v>27151458</v>
      </c>
    </row>
    <row r="225" spans="1:4" x14ac:dyDescent="0.25">
      <c r="A225" t="str">
        <f>HYPERLINK("https://www.ncbi.nlm.nih.gov/geo/query/acc.cgi?acc=GSE78127","GSE78127")</f>
        <v>GSE78127</v>
      </c>
      <c r="B225" t="s">
        <v>6284</v>
      </c>
      <c r="C225" t="str">
        <f>HYPERLINK("https://www.ncbi.nlm.nih.gov/Traces/study/?acc=SRP070581","SRP070581")</f>
        <v>SRP070581</v>
      </c>
      <c r="D225" t="str">
        <f>HYPERLINK("https://www.ncbi.nlm.nih.gov/pubmed/27117588","27117588")</f>
        <v>27117588</v>
      </c>
    </row>
    <row r="226" spans="1:4" x14ac:dyDescent="0.25">
      <c r="A226" t="str">
        <f>HYPERLINK("https://www.ncbi.nlm.nih.gov/geo/query/acc.cgi?acc=GSE78708","GSE78708")</f>
        <v>GSE78708</v>
      </c>
      <c r="B226" t="s">
        <v>6285</v>
      </c>
      <c r="C226" t="str">
        <f>HYPERLINK("https://www.ncbi.nlm.nih.gov/Traces/study/?acc=SRP070890","SRP070890")</f>
        <v>SRP070890</v>
      </c>
      <c r="D226" t="str">
        <f>HYPERLINK("https://www.ncbi.nlm.nih.gov/pubmed/28157506","28157506")</f>
        <v>28157506</v>
      </c>
    </row>
    <row r="227" spans="1:4" x14ac:dyDescent="0.25">
      <c r="A227" t="str">
        <f>HYPERLINK("https://www.ncbi.nlm.nih.gov/geo/query/acc.cgi?acc=GSE79561","GSE79561")</f>
        <v>GSE79561</v>
      </c>
      <c r="B227" t="s">
        <v>6286</v>
      </c>
      <c r="C227" t="str">
        <f>HYPERLINK("https://www.ncbi.nlm.nih.gov/Traces/study/?acc=SRP072261","SRP072261")</f>
        <v>SRP072261</v>
      </c>
    </row>
    <row r="228" spans="1:4" x14ac:dyDescent="0.25">
      <c r="A228" t="str">
        <f>HYPERLINK("https://www.ncbi.nlm.nih.gov/geo/query/acc.cgi?acc=GSE79606","GSE79606")</f>
        <v>GSE79606</v>
      </c>
      <c r="B228" t="s">
        <v>6287</v>
      </c>
      <c r="C228" t="str">
        <f>HYPERLINK("https://www.ncbi.nlm.nih.gov/Traces/study/?acc=SRP072351","SRP072351")</f>
        <v>SRP072351</v>
      </c>
      <c r="D228" t="str">
        <f>HYPERLINK("https://www.ncbi.nlm.nih.gov/pubmed/27863225","27863225")</f>
        <v>27863225</v>
      </c>
    </row>
    <row r="229" spans="1:4" x14ac:dyDescent="0.25">
      <c r="A229" t="str">
        <f>HYPERLINK("https://www.ncbi.nlm.nih.gov/geo/query/acc.cgi?acc=GSE80280","GSE80280")</f>
        <v>GSE80280</v>
      </c>
      <c r="B229" t="s">
        <v>6288</v>
      </c>
      <c r="C229" t="str">
        <f>HYPERLINK("https://www.ncbi.nlm.nih.gov/Traces/study/?acc=SRP073306","SRP073306")</f>
        <v>SRP073306</v>
      </c>
      <c r="D229" t="str">
        <f>HYPERLINK("https://www.ncbi.nlm.nih.gov/pubmed/28289288","28289288")</f>
        <v>28289288</v>
      </c>
    </row>
    <row r="230" spans="1:4" x14ac:dyDescent="0.25">
      <c r="A230" t="str">
        <f>HYPERLINK("https://www.ncbi.nlm.nih.gov/geo/query/acc.cgi?acc=GSE80550","GSE80550")</f>
        <v>GSE80550</v>
      </c>
      <c r="B230" t="s">
        <v>6289</v>
      </c>
      <c r="C230" t="str">
        <f>HYPERLINK("https://www.ncbi.nlm.nih.gov/Traces/study/?acc=SRP073679","SRP073679")</f>
        <v>SRP073679</v>
      </c>
      <c r="D230" t="str">
        <f>HYPERLINK("https://www.ncbi.nlm.nih.gov/pubmed/27350605","27350605")</f>
        <v>27350605</v>
      </c>
    </row>
    <row r="231" spans="1:4" x14ac:dyDescent="0.25">
      <c r="A231" t="str">
        <f>HYPERLINK("https://www.ncbi.nlm.nih.gov/geo/query/acc.cgi?acc=GSE80708","GSE80708")</f>
        <v>GSE80708</v>
      </c>
      <c r="B231" t="s">
        <v>6290</v>
      </c>
      <c r="C231" t="str">
        <f>HYPERLINK("https://www.ncbi.nlm.nih.gov/Traces/study/?acc=SRP074044","SRP074044")</f>
        <v>SRP074044</v>
      </c>
      <c r="D231" t="str">
        <f>HYPERLINK("https://www.ncbi.nlm.nih.gov/pubmed/28528697","28528697")</f>
        <v>28528697</v>
      </c>
    </row>
    <row r="232" spans="1:4" x14ac:dyDescent="0.25">
      <c r="A232" t="str">
        <f>HYPERLINK("https://www.ncbi.nlm.nih.gov/geo/query/acc.cgi?acc=GSE81044","GSE81044")</f>
        <v>GSE81044</v>
      </c>
      <c r="B232" t="s">
        <v>6291</v>
      </c>
      <c r="C232" t="str">
        <f>HYPERLINK("https://www.ncbi.nlm.nih.gov/Traces/study/?acc=SRP074273","SRP074273")</f>
        <v>SRP074273</v>
      </c>
      <c r="D232" t="str">
        <f>HYPERLINK("https://www.ncbi.nlm.nih.gov/pubmed/27345836","27345836")</f>
        <v>27345836</v>
      </c>
    </row>
    <row r="233" spans="1:4" x14ac:dyDescent="0.25">
      <c r="A233" t="str">
        <f>HYPERLINK("https://www.ncbi.nlm.nih.gov/geo/query/acc.cgi?acc=GSE81045","GSE81045")</f>
        <v>GSE81045</v>
      </c>
      <c r="B233" t="s">
        <v>6292</v>
      </c>
      <c r="C233" t="str">
        <f>HYPERLINK("https://www.ncbi.nlm.nih.gov/Traces/study/?acc=SRP074273","SRP074273")</f>
        <v>SRP074273</v>
      </c>
      <c r="D233" t="str">
        <f>HYPERLINK("https://www.ncbi.nlm.nih.gov/pubmed/27345836","27345836")</f>
        <v>27345836</v>
      </c>
    </row>
    <row r="234" spans="1:4" x14ac:dyDescent="0.25">
      <c r="A234" t="str">
        <f>HYPERLINK("https://www.ncbi.nlm.nih.gov/geo/query/acc.cgi?acc=GSE81095","GSE81095")</f>
        <v>GSE81095</v>
      </c>
      <c r="B234" t="s">
        <v>6293</v>
      </c>
      <c r="C234" t="str">
        <f>HYPERLINK("https://www.ncbi.nlm.nih.gov/Traces/study/?acc=SRP074352","SRP074352")</f>
        <v>SRP074352</v>
      </c>
    </row>
    <row r="235" spans="1:4" x14ac:dyDescent="0.25">
      <c r="A235" t="str">
        <f>HYPERLINK("https://www.ncbi.nlm.nih.gov/geo/query/acc.cgi?acc=GSE81168","GSE81168")</f>
        <v>GSE81168</v>
      </c>
      <c r="B235" t="s">
        <v>6294</v>
      </c>
      <c r="C235" t="str">
        <f>HYPERLINK("https://www.ncbi.nlm.nih.gov/Traces/study/?acc=SRP064920","SRP064920")</f>
        <v>SRP064920</v>
      </c>
      <c r="D235" t="str">
        <f>HYPERLINK("https://www.ncbi.nlm.nih.gov/pubmed/28212747","28212747")</f>
        <v>28212747</v>
      </c>
    </row>
    <row r="236" spans="1:4" x14ac:dyDescent="0.25">
      <c r="A236" t="str">
        <f>HYPERLINK("https://www.ncbi.nlm.nih.gov/geo/query/acc.cgi?acc=GSE81285","GSE81285")</f>
        <v>GSE81285</v>
      </c>
      <c r="B236" t="s">
        <v>6295</v>
      </c>
      <c r="C236" t="str">
        <f>HYPERLINK("https://www.ncbi.nlm.nih.gov/Traces/study/?acc=SRP074763","SRP074763")</f>
        <v>SRP074763</v>
      </c>
      <c r="D236" t="str">
        <f>HYPERLINK("https://www.ncbi.nlm.nih.gov/pubmed/27880763","27880763")</f>
        <v>27880763</v>
      </c>
    </row>
    <row r="237" spans="1:4" x14ac:dyDescent="0.25">
      <c r="A237" t="str">
        <f>HYPERLINK("https://www.ncbi.nlm.nih.gov/geo/query/acc.cgi?acc=GSE82127","GSE82127")</f>
        <v>GSE82127</v>
      </c>
      <c r="B237" t="s">
        <v>6296</v>
      </c>
      <c r="C237" t="str">
        <f>HYPERLINK("https://www.ncbi.nlm.nih.gov/Traces/study/?acc=SRP075973","SRP075973")</f>
        <v>SRP075973</v>
      </c>
      <c r="D237" t="str">
        <f>HYPERLINK("https://www.ncbi.nlm.nih.gov/pubmed/27889238","27889238")</f>
        <v>27889238</v>
      </c>
    </row>
    <row r="238" spans="1:4" x14ac:dyDescent="0.25">
      <c r="A238" t="str">
        <f>HYPERLINK("https://www.ncbi.nlm.nih.gov/geo/query/acc.cgi?acc=GSE83134","GSE83134")</f>
        <v>GSE83134</v>
      </c>
      <c r="B238" t="s">
        <v>6297</v>
      </c>
      <c r="C238" t="str">
        <f>HYPERLINK("https://www.ncbi.nlm.nih.gov/Traces/study/?acc=SRP076358","SRP076358")</f>
        <v>SRP076358</v>
      </c>
      <c r="D238" t="str">
        <f>HYPERLINK("https://www.ncbi.nlm.nih.gov/pubmed/27705745","27705745")</f>
        <v>27705745</v>
      </c>
    </row>
    <row r="239" spans="1:4" x14ac:dyDescent="0.25">
      <c r="A239" t="str">
        <f>HYPERLINK("https://www.ncbi.nlm.nih.gov/geo/query/acc.cgi?acc=GSE83135","GSE83135")</f>
        <v>GSE83135</v>
      </c>
      <c r="B239" t="s">
        <v>6298</v>
      </c>
      <c r="C239" t="str">
        <f>HYPERLINK("https://www.ncbi.nlm.nih.gov/Traces/study/?acc=SRP076358","SRP076358")</f>
        <v>SRP076358</v>
      </c>
      <c r="D239" t="str">
        <f>HYPERLINK("https://www.ncbi.nlm.nih.gov/pubmed/27705745","27705745")</f>
        <v>27705745</v>
      </c>
    </row>
    <row r="240" spans="1:4" x14ac:dyDescent="0.25">
      <c r="A240" t="str">
        <f>HYPERLINK("https://www.ncbi.nlm.nih.gov/geo/query/acc.cgi?acc=GSE84137","GSE84137")</f>
        <v>GSE84137</v>
      </c>
      <c r="B240" t="s">
        <v>6299</v>
      </c>
      <c r="C240" t="str">
        <f>HYPERLINK("https://www.ncbi.nlm.nih.gov/Traces/study/?acc=SRP078054","SRP078054")</f>
        <v>SRP078054</v>
      </c>
      <c r="D240" t="str">
        <f>HYPERLINK("https://www.ncbi.nlm.nih.gov/pubmed/28017658","28017658")</f>
        <v>28017658</v>
      </c>
    </row>
    <row r="241" spans="1:4" x14ac:dyDescent="0.25">
      <c r="A241" t="str">
        <f>HYPERLINK("https://www.ncbi.nlm.nih.gov/geo/query/acc.cgi?acc=GSE84373","GSE84373")</f>
        <v>GSE84373</v>
      </c>
      <c r="B241" t="s">
        <v>6300</v>
      </c>
      <c r="C241" t="str">
        <f>HYPERLINK("https://www.ncbi.nlm.nih.gov/Traces/study/?acc=SRP078054","SRP078054")</f>
        <v>SRP078054</v>
      </c>
      <c r="D241" t="str">
        <f>HYPERLINK("https://www.ncbi.nlm.nih.gov/pubmed/28017658","28017658")</f>
        <v>28017658</v>
      </c>
    </row>
    <row r="242" spans="1:4" x14ac:dyDescent="0.25">
      <c r="A242" t="str">
        <f>HYPERLINK("https://www.ncbi.nlm.nih.gov/geo/query/acc.cgi?acc=GSE84458","GSE84458")</f>
        <v>GSE84458</v>
      </c>
      <c r="B242" t="s">
        <v>6301</v>
      </c>
      <c r="C242" t="str">
        <f>HYPERLINK("https://www.ncbi.nlm.nih.gov/Traces/study/?acc=SRP078583","SRP078583")</f>
        <v>SRP078583</v>
      </c>
      <c r="D242" t="str">
        <f>HYPERLINK("https://www.ncbi.nlm.nih.gov/pubmed/27863519","27863519")</f>
        <v>27863519</v>
      </c>
    </row>
    <row r="243" spans="1:4" x14ac:dyDescent="0.25">
      <c r="A243" t="str">
        <f>HYPERLINK("https://www.ncbi.nlm.nih.gov/geo/query/acc.cgi?acc=GSE84460","GSE84460")</f>
        <v>GSE84460</v>
      </c>
      <c r="B243" t="s">
        <v>6302</v>
      </c>
      <c r="C243" t="str">
        <f>HYPERLINK("https://www.ncbi.nlm.nih.gov/Traces/study/?acc=SRP078583","SRP078583")</f>
        <v>SRP078583</v>
      </c>
      <c r="D243" t="str">
        <f>HYPERLINK("https://www.ncbi.nlm.nih.gov/pubmed/27863519","27863519")</f>
        <v>27863519</v>
      </c>
    </row>
    <row r="244" spans="1:4" x14ac:dyDescent="0.25">
      <c r="A244" t="str">
        <f>HYPERLINK("https://www.ncbi.nlm.nih.gov/geo/query/acc.cgi?acc=GSE84480","GSE84480")</f>
        <v>GSE84480</v>
      </c>
      <c r="B244" t="s">
        <v>6303</v>
      </c>
      <c r="C244" t="str">
        <f>HYPERLINK("https://www.ncbi.nlm.nih.gov/Traces/study/?acc=SRP078684","SRP078684")</f>
        <v>SRP078684</v>
      </c>
      <c r="D244" t="str">
        <f>HYPERLINK("https://www.ncbi.nlm.nih.gov/pubmed/28304275","28304275")</f>
        <v>28304275</v>
      </c>
    </row>
    <row r="245" spans="1:4" x14ac:dyDescent="0.25">
      <c r="A245" t="str">
        <f>HYPERLINK("https://www.ncbi.nlm.nih.gov/geo/query/acc.cgi?acc=GSE84832","GSE84832")</f>
        <v>GSE84832</v>
      </c>
      <c r="B245" t="s">
        <v>6304</v>
      </c>
      <c r="C245" t="str">
        <f>HYPERLINK("https://www.ncbi.nlm.nih.gov/Traces/study/?acc=SRP079880","SRP079880")</f>
        <v>SRP079880</v>
      </c>
      <c r="D245" t="str">
        <f>HYPERLINK("https://www.ncbi.nlm.nih.gov/pubmed/28522536","28522536")</f>
        <v>28522536</v>
      </c>
    </row>
    <row r="246" spans="1:4" x14ac:dyDescent="0.25">
      <c r="A246" t="str">
        <f>HYPERLINK("https://www.ncbi.nlm.nih.gov/geo/query/acc.cgi?acc=GSE84953","GSE84953")</f>
        <v>GSE84953</v>
      </c>
      <c r="B246" t="s">
        <v>6305</v>
      </c>
      <c r="C246" t="str">
        <f>HYPERLINK("https://www.ncbi.nlm.nih.gov/Traces/study/?acc=SRP080131","SRP080131")</f>
        <v>SRP080131</v>
      </c>
    </row>
    <row r="247" spans="1:4" x14ac:dyDescent="0.25">
      <c r="A247" t="str">
        <f>HYPERLINK("https://www.ncbi.nlm.nih.gov/geo/query/acc.cgi?acc=GSE85061","GSE85061")</f>
        <v>GSE85061</v>
      </c>
      <c r="B247" t="s">
        <v>6306</v>
      </c>
      <c r="C247" t="str">
        <f>HYPERLINK("https://www.ncbi.nlm.nih.gov/Traces/study/?acc=SRP080768","SRP080768")</f>
        <v>SRP080768</v>
      </c>
    </row>
    <row r="248" spans="1:4" x14ac:dyDescent="0.25">
      <c r="A248" t="str">
        <f>HYPERLINK("https://www.ncbi.nlm.nih.gov/geo/query/acc.cgi?acc=GSE85063","GSE85063")</f>
        <v>GSE85063</v>
      </c>
      <c r="B248" t="s">
        <v>6307</v>
      </c>
      <c r="C248" t="str">
        <f>HYPERLINK("https://www.ncbi.nlm.nih.gov/Traces/study/?acc=SRP080768","SRP080768")</f>
        <v>SRP080768</v>
      </c>
    </row>
    <row r="249" spans="1:4" x14ac:dyDescent="0.25">
      <c r="A249" t="str">
        <f>HYPERLINK("https://www.ncbi.nlm.nih.gov/geo/query/acc.cgi?acc=GSE85505","GSE85505")</f>
        <v>GSE85505</v>
      </c>
      <c r="B249" t="s">
        <v>6308</v>
      </c>
      <c r="C249" t="str">
        <f>HYPERLINK("https://www.ncbi.nlm.nih.gov/Traces/study/?acc=SRP081300","SRP081300")</f>
        <v>SRP081300</v>
      </c>
      <c r="D249" t="str">
        <f>HYPERLINK("https://www.ncbi.nlm.nih.gov/pubmed/28445719","28445719")</f>
        <v>28445719</v>
      </c>
    </row>
    <row r="250" spans="1:4" x14ac:dyDescent="0.25">
      <c r="A250" t="str">
        <f>HYPERLINK("https://www.ncbi.nlm.nih.gov/geo/query/acc.cgi?acc=GSE85627","GSE85627")</f>
        <v>GSE85627</v>
      </c>
      <c r="B250" t="s">
        <v>6309</v>
      </c>
      <c r="C250" t="str">
        <f>HYPERLINK("https://www.ncbi.nlm.nih.gov/Traces/study/?acc=SRP082167","SRP082167")</f>
        <v>SRP082167</v>
      </c>
      <c r="D250" t="str">
        <f>HYPERLINK("https://www.ncbi.nlm.nih.gov/pubmed/28459457","28459457")</f>
        <v>28459457</v>
      </c>
    </row>
    <row r="251" spans="1:4" x14ac:dyDescent="0.25">
      <c r="A251" t="str">
        <f>HYPERLINK("https://www.ncbi.nlm.nih.gov/geo/query/acc.cgi?acc=GSE85632","GSE85632")</f>
        <v>GSE85632</v>
      </c>
      <c r="B251" t="s">
        <v>6310</v>
      </c>
      <c r="C251" t="str">
        <f>HYPERLINK("https://www.ncbi.nlm.nih.gov/Traces/study/?acc=SRP100862","SRP100862")</f>
        <v>SRP100862</v>
      </c>
      <c r="D251" t="str">
        <f>HYPERLINK("https://www.ncbi.nlm.nih.gov/pubmed/28459457","28459457")</f>
        <v>28459457</v>
      </c>
    </row>
    <row r="252" spans="1:4" x14ac:dyDescent="0.25">
      <c r="A252" t="str">
        <f>HYPERLINK("https://www.ncbi.nlm.nih.gov/geo/query/acc.cgi?acc=GSE85717","GSE85717")</f>
        <v>GSE85717</v>
      </c>
      <c r="B252" t="s">
        <v>6311</v>
      </c>
      <c r="C252" t="str">
        <f>HYPERLINK("https://www.ncbi.nlm.nih.gov/Traces/study/?acc=SRP082325","SRP082325")</f>
        <v>SRP082325</v>
      </c>
      <c r="D252" t="str">
        <f>HYPERLINK("https://www.ncbi.nlm.nih.gov/pubmed/27783950","27783950")</f>
        <v>27783950</v>
      </c>
    </row>
    <row r="253" spans="1:4" x14ac:dyDescent="0.25">
      <c r="A253" t="str">
        <f>HYPERLINK("https://www.ncbi.nlm.nih.gov/geo/query/acc.cgi?acc=GSE86248","GSE86248")</f>
        <v>GSE86248</v>
      </c>
      <c r="B253" t="s">
        <v>6312</v>
      </c>
      <c r="C253" t="str">
        <f>HYPERLINK("https://www.ncbi.nlm.nih.gov/Traces/study/?acc=SRP083772","SRP083772")</f>
        <v>SRP083772</v>
      </c>
      <c r="D253" t="str">
        <f>HYPERLINK("https://www.ncbi.nlm.nih.gov/pubmed/27749823","27749823")</f>
        <v>27749823</v>
      </c>
    </row>
    <row r="254" spans="1:4" x14ac:dyDescent="0.25">
      <c r="A254" t="str">
        <f>HYPERLINK("https://www.ncbi.nlm.nih.gov/geo/query/acc.cgi?acc=GSE86417","GSE86417")</f>
        <v>GSE86417</v>
      </c>
      <c r="B254" t="s">
        <v>6313</v>
      </c>
      <c r="C254" t="str">
        <f>HYPERLINK("https://www.ncbi.nlm.nih.gov/Traces/study/?acc=SRP084395","SRP084395")</f>
        <v>SRP084395</v>
      </c>
      <c r="D254" t="str">
        <f>HYPERLINK("https://www.ncbi.nlm.nih.gov/pubmed/27883889","27883889")</f>
        <v>27883889</v>
      </c>
    </row>
    <row r="255" spans="1:4" x14ac:dyDescent="0.25">
      <c r="A255" t="str">
        <f>HYPERLINK("https://www.ncbi.nlm.nih.gov/geo/query/acc.cgi?acc=GSE86631","GSE86631")</f>
        <v>GSE86631</v>
      </c>
      <c r="B255" t="s">
        <v>6314</v>
      </c>
      <c r="C255" t="str">
        <f>HYPERLINK("https://www.ncbi.nlm.nih.gov/Traces/study/?acc=SRP087761","SRP087761")</f>
        <v>SRP087761</v>
      </c>
    </row>
    <row r="256" spans="1:4" x14ac:dyDescent="0.25">
      <c r="A256" t="str">
        <f>HYPERLINK("https://www.ncbi.nlm.nih.gov/geo/query/acc.cgi?acc=GSE86790","GSE86790")</f>
        <v>GSE86790</v>
      </c>
      <c r="B256" t="s">
        <v>6315</v>
      </c>
      <c r="C256" t="str">
        <f>HYPERLINK("https://www.ncbi.nlm.nih.gov/Traces/study/?acc=SRP087933","SRP087933")</f>
        <v>SRP087933</v>
      </c>
    </row>
    <row r="257" spans="1:5" x14ac:dyDescent="0.25">
      <c r="A257" t="str">
        <f>HYPERLINK("https://www.ncbi.nlm.nih.gov/geo/query/acc.cgi?acc=GSE86817","GSE86817")</f>
        <v>GSE86817</v>
      </c>
      <c r="B257" t="s">
        <v>6316</v>
      </c>
      <c r="C257" t="str">
        <f>HYPERLINK("https://www.ncbi.nlm.nih.gov/Traces/study/?acc=SRP089693","SRP089693")</f>
        <v>SRP089693</v>
      </c>
    </row>
    <row r="258" spans="1:5" x14ac:dyDescent="0.25">
      <c r="A258" t="str">
        <f>HYPERLINK("https://www.ncbi.nlm.nih.gov/geo/query/acc.cgi?acc=GSE86818","GSE86818")</f>
        <v>GSE86818</v>
      </c>
      <c r="B258" t="s">
        <v>6317</v>
      </c>
      <c r="C258" t="str">
        <f>HYPERLINK("https://www.ncbi.nlm.nih.gov/Traces/study/?acc=SRP089693","SRP089693")</f>
        <v>SRP089693</v>
      </c>
    </row>
    <row r="259" spans="1:5" x14ac:dyDescent="0.25">
      <c r="A259" t="str">
        <f>HYPERLINK("https://www.ncbi.nlm.nih.gov/geo/query/acc.cgi?acc=GSE87043","GSE87043")</f>
        <v>GSE87043</v>
      </c>
      <c r="B259" t="s">
        <v>6318</v>
      </c>
      <c r="C259" t="str">
        <f>HYPERLINK("https://www.ncbi.nlm.nih.gov/Traces/study/?acc=SRP090043","SRP090043")</f>
        <v>SRP090043</v>
      </c>
      <c r="D259" t="str">
        <f>HYPERLINK("https://www.ncbi.nlm.nih.gov/pubmed/28472656","28472656")</f>
        <v>28472656</v>
      </c>
    </row>
    <row r="260" spans="1:5" x14ac:dyDescent="0.25">
      <c r="A260" t="str">
        <f>HYPERLINK("https://www.ncbi.nlm.nih.gov/geo/query/acc.cgi?acc=GSE87064","GSE87064")</f>
        <v>GSE87064</v>
      </c>
      <c r="B260" t="s">
        <v>6319</v>
      </c>
      <c r="C260" t="str">
        <f>HYPERLINK("https://www.ncbi.nlm.nih.gov/Traces/study/?acc=SRP090043","SRP090043")</f>
        <v>SRP090043</v>
      </c>
      <c r="D260" t="str">
        <f>HYPERLINK("https://www.ncbi.nlm.nih.gov/pubmed/28472656","28472656")</f>
        <v>28472656</v>
      </c>
      <c r="E260" t="str">
        <f>HYPERLINK("https://www.ncbi.nlm.nih.gov/pubmed/29514090","29514090")</f>
        <v>29514090</v>
      </c>
    </row>
    <row r="261" spans="1:5" x14ac:dyDescent="0.25">
      <c r="A261" t="str">
        <f>HYPERLINK("https://www.ncbi.nlm.nih.gov/geo/query/acc.cgi?acc=GSE87084","GSE87084")</f>
        <v>GSE87084</v>
      </c>
      <c r="B261" t="s">
        <v>6320</v>
      </c>
      <c r="C261" t="str">
        <f>HYPERLINK("https://www.ncbi.nlm.nih.gov/Traces/study/?acc=SRP090129","SRP090129")</f>
        <v>SRP090129</v>
      </c>
      <c r="D261" t="str">
        <f>HYPERLINK("https://www.ncbi.nlm.nih.gov/pubmed/28554894","28554894")</f>
        <v>28554894</v>
      </c>
    </row>
    <row r="262" spans="1:5" x14ac:dyDescent="0.25">
      <c r="A262" t="str">
        <f>HYPERLINK("https://www.ncbi.nlm.nih.gov/geo/query/acc.cgi?acc=GSE87119","GSE87119")</f>
        <v>GSE87119</v>
      </c>
      <c r="B262" t="s">
        <v>6321</v>
      </c>
      <c r="C262" t="str">
        <f>HYPERLINK("https://www.ncbi.nlm.nih.gov/Traces/study/?acc=SRP090169","SRP090169")</f>
        <v>SRP090169</v>
      </c>
      <c r="D262" t="str">
        <f>HYPERLINK("https://www.ncbi.nlm.nih.gov/pubmed/28134929","28134929")</f>
        <v>28134929</v>
      </c>
    </row>
    <row r="263" spans="1:5" x14ac:dyDescent="0.25">
      <c r="A263" t="str">
        <f>HYPERLINK("https://www.ncbi.nlm.nih.gov/geo/query/acc.cgi?acc=GSE87485","GSE87485")</f>
        <v>GSE87485</v>
      </c>
      <c r="B263" t="s">
        <v>6322</v>
      </c>
      <c r="C263" t="str">
        <f>HYPERLINK("https://www.ncbi.nlm.nih.gov/Traces/study/?acc=SRP078684","SRP078684")</f>
        <v>SRP078684</v>
      </c>
      <c r="D263" t="str">
        <f>HYPERLINK("https://www.ncbi.nlm.nih.gov/pubmed/28304275","28304275")</f>
        <v>28304275</v>
      </c>
    </row>
    <row r="264" spans="1:5" x14ac:dyDescent="0.25">
      <c r="A264" t="str">
        <f>HYPERLINK("https://www.ncbi.nlm.nih.gov/geo/query/acc.cgi?acc=GSE87821","GSE87821")</f>
        <v>GSE87821</v>
      </c>
      <c r="B264" t="s">
        <v>6323</v>
      </c>
      <c r="C264" t="str">
        <f>HYPERLINK("https://www.ncbi.nlm.nih.gov/Traces/study/?acc=SRP091444","SRP091444")</f>
        <v>SRP091444</v>
      </c>
      <c r="D264" t="str">
        <f>HYPERLINK("https://www.ncbi.nlm.nih.gov/pubmed/28287392","28287392")</f>
        <v>28287392</v>
      </c>
    </row>
    <row r="265" spans="1:5" x14ac:dyDescent="0.25">
      <c r="A265" t="str">
        <f>HYPERLINK("https://www.ncbi.nlm.nih.gov/geo/query/acc.cgi?acc=GSE87822","GSE87822")</f>
        <v>GSE87822</v>
      </c>
      <c r="B265" t="s">
        <v>6324</v>
      </c>
      <c r="C265" t="str">
        <f>HYPERLINK("https://www.ncbi.nlm.nih.gov/Traces/study/?acc=SRP091444","SRP091444")</f>
        <v>SRP091444</v>
      </c>
      <c r="D265" t="str">
        <f>HYPERLINK("https://www.ncbi.nlm.nih.gov/pubmed/28287392","28287392")</f>
        <v>28287392</v>
      </c>
    </row>
    <row r="266" spans="1:5" x14ac:dyDescent="0.25">
      <c r="A266" t="str">
        <f>HYPERLINK("https://www.ncbi.nlm.nih.gov/geo/query/acc.cgi?acc=GSE88967","GSE88967")</f>
        <v>GSE88967</v>
      </c>
      <c r="B266" t="s">
        <v>6325</v>
      </c>
      <c r="C266" t="str">
        <f>HYPERLINK("https://www.ncbi.nlm.nih.gov/Traces/study/?acc=SRP091844","SRP091844")</f>
        <v>SRP091844</v>
      </c>
      <c r="D266" t="str">
        <f>HYPERLINK("https://www.ncbi.nlm.nih.gov/pubmed/27941795","27941795")</f>
        <v>27941795</v>
      </c>
    </row>
    <row r="267" spans="1:5" x14ac:dyDescent="0.25">
      <c r="A267" t="str">
        <f>HYPERLINK("https://www.ncbi.nlm.nih.gov/geo/query/acc.cgi?acc=GSE88968","GSE88968")</f>
        <v>GSE88968</v>
      </c>
      <c r="B267" t="s">
        <v>6326</v>
      </c>
      <c r="C267" t="str">
        <f>HYPERLINK("https://www.ncbi.nlm.nih.gov/Traces/study/?acc=SRP091844","SRP091844")</f>
        <v>SRP091844</v>
      </c>
      <c r="D267" t="str">
        <f>HYPERLINK("https://www.ncbi.nlm.nih.gov/pubmed/27941795","27941795")</f>
        <v>27941795</v>
      </c>
    </row>
    <row r="268" spans="1:5" x14ac:dyDescent="0.25">
      <c r="A268" t="str">
        <f>HYPERLINK("https://www.ncbi.nlm.nih.gov/geo/query/acc.cgi?acc=GSE89210","GSE89210")</f>
        <v>GSE89210</v>
      </c>
      <c r="B268" t="s">
        <v>6327</v>
      </c>
      <c r="C268" t="str">
        <f>HYPERLINK("https://www.ncbi.nlm.nih.gov/Traces/study/?acc=SRP092111","SRP092111")</f>
        <v>SRP092111</v>
      </c>
      <c r="D268" t="str">
        <f>HYPERLINK("https://www.ncbi.nlm.nih.gov/pubmed/28285903","28285903")</f>
        <v>28285903</v>
      </c>
    </row>
    <row r="269" spans="1:5" x14ac:dyDescent="0.25">
      <c r="A269" t="str">
        <f>HYPERLINK("https://www.ncbi.nlm.nih.gov/geo/query/acc.cgi?acc=GSE89211","GSE89211")</f>
        <v>GSE89211</v>
      </c>
      <c r="B269" t="s">
        <v>6328</v>
      </c>
      <c r="C269" t="str">
        <f>HYPERLINK("https://www.ncbi.nlm.nih.gov/Traces/study/?acc=SRP092111","SRP092111")</f>
        <v>SRP092111</v>
      </c>
      <c r="D269" t="str">
        <f>HYPERLINK("https://www.ncbi.nlm.nih.gov/pubmed/28285903","28285903")</f>
        <v>28285903</v>
      </c>
    </row>
    <row r="270" spans="1:5" x14ac:dyDescent="0.25">
      <c r="A270" t="str">
        <f>HYPERLINK("https://www.ncbi.nlm.nih.gov/geo/query/acc.cgi?acc=GSE89219","GSE89219")</f>
        <v>GSE89219</v>
      </c>
      <c r="B270" t="s">
        <v>6329</v>
      </c>
      <c r="C270" t="str">
        <f>HYPERLINK("https://www.ncbi.nlm.nih.gov/Traces/study/?acc=SRP092125","SRP092125")</f>
        <v>SRP092125</v>
      </c>
      <c r="D270" t="str">
        <f>HYPERLINK("https://www.ncbi.nlm.nih.gov/pubmed/27930301","27930301")</f>
        <v>27930301</v>
      </c>
    </row>
    <row r="271" spans="1:5" x14ac:dyDescent="0.25">
      <c r="A271" t="str">
        <f>HYPERLINK("https://www.ncbi.nlm.nih.gov/geo/query/acc.cgi?acc=GSE89221","GSE89221")</f>
        <v>GSE89221</v>
      </c>
      <c r="B271" t="s">
        <v>6330</v>
      </c>
      <c r="C271" t="str">
        <f>HYPERLINK("https://www.ncbi.nlm.nih.gov/Traces/study/?acc=SRP092125","SRP092125")</f>
        <v>SRP092125</v>
      </c>
      <c r="D271" t="str">
        <f>HYPERLINK("https://www.ncbi.nlm.nih.gov/pubmed/27930301","27930301")</f>
        <v>27930301</v>
      </c>
    </row>
    <row r="272" spans="1:5" x14ac:dyDescent="0.25">
      <c r="A272" t="str">
        <f>HYPERLINK("https://www.ncbi.nlm.nih.gov/geo/query/acc.cgi?acc=GSE89270","GSE89270")</f>
        <v>GSE89270</v>
      </c>
      <c r="B272" t="s">
        <v>6331</v>
      </c>
      <c r="C272" t="str">
        <f>HYPERLINK("https://www.ncbi.nlm.nih.gov/Traces/study/?acc=SRP092246","SRP092246")</f>
        <v>SRP092246</v>
      </c>
      <c r="D272" t="str">
        <f>HYPERLINK("https://www.ncbi.nlm.nih.gov/pubmed/27763814","27763814")</f>
        <v>27763814</v>
      </c>
    </row>
    <row r="273" spans="1:4" x14ac:dyDescent="0.25">
      <c r="A273" t="str">
        <f>HYPERLINK("https://www.ncbi.nlm.nih.gov/geo/query/acc.cgi?acc=GSE89314","GSE89314")</f>
        <v>GSE89314</v>
      </c>
      <c r="B273" t="s">
        <v>6332</v>
      </c>
      <c r="C273" t="str">
        <f>HYPERLINK("https://www.ncbi.nlm.nih.gov/Traces/study/?acc=SRP092292","SRP092292")</f>
        <v>SRP092292</v>
      </c>
      <c r="D273" t="str">
        <f>HYPERLINK("https://www.ncbi.nlm.nih.gov/pubmed/27930333","27930333")</f>
        <v>27930333</v>
      </c>
    </row>
    <row r="274" spans="1:4" x14ac:dyDescent="0.25">
      <c r="A274" t="str">
        <f>HYPERLINK("https://www.ncbi.nlm.nih.gov/geo/query/acc.cgi?acc=GSE89316","GSE89316")</f>
        <v>GSE89316</v>
      </c>
      <c r="B274" t="s">
        <v>6333</v>
      </c>
      <c r="C274" t="str">
        <f>HYPERLINK("https://www.ncbi.nlm.nih.gov/Traces/study/?acc=SRP092292","SRP092292")</f>
        <v>SRP092292</v>
      </c>
      <c r="D274" t="str">
        <f>HYPERLINK("https://www.ncbi.nlm.nih.gov/pubmed/27930333","27930333")</f>
        <v>27930333</v>
      </c>
    </row>
    <row r="275" spans="1:4" x14ac:dyDescent="0.25">
      <c r="A275" t="str">
        <f>HYPERLINK("https://www.ncbi.nlm.nih.gov/geo/query/acc.cgi?acc=GSE89574","GSE89574")</f>
        <v>GSE89574</v>
      </c>
      <c r="B275" t="s">
        <v>6334</v>
      </c>
      <c r="C275" t="str">
        <f>HYPERLINK("https://www.ncbi.nlm.nih.gov/Traces/study/?acc=SRP092646","SRP092646")</f>
        <v>SRP092646</v>
      </c>
      <c r="D275" t="str">
        <f>HYPERLINK("https://www.ncbi.nlm.nih.gov/pubmed/28270516","28270516")</f>
        <v>28270516</v>
      </c>
    </row>
    <row r="276" spans="1:4" x14ac:dyDescent="0.25">
      <c r="A276" t="str">
        <f>HYPERLINK("https://www.ncbi.nlm.nih.gov/geo/query/acc.cgi?acc=GSE89575","GSE89575")</f>
        <v>GSE89575</v>
      </c>
      <c r="B276" t="s">
        <v>6335</v>
      </c>
      <c r="C276" t="str">
        <f>HYPERLINK("https://www.ncbi.nlm.nih.gov/Traces/study/?acc=SRP092646","SRP092646")</f>
        <v>SRP092646</v>
      </c>
      <c r="D276" t="str">
        <f>HYPERLINK("https://www.ncbi.nlm.nih.gov/pubmed/28270516","28270516")</f>
        <v>28270516</v>
      </c>
    </row>
    <row r="277" spans="1:4" x14ac:dyDescent="0.25">
      <c r="A277" t="str">
        <f>HYPERLINK("https://www.ncbi.nlm.nih.gov/geo/query/acc.cgi?acc=GSE90019","GSE90019")</f>
        <v>GSE90019</v>
      </c>
      <c r="B277" t="s">
        <v>6336</v>
      </c>
      <c r="C277" t="str">
        <f>HYPERLINK("https://www.ncbi.nlm.nih.gov/Traces/study/?acc=SRP093797","SRP093797")</f>
        <v>SRP093797</v>
      </c>
      <c r="D277" t="str">
        <f>HYPERLINK("https://www.ncbi.nlm.nih.gov/pubmed/28485378","28485378")</f>
        <v>28485378</v>
      </c>
    </row>
    <row r="278" spans="1:4" x14ac:dyDescent="0.25">
      <c r="A278" t="str">
        <f>HYPERLINK("https://www.ncbi.nlm.nih.gov/geo/query/acc.cgi?acc=GSE90020","GSE90020")</f>
        <v>GSE90020</v>
      </c>
      <c r="B278" t="s">
        <v>6337</v>
      </c>
      <c r="C278" t="str">
        <f>HYPERLINK("https://www.ncbi.nlm.nih.gov/Traces/study/?acc=SRP093797","SRP093797")</f>
        <v>SRP093797</v>
      </c>
      <c r="D278" t="str">
        <f>HYPERLINK("https://www.ncbi.nlm.nih.gov/pubmed/28485378","28485378")</f>
        <v>28485378</v>
      </c>
    </row>
    <row r="279" spans="1:4" x14ac:dyDescent="0.25">
      <c r="A279" t="str">
        <f>HYPERLINK("https://www.ncbi.nlm.nih.gov/geo/query/acc.cgi?acc=GSE90045","GSE90045")</f>
        <v>GSE90045</v>
      </c>
      <c r="B279" t="s">
        <v>6338</v>
      </c>
      <c r="C279" t="str">
        <f>HYPERLINK("https://www.ncbi.nlm.nih.gov/Traces/study/?acc=SRP068097","SRP068097")</f>
        <v>SRP068097</v>
      </c>
      <c r="D279" t="str">
        <f>HYPERLINK("https://www.ncbi.nlm.nih.gov/pubmed/27863226","27863226")</f>
        <v>27863226</v>
      </c>
    </row>
    <row r="280" spans="1:4" x14ac:dyDescent="0.25">
      <c r="A280" t="str">
        <f>HYPERLINK("https://www.ncbi.nlm.nih.gov/geo/query/acc.cgi?acc=GSE90894","GSE90894")</f>
        <v>GSE90894</v>
      </c>
      <c r="B280" t="s">
        <v>6339</v>
      </c>
      <c r="C280" t="str">
        <f>HYPERLINK("https://www.ncbi.nlm.nih.gov/Traces/study/?acc=SRP094578","SRP094578")</f>
        <v>SRP094578</v>
      </c>
      <c r="D280" t="str">
        <f>HYPERLINK("https://www.ncbi.nlm.nih.gov/pubmed/28111071","28111071")</f>
        <v>28111071</v>
      </c>
    </row>
    <row r="281" spans="1:4" x14ac:dyDescent="0.25">
      <c r="A281" t="str">
        <f>HYPERLINK("https://www.ncbi.nlm.nih.gov/geo/query/acc.cgi?acc=GSE90895","GSE90895")</f>
        <v>GSE90895</v>
      </c>
      <c r="B281" t="s">
        <v>6340</v>
      </c>
      <c r="C281" t="str">
        <f>HYPERLINK("https://www.ncbi.nlm.nih.gov/Traces/study/?acc=SRP094578","SRP094578")</f>
        <v>SRP094578</v>
      </c>
      <c r="D281" t="str">
        <f>HYPERLINK("https://www.ncbi.nlm.nih.gov/pubmed/28111071","28111071")</f>
        <v>28111071</v>
      </c>
    </row>
    <row r="282" spans="1:4" x14ac:dyDescent="0.25">
      <c r="A282" t="str">
        <f>HYPERLINK("https://www.ncbi.nlm.nih.gov/geo/query/acc.cgi?acc=GSE92257","GSE92257")</f>
        <v>GSE92257</v>
      </c>
      <c r="B282" t="s">
        <v>6341</v>
      </c>
      <c r="C282" t="str">
        <f>HYPERLINK("https://www.ncbi.nlm.nih.gov/Traces/study/?acc=SRP094937","SRP094937")</f>
        <v>SRP094937</v>
      </c>
      <c r="D282" t="str">
        <f>HYPERLINK("https://www.ncbi.nlm.nih.gov/pubmed/28581511","28581511")</f>
        <v>28581511</v>
      </c>
    </row>
    <row r="283" spans="1:4" x14ac:dyDescent="0.25">
      <c r="A283" t="str">
        <f>HYPERLINK("https://www.ncbi.nlm.nih.gov/geo/query/acc.cgi?acc=GSE92572","GSE92572")</f>
        <v>GSE92572</v>
      </c>
      <c r="B283" t="s">
        <v>6342</v>
      </c>
      <c r="C283" t="str">
        <f>HYPERLINK("https://www.ncbi.nlm.nih.gov/Traces/study/?acc=SRP095349","SRP095349")</f>
        <v>SRP095349</v>
      </c>
      <c r="D283" t="str">
        <f>HYPERLINK("https://www.ncbi.nlm.nih.gov/pubmed/28162994","28162994")</f>
        <v>28162994</v>
      </c>
    </row>
    <row r="284" spans="1:4" x14ac:dyDescent="0.25">
      <c r="A284" t="str">
        <f>HYPERLINK("https://www.ncbi.nlm.nih.gov/geo/query/acc.cgi?acc=GSE94324","GSE94324")</f>
        <v>GSE94324</v>
      </c>
      <c r="B284" t="s">
        <v>6343</v>
      </c>
      <c r="C284" t="str">
        <f>HYPERLINK("https://www.ncbi.nlm.nih.gov/Traces/study/?acc=SRP098643","SRP098643")</f>
        <v>SRP098643</v>
      </c>
      <c r="D284" t="str">
        <f>HYPERLINK("https://www.ncbi.nlm.nih.gov/pubmed/28459456","28459456")</f>
        <v>28459456</v>
      </c>
    </row>
    <row r="285" spans="1:4" x14ac:dyDescent="0.25">
      <c r="A285" t="str">
        <f>HYPERLINK("https://www.ncbi.nlm.nih.gov/geo/query/acc.cgi?acc=GSE94325","GSE94325")</f>
        <v>GSE94325</v>
      </c>
      <c r="B285" t="s">
        <v>6344</v>
      </c>
      <c r="C285" t="str">
        <f>HYPERLINK("https://www.ncbi.nlm.nih.gov/Traces/study/?acc=SRP098643","SRP098643")</f>
        <v>SRP098643</v>
      </c>
      <c r="D285" t="str">
        <f>HYPERLINK("https://www.ncbi.nlm.nih.gov/pubmed/28459456","28459456")</f>
        <v>28459456</v>
      </c>
    </row>
    <row r="286" spans="1:4" x14ac:dyDescent="0.25">
      <c r="A286" t="str">
        <f>HYPERLINK("https://www.ncbi.nlm.nih.gov/geo/query/acc.cgi?acc=GSE95519","GSE95519")</f>
        <v>GSE95519</v>
      </c>
      <c r="B286" t="s">
        <v>6345</v>
      </c>
      <c r="C286" t="str">
        <f>HYPERLINK("https://www.ncbi.nlm.nih.gov/Traces/study/?acc=SRP100862","SRP100862")</f>
        <v>SRP100862</v>
      </c>
      <c r="D286" t="str">
        <f>HYPERLINK("https://www.ncbi.nlm.nih.gov/pubmed/28459457","28459457")</f>
        <v>28459457</v>
      </c>
    </row>
    <row r="287" spans="1:4" x14ac:dyDescent="0.25">
      <c r="A287" t="str">
        <f>HYPERLINK("https://www.ncbi.nlm.nih.gov/geo/query/acc.cgi?acc=GSE98063","GSE98063")</f>
        <v>GSE98063</v>
      </c>
      <c r="B287" t="s">
        <v>6346</v>
      </c>
      <c r="C287" t="str">
        <f>HYPERLINK("https://www.ncbi.nlm.nih.gov/Traces/study/?acc=SRP104739","SRP104739")</f>
        <v>SRP104739</v>
      </c>
      <c r="D287" t="str">
        <f>HYPERLINK("https://www.ncbi.nlm.nih.gov/pubmed/28483418","28483418")</f>
        <v>28483418</v>
      </c>
    </row>
    <row r="288" spans="1:4" x14ac:dyDescent="0.25">
      <c r="A288" t="str">
        <f>HYPERLINK("https://www.ncbi.nlm.nih.gov/geo/query/acc.cgi?acc=GSE98140","GSE98140")</f>
        <v>GSE98140</v>
      </c>
      <c r="B288" t="s">
        <v>6347</v>
      </c>
      <c r="C288" t="str">
        <f>HYPERLINK("https://www.ncbi.nlm.nih.gov/Traces/study/?acc=SRP105122","SRP105122")</f>
        <v>SRP105122</v>
      </c>
      <c r="D288" t="str">
        <f>HYPERLINK("https://www.ncbi.nlm.nih.gov/pubmed/28487406","28487406")</f>
        <v>28487406</v>
      </c>
    </row>
  </sheetData>
  <autoFilter ref="A1:F288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7"/>
  <sheetViews>
    <sheetView zoomScaleNormal="100" workbookViewId="0"/>
  </sheetViews>
  <sheetFormatPr defaultRowHeight="15" x14ac:dyDescent="0.25"/>
  <cols>
    <col min="1" max="1" width="13"/>
    <col min="2" max="2" width="84.7109375" style="2"/>
    <col min="3" max="1025" width="8.7109375"/>
  </cols>
  <sheetData>
    <row r="1" spans="1:5" ht="33.75" customHeight="1" x14ac:dyDescent="0.25">
      <c r="A1" s="1" t="s">
        <v>554</v>
      </c>
      <c r="B1" s="1" t="s">
        <v>1</v>
      </c>
      <c r="C1" s="1" t="s">
        <v>0</v>
      </c>
      <c r="D1" s="1" t="s">
        <v>6062</v>
      </c>
      <c r="E1" s="1" t="s">
        <v>6348</v>
      </c>
    </row>
    <row r="2" spans="1:5" x14ac:dyDescent="0.25">
      <c r="A2" t="str">
        <f>HYPERLINK("https://www.ncbi.nlm.nih.gov/geo/query/acc.cgi?acc=GSM1709617","GSM1709617")</f>
        <v>GSM1709617</v>
      </c>
      <c r="B2" s="2" t="s">
        <v>6349</v>
      </c>
      <c r="C2" t="str">
        <f>HYPERLINK("https://www.ncbi.nlm.nih.gov/geo/query/acc.cgi?acc=GSE69823","GSE69823")</f>
        <v>GSE69823</v>
      </c>
      <c r="D2" t="str">
        <f>HYPERLINK("https://www.ncbi.nlm.nih.gov/Traces/study/?acc=SRP059433","SRP059433")</f>
        <v>SRP059433</v>
      </c>
      <c r="E2" t="str">
        <f>HYPERLINK("https://www.ncbi.nlm.nih.gov/Traces/study/?acc=SRX1057678","SRX1057678")</f>
        <v>SRX1057678</v>
      </c>
    </row>
    <row r="3" spans="1:5" x14ac:dyDescent="0.25">
      <c r="A3" t="str">
        <f>HYPERLINK("https://www.ncbi.nlm.nih.gov/geo/query/acc.cgi?acc=GSM1000592","GSM1000592")</f>
        <v>GSM1000592</v>
      </c>
      <c r="B3" s="2" t="s">
        <v>6350</v>
      </c>
      <c r="C3" t="str">
        <f>HYPERLINK("https://www.ncbi.nlm.nih.gov/geo/query/acc.cgi?acc=GSE39656","GSE39656")</f>
        <v>GSE39656</v>
      </c>
      <c r="D3" t="str">
        <f>HYPERLINK("https://www.ncbi.nlm.nih.gov/Traces/study/?acc=SRP014579","SRP014579")</f>
        <v>SRP014579</v>
      </c>
      <c r="E3" t="str">
        <f>HYPERLINK("https://www.ncbi.nlm.nih.gov/Traces/study/?acc=SRX185767","SRX185767")</f>
        <v>SRX185767</v>
      </c>
    </row>
    <row r="4" spans="1:5" x14ac:dyDescent="0.25">
      <c r="A4" t="str">
        <f>HYPERLINK("https://www.ncbi.nlm.nih.gov/geo/query/acc.cgi?acc=GSM1287737","GSM1287737")</f>
        <v>GSM1287737</v>
      </c>
      <c r="B4" s="2" t="s">
        <v>6351</v>
      </c>
      <c r="C4" t="str">
        <f>HYPERLINK("https://www.ncbi.nlm.nih.gov/geo/query/acc.cgi?acc=GSE53212","GSE53212")</f>
        <v>GSE53212</v>
      </c>
      <c r="D4" t="str">
        <f>HYPERLINK("https://www.ncbi.nlm.nih.gov/Traces/study/?acc=SRP033700","SRP033700")</f>
        <v>SRP033700</v>
      </c>
      <c r="E4" t="str">
        <f>HYPERLINK("https://www.ncbi.nlm.nih.gov/Traces/study/?acc=SRX390142","SRX390142")</f>
        <v>SRX390142</v>
      </c>
    </row>
    <row r="5" spans="1:5" x14ac:dyDescent="0.25">
      <c r="A5" t="str">
        <f>HYPERLINK("https://www.ncbi.nlm.nih.gov/geo/query/acc.cgi?acc=GSM1709620","GSM1709620")</f>
        <v>GSM1709620</v>
      </c>
      <c r="B5" s="2" t="s">
        <v>6352</v>
      </c>
      <c r="C5" t="str">
        <f>HYPERLINK("https://www.ncbi.nlm.nih.gov/geo/query/acc.cgi?acc=GSE69823","GSE69823")</f>
        <v>GSE69823</v>
      </c>
      <c r="D5" t="str">
        <f>HYPERLINK("https://www.ncbi.nlm.nih.gov/Traces/study/?acc=SRP059433","SRP059433")</f>
        <v>SRP059433</v>
      </c>
      <c r="E5" t="str">
        <f>HYPERLINK("https://www.ncbi.nlm.nih.gov/Traces/study/?acc=SRX1057681","SRX1057681")</f>
        <v>SRX1057681</v>
      </c>
    </row>
    <row r="6" spans="1:5" x14ac:dyDescent="0.25">
      <c r="A6" t="str">
        <f>HYPERLINK("https://www.ncbi.nlm.nih.gov/geo/query/acc.cgi?acc=GSM1901265","GSM1901265")</f>
        <v>GSM1901265</v>
      </c>
      <c r="B6" s="2" t="s">
        <v>6353</v>
      </c>
      <c r="C6" t="str">
        <f>HYPERLINK("https://www.ncbi.nlm.nih.gov/geo/query/acc.cgi?acc=GSE50534","GSE50534")</f>
        <v>GSE50534</v>
      </c>
      <c r="D6" t="str">
        <f>HYPERLINK("https://www.ncbi.nlm.nih.gov/Traces/study/?acc=SRP029433","SRP029433")</f>
        <v>SRP029433</v>
      </c>
      <c r="E6" t="str">
        <f>HYPERLINK("https://www.ncbi.nlm.nih.gov/Traces/study/?acc=SRX1302589","SRX1302589")</f>
        <v>SRX1302589</v>
      </c>
    </row>
    <row r="7" spans="1:5" x14ac:dyDescent="0.25">
      <c r="A7" t="str">
        <f>HYPERLINK("https://www.ncbi.nlm.nih.gov/geo/query/acc.cgi?acc=GSM1249337","GSM1249337")</f>
        <v>GSM1249337</v>
      </c>
      <c r="B7" s="2" t="s">
        <v>6354</v>
      </c>
      <c r="C7" t="str">
        <f>HYPERLINK("https://www.ncbi.nlm.nih.gov/geo/query/acc.cgi?acc=GSE51006","GSE51006")</f>
        <v>GSE51006</v>
      </c>
      <c r="D7" t="str">
        <f>HYPERLINK("https://www.ncbi.nlm.nih.gov/Traces/study/?acc=SRP030028","SRP030028")</f>
        <v>SRP030028</v>
      </c>
      <c r="E7" t="str">
        <f>HYPERLINK("https://www.ncbi.nlm.nih.gov/Traces/study/?acc=SRX367122","SRX367122")</f>
        <v>SRX367122</v>
      </c>
    </row>
    <row r="8" spans="1:5" x14ac:dyDescent="0.25">
      <c r="A8" t="str">
        <f>HYPERLINK("https://www.ncbi.nlm.nih.gov/geo/query/acc.cgi?acc=GSM1145413","GSM1145413")</f>
        <v>GSM1145413</v>
      </c>
      <c r="B8" s="2" t="s">
        <v>6355</v>
      </c>
      <c r="C8" t="str">
        <f>HYPERLINK("https://www.ncbi.nlm.nih.gov/geo/query/acc.cgi?acc=GSE46893","GSE46893")</f>
        <v>GSE46893</v>
      </c>
      <c r="D8" t="str">
        <f>HYPERLINK("https://www.ncbi.nlm.nih.gov/Traces/study/?acc=SRP022933","SRP022933")</f>
        <v>SRP022933</v>
      </c>
      <c r="E8" t="str">
        <f>HYPERLINK("https://www.ncbi.nlm.nih.gov/Traces/study/?acc=SRX283863","SRX283863")</f>
        <v>SRX283863</v>
      </c>
    </row>
    <row r="9" spans="1:5" x14ac:dyDescent="0.25">
      <c r="A9" t="str">
        <f>HYPERLINK("https://www.ncbi.nlm.nih.gov/geo/query/acc.cgi?acc=GSM2417199","GSM2417199")</f>
        <v>GSM2417199</v>
      </c>
      <c r="B9" s="2" t="s">
        <v>6356</v>
      </c>
      <c r="C9" t="str">
        <f>HYPERLINK("https://www.ncbi.nlm.nih.gov/geo/query/acc.cgi?acc=GSE90894","GSE90894")</f>
        <v>GSE90894</v>
      </c>
      <c r="D9" t="str">
        <f>HYPERLINK("https://www.ncbi.nlm.nih.gov/Traces/study/?acc=SRP094578","SRP094578")</f>
        <v>SRP094578</v>
      </c>
      <c r="E9" t="str">
        <f>HYPERLINK("https://www.ncbi.nlm.nih.gov/Traces/study/?acc=SRX2396347","SRX2396347")</f>
        <v>SRX2396347</v>
      </c>
    </row>
    <row r="10" spans="1:5" x14ac:dyDescent="0.25">
      <c r="A10" t="str">
        <f>HYPERLINK("https://www.ncbi.nlm.nih.gov/geo/query/acc.cgi?acc=GSM1901264","GSM1901264")</f>
        <v>GSM1901264</v>
      </c>
      <c r="B10" s="2" t="s">
        <v>6357</v>
      </c>
      <c r="C10" t="str">
        <f>HYPERLINK("https://www.ncbi.nlm.nih.gov/geo/query/acc.cgi?acc=GSE50534","GSE50534")</f>
        <v>GSE50534</v>
      </c>
      <c r="D10" t="str">
        <f>HYPERLINK("https://www.ncbi.nlm.nih.gov/Traces/study/?acc=SRP029433","SRP029433")</f>
        <v>SRP029433</v>
      </c>
      <c r="E10" t="str">
        <f>HYPERLINK("https://www.ncbi.nlm.nih.gov/Traces/study/?acc=SRX1302588","SRX1302588")</f>
        <v>SRX1302588</v>
      </c>
    </row>
    <row r="11" spans="1:5" x14ac:dyDescent="0.25">
      <c r="A11" t="str">
        <f>HYPERLINK("https://www.ncbi.nlm.nih.gov/geo/query/acc.cgi?acc=GSM1498993","GSM1498993")</f>
        <v>GSM1498993</v>
      </c>
      <c r="B11" s="2" t="s">
        <v>6358</v>
      </c>
      <c r="C11" t="str">
        <f>HYPERLINK("https://www.ncbi.nlm.nih.gov/geo/query/acc.cgi?acc=GSE61184","GSE61184")</f>
        <v>GSE61184</v>
      </c>
      <c r="D11" t="str">
        <f>HYPERLINK("https://www.ncbi.nlm.nih.gov/Traces/study/?acc=SRP046290","SRP046290")</f>
        <v>SRP046290</v>
      </c>
      <c r="E11" t="str">
        <f>HYPERLINK("https://www.ncbi.nlm.nih.gov/Traces/study/?acc=SRX695156","SRX695156")</f>
        <v>SRX695156</v>
      </c>
    </row>
    <row r="12" spans="1:5" x14ac:dyDescent="0.25">
      <c r="A12" t="str">
        <f>HYPERLINK("https://www.ncbi.nlm.nih.gov/geo/query/acc.cgi?acc=GSM1499000","GSM1499000")</f>
        <v>GSM1499000</v>
      </c>
      <c r="B12" s="2" t="s">
        <v>6359</v>
      </c>
      <c r="C12" t="str">
        <f>HYPERLINK("https://www.ncbi.nlm.nih.gov/geo/query/acc.cgi?acc=GSE61184","GSE61184")</f>
        <v>GSE61184</v>
      </c>
      <c r="D12" t="str">
        <f>HYPERLINK("https://www.ncbi.nlm.nih.gov/Traces/study/?acc=SRP046290","SRP046290")</f>
        <v>SRP046290</v>
      </c>
      <c r="E12" t="str">
        <f>HYPERLINK("https://www.ncbi.nlm.nih.gov/Traces/study/?acc=SRX695163","SRX695163")</f>
        <v>SRX695163</v>
      </c>
    </row>
    <row r="13" spans="1:5" x14ac:dyDescent="0.25">
      <c r="A13" t="str">
        <f>HYPERLINK("https://www.ncbi.nlm.nih.gov/geo/query/acc.cgi?acc=GSM1499001","GSM1499001")</f>
        <v>GSM1499001</v>
      </c>
      <c r="B13" s="2" t="s">
        <v>6360</v>
      </c>
      <c r="C13" t="str">
        <f>HYPERLINK("https://www.ncbi.nlm.nih.gov/geo/query/acc.cgi?acc=GSE61184","GSE61184")</f>
        <v>GSE61184</v>
      </c>
      <c r="D13" t="str">
        <f>HYPERLINK("https://www.ncbi.nlm.nih.gov/Traces/study/?acc=SRP046290","SRP046290")</f>
        <v>SRP046290</v>
      </c>
      <c r="E13" t="str">
        <f>HYPERLINK("https://www.ncbi.nlm.nih.gov/Traces/study/?acc=SRX695164","SRX695164")</f>
        <v>SRX695164</v>
      </c>
    </row>
    <row r="14" spans="1:5" x14ac:dyDescent="0.25">
      <c r="A14" t="str">
        <f>HYPERLINK("https://www.ncbi.nlm.nih.gov/geo/query/acc.cgi?acc=GSM1498990","GSM1498990")</f>
        <v>GSM1498990</v>
      </c>
      <c r="B14" s="2" t="s">
        <v>6361</v>
      </c>
      <c r="C14" t="str">
        <f>HYPERLINK("https://www.ncbi.nlm.nih.gov/geo/query/acc.cgi?acc=GSE61184","GSE61184")</f>
        <v>GSE61184</v>
      </c>
      <c r="D14" t="str">
        <f>HYPERLINK("https://www.ncbi.nlm.nih.gov/Traces/study/?acc=SRP046290","SRP046290")</f>
        <v>SRP046290</v>
      </c>
      <c r="E14" t="str">
        <f>HYPERLINK("https://www.ncbi.nlm.nih.gov/Traces/study/?acc=SRX695153","SRX695153")</f>
        <v>SRX695153</v>
      </c>
    </row>
    <row r="15" spans="1:5" x14ac:dyDescent="0.25">
      <c r="A15" t="str">
        <f>HYPERLINK("https://www.ncbi.nlm.nih.gov/geo/query/acc.cgi?acc=GSM2361206","GSM2361206")</f>
        <v>GSM2361206</v>
      </c>
      <c r="B15" s="2" t="s">
        <v>6362</v>
      </c>
      <c r="C15" t="str">
        <f>HYPERLINK("https://www.ncbi.nlm.nih.gov/geo/query/acc.cgi?acc=GSE89219","GSE89219")</f>
        <v>GSE89219</v>
      </c>
      <c r="D15" t="str">
        <f>HYPERLINK("https://www.ncbi.nlm.nih.gov/Traces/study/?acc=SRP092125","SRP092125")</f>
        <v>SRP092125</v>
      </c>
      <c r="E15" t="str">
        <f>HYPERLINK("https://www.ncbi.nlm.nih.gov/Traces/study/?acc=SRX2270599","SRX2270599")</f>
        <v>SRX2270599</v>
      </c>
    </row>
    <row r="16" spans="1:5" x14ac:dyDescent="0.25">
      <c r="A16" t="str">
        <f>HYPERLINK("https://www.ncbi.nlm.nih.gov/geo/query/acc.cgi?acc=GSM2361216","GSM2361216")</f>
        <v>GSM2361216</v>
      </c>
      <c r="B16" s="2" t="s">
        <v>6363</v>
      </c>
      <c r="C16" t="str">
        <f>HYPERLINK("https://www.ncbi.nlm.nih.gov/geo/query/acc.cgi?acc=GSE89219","GSE89219")</f>
        <v>GSE89219</v>
      </c>
      <c r="D16" t="str">
        <f>HYPERLINK("https://www.ncbi.nlm.nih.gov/Traces/study/?acc=SRP092125","SRP092125")</f>
        <v>SRP092125</v>
      </c>
      <c r="E16" t="str">
        <f>HYPERLINK("https://www.ncbi.nlm.nih.gov/Traces/study/?acc=SRX2270609","SRX2270609")</f>
        <v>SRX2270609</v>
      </c>
    </row>
    <row r="17" spans="1:5" x14ac:dyDescent="0.25">
      <c r="A17" t="str">
        <f>HYPERLINK("https://www.ncbi.nlm.nih.gov/geo/query/acc.cgi?acc=GSM2361219","GSM2361219")</f>
        <v>GSM2361219</v>
      </c>
      <c r="B17" s="2" t="s">
        <v>6364</v>
      </c>
      <c r="C17" t="str">
        <f>HYPERLINK("https://www.ncbi.nlm.nih.gov/geo/query/acc.cgi?acc=GSE89219","GSE89219")</f>
        <v>GSE89219</v>
      </c>
      <c r="D17" t="str">
        <f>HYPERLINK("https://www.ncbi.nlm.nih.gov/Traces/study/?acc=SRP092125","SRP092125")</f>
        <v>SRP092125</v>
      </c>
      <c r="E17" t="str">
        <f>HYPERLINK("https://www.ncbi.nlm.nih.gov/Traces/study/?acc=SRX2270612","SRX2270612")</f>
        <v>SRX2270612</v>
      </c>
    </row>
    <row r="18" spans="1:5" x14ac:dyDescent="0.25">
      <c r="A18" t="str">
        <f>HYPERLINK("https://www.ncbi.nlm.nih.gov/geo/query/acc.cgi?acc=GSM2361222","GSM2361222")</f>
        <v>GSM2361222</v>
      </c>
      <c r="B18" s="2" t="s">
        <v>6365</v>
      </c>
      <c r="C18" t="str">
        <f>HYPERLINK("https://www.ncbi.nlm.nih.gov/geo/query/acc.cgi?acc=GSE89219","GSE89219")</f>
        <v>GSE89219</v>
      </c>
      <c r="D18" t="str">
        <f>HYPERLINK("https://www.ncbi.nlm.nih.gov/Traces/study/?acc=SRP092125","SRP092125")</f>
        <v>SRP092125</v>
      </c>
      <c r="E18" t="str">
        <f>HYPERLINK("https://www.ncbi.nlm.nih.gov/Traces/study/?acc=SRX2270615","SRX2270615")</f>
        <v>SRX2270615</v>
      </c>
    </row>
    <row r="19" spans="1:5" x14ac:dyDescent="0.25">
      <c r="A19" t="str">
        <f>HYPERLINK("https://www.ncbi.nlm.nih.gov/geo/query/acc.cgi?acc=GSM1614830","GSM1614830")</f>
        <v>GSM1614830</v>
      </c>
      <c r="B19" s="2" t="s">
        <v>6366</v>
      </c>
      <c r="C19" t="str">
        <f>HYPERLINK("https://www.ncbi.nlm.nih.gov/geo/query/acc.cgi?acc=GSE66127","GSE66127")</f>
        <v>GSE66127</v>
      </c>
      <c r="D19" t="str">
        <f>HYPERLINK("https://www.ncbi.nlm.nih.gov/Traces/study/?acc=SRP055200","SRP055200")</f>
        <v>SRP055200</v>
      </c>
      <c r="E19" t="str">
        <f>HYPERLINK("https://www.ncbi.nlm.nih.gov/Traces/study/?acc=SRX884141","SRX884141")</f>
        <v>SRX884141</v>
      </c>
    </row>
    <row r="20" spans="1:5" x14ac:dyDescent="0.25">
      <c r="A20" t="str">
        <f>HYPERLINK("https://www.ncbi.nlm.nih.gov/geo/query/acc.cgi?acc=GSM1249336","GSM1249336")</f>
        <v>GSM1249336</v>
      </c>
      <c r="B20" s="2" t="s">
        <v>6367</v>
      </c>
      <c r="C20" t="str">
        <f>HYPERLINK("https://www.ncbi.nlm.nih.gov/geo/query/acc.cgi?acc=GSE51006","GSE51006")</f>
        <v>GSE51006</v>
      </c>
      <c r="D20" t="str">
        <f>HYPERLINK("https://www.ncbi.nlm.nih.gov/Traces/study/?acc=SRP030028","SRP030028")</f>
        <v>SRP030028</v>
      </c>
      <c r="E20" t="str">
        <f>HYPERLINK("https://www.ncbi.nlm.nih.gov/Traces/study/?acc=SRX367121","SRX367121")</f>
        <v>SRX367121</v>
      </c>
    </row>
    <row r="21" spans="1:5" x14ac:dyDescent="0.25">
      <c r="A21" t="str">
        <f>HYPERLINK("https://www.ncbi.nlm.nih.gov/geo/query/acc.cgi?acc=GSM1819957","GSM1819957")</f>
        <v>GSM1819957</v>
      </c>
      <c r="B21" s="2" t="s">
        <v>6368</v>
      </c>
      <c r="C21" t="str">
        <f>HYPERLINK("https://www.ncbi.nlm.nih.gov/geo/query/acc.cgi?acc=GSE70816","GSE70816")</f>
        <v>GSE70816</v>
      </c>
      <c r="D21" t="str">
        <f>HYPERLINK("https://www.ncbi.nlm.nih.gov/Traces/study/?acc=SRP060709","SRP060709")</f>
        <v>SRP060709</v>
      </c>
      <c r="E21" t="str">
        <f>HYPERLINK("https://www.ncbi.nlm.nih.gov/Traces/study/?acc=SRX1092468","SRX1092468")</f>
        <v>SRX1092468</v>
      </c>
    </row>
    <row r="22" spans="1:5" x14ac:dyDescent="0.25">
      <c r="A22" t="str">
        <f>HYPERLINK("https://www.ncbi.nlm.nih.gov/geo/query/acc.cgi?acc=GSM1819956","GSM1819956")</f>
        <v>GSM1819956</v>
      </c>
      <c r="B22" s="2" t="s">
        <v>6369</v>
      </c>
      <c r="C22" t="str">
        <f>HYPERLINK("https://www.ncbi.nlm.nih.gov/geo/query/acc.cgi?acc=GSE70816","GSE70816")</f>
        <v>GSE70816</v>
      </c>
      <c r="D22" t="str">
        <f>HYPERLINK("https://www.ncbi.nlm.nih.gov/Traces/study/?acc=SRP060709","SRP060709")</f>
        <v>SRP060709</v>
      </c>
      <c r="E22" t="str">
        <f>HYPERLINK("https://www.ncbi.nlm.nih.gov/Traces/study/?acc=SRX1092467","SRX1092467")</f>
        <v>SRX1092467</v>
      </c>
    </row>
    <row r="23" spans="1:5" x14ac:dyDescent="0.25">
      <c r="A23" t="str">
        <f>HYPERLINK("https://www.ncbi.nlm.nih.gov/geo/query/acc.cgi?acc=GSM1098174","GSM1098174")</f>
        <v>GSM1098174</v>
      </c>
      <c r="B23" s="2" t="s">
        <v>6370</v>
      </c>
      <c r="C23" t="str">
        <f>HYPERLINK("https://www.ncbi.nlm.nih.gov/geo/query/acc.cgi?acc=GSE45157","GSE45157")</f>
        <v>GSE45157</v>
      </c>
      <c r="D23" t="str">
        <f>HYPERLINK("https://www.ncbi.nlm.nih.gov/Traces/study/?acc=SRP019270","SRP019270")</f>
        <v>SRP019270</v>
      </c>
      <c r="E23" t="str">
        <f>HYPERLINK("https://www.ncbi.nlm.nih.gov/Traces/study/?acc=SRX249068","SRX249068")</f>
        <v>SRX249068</v>
      </c>
    </row>
    <row r="24" spans="1:5" x14ac:dyDescent="0.25">
      <c r="A24" t="str">
        <f>HYPERLINK("https://www.ncbi.nlm.nih.gov/geo/query/acc.cgi?acc=GSM1496608","GSM1496608")</f>
        <v>GSM1496608</v>
      </c>
      <c r="B24" s="2" t="s">
        <v>6371</v>
      </c>
      <c r="C24" t="str">
        <f>HYPERLINK("https://www.ncbi.nlm.nih.gov/geo/query/acc.cgi?acc=GSE61102","GSE61102")</f>
        <v>GSE61102</v>
      </c>
      <c r="D24" t="str">
        <f>HYPERLINK("https://www.ncbi.nlm.nih.gov/Traces/study/?acc=SRP046218","SRP046218")</f>
        <v>SRP046218</v>
      </c>
      <c r="E24" t="str">
        <f>HYPERLINK("https://www.ncbi.nlm.nih.gov/Traces/study/?acc=SRX692825","SRX692825")</f>
        <v>SRX692825</v>
      </c>
    </row>
    <row r="25" spans="1:5" x14ac:dyDescent="0.25">
      <c r="A25" t="str">
        <f>HYPERLINK("https://www.ncbi.nlm.nih.gov/geo/query/acc.cgi?acc=GSM1229024","GSM1229024")</f>
        <v>GSM1229024</v>
      </c>
      <c r="B25" s="2" t="s">
        <v>6372</v>
      </c>
      <c r="C25" t="str">
        <f>HYPERLINK("https://www.ncbi.nlm.nih.gov/geo/query/acc.cgi?acc=GSE50776","GSE50776")</f>
        <v>GSE50776</v>
      </c>
      <c r="D25" t="str">
        <f>HYPERLINK("https://www.ncbi.nlm.nih.gov/Traces/study/?acc=SRP029892","SRP029892")</f>
        <v>SRP029892</v>
      </c>
      <c r="E25" t="str">
        <f>HYPERLINK("https://www.ncbi.nlm.nih.gov/Traces/study/?acc=SRX348624","SRX348624")</f>
        <v>SRX348624</v>
      </c>
    </row>
    <row r="26" spans="1:5" x14ac:dyDescent="0.25">
      <c r="A26" t="str">
        <f>HYPERLINK("https://www.ncbi.nlm.nih.gov/geo/query/acc.cgi?acc=GSM1277689","GSM1277689")</f>
        <v>GSM1277689</v>
      </c>
      <c r="B26" s="2" t="s">
        <v>6373</v>
      </c>
      <c r="C26" t="str">
        <f>HYPERLINK("https://www.ncbi.nlm.nih.gov/geo/query/acc.cgi?acc=GSE52899","GSE52899")</f>
        <v>GSE52899</v>
      </c>
      <c r="D26" t="str">
        <f>HYPERLINK("https://www.ncbi.nlm.nih.gov/Traces/study/?acc=SRP033426","SRP033426")</f>
        <v>SRP033426</v>
      </c>
      <c r="E26" t="str">
        <f>HYPERLINK("https://www.ncbi.nlm.nih.gov/Traces/study/?acc=SRX385962","SRX385962")</f>
        <v>SRX385962</v>
      </c>
    </row>
    <row r="27" spans="1:5" x14ac:dyDescent="0.25">
      <c r="A27" t="str">
        <f>HYPERLINK("https://www.ncbi.nlm.nih.gov/geo/query/acc.cgi?acc=GSM2417216","GSM2417216")</f>
        <v>GSM2417216</v>
      </c>
      <c r="B27" s="2" t="s">
        <v>6374</v>
      </c>
      <c r="C27" t="str">
        <f>HYPERLINK("https://www.ncbi.nlm.nih.gov/geo/query/acc.cgi?acc=GSE90894","GSE90894")</f>
        <v>GSE90894</v>
      </c>
      <c r="D27" t="str">
        <f>HYPERLINK("https://www.ncbi.nlm.nih.gov/Traces/study/?acc=SRP094578","SRP094578")</f>
        <v>SRP094578</v>
      </c>
      <c r="E27" t="str">
        <f>HYPERLINK("https://www.ncbi.nlm.nih.gov/Traces/study/?acc=SRX2396364","SRX2396364")</f>
        <v>SRX2396364</v>
      </c>
    </row>
    <row r="28" spans="1:5" x14ac:dyDescent="0.25">
      <c r="A28" t="str">
        <f>HYPERLINK("https://www.ncbi.nlm.nih.gov/geo/query/acc.cgi?acc=GSM1399488","GSM1399488")</f>
        <v>GSM1399488</v>
      </c>
      <c r="B28" s="2" t="s">
        <v>6375</v>
      </c>
      <c r="C28" t="str">
        <f>HYPERLINK("https://www.ncbi.nlm.nih.gov/geo/query/acc.cgi?acc=GSE58018","GSE58018")</f>
        <v>GSE58018</v>
      </c>
      <c r="D28" t="str">
        <f>HYPERLINK("https://www.ncbi.nlm.nih.gov/Traces/study/?acc=SRP042334","SRP042334")</f>
        <v>SRP042334</v>
      </c>
      <c r="E28" t="str">
        <f>HYPERLINK("https://www.ncbi.nlm.nih.gov/Traces/study/?acc=SRX554676","SRX554676")</f>
        <v>SRX554676</v>
      </c>
    </row>
    <row r="29" spans="1:5" x14ac:dyDescent="0.25">
      <c r="A29" t="str">
        <f>HYPERLINK("https://www.ncbi.nlm.nih.gov/geo/query/acc.cgi?acc=GSM2282204","GSM2282204")</f>
        <v>GSM2282204</v>
      </c>
      <c r="B29" s="2" t="s">
        <v>6376</v>
      </c>
      <c r="C29" t="str">
        <f>HYPERLINK("https://www.ncbi.nlm.nih.gov/geo/query/acc.cgi?acc=GSE85717","GSE85717")</f>
        <v>GSE85717</v>
      </c>
      <c r="D29" t="str">
        <f>HYPERLINK("https://www.ncbi.nlm.nih.gov/Traces/study/?acc=SRP082325","SRP082325")</f>
        <v>SRP082325</v>
      </c>
      <c r="E29" t="str">
        <f>HYPERLINK("https://www.ncbi.nlm.nih.gov/Traces/study/?acc=SRX2031403","SRX2031403")</f>
        <v>SRX2031403</v>
      </c>
    </row>
    <row r="30" spans="1:5" x14ac:dyDescent="0.25">
      <c r="A30" t="str">
        <f>HYPERLINK("https://www.ncbi.nlm.nih.gov/geo/query/acc.cgi?acc=GSM2282207","GSM2282207")</f>
        <v>GSM2282207</v>
      </c>
      <c r="B30" s="2" t="s">
        <v>6377</v>
      </c>
      <c r="C30" t="str">
        <f>HYPERLINK("https://www.ncbi.nlm.nih.gov/geo/query/acc.cgi?acc=GSE85717","GSE85717")</f>
        <v>GSE85717</v>
      </c>
      <c r="D30" t="str">
        <f>HYPERLINK("https://www.ncbi.nlm.nih.gov/Traces/study/?acc=SRP082325","SRP082325")</f>
        <v>SRP082325</v>
      </c>
      <c r="E30" t="str">
        <f>HYPERLINK("https://www.ncbi.nlm.nih.gov/Traces/study/?acc=SRX2031406","SRX2031406")</f>
        <v>SRX2031406</v>
      </c>
    </row>
    <row r="31" spans="1:5" x14ac:dyDescent="0.25">
      <c r="A31" t="str">
        <f>HYPERLINK("https://www.ncbi.nlm.nih.gov/geo/query/acc.cgi?acc=GSM2232768","GSM2232768")</f>
        <v>GSM2232768</v>
      </c>
      <c r="B31" s="2" t="s">
        <v>6378</v>
      </c>
      <c r="C31" t="str">
        <f>HYPERLINK("https://www.ncbi.nlm.nih.gov/geo/query/acc.cgi?acc=GSE84137","GSE84137")</f>
        <v>GSE84137</v>
      </c>
      <c r="D31" t="str">
        <f>HYPERLINK("https://www.ncbi.nlm.nih.gov/Traces/study/?acc=SRP078054","SRP078054")</f>
        <v>SRP078054</v>
      </c>
      <c r="E31" t="str">
        <f>HYPERLINK("https://www.ncbi.nlm.nih.gov/Traces/study/?acc=SRX1944078","SRX1944078")</f>
        <v>SRX1944078</v>
      </c>
    </row>
    <row r="32" spans="1:5" x14ac:dyDescent="0.25">
      <c r="A32" t="str">
        <f>HYPERLINK("https://www.ncbi.nlm.nih.gov/geo/query/acc.cgi?acc=GSM2232769","GSM2232769")</f>
        <v>GSM2232769</v>
      </c>
      <c r="B32" s="2" t="s">
        <v>6379</v>
      </c>
      <c r="C32" t="str">
        <f>HYPERLINK("https://www.ncbi.nlm.nih.gov/geo/query/acc.cgi?acc=GSE84137","GSE84137")</f>
        <v>GSE84137</v>
      </c>
      <c r="D32" t="str">
        <f>HYPERLINK("https://www.ncbi.nlm.nih.gov/Traces/study/?acc=SRP078054","SRP078054")</f>
        <v>SRP078054</v>
      </c>
      <c r="E32" t="str">
        <f>HYPERLINK("https://www.ncbi.nlm.nih.gov/Traces/study/?acc=SRX1944079","SRX1944079")</f>
        <v>SRX1944079</v>
      </c>
    </row>
    <row r="33" spans="1:5" x14ac:dyDescent="0.25">
      <c r="A33" t="str">
        <f>HYPERLINK("https://www.ncbi.nlm.nih.gov/geo/query/acc.cgi?acc=GSM2267962","GSM2267962")</f>
        <v>GSM2267962</v>
      </c>
      <c r="B33" s="2" t="s">
        <v>6380</v>
      </c>
      <c r="C33" t="str">
        <f>HYPERLINK("https://www.ncbi.nlm.nih.gov/geo/query/acc.cgi?acc=GSE85505","GSE85505")</f>
        <v>GSE85505</v>
      </c>
      <c r="D33" t="str">
        <f>HYPERLINK("https://www.ncbi.nlm.nih.gov/Traces/study/?acc=SRP081300","SRP081300")</f>
        <v>SRP081300</v>
      </c>
      <c r="E33" t="str">
        <f>HYPERLINK("https://www.ncbi.nlm.nih.gov/Traces/study/?acc=SRX2013647","SRX2013647")</f>
        <v>SRX2013647</v>
      </c>
    </row>
    <row r="34" spans="1:5" x14ac:dyDescent="0.25">
      <c r="A34" t="str">
        <f>HYPERLINK("https://www.ncbi.nlm.nih.gov/geo/query/acc.cgi?acc=GSM2267954","GSM2267954")</f>
        <v>GSM2267954</v>
      </c>
      <c r="B34" s="2" t="s">
        <v>6381</v>
      </c>
      <c r="C34" t="str">
        <f>HYPERLINK("https://www.ncbi.nlm.nih.gov/geo/query/acc.cgi?acc=GSE85505","GSE85505")</f>
        <v>GSE85505</v>
      </c>
      <c r="D34" t="str">
        <f>HYPERLINK("https://www.ncbi.nlm.nih.gov/Traces/study/?acc=SRP081300","SRP081300")</f>
        <v>SRP081300</v>
      </c>
      <c r="E34" t="str">
        <f>HYPERLINK("https://www.ncbi.nlm.nih.gov/Traces/study/?acc=SRX2013639","SRX2013639")</f>
        <v>SRX2013639</v>
      </c>
    </row>
    <row r="35" spans="1:5" x14ac:dyDescent="0.25">
      <c r="A35" t="str">
        <f>HYPERLINK("https://www.ncbi.nlm.nih.gov/geo/query/acc.cgi?acc=GSM2267964","GSM2267964")</f>
        <v>GSM2267964</v>
      </c>
      <c r="B35" s="2" t="s">
        <v>6382</v>
      </c>
      <c r="C35" t="str">
        <f>HYPERLINK("https://www.ncbi.nlm.nih.gov/geo/query/acc.cgi?acc=GSE85505","GSE85505")</f>
        <v>GSE85505</v>
      </c>
      <c r="D35" t="str">
        <f>HYPERLINK("https://www.ncbi.nlm.nih.gov/Traces/study/?acc=SRP081300","SRP081300")</f>
        <v>SRP081300</v>
      </c>
      <c r="E35" t="str">
        <f>HYPERLINK("https://www.ncbi.nlm.nih.gov/Traces/study/?acc=SRX2013649","SRX2013649")</f>
        <v>SRX2013649</v>
      </c>
    </row>
    <row r="36" spans="1:5" x14ac:dyDescent="0.25">
      <c r="A36" t="str">
        <f>HYPERLINK("https://www.ncbi.nlm.nih.gov/geo/query/acc.cgi?acc=GSM2267956","GSM2267956")</f>
        <v>GSM2267956</v>
      </c>
      <c r="B36" s="2" t="s">
        <v>6383</v>
      </c>
      <c r="C36" t="str">
        <f>HYPERLINK("https://www.ncbi.nlm.nih.gov/geo/query/acc.cgi?acc=GSE85505","GSE85505")</f>
        <v>GSE85505</v>
      </c>
      <c r="D36" t="str">
        <f>HYPERLINK("https://www.ncbi.nlm.nih.gov/Traces/study/?acc=SRP081300","SRP081300")</f>
        <v>SRP081300</v>
      </c>
      <c r="E36" t="str">
        <f>HYPERLINK("https://www.ncbi.nlm.nih.gov/Traces/study/?acc=SRX2013641","SRX2013641")</f>
        <v>SRX2013641</v>
      </c>
    </row>
    <row r="37" spans="1:5" x14ac:dyDescent="0.25">
      <c r="A37" t="str">
        <f>HYPERLINK("https://www.ncbi.nlm.nih.gov/geo/query/acc.cgi?acc=GSM2059172","GSM2059172")</f>
        <v>GSM2059172</v>
      </c>
      <c r="B37" s="2" t="s">
        <v>6384</v>
      </c>
      <c r="C37" t="str">
        <f>HYPERLINK("https://www.ncbi.nlm.nih.gov/geo/query/acc.cgi?acc=GSE77778","GSE77778")</f>
        <v>GSE77778</v>
      </c>
      <c r="D37" t="str">
        <f>HYPERLINK("https://www.ncbi.nlm.nih.gov/Traces/study/?acc=SRP069861","SRP069861")</f>
        <v>SRP069861</v>
      </c>
      <c r="E37" t="str">
        <f>HYPERLINK("https://www.ncbi.nlm.nih.gov/Traces/study/?acc=SRX1569964","SRX1569964")</f>
        <v>SRX1569964</v>
      </c>
    </row>
    <row r="38" spans="1:5" x14ac:dyDescent="0.25">
      <c r="A38" t="str">
        <f>HYPERLINK("https://www.ncbi.nlm.nih.gov/geo/query/acc.cgi?acc=GSM2059177","GSM2059177")</f>
        <v>GSM2059177</v>
      </c>
      <c r="B38" s="2" t="s">
        <v>6385</v>
      </c>
      <c r="C38" t="str">
        <f>HYPERLINK("https://www.ncbi.nlm.nih.gov/geo/query/acc.cgi?acc=GSE77778","GSE77778")</f>
        <v>GSE77778</v>
      </c>
      <c r="D38" t="str">
        <f>HYPERLINK("https://www.ncbi.nlm.nih.gov/Traces/study/?acc=SRP069861","SRP069861")</f>
        <v>SRP069861</v>
      </c>
      <c r="E38" t="str">
        <f>HYPERLINK("https://www.ncbi.nlm.nih.gov/Traces/study/?acc=SRX1569969","SRX1569969")</f>
        <v>SRX1569969</v>
      </c>
    </row>
    <row r="39" spans="1:5" x14ac:dyDescent="0.25">
      <c r="A39" t="str">
        <f>HYPERLINK("https://www.ncbi.nlm.nih.gov/geo/query/acc.cgi?acc=GSM1032187","GSM1032187")</f>
        <v>GSM1032187</v>
      </c>
      <c r="B39" s="2" t="s">
        <v>6386</v>
      </c>
      <c r="C39" t="str">
        <f>HYPERLINK("https://www.ncbi.nlm.nih.gov/geo/query/acc.cgi?acc=GSE41903","GSE41903")</f>
        <v>GSE41903</v>
      </c>
      <c r="D39" t="str">
        <f>HYPERLINK("https://www.ncbi.nlm.nih.gov/Traces/study/?acc=SRP017085","SRP017085")</f>
        <v>SRP017085</v>
      </c>
      <c r="E39" t="str">
        <f>HYPERLINK("https://www.ncbi.nlm.nih.gov/Traces/study/?acc=SRX202986","SRX202986")</f>
        <v>SRX202986</v>
      </c>
    </row>
    <row r="40" spans="1:5" x14ac:dyDescent="0.25">
      <c r="A40" t="str">
        <f>HYPERLINK("https://www.ncbi.nlm.nih.gov/geo/query/acc.cgi?acc=GSM2417215","GSM2417215")</f>
        <v>GSM2417215</v>
      </c>
      <c r="B40" s="2" t="s">
        <v>6387</v>
      </c>
      <c r="C40" t="str">
        <f>HYPERLINK("https://www.ncbi.nlm.nih.gov/geo/query/acc.cgi?acc=GSE90894","GSE90894")</f>
        <v>GSE90894</v>
      </c>
      <c r="D40" t="str">
        <f>HYPERLINK("https://www.ncbi.nlm.nih.gov/Traces/study/?acc=SRP094578","SRP094578")</f>
        <v>SRP094578</v>
      </c>
      <c r="E40" t="str">
        <f>HYPERLINK("https://www.ncbi.nlm.nih.gov/Traces/study/?acc=SRX2396363","SRX2396363")</f>
        <v>SRX2396363</v>
      </c>
    </row>
    <row r="41" spans="1:5" x14ac:dyDescent="0.25">
      <c r="A41" t="str">
        <f>HYPERLINK("https://www.ncbi.nlm.nih.gov/geo/query/acc.cgi?acc=GSM2056857","GSM2056857")</f>
        <v>GSM2056857</v>
      </c>
      <c r="B41" s="2" t="s">
        <v>6388</v>
      </c>
      <c r="C41" t="str">
        <f>HYPERLINK("https://www.ncbi.nlm.nih.gov/geo/query/acc.cgi?acc=GSE77705","GSE77705")</f>
        <v>GSE77705</v>
      </c>
      <c r="D41" t="str">
        <f>HYPERLINK("https://www.ncbi.nlm.nih.gov/Traces/study/?acc=SRP069790","SRP069790")</f>
        <v>SRP069790</v>
      </c>
      <c r="E41" t="str">
        <f>HYPERLINK("https://www.ncbi.nlm.nih.gov/Traces/study/?acc=SRX1566344","SRX1566344")</f>
        <v>SRX1566344</v>
      </c>
    </row>
    <row r="42" spans="1:5" x14ac:dyDescent="0.25">
      <c r="A42" t="str">
        <f>HYPERLINK("https://www.ncbi.nlm.nih.gov/geo/query/acc.cgi?acc=GSM2056854","GSM2056854")</f>
        <v>GSM2056854</v>
      </c>
      <c r="B42" s="2" t="s">
        <v>6389</v>
      </c>
      <c r="C42" t="str">
        <f>HYPERLINK("https://www.ncbi.nlm.nih.gov/geo/query/acc.cgi?acc=GSE77705","GSE77705")</f>
        <v>GSE77705</v>
      </c>
      <c r="D42" t="str">
        <f>HYPERLINK("https://www.ncbi.nlm.nih.gov/Traces/study/?acc=SRP069790","SRP069790")</f>
        <v>SRP069790</v>
      </c>
      <c r="E42" t="str">
        <f>HYPERLINK("https://www.ncbi.nlm.nih.gov/Traces/study/?acc=SRX1566341","SRX1566341")</f>
        <v>SRX1566341</v>
      </c>
    </row>
    <row r="43" spans="1:5" x14ac:dyDescent="0.25">
      <c r="A43" t="str">
        <f>HYPERLINK("https://www.ncbi.nlm.nih.gov/geo/query/acc.cgi?acc=GSM2056859","GSM2056859")</f>
        <v>GSM2056859</v>
      </c>
      <c r="B43" s="2" t="s">
        <v>6390</v>
      </c>
      <c r="C43" t="str">
        <f>HYPERLINK("https://www.ncbi.nlm.nih.gov/geo/query/acc.cgi?acc=GSE77705","GSE77705")</f>
        <v>GSE77705</v>
      </c>
      <c r="D43" t="str">
        <f>HYPERLINK("https://www.ncbi.nlm.nih.gov/Traces/study/?acc=SRP069790","SRP069790")</f>
        <v>SRP069790</v>
      </c>
      <c r="E43" t="str">
        <f>HYPERLINK("https://www.ncbi.nlm.nih.gov/Traces/study/?acc=SRX1566346","SRX1566346")</f>
        <v>SRX1566346</v>
      </c>
    </row>
    <row r="44" spans="1:5" x14ac:dyDescent="0.25">
      <c r="A44" t="str">
        <f>HYPERLINK("https://www.ncbi.nlm.nih.gov/geo/query/acc.cgi?acc=GSM2056862","GSM2056862")</f>
        <v>GSM2056862</v>
      </c>
      <c r="B44" s="2" t="s">
        <v>6391</v>
      </c>
      <c r="C44" t="str">
        <f>HYPERLINK("https://www.ncbi.nlm.nih.gov/geo/query/acc.cgi?acc=GSE77705","GSE77705")</f>
        <v>GSE77705</v>
      </c>
      <c r="D44" t="str">
        <f>HYPERLINK("https://www.ncbi.nlm.nih.gov/Traces/study/?acc=SRP069790","SRP069790")</f>
        <v>SRP069790</v>
      </c>
      <c r="E44" t="str">
        <f>HYPERLINK("https://www.ncbi.nlm.nih.gov/Traces/study/?acc=SRX1566349","SRX1566349")</f>
        <v>SRX1566349</v>
      </c>
    </row>
    <row r="45" spans="1:5" x14ac:dyDescent="0.25">
      <c r="A45" t="str">
        <f>HYPERLINK("https://www.ncbi.nlm.nih.gov/geo/query/acc.cgi?acc=GSM2282194","GSM2282194")</f>
        <v>GSM2282194</v>
      </c>
      <c r="B45" s="2" t="s">
        <v>6392</v>
      </c>
      <c r="C45" t="str">
        <f>HYPERLINK("https://www.ncbi.nlm.nih.gov/geo/query/acc.cgi?acc=GSE85717","GSE85717")</f>
        <v>GSE85717</v>
      </c>
      <c r="D45" t="str">
        <f>HYPERLINK("https://www.ncbi.nlm.nih.gov/Traces/study/?acc=SRP082325","SRP082325")</f>
        <v>SRP082325</v>
      </c>
      <c r="E45" t="str">
        <f>HYPERLINK("https://www.ncbi.nlm.nih.gov/Traces/study/?acc=SRX2031393","SRX2031393")</f>
        <v>SRX2031393</v>
      </c>
    </row>
    <row r="46" spans="1:5" x14ac:dyDescent="0.25">
      <c r="A46" t="str">
        <f>HYPERLINK("https://www.ncbi.nlm.nih.gov/geo/query/acc.cgi?acc=GSM976922","GSM976922")</f>
        <v>GSM976922</v>
      </c>
      <c r="B46" s="2" t="s">
        <v>6393</v>
      </c>
      <c r="C46" t="str">
        <f>HYPERLINK("https://www.ncbi.nlm.nih.gov/geo/query/acc.cgi?acc=GSE39656","GSE39656")</f>
        <v>GSE39656</v>
      </c>
      <c r="D46" t="str">
        <f>HYPERLINK("https://www.ncbi.nlm.nih.gov/Traces/study/?acc=SRP014579","SRP014579")</f>
        <v>SRP014579</v>
      </c>
      <c r="E46" t="str">
        <f>HYPERLINK("https://www.ncbi.nlm.nih.gov/Traces/study/?acc=SRX170929","SRX170929")</f>
        <v>SRX170929</v>
      </c>
    </row>
    <row r="47" spans="1:5" x14ac:dyDescent="0.25">
      <c r="A47" t="str">
        <f>HYPERLINK("https://www.ncbi.nlm.nih.gov/geo/query/acc.cgi?acc=GSM976926","GSM976926")</f>
        <v>GSM976926</v>
      </c>
      <c r="B47" s="2" t="s">
        <v>6394</v>
      </c>
      <c r="C47" t="str">
        <f>HYPERLINK("https://www.ncbi.nlm.nih.gov/geo/query/acc.cgi?acc=GSE39656","GSE39656")</f>
        <v>GSE39656</v>
      </c>
      <c r="D47" t="str">
        <f>HYPERLINK("https://www.ncbi.nlm.nih.gov/Traces/study/?acc=SRP014579","SRP014579")</f>
        <v>SRP014579</v>
      </c>
      <c r="E47" t="str">
        <f>HYPERLINK("https://www.ncbi.nlm.nih.gov/Traces/study/?acc=SRX170933","SRX170933")</f>
        <v>SRX170933</v>
      </c>
    </row>
    <row r="48" spans="1:5" x14ac:dyDescent="0.25">
      <c r="A48" t="str">
        <f>HYPERLINK("https://www.ncbi.nlm.nih.gov/geo/query/acc.cgi?acc=GSM1346031","GSM1346031")</f>
        <v>GSM1346031</v>
      </c>
      <c r="B48" s="2" t="s">
        <v>6395</v>
      </c>
      <c r="C48" t="str">
        <f>HYPERLINK("https://www.ncbi.nlm.nih.gov/geo/query/acc.cgi?acc=GSE55782","GSE55782")</f>
        <v>GSE55782</v>
      </c>
      <c r="D48" t="str">
        <f>HYPERLINK("https://www.ncbi.nlm.nih.gov/Traces/study/?acc=SRP040137","SRP040137")</f>
        <v>SRP040137</v>
      </c>
      <c r="E48" t="str">
        <f>HYPERLINK("https://www.ncbi.nlm.nih.gov/Traces/study/?acc=SRX490468","SRX490468")</f>
        <v>SRX490468</v>
      </c>
    </row>
    <row r="49" spans="1:5" x14ac:dyDescent="0.25">
      <c r="A49" t="str">
        <f>HYPERLINK("https://www.ncbi.nlm.nih.gov/geo/query/acc.cgi?acc=GSM1295047","GSM1295047")</f>
        <v>GSM1295047</v>
      </c>
      <c r="B49" s="2" t="s">
        <v>6396</v>
      </c>
      <c r="C49" t="str">
        <f>HYPERLINK("https://www.ncbi.nlm.nih.gov/geo/query/acc.cgi?acc=GSE53506","GSE53506")</f>
        <v>GSE53506</v>
      </c>
      <c r="D49" t="str">
        <f>HYPERLINK("https://www.ncbi.nlm.nih.gov/Traces/study/?acc=SRP034629","SRP034629")</f>
        <v>SRP034629</v>
      </c>
      <c r="E49" t="str">
        <f>HYPERLINK("https://www.ncbi.nlm.nih.gov/Traces/study/?acc=SRX396323","SRX396323")</f>
        <v>SRX396323</v>
      </c>
    </row>
    <row r="50" spans="1:5" x14ac:dyDescent="0.25">
      <c r="A50" t="str">
        <f>HYPERLINK("https://www.ncbi.nlm.nih.gov/geo/query/acc.cgi?acc=GSM1295048","GSM1295048")</f>
        <v>GSM1295048</v>
      </c>
      <c r="B50" s="2" t="s">
        <v>6397</v>
      </c>
      <c r="C50" t="str">
        <f>HYPERLINK("https://www.ncbi.nlm.nih.gov/geo/query/acc.cgi?acc=GSE53506","GSE53506")</f>
        <v>GSE53506</v>
      </c>
      <c r="D50" t="str">
        <f>HYPERLINK("https://www.ncbi.nlm.nih.gov/Traces/study/?acc=SRP034629","SRP034629")</f>
        <v>SRP034629</v>
      </c>
      <c r="E50" t="str">
        <f>HYPERLINK("https://www.ncbi.nlm.nih.gov/Traces/study/?acc=SRX396324","SRX396324")</f>
        <v>SRX396324</v>
      </c>
    </row>
    <row r="51" spans="1:5" x14ac:dyDescent="0.25">
      <c r="A51" t="str">
        <f>HYPERLINK("https://www.ncbi.nlm.nih.gov/geo/query/acc.cgi?acc=GSM2098396","GSM2098396")</f>
        <v>GSM2098396</v>
      </c>
      <c r="B51" s="2" t="s">
        <v>6398</v>
      </c>
      <c r="C51" t="str">
        <f>HYPERLINK("https://www.ncbi.nlm.nih.gov/geo/query/acc.cgi?acc=GSE79561","GSE79561")</f>
        <v>GSE79561</v>
      </c>
      <c r="D51" t="str">
        <f>HYPERLINK("https://www.ncbi.nlm.nih.gov/Traces/study/?acc=SRP072261","SRP072261")</f>
        <v>SRP072261</v>
      </c>
      <c r="E51" t="str">
        <f>HYPERLINK("https://www.ncbi.nlm.nih.gov/Traces/study/?acc=SRX1659059","SRX1659059")</f>
        <v>SRX1659059</v>
      </c>
    </row>
    <row r="52" spans="1:5" x14ac:dyDescent="0.25">
      <c r="A52" t="str">
        <f>HYPERLINK("https://www.ncbi.nlm.nih.gov/geo/query/acc.cgi?acc=GSM2365902","GSM2365902")</f>
        <v>GSM2365902</v>
      </c>
      <c r="B52" s="2" t="s">
        <v>6399</v>
      </c>
      <c r="C52" t="str">
        <f>HYPERLINK("https://www.ncbi.nlm.nih.gov/geo/query/acc.cgi?acc=GSE89314","GSE89314")</f>
        <v>GSE89314</v>
      </c>
      <c r="D52" t="str">
        <f>HYPERLINK("https://www.ncbi.nlm.nih.gov/Traces/study/?acc=SRP092292","SRP092292")</f>
        <v>SRP092292</v>
      </c>
      <c r="E52" t="str">
        <f>HYPERLINK("https://www.ncbi.nlm.nih.gov/Traces/study/?acc=SRX2310409","SRX2310409")</f>
        <v>SRX2310409</v>
      </c>
    </row>
    <row r="53" spans="1:5" x14ac:dyDescent="0.25">
      <c r="A53" t="str">
        <f>HYPERLINK("https://www.ncbi.nlm.nih.gov/geo/query/acc.cgi?acc=GSM2365903","GSM2365903")</f>
        <v>GSM2365903</v>
      </c>
      <c r="B53" s="2" t="s">
        <v>6400</v>
      </c>
      <c r="C53" t="str">
        <f>HYPERLINK("https://www.ncbi.nlm.nih.gov/geo/query/acc.cgi?acc=GSE89314","GSE89314")</f>
        <v>GSE89314</v>
      </c>
      <c r="D53" t="str">
        <f>HYPERLINK("https://www.ncbi.nlm.nih.gov/Traces/study/?acc=SRP092292","SRP092292")</f>
        <v>SRP092292</v>
      </c>
      <c r="E53" t="str">
        <f>HYPERLINK("https://www.ncbi.nlm.nih.gov/Traces/study/?acc=SRX2310410","SRX2310410")</f>
        <v>SRX2310410</v>
      </c>
    </row>
    <row r="54" spans="1:5" x14ac:dyDescent="0.25">
      <c r="A54" t="str">
        <f>HYPERLINK("https://www.ncbi.nlm.nih.gov/geo/query/acc.cgi?acc=GSM2365901","GSM2365901")</f>
        <v>GSM2365901</v>
      </c>
      <c r="B54" s="2" t="s">
        <v>6401</v>
      </c>
      <c r="C54" t="str">
        <f>HYPERLINK("https://www.ncbi.nlm.nih.gov/geo/query/acc.cgi?acc=GSE89314","GSE89314")</f>
        <v>GSE89314</v>
      </c>
      <c r="D54" t="str">
        <f>HYPERLINK("https://www.ncbi.nlm.nih.gov/Traces/study/?acc=SRP092292","SRP092292")</f>
        <v>SRP092292</v>
      </c>
      <c r="E54" t="str">
        <f>HYPERLINK("https://www.ncbi.nlm.nih.gov/Traces/study/?acc=SRX2310408","SRX2310408")</f>
        <v>SRX2310408</v>
      </c>
    </row>
    <row r="55" spans="1:5" x14ac:dyDescent="0.25">
      <c r="A55" t="str">
        <f>HYPERLINK("https://www.ncbi.nlm.nih.gov/geo/query/acc.cgi?acc=GSM2098395","GSM2098395")</f>
        <v>GSM2098395</v>
      </c>
      <c r="B55" s="2" t="s">
        <v>6402</v>
      </c>
      <c r="C55" t="str">
        <f>HYPERLINK("https://www.ncbi.nlm.nih.gov/geo/query/acc.cgi?acc=GSE79561","GSE79561")</f>
        <v>GSE79561</v>
      </c>
      <c r="D55" t="str">
        <f>HYPERLINK("https://www.ncbi.nlm.nih.gov/Traces/study/?acc=SRP072261","SRP072261")</f>
        <v>SRP072261</v>
      </c>
      <c r="E55" t="str">
        <f>HYPERLINK("https://www.ncbi.nlm.nih.gov/Traces/study/?acc=SRX1659058","SRX1659058")</f>
        <v>SRX1659058</v>
      </c>
    </row>
    <row r="56" spans="1:5" x14ac:dyDescent="0.25">
      <c r="A56" t="str">
        <f>HYPERLINK("https://www.ncbi.nlm.nih.gov/geo/query/acc.cgi?acc=GSM1346033","GSM1346033")</f>
        <v>GSM1346033</v>
      </c>
      <c r="B56" s="2" t="s">
        <v>6403</v>
      </c>
      <c r="C56" t="str">
        <f>HYPERLINK("https://www.ncbi.nlm.nih.gov/geo/query/acc.cgi?acc=GSE55782","GSE55782")</f>
        <v>GSE55782</v>
      </c>
      <c r="D56" t="str">
        <f>HYPERLINK("https://www.ncbi.nlm.nih.gov/Traces/study/?acc=SRP040137","SRP040137")</f>
        <v>SRP040137</v>
      </c>
      <c r="E56" t="str">
        <f>HYPERLINK("https://www.ncbi.nlm.nih.gov/Traces/study/?acc=SRX490470","SRX490470")</f>
        <v>SRX490470</v>
      </c>
    </row>
    <row r="57" spans="1:5" x14ac:dyDescent="0.25">
      <c r="A57" t="str">
        <f>HYPERLINK("https://www.ncbi.nlm.nih.gov/geo/query/acc.cgi?acc=GSM1412842","GSM1412842")</f>
        <v>GSM1412842</v>
      </c>
      <c r="B57" s="2" t="s">
        <v>6404</v>
      </c>
      <c r="C57" t="str">
        <f>HYPERLINK("https://www.ncbi.nlm.nih.gov/geo/query/acc.cgi?acc=GSE58514","GSE58514")</f>
        <v>GSE58514</v>
      </c>
      <c r="D57" t="str">
        <f>HYPERLINK("https://www.ncbi.nlm.nih.gov/Traces/study/?acc=SRP044012","SRP044012")</f>
        <v>SRP044012</v>
      </c>
      <c r="E57" t="str">
        <f>HYPERLINK("https://www.ncbi.nlm.nih.gov/Traces/study/?acc=SRX644385","SRX644385")</f>
        <v>SRX644385</v>
      </c>
    </row>
    <row r="58" spans="1:5" x14ac:dyDescent="0.25">
      <c r="A58" t="str">
        <f>HYPERLINK("https://www.ncbi.nlm.nih.gov/geo/query/acc.cgi?acc=GSM1412844","GSM1412844")</f>
        <v>GSM1412844</v>
      </c>
      <c r="B58" s="2" t="s">
        <v>6405</v>
      </c>
      <c r="C58" t="str">
        <f>HYPERLINK("https://www.ncbi.nlm.nih.gov/geo/query/acc.cgi?acc=GSE58514","GSE58514")</f>
        <v>GSE58514</v>
      </c>
      <c r="D58" t="str">
        <f>HYPERLINK("https://www.ncbi.nlm.nih.gov/Traces/study/?acc=SRP044012","SRP044012")</f>
        <v>SRP044012</v>
      </c>
      <c r="E58" t="str">
        <f>HYPERLINK("https://www.ncbi.nlm.nih.gov/Traces/study/?acc=SRX644387","SRX644387")</f>
        <v>SRX644387</v>
      </c>
    </row>
    <row r="59" spans="1:5" x14ac:dyDescent="0.25">
      <c r="A59" t="str">
        <f>HYPERLINK("https://www.ncbi.nlm.nih.gov/geo/query/acc.cgi?acc=GSM1412840","GSM1412840")</f>
        <v>GSM1412840</v>
      </c>
      <c r="B59" s="2" t="s">
        <v>6406</v>
      </c>
      <c r="C59" t="str">
        <f>HYPERLINK("https://www.ncbi.nlm.nih.gov/geo/query/acc.cgi?acc=GSE58514","GSE58514")</f>
        <v>GSE58514</v>
      </c>
      <c r="D59" t="str">
        <f>HYPERLINK("https://www.ncbi.nlm.nih.gov/Traces/study/?acc=SRP044012","SRP044012")</f>
        <v>SRP044012</v>
      </c>
      <c r="E59" t="str">
        <f>HYPERLINK("https://www.ncbi.nlm.nih.gov/Traces/study/?acc=SRX644383","SRX644383")</f>
        <v>SRX644383</v>
      </c>
    </row>
    <row r="60" spans="1:5" x14ac:dyDescent="0.25">
      <c r="A60" t="str">
        <f>HYPERLINK("https://www.ncbi.nlm.nih.gov/geo/query/acc.cgi?acc=GSM1412838","GSM1412838")</f>
        <v>GSM1412838</v>
      </c>
      <c r="B60" s="2" t="s">
        <v>6407</v>
      </c>
      <c r="C60" t="str">
        <f>HYPERLINK("https://www.ncbi.nlm.nih.gov/geo/query/acc.cgi?acc=GSE58514","GSE58514")</f>
        <v>GSE58514</v>
      </c>
      <c r="D60" t="str">
        <f>HYPERLINK("https://www.ncbi.nlm.nih.gov/Traces/study/?acc=SRP044012","SRP044012")</f>
        <v>SRP044012</v>
      </c>
      <c r="E60" t="str">
        <f>HYPERLINK("https://www.ncbi.nlm.nih.gov/Traces/study/?acc=SRX644381","SRX644381")</f>
        <v>SRX644381</v>
      </c>
    </row>
    <row r="61" spans="1:5" x14ac:dyDescent="0.25">
      <c r="A61" t="str">
        <f>HYPERLINK("https://www.ncbi.nlm.nih.gov/geo/query/acc.cgi?acc=GSM1145408","GSM1145408")</f>
        <v>GSM1145408</v>
      </c>
      <c r="B61" s="2" t="s">
        <v>6408</v>
      </c>
      <c r="C61" t="str">
        <f>HYPERLINK("https://www.ncbi.nlm.nih.gov/geo/query/acc.cgi?acc=GSE46893","GSE46893")</f>
        <v>GSE46893</v>
      </c>
      <c r="D61" t="str">
        <f>HYPERLINK("https://www.ncbi.nlm.nih.gov/Traces/study/?acc=SRP022933","SRP022933")</f>
        <v>SRP022933</v>
      </c>
      <c r="E61" t="str">
        <f>HYPERLINK("https://www.ncbi.nlm.nih.gov/Traces/study/?acc=SRX283858","SRX283858")</f>
        <v>SRX283858</v>
      </c>
    </row>
    <row r="62" spans="1:5" x14ac:dyDescent="0.25">
      <c r="A62" t="str">
        <f>HYPERLINK("https://www.ncbi.nlm.nih.gov/geo/query/acc.cgi?acc=GSM2227611","GSM2227611")</f>
        <v>GSM2227611</v>
      </c>
      <c r="B62" s="2" t="s">
        <v>6409</v>
      </c>
      <c r="C62" t="str">
        <f>HYPERLINK("https://www.ncbi.nlm.nih.gov/geo/query/acc.cgi?acc=GSE84137","GSE84137")</f>
        <v>GSE84137</v>
      </c>
      <c r="D62" t="str">
        <f>HYPERLINK("https://www.ncbi.nlm.nih.gov/Traces/study/?acc=SRP078054","SRP078054")</f>
        <v>SRP078054</v>
      </c>
      <c r="E62" t="str">
        <f>HYPERLINK("https://www.ncbi.nlm.nih.gov/Traces/study/?acc=SRX1901667","SRX1901667")</f>
        <v>SRX1901667</v>
      </c>
    </row>
    <row r="63" spans="1:5" x14ac:dyDescent="0.25">
      <c r="A63" t="str">
        <f>HYPERLINK("https://www.ncbi.nlm.nih.gov/geo/query/acc.cgi?acc=GSM2227610","GSM2227610")</f>
        <v>GSM2227610</v>
      </c>
      <c r="B63" s="2" t="s">
        <v>6410</v>
      </c>
      <c r="C63" t="str">
        <f>HYPERLINK("https://www.ncbi.nlm.nih.gov/geo/query/acc.cgi?acc=GSE84137","GSE84137")</f>
        <v>GSE84137</v>
      </c>
      <c r="D63" t="str">
        <f>HYPERLINK("https://www.ncbi.nlm.nih.gov/Traces/study/?acc=SRP078054","SRP078054")</f>
        <v>SRP078054</v>
      </c>
      <c r="E63" t="str">
        <f>HYPERLINK("https://www.ncbi.nlm.nih.gov/Traces/study/?acc=SRX1901666","SRX1901666")</f>
        <v>SRX1901666</v>
      </c>
    </row>
    <row r="64" spans="1:5" x14ac:dyDescent="0.25">
      <c r="A64" t="str">
        <f>HYPERLINK("https://www.ncbi.nlm.nih.gov/geo/query/acc.cgi?acc=GSM2227612","GSM2227612")</f>
        <v>GSM2227612</v>
      </c>
      <c r="B64" s="2" t="s">
        <v>6411</v>
      </c>
      <c r="C64" t="str">
        <f>HYPERLINK("https://www.ncbi.nlm.nih.gov/geo/query/acc.cgi?acc=GSE84137","GSE84137")</f>
        <v>GSE84137</v>
      </c>
      <c r="D64" t="str">
        <f>HYPERLINK("https://www.ncbi.nlm.nih.gov/Traces/study/?acc=SRP078054","SRP078054")</f>
        <v>SRP078054</v>
      </c>
      <c r="E64" t="str">
        <f>HYPERLINK("https://www.ncbi.nlm.nih.gov/Traces/study/?acc=SRX1901668","SRX1901668")</f>
        <v>SRX1901668</v>
      </c>
    </row>
    <row r="65" spans="1:5" x14ac:dyDescent="0.25">
      <c r="A65" t="str">
        <f>HYPERLINK("https://www.ncbi.nlm.nih.gov/geo/query/acc.cgi?acc=GSM1403300","GSM1403300")</f>
        <v>GSM1403300</v>
      </c>
      <c r="B65" s="2" t="s">
        <v>6412</v>
      </c>
      <c r="C65" t="str">
        <f>HYPERLINK("https://www.ncbi.nlm.nih.gov/geo/query/acc.cgi?acc=GSE58206","GSE58206")</f>
        <v>GSE58206</v>
      </c>
      <c r="D65" t="str">
        <f>HYPERLINK("https://www.ncbi.nlm.nih.gov/Traces/study/?acc=SRP042797","SRP042797")</f>
        <v>SRP042797</v>
      </c>
      <c r="E65" t="str">
        <f>HYPERLINK("https://www.ncbi.nlm.nih.gov/Traces/study/?acc=SRX567339","SRX567339")</f>
        <v>SRX567339</v>
      </c>
    </row>
    <row r="66" spans="1:5" x14ac:dyDescent="0.25">
      <c r="A66" t="str">
        <f>HYPERLINK("https://www.ncbi.nlm.nih.gov/geo/query/acc.cgi?acc=GSM1399484","GSM1399484")</f>
        <v>GSM1399484</v>
      </c>
      <c r="B66" s="2" t="s">
        <v>6413</v>
      </c>
      <c r="C66" t="str">
        <f>HYPERLINK("https://www.ncbi.nlm.nih.gov/geo/query/acc.cgi?acc=GSE58018","GSE58018")</f>
        <v>GSE58018</v>
      </c>
      <c r="D66" t="str">
        <f>HYPERLINK("https://www.ncbi.nlm.nih.gov/Traces/study/?acc=SRP042334","SRP042334")</f>
        <v>SRP042334</v>
      </c>
      <c r="E66" t="str">
        <f>HYPERLINK("https://www.ncbi.nlm.nih.gov/Traces/study/?acc=SRX554672","SRX554672")</f>
        <v>SRX554672</v>
      </c>
    </row>
    <row r="67" spans="1:5" x14ac:dyDescent="0.25">
      <c r="A67" t="str">
        <f>HYPERLINK("https://www.ncbi.nlm.nih.gov/geo/query/acc.cgi?acc=GSM1376652","GSM1376652")</f>
        <v>GSM1376652</v>
      </c>
      <c r="B67" s="2" t="s">
        <v>6414</v>
      </c>
      <c r="C67" t="str">
        <f>HYPERLINK("https://www.ncbi.nlm.nih.gov/geo/query/acc.cgi?acc=GSE57170","GSE57170")</f>
        <v>GSE57170</v>
      </c>
      <c r="D67" t="str">
        <f>HYPERLINK("https://www.ncbi.nlm.nih.gov/Traces/study/?acc=SRP041548","SRP041548")</f>
        <v>SRP041548</v>
      </c>
      <c r="E67" t="str">
        <f>HYPERLINK("https://www.ncbi.nlm.nih.gov/Traces/study/?acc=SRX529180","SRX529180")</f>
        <v>SRX529180</v>
      </c>
    </row>
    <row r="68" spans="1:5" x14ac:dyDescent="0.25">
      <c r="A68" t="str">
        <f>HYPERLINK("https://www.ncbi.nlm.nih.gov/geo/query/acc.cgi?acc=GSM2254611","GSM2254611")</f>
        <v>GSM2254611</v>
      </c>
      <c r="B68" s="2" t="s">
        <v>6415</v>
      </c>
      <c r="C68" t="str">
        <f>HYPERLINK("https://www.ncbi.nlm.nih.gov/geo/query/acc.cgi?acc=GSE84953","GSE84953")</f>
        <v>GSE84953</v>
      </c>
      <c r="D68" t="str">
        <f>HYPERLINK("https://www.ncbi.nlm.nih.gov/Traces/study/?acc=SRP080131","SRP080131")</f>
        <v>SRP080131</v>
      </c>
      <c r="E68" t="str">
        <f>HYPERLINK("https://www.ncbi.nlm.nih.gov/Traces/study/?acc=SRX1985378","SRX1985378")</f>
        <v>SRX1985378</v>
      </c>
    </row>
    <row r="69" spans="1:5" x14ac:dyDescent="0.25">
      <c r="A69" t="str">
        <f>HYPERLINK("https://www.ncbi.nlm.nih.gov/geo/query/acc.cgi?acc=GSM2254613","GSM2254613")</f>
        <v>GSM2254613</v>
      </c>
      <c r="B69" s="2" t="s">
        <v>6416</v>
      </c>
      <c r="C69" t="str">
        <f>HYPERLINK("https://www.ncbi.nlm.nih.gov/geo/query/acc.cgi?acc=GSE84953","GSE84953")</f>
        <v>GSE84953</v>
      </c>
      <c r="D69" t="str">
        <f>HYPERLINK("https://www.ncbi.nlm.nih.gov/Traces/study/?acc=SRP080131","SRP080131")</f>
        <v>SRP080131</v>
      </c>
      <c r="E69" t="str">
        <f>HYPERLINK("https://www.ncbi.nlm.nih.gov/Traces/study/?acc=SRX1985380","SRX1985380")</f>
        <v>SRX1985380</v>
      </c>
    </row>
    <row r="70" spans="1:5" x14ac:dyDescent="0.25">
      <c r="A70" t="str">
        <f>HYPERLINK("https://www.ncbi.nlm.nih.gov/geo/query/acc.cgi?acc=GSM1520413","GSM1520413")</f>
        <v>GSM1520413</v>
      </c>
      <c r="B70" s="2" t="s">
        <v>6417</v>
      </c>
      <c r="C70" t="str">
        <f>HYPERLINK("https://www.ncbi.nlm.nih.gov/geo/query/acc.cgi?acc=GSE62149","GSE62149")</f>
        <v>GSE62149</v>
      </c>
      <c r="D70" t="str">
        <f>HYPERLINK("https://www.ncbi.nlm.nih.gov/Traces/study/?acc=SRP048718","SRP048718")</f>
        <v>SRP048718</v>
      </c>
      <c r="E70" t="str">
        <f>HYPERLINK("https://www.ncbi.nlm.nih.gov/Traces/study/?acc=SRX727184","SRX727184")</f>
        <v>SRX727184</v>
      </c>
    </row>
    <row r="71" spans="1:5" x14ac:dyDescent="0.25">
      <c r="A71" t="str">
        <f>HYPERLINK("https://www.ncbi.nlm.nih.gov/geo/query/acc.cgi?acc=GSM1520412","GSM1520412")</f>
        <v>GSM1520412</v>
      </c>
      <c r="B71" s="2" t="s">
        <v>6418</v>
      </c>
      <c r="C71" t="str">
        <f>HYPERLINK("https://www.ncbi.nlm.nih.gov/geo/query/acc.cgi?acc=GSE62149","GSE62149")</f>
        <v>GSE62149</v>
      </c>
      <c r="D71" t="str">
        <f>HYPERLINK("https://www.ncbi.nlm.nih.gov/Traces/study/?acc=SRP048718","SRP048718")</f>
        <v>SRP048718</v>
      </c>
      <c r="E71" t="str">
        <f>HYPERLINK("https://www.ncbi.nlm.nih.gov/Traces/study/?acc=SRX727183","SRX727183")</f>
        <v>SRX727183</v>
      </c>
    </row>
    <row r="72" spans="1:5" ht="30" x14ac:dyDescent="0.25">
      <c r="A72" t="str">
        <f>HYPERLINK("https://www.ncbi.nlm.nih.gov/geo/query/acc.cgi?acc=GSM765285","GSM765285")</f>
        <v>GSM765285</v>
      </c>
      <c r="B72" s="2" t="s">
        <v>6419</v>
      </c>
      <c r="C72" t="str">
        <f>HYPERLINK("https://www.ncbi.nlm.nih.gov/geo/query/acc.cgi?acc=GSE30839","GSE30839")</f>
        <v>GSE30839</v>
      </c>
      <c r="D72" t="str">
        <f>HYPERLINK("https://www.ncbi.nlm.nih.gov/Traces/study/?acc=SRP007567","SRP007567")</f>
        <v>SRP007567</v>
      </c>
      <c r="E72" t="str">
        <f>HYPERLINK("https://www.ncbi.nlm.nih.gov/Traces/study/?acc=SRX084808","SRX084808")</f>
        <v>SRX084808</v>
      </c>
    </row>
    <row r="73" spans="1:5" ht="30" x14ac:dyDescent="0.25">
      <c r="A73" t="str">
        <f>HYPERLINK("https://www.ncbi.nlm.nih.gov/geo/query/acc.cgi?acc=GSM765286","GSM765286")</f>
        <v>GSM765286</v>
      </c>
      <c r="B73" s="2" t="s">
        <v>6420</v>
      </c>
      <c r="C73" t="str">
        <f>HYPERLINK("https://www.ncbi.nlm.nih.gov/geo/query/acc.cgi?acc=GSE30839","GSE30839")</f>
        <v>GSE30839</v>
      </c>
      <c r="D73" t="str">
        <f>HYPERLINK("https://www.ncbi.nlm.nih.gov/Traces/study/?acc=SRP007567","SRP007567")</f>
        <v>SRP007567</v>
      </c>
      <c r="E73" t="str">
        <f>HYPERLINK("https://www.ncbi.nlm.nih.gov/Traces/study/?acc=SRX084809","SRX084809")</f>
        <v>SRX084809</v>
      </c>
    </row>
    <row r="74" spans="1:5" x14ac:dyDescent="0.25">
      <c r="A74" t="str">
        <f>HYPERLINK("https://www.ncbi.nlm.nih.gov/geo/query/acc.cgi?acc=GSM2422504","GSM2422504")</f>
        <v>GSM2422504</v>
      </c>
      <c r="B74" s="2" t="s">
        <v>6421</v>
      </c>
      <c r="C74" t="str">
        <f>HYPERLINK("https://www.ncbi.nlm.nih.gov/geo/query/acc.cgi?acc=GSE72855","GSE72855")</f>
        <v>GSE72855</v>
      </c>
      <c r="D74" t="str">
        <f>HYPERLINK("https://www.ncbi.nlm.nih.gov/Traces/study/?acc=SRP063529","SRP063529")</f>
        <v>SRP063529</v>
      </c>
      <c r="E74" t="str">
        <f>HYPERLINK("https://www.ncbi.nlm.nih.gov/Traces/study/?acc=SRX2410339","SRX2410339")</f>
        <v>SRX2410339</v>
      </c>
    </row>
    <row r="75" spans="1:5" x14ac:dyDescent="0.25">
      <c r="A75" t="str">
        <f>HYPERLINK("https://www.ncbi.nlm.nih.gov/geo/query/acc.cgi?acc=GSM2232765","GSM2232765")</f>
        <v>GSM2232765</v>
      </c>
      <c r="B75" s="2" t="s">
        <v>6422</v>
      </c>
      <c r="C75" t="str">
        <f>HYPERLINK("https://www.ncbi.nlm.nih.gov/geo/query/acc.cgi?acc=GSE84137","GSE84137")</f>
        <v>GSE84137</v>
      </c>
      <c r="D75" t="str">
        <f>HYPERLINK("https://www.ncbi.nlm.nih.gov/Traces/study/?acc=SRP078054","SRP078054")</f>
        <v>SRP078054</v>
      </c>
      <c r="E75" t="str">
        <f>HYPERLINK("https://www.ncbi.nlm.nih.gov/Traces/study/?acc=SRX1944075","SRX1944075")</f>
        <v>SRX1944075</v>
      </c>
    </row>
    <row r="76" spans="1:5" x14ac:dyDescent="0.25">
      <c r="A76" t="str">
        <f>HYPERLINK("https://www.ncbi.nlm.nih.gov/geo/query/acc.cgi?acc=GSM2232767","GSM2232767")</f>
        <v>GSM2232767</v>
      </c>
      <c r="B76" s="2" t="s">
        <v>6423</v>
      </c>
      <c r="C76" t="str">
        <f>HYPERLINK("https://www.ncbi.nlm.nih.gov/geo/query/acc.cgi?acc=GSE84137","GSE84137")</f>
        <v>GSE84137</v>
      </c>
      <c r="D76" t="str">
        <f>HYPERLINK("https://www.ncbi.nlm.nih.gov/Traces/study/?acc=SRP078054","SRP078054")</f>
        <v>SRP078054</v>
      </c>
      <c r="E76" t="str">
        <f>HYPERLINK("https://www.ncbi.nlm.nih.gov/Traces/study/?acc=SRX1944077","SRX1944077")</f>
        <v>SRX1944077</v>
      </c>
    </row>
    <row r="77" spans="1:5" x14ac:dyDescent="0.25">
      <c r="A77" t="str">
        <f>HYPERLINK("https://www.ncbi.nlm.nih.gov/geo/query/acc.cgi?acc=GSM2232766","GSM2232766")</f>
        <v>GSM2232766</v>
      </c>
      <c r="B77" s="2" t="s">
        <v>6424</v>
      </c>
      <c r="C77" t="str">
        <f>HYPERLINK("https://www.ncbi.nlm.nih.gov/geo/query/acc.cgi?acc=GSE84137","GSE84137")</f>
        <v>GSE84137</v>
      </c>
      <c r="D77" t="str">
        <f>HYPERLINK("https://www.ncbi.nlm.nih.gov/Traces/study/?acc=SRP078054","SRP078054")</f>
        <v>SRP078054</v>
      </c>
      <c r="E77" t="str">
        <f>HYPERLINK("https://www.ncbi.nlm.nih.gov/Traces/study/?acc=SRX1944076","SRX1944076")</f>
        <v>SRX1944076</v>
      </c>
    </row>
    <row r="78" spans="1:5" x14ac:dyDescent="0.25">
      <c r="A78" t="str">
        <f>HYPERLINK("https://www.ncbi.nlm.nih.gov/geo/query/acc.cgi?acc=GSM2257266","GSM2257266")</f>
        <v>GSM2257266</v>
      </c>
      <c r="B78" s="2" t="s">
        <v>6425</v>
      </c>
      <c r="C78" t="str">
        <f>HYPERLINK("https://www.ncbi.nlm.nih.gov/geo/query/acc.cgi?acc=GSE85061","GSE85061")</f>
        <v>GSE85061</v>
      </c>
      <c r="D78" t="str">
        <f>HYPERLINK("https://www.ncbi.nlm.nih.gov/Traces/study/?acc=SRP080768","SRP080768")</f>
        <v>SRP080768</v>
      </c>
      <c r="E78" t="str">
        <f>HYPERLINK("https://www.ncbi.nlm.nih.gov/Traces/study/?acc=SRX1993673","SRX1993673")</f>
        <v>SRX1993673</v>
      </c>
    </row>
    <row r="79" spans="1:5" x14ac:dyDescent="0.25">
      <c r="A79" t="str">
        <f>HYPERLINK("https://www.ncbi.nlm.nih.gov/geo/query/acc.cgi?acc=GSM2257260","GSM2257260")</f>
        <v>GSM2257260</v>
      </c>
      <c r="B79" s="2" t="s">
        <v>6426</v>
      </c>
      <c r="C79" t="str">
        <f>HYPERLINK("https://www.ncbi.nlm.nih.gov/geo/query/acc.cgi?acc=GSE85061","GSE85061")</f>
        <v>GSE85061</v>
      </c>
      <c r="D79" t="str">
        <f>HYPERLINK("https://www.ncbi.nlm.nih.gov/Traces/study/?acc=SRP080768","SRP080768")</f>
        <v>SRP080768</v>
      </c>
      <c r="E79" t="str">
        <f>HYPERLINK("https://www.ncbi.nlm.nih.gov/Traces/study/?acc=SRX1993667","SRX1993667")</f>
        <v>SRX1993667</v>
      </c>
    </row>
    <row r="80" spans="1:5" x14ac:dyDescent="0.25">
      <c r="A80" t="str">
        <f>HYPERLINK("https://www.ncbi.nlm.nih.gov/geo/query/acc.cgi?acc=GSM1498997","GSM1498997")</f>
        <v>GSM1498997</v>
      </c>
      <c r="B80" s="2" t="s">
        <v>6427</v>
      </c>
      <c r="C80" t="str">
        <f>HYPERLINK("https://www.ncbi.nlm.nih.gov/geo/query/acc.cgi?acc=GSE61184","GSE61184")</f>
        <v>GSE61184</v>
      </c>
      <c r="D80" t="str">
        <f>HYPERLINK("https://www.ncbi.nlm.nih.gov/Traces/study/?acc=SRP046290","SRP046290")</f>
        <v>SRP046290</v>
      </c>
      <c r="E80" t="str">
        <f>HYPERLINK("https://www.ncbi.nlm.nih.gov/Traces/study/?acc=SRX695160","SRX695160")</f>
        <v>SRX695160</v>
      </c>
    </row>
    <row r="81" spans="1:5" x14ac:dyDescent="0.25">
      <c r="A81" t="str">
        <f>HYPERLINK("https://www.ncbi.nlm.nih.gov/geo/query/acc.cgi?acc=GSM1498994","GSM1498994")</f>
        <v>GSM1498994</v>
      </c>
      <c r="B81" s="2" t="s">
        <v>6428</v>
      </c>
      <c r="C81" t="str">
        <f>HYPERLINK("https://www.ncbi.nlm.nih.gov/geo/query/acc.cgi?acc=GSE61184","GSE61184")</f>
        <v>GSE61184</v>
      </c>
      <c r="D81" t="str">
        <f>HYPERLINK("https://www.ncbi.nlm.nih.gov/Traces/study/?acc=SRP046290","SRP046290")</f>
        <v>SRP046290</v>
      </c>
      <c r="E81" t="str">
        <f>HYPERLINK("https://www.ncbi.nlm.nih.gov/Traces/study/?acc=SRX695157","SRX695157")</f>
        <v>SRX695157</v>
      </c>
    </row>
    <row r="82" spans="1:5" x14ac:dyDescent="0.25">
      <c r="A82" t="str">
        <f>HYPERLINK("https://www.ncbi.nlm.nih.gov/geo/query/acc.cgi?acc=GSM1498991","GSM1498991")</f>
        <v>GSM1498991</v>
      </c>
      <c r="B82" s="2" t="s">
        <v>6429</v>
      </c>
      <c r="C82" t="str">
        <f>HYPERLINK("https://www.ncbi.nlm.nih.gov/geo/query/acc.cgi?acc=GSE61184","GSE61184")</f>
        <v>GSE61184</v>
      </c>
      <c r="D82" t="str">
        <f>HYPERLINK("https://www.ncbi.nlm.nih.gov/Traces/study/?acc=SRP046290","SRP046290")</f>
        <v>SRP046290</v>
      </c>
      <c r="E82" t="str">
        <f>HYPERLINK("https://www.ncbi.nlm.nih.gov/Traces/study/?acc=SRX695154","SRX695154")</f>
        <v>SRX695154</v>
      </c>
    </row>
    <row r="83" spans="1:5" x14ac:dyDescent="0.25">
      <c r="A83" t="str">
        <f>HYPERLINK("https://www.ncbi.nlm.nih.gov/geo/query/acc.cgi?acc=GSM1498988","GSM1498988")</f>
        <v>GSM1498988</v>
      </c>
      <c r="B83" s="2" t="s">
        <v>6430</v>
      </c>
      <c r="C83" t="str">
        <f>HYPERLINK("https://www.ncbi.nlm.nih.gov/geo/query/acc.cgi?acc=GSE61184","GSE61184")</f>
        <v>GSE61184</v>
      </c>
      <c r="D83" t="str">
        <f>HYPERLINK("https://www.ncbi.nlm.nih.gov/Traces/study/?acc=SRP046290","SRP046290")</f>
        <v>SRP046290</v>
      </c>
      <c r="E83" t="str">
        <f>HYPERLINK("https://www.ncbi.nlm.nih.gov/Traces/study/?acc=SRX695151","SRX695151")</f>
        <v>SRX695151</v>
      </c>
    </row>
    <row r="84" spans="1:5" x14ac:dyDescent="0.25">
      <c r="A84" t="str">
        <f>HYPERLINK("https://www.ncbi.nlm.nih.gov/geo/query/acc.cgi?acc=GSM2432619","GSM2432619")</f>
        <v>GSM2432619</v>
      </c>
      <c r="B84" s="2" t="s">
        <v>6431</v>
      </c>
      <c r="C84" t="str">
        <f>HYPERLINK("https://www.ncbi.nlm.nih.gov/geo/query/acc.cgi?acc=GSE92572","GSE92572")</f>
        <v>GSE92572</v>
      </c>
      <c r="D84" t="str">
        <f>HYPERLINK("https://www.ncbi.nlm.nih.gov/Traces/study/?acc=SRP095349","SRP095349")</f>
        <v>SRP095349</v>
      </c>
      <c r="E84" t="str">
        <f>HYPERLINK("https://www.ncbi.nlm.nih.gov/Traces/study/?acc=SRX2435660","SRX2435660")</f>
        <v>SRX2435660</v>
      </c>
    </row>
    <row r="85" spans="1:5" x14ac:dyDescent="0.25">
      <c r="A85" t="str">
        <f>HYPERLINK("https://www.ncbi.nlm.nih.gov/geo/query/acc.cgi?acc=GSM1498999","GSM1498999")</f>
        <v>GSM1498999</v>
      </c>
      <c r="B85" s="2" t="s">
        <v>6432</v>
      </c>
      <c r="C85" t="str">
        <f>HYPERLINK("https://www.ncbi.nlm.nih.gov/geo/query/acc.cgi?acc=GSE61184","GSE61184")</f>
        <v>GSE61184</v>
      </c>
      <c r="D85" t="str">
        <f>HYPERLINK("https://www.ncbi.nlm.nih.gov/Traces/study/?acc=SRP046290","SRP046290")</f>
        <v>SRP046290</v>
      </c>
      <c r="E85" t="str">
        <f>HYPERLINK("https://www.ncbi.nlm.nih.gov/Traces/study/?acc=SRX695162","SRX695162")</f>
        <v>SRX695162</v>
      </c>
    </row>
    <row r="86" spans="1:5" x14ac:dyDescent="0.25">
      <c r="A86" t="str">
        <f>HYPERLINK("https://www.ncbi.nlm.nih.gov/geo/query/acc.cgi?acc=GSM1901261","GSM1901261")</f>
        <v>GSM1901261</v>
      </c>
      <c r="B86" s="2" t="s">
        <v>6433</v>
      </c>
      <c r="C86" t="str">
        <f>HYPERLINK("https://www.ncbi.nlm.nih.gov/geo/query/acc.cgi?acc=GSE50534","GSE50534")</f>
        <v>GSE50534</v>
      </c>
      <c r="D86" t="str">
        <f>HYPERLINK("https://www.ncbi.nlm.nih.gov/Traces/study/?acc=SRP029433","SRP029433")</f>
        <v>SRP029433</v>
      </c>
      <c r="E86" t="str">
        <f>HYPERLINK("https://www.ncbi.nlm.nih.gov/Traces/study/?acc=SRX1302585","SRX1302585")</f>
        <v>SRX1302585</v>
      </c>
    </row>
    <row r="87" spans="1:5" x14ac:dyDescent="0.25">
      <c r="A87" t="str">
        <f>HYPERLINK("https://www.ncbi.nlm.nih.gov/geo/query/acc.cgi?acc=GSM1901259","GSM1901259")</f>
        <v>GSM1901259</v>
      </c>
      <c r="B87" s="2" t="s">
        <v>6434</v>
      </c>
      <c r="C87" t="str">
        <f>HYPERLINK("https://www.ncbi.nlm.nih.gov/geo/query/acc.cgi?acc=GSE50534","GSE50534")</f>
        <v>GSE50534</v>
      </c>
      <c r="D87" t="str">
        <f>HYPERLINK("https://www.ncbi.nlm.nih.gov/Traces/study/?acc=SRP029433","SRP029433")</f>
        <v>SRP029433</v>
      </c>
      <c r="E87" t="str">
        <f>HYPERLINK("https://www.ncbi.nlm.nih.gov/Traces/study/?acc=SRX1302583","SRX1302583")</f>
        <v>SRX1302583</v>
      </c>
    </row>
    <row r="88" spans="1:5" x14ac:dyDescent="0.25">
      <c r="A88" t="str">
        <f>HYPERLINK("https://www.ncbi.nlm.nih.gov/geo/query/acc.cgi?acc=GSM1901258","GSM1901258")</f>
        <v>GSM1901258</v>
      </c>
      <c r="B88" s="2" t="s">
        <v>6435</v>
      </c>
      <c r="C88" t="str">
        <f>HYPERLINK("https://www.ncbi.nlm.nih.gov/geo/query/acc.cgi?acc=GSE50534","GSE50534")</f>
        <v>GSE50534</v>
      </c>
      <c r="D88" t="str">
        <f>HYPERLINK("https://www.ncbi.nlm.nih.gov/Traces/study/?acc=SRP029433","SRP029433")</f>
        <v>SRP029433</v>
      </c>
      <c r="E88" t="str">
        <f>HYPERLINK("https://www.ncbi.nlm.nih.gov/Traces/study/?acc=SRX1302582","SRX1302582")</f>
        <v>SRX1302582</v>
      </c>
    </row>
    <row r="89" spans="1:5" x14ac:dyDescent="0.25">
      <c r="A89" t="str">
        <f>HYPERLINK("https://www.ncbi.nlm.nih.gov/geo/query/acc.cgi?acc=GSM1276714","GSM1276714")</f>
        <v>GSM1276714</v>
      </c>
      <c r="B89" s="2" t="s">
        <v>6436</v>
      </c>
      <c r="C89" t="str">
        <f>HYPERLINK("https://www.ncbi.nlm.nih.gov/geo/query/acc.cgi?acc=GSE52071","GSE52071")</f>
        <v>GSE52071</v>
      </c>
      <c r="D89" t="str">
        <f>HYPERLINK("https://www.ncbi.nlm.nih.gov/Traces/study/?acc=SRP032533","SRP032533")</f>
        <v>SRP032533</v>
      </c>
      <c r="E89" t="str">
        <f>HYPERLINK("https://www.ncbi.nlm.nih.gov/Traces/study/?acc=SRX385372","SRX385372")</f>
        <v>SRX385372</v>
      </c>
    </row>
    <row r="90" spans="1:5" x14ac:dyDescent="0.25">
      <c r="A90" t="str">
        <f>HYPERLINK("https://www.ncbi.nlm.nih.gov/geo/query/acc.cgi?acc=GSM1399472","GSM1399472")</f>
        <v>GSM1399472</v>
      </c>
      <c r="B90" s="2" t="s">
        <v>6437</v>
      </c>
      <c r="C90" t="str">
        <f>HYPERLINK("https://www.ncbi.nlm.nih.gov/geo/query/acc.cgi?acc=GSE58017","GSE58017")</f>
        <v>GSE58017</v>
      </c>
      <c r="D90" t="str">
        <f>HYPERLINK("https://www.ncbi.nlm.nih.gov/Traces/study/?acc=SRP042333","SRP042333")</f>
        <v>SRP042333</v>
      </c>
      <c r="E90" t="str">
        <f>HYPERLINK("https://www.ncbi.nlm.nih.gov/Traces/study/?acc=SRX554659","SRX554659")</f>
        <v>SRX554659</v>
      </c>
    </row>
    <row r="91" spans="1:5" x14ac:dyDescent="0.25">
      <c r="A91" t="str">
        <f>HYPERLINK("https://www.ncbi.nlm.nih.gov/geo/query/acc.cgi?acc=GSM1399464","GSM1399464")</f>
        <v>GSM1399464</v>
      </c>
      <c r="B91" s="2" t="s">
        <v>6438</v>
      </c>
      <c r="C91" t="str">
        <f>HYPERLINK("https://www.ncbi.nlm.nih.gov/geo/query/acc.cgi?acc=GSE58017","GSE58017")</f>
        <v>GSE58017</v>
      </c>
      <c r="D91" t="str">
        <f>HYPERLINK("https://www.ncbi.nlm.nih.gov/Traces/study/?acc=SRP042333","SRP042333")</f>
        <v>SRP042333</v>
      </c>
      <c r="E91" t="str">
        <f>HYPERLINK("https://www.ncbi.nlm.nih.gov/Traces/study/?acc=SRX554651","SRX554651")</f>
        <v>SRX554651</v>
      </c>
    </row>
    <row r="92" spans="1:5" x14ac:dyDescent="0.25">
      <c r="A92" t="str">
        <f>HYPERLINK("https://www.ncbi.nlm.nih.gov/geo/query/acc.cgi?acc=GSM1543601","GSM1543601")</f>
        <v>GSM1543601</v>
      </c>
      <c r="B92" s="2" t="s">
        <v>6439</v>
      </c>
      <c r="C92" t="str">
        <f>HYPERLINK("https://www.ncbi.nlm.nih.gov/geo/query/acc.cgi?acc=GSE54412","GSE54412")</f>
        <v>GSE54412</v>
      </c>
      <c r="D92" t="str">
        <f>HYPERLINK("https://www.ncbi.nlm.nih.gov/Traces/study/?acc=SRP035460","SRP035460")</f>
        <v>SRP035460</v>
      </c>
      <c r="E92" t="str">
        <f>HYPERLINK("https://www.ncbi.nlm.nih.gov/Traces/study/?acc=SRX757594","SRX757594")</f>
        <v>SRX757594</v>
      </c>
    </row>
    <row r="93" spans="1:5" x14ac:dyDescent="0.25">
      <c r="A93" t="str">
        <f>HYPERLINK("https://www.ncbi.nlm.nih.gov/geo/query/acc.cgi?acc=GSM970849","GSM970849")</f>
        <v>GSM970849</v>
      </c>
      <c r="B93" s="2" t="s">
        <v>6440</v>
      </c>
      <c r="C93" t="str">
        <f>HYPERLINK("https://www.ncbi.nlm.nih.gov/geo/query/acc.cgi?acc=GSE39522","GSE39522")</f>
        <v>GSE39522</v>
      </c>
      <c r="D93" t="str">
        <f>HYPERLINK("https://www.ncbi.nlm.nih.gov/Traces/study/?acc=SRP014484","SRP014484")</f>
        <v>SRP014484</v>
      </c>
      <c r="E93" t="str">
        <f>HYPERLINK("https://www.ncbi.nlm.nih.gov/Traces/study/?acc=SRX160969","SRX160969")</f>
        <v>SRX160969</v>
      </c>
    </row>
    <row r="94" spans="1:5" x14ac:dyDescent="0.25">
      <c r="A94" t="str">
        <f>HYPERLINK("https://www.ncbi.nlm.nih.gov/geo/query/acc.cgi?acc=GSM1276713","GSM1276713")</f>
        <v>GSM1276713</v>
      </c>
      <c r="B94" s="2" t="s">
        <v>6441</v>
      </c>
      <c r="C94" t="str">
        <f>HYPERLINK("https://www.ncbi.nlm.nih.gov/geo/query/acc.cgi?acc=GSE52071","GSE52071")</f>
        <v>GSE52071</v>
      </c>
      <c r="D94" t="str">
        <f>HYPERLINK("https://www.ncbi.nlm.nih.gov/Traces/study/?acc=SRP032533","SRP032533")</f>
        <v>SRP032533</v>
      </c>
      <c r="E94" t="str">
        <f>HYPERLINK("https://www.ncbi.nlm.nih.gov/Traces/study/?acc=SRX385371","SRX385371")</f>
        <v>SRX385371</v>
      </c>
    </row>
    <row r="95" spans="1:5" x14ac:dyDescent="0.25">
      <c r="A95" t="str">
        <f>HYPERLINK("https://www.ncbi.nlm.nih.gov/geo/query/acc.cgi?acc=GSM1543607","GSM1543607")</f>
        <v>GSM1543607</v>
      </c>
      <c r="B95" s="2" t="s">
        <v>6442</v>
      </c>
      <c r="C95" t="str">
        <f>HYPERLINK("https://www.ncbi.nlm.nih.gov/geo/query/acc.cgi?acc=GSE54412","GSE54412")</f>
        <v>GSE54412</v>
      </c>
      <c r="D95" t="str">
        <f>HYPERLINK("https://www.ncbi.nlm.nih.gov/Traces/study/?acc=SRP035460","SRP035460")</f>
        <v>SRP035460</v>
      </c>
      <c r="E95" t="str">
        <f>HYPERLINK("https://www.ncbi.nlm.nih.gov/Traces/study/?acc=SRX757600","SRX757600")</f>
        <v>SRX757600</v>
      </c>
    </row>
    <row r="96" spans="1:5" x14ac:dyDescent="0.25">
      <c r="A96" t="str">
        <f>HYPERLINK("https://www.ncbi.nlm.nih.gov/geo/query/acc.cgi?acc=GSM1614835","GSM1614835")</f>
        <v>GSM1614835</v>
      </c>
      <c r="B96" s="2" t="s">
        <v>6443</v>
      </c>
      <c r="C96" t="str">
        <f>HYPERLINK("https://www.ncbi.nlm.nih.gov/geo/query/acc.cgi?acc=GSE66127","GSE66127")</f>
        <v>GSE66127</v>
      </c>
      <c r="D96" t="str">
        <f>HYPERLINK("https://www.ncbi.nlm.nih.gov/Traces/study/?acc=SRP055200","SRP055200")</f>
        <v>SRP055200</v>
      </c>
      <c r="E96" t="str">
        <f>HYPERLINK("https://www.ncbi.nlm.nih.gov/Traces/study/?acc=SRX884146","SRX884146")</f>
        <v>SRX884146</v>
      </c>
    </row>
    <row r="97" spans="1:5" x14ac:dyDescent="0.25">
      <c r="A97" t="str">
        <f>HYPERLINK("https://www.ncbi.nlm.nih.gov/geo/query/acc.cgi?acc=GSM1614831","GSM1614831")</f>
        <v>GSM1614831</v>
      </c>
      <c r="B97" s="2" t="s">
        <v>6444</v>
      </c>
      <c r="C97" t="str">
        <f>HYPERLINK("https://www.ncbi.nlm.nih.gov/geo/query/acc.cgi?acc=GSE66127","GSE66127")</f>
        <v>GSE66127</v>
      </c>
      <c r="D97" t="str">
        <f>HYPERLINK("https://www.ncbi.nlm.nih.gov/Traces/study/?acc=SRP055200","SRP055200")</f>
        <v>SRP055200</v>
      </c>
      <c r="E97" t="str">
        <f>HYPERLINK("https://www.ncbi.nlm.nih.gov/Traces/study/?acc=SRX884142","SRX884142")</f>
        <v>SRX884142</v>
      </c>
    </row>
    <row r="98" spans="1:5" x14ac:dyDescent="0.25">
      <c r="A98" t="str">
        <f>HYPERLINK("https://www.ncbi.nlm.nih.gov/geo/query/acc.cgi?acc=GSM1614834","GSM1614834")</f>
        <v>GSM1614834</v>
      </c>
      <c r="B98" s="2" t="s">
        <v>6445</v>
      </c>
      <c r="C98" t="str">
        <f>HYPERLINK("https://www.ncbi.nlm.nih.gov/geo/query/acc.cgi?acc=GSE66127","GSE66127")</f>
        <v>GSE66127</v>
      </c>
      <c r="D98" t="str">
        <f>HYPERLINK("https://www.ncbi.nlm.nih.gov/Traces/study/?acc=SRP055200","SRP055200")</f>
        <v>SRP055200</v>
      </c>
      <c r="E98" t="str">
        <f>HYPERLINK("https://www.ncbi.nlm.nih.gov/Traces/study/?acc=SRX884145","SRX884145")</f>
        <v>SRX884145</v>
      </c>
    </row>
    <row r="99" spans="1:5" x14ac:dyDescent="0.25">
      <c r="A99" t="str">
        <f>HYPERLINK("https://www.ncbi.nlm.nih.gov/geo/query/acc.cgi?acc=GSM765289","GSM765289")</f>
        <v>GSM765289</v>
      </c>
      <c r="B99" s="2" t="s">
        <v>6446</v>
      </c>
      <c r="C99" t="str">
        <f>HYPERLINK("https://www.ncbi.nlm.nih.gov/geo/query/acc.cgi?acc=GSE30839","GSE30839")</f>
        <v>GSE30839</v>
      </c>
      <c r="D99" t="str">
        <f>HYPERLINK("https://www.ncbi.nlm.nih.gov/Traces/study/?acc=SRP007567","SRP007567")</f>
        <v>SRP007567</v>
      </c>
      <c r="E99" t="str">
        <f>HYPERLINK("https://www.ncbi.nlm.nih.gov/Traces/study/?acc=SRX084812","SRX084812")</f>
        <v>SRX084812</v>
      </c>
    </row>
    <row r="100" spans="1:5" ht="30" x14ac:dyDescent="0.25">
      <c r="A100" t="str">
        <f>HYPERLINK("https://www.ncbi.nlm.nih.gov/geo/query/acc.cgi?acc=GSM765288","GSM765288")</f>
        <v>GSM765288</v>
      </c>
      <c r="B100" s="2" t="s">
        <v>6447</v>
      </c>
      <c r="C100" t="str">
        <f>HYPERLINK("https://www.ncbi.nlm.nih.gov/geo/query/acc.cgi?acc=GSE30839","GSE30839")</f>
        <v>GSE30839</v>
      </c>
      <c r="D100" t="str">
        <f>HYPERLINK("https://www.ncbi.nlm.nih.gov/Traces/study/?acc=SRP007567","SRP007567")</f>
        <v>SRP007567</v>
      </c>
      <c r="E100" t="str">
        <f>HYPERLINK("https://www.ncbi.nlm.nih.gov/Traces/study/?acc=SRX084811","SRX084811")</f>
        <v>SRX084811</v>
      </c>
    </row>
    <row r="101" spans="1:5" ht="30" x14ac:dyDescent="0.25">
      <c r="A101" t="str">
        <f>HYPERLINK("https://www.ncbi.nlm.nih.gov/geo/query/acc.cgi?acc=GSM765287","GSM765287")</f>
        <v>GSM765287</v>
      </c>
      <c r="B101" s="2" t="s">
        <v>6448</v>
      </c>
      <c r="C101" t="str">
        <f>HYPERLINK("https://www.ncbi.nlm.nih.gov/geo/query/acc.cgi?acc=GSE30839","GSE30839")</f>
        <v>GSE30839</v>
      </c>
      <c r="D101" t="str">
        <f>HYPERLINK("https://www.ncbi.nlm.nih.gov/Traces/study/?acc=SRP007567","SRP007567")</f>
        <v>SRP007567</v>
      </c>
      <c r="E101" t="str">
        <f>HYPERLINK("https://www.ncbi.nlm.nih.gov/Traces/study/?acc=SRX084810","SRX084810")</f>
        <v>SRX084810</v>
      </c>
    </row>
    <row r="102" spans="1:5" x14ac:dyDescent="0.25">
      <c r="A102" t="str">
        <f>HYPERLINK("https://www.ncbi.nlm.nih.gov/geo/query/acc.cgi?acc=GSM1104440","GSM1104440")</f>
        <v>GSM1104440</v>
      </c>
      <c r="B102" s="2" t="s">
        <v>6449</v>
      </c>
      <c r="C102" t="str">
        <f>HYPERLINK("https://www.ncbi.nlm.nih.gov/geo/query/acc.cgi?acc=GSE45446","GSE45446")</f>
        <v>GSE45446</v>
      </c>
      <c r="D102" t="str">
        <f>HYPERLINK("https://www.ncbi.nlm.nih.gov/Traces/study/?acc=SRP019958","SRP019958")</f>
        <v>SRP019958</v>
      </c>
      <c r="E102" t="str">
        <f>HYPERLINK("https://www.ncbi.nlm.nih.gov/Traces/study/?acc=SRX254790","SRX254790")</f>
        <v>SRX254790</v>
      </c>
    </row>
    <row r="103" spans="1:5" x14ac:dyDescent="0.25">
      <c r="A103" t="str">
        <f>HYPERLINK("https://www.ncbi.nlm.nih.gov/geo/query/acc.cgi?acc=GSM1650034","GSM1650034")</f>
        <v>GSM1650034</v>
      </c>
      <c r="B103" s="2" t="s">
        <v>6450</v>
      </c>
      <c r="C103" t="str">
        <f>HYPERLINK("https://www.ncbi.nlm.nih.gov/geo/query/acc.cgi?acc=GSE67583","GSE67583")</f>
        <v>GSE67583</v>
      </c>
      <c r="D103" t="str">
        <f>HYPERLINK("https://www.ncbi.nlm.nih.gov/Traces/study/?acc=SRP056871","SRP056871")</f>
        <v>SRP056871</v>
      </c>
      <c r="E103" t="str">
        <f>HYPERLINK("https://www.ncbi.nlm.nih.gov/Traces/study/?acc=SRX978471","SRX978471")</f>
        <v>SRX978471</v>
      </c>
    </row>
    <row r="104" spans="1:5" x14ac:dyDescent="0.25">
      <c r="A104" t="str">
        <f>HYPERLINK("https://www.ncbi.nlm.nih.gov/geo/query/acc.cgi?acc=GSM1650036","GSM1650036")</f>
        <v>GSM1650036</v>
      </c>
      <c r="B104" s="2" t="s">
        <v>6451</v>
      </c>
      <c r="C104" t="str">
        <f>HYPERLINK("https://www.ncbi.nlm.nih.gov/geo/query/acc.cgi?acc=GSE67583","GSE67583")</f>
        <v>GSE67583</v>
      </c>
      <c r="D104" t="str">
        <f>HYPERLINK("https://www.ncbi.nlm.nih.gov/Traces/study/?acc=SRP056871","SRP056871")</f>
        <v>SRP056871</v>
      </c>
      <c r="E104" t="str">
        <f>HYPERLINK("https://www.ncbi.nlm.nih.gov/Traces/study/?acc=SRX978473","SRX978473")</f>
        <v>SRX978473</v>
      </c>
    </row>
    <row r="105" spans="1:5" x14ac:dyDescent="0.25">
      <c r="A105" t="str">
        <f>HYPERLINK("https://www.ncbi.nlm.nih.gov/geo/query/acc.cgi?acc=GSM1163675","GSM1163675")</f>
        <v>GSM1163675</v>
      </c>
      <c r="B105" s="2" t="s">
        <v>6452</v>
      </c>
      <c r="C105" t="str">
        <f>HYPERLINK("https://www.ncbi.nlm.nih.gov/geo/query/acc.cgi?acc=GSE47964","GSE47964")</f>
        <v>GSE47964</v>
      </c>
      <c r="D105" t="str">
        <f>HYPERLINK("https://www.ncbi.nlm.nih.gov/Traces/study/?acc=SRP026045","SRP026045")</f>
        <v>SRP026045</v>
      </c>
      <c r="E105" t="str">
        <f>HYPERLINK("https://www.ncbi.nlm.nih.gov/Traces/study/?acc=SRX306222","SRX306222")</f>
        <v>SRX306222</v>
      </c>
    </row>
    <row r="106" spans="1:5" x14ac:dyDescent="0.25">
      <c r="A106" t="str">
        <f>HYPERLINK("https://www.ncbi.nlm.nih.gov/geo/query/acc.cgi?acc=GSM1319108","GSM1319108")</f>
        <v>GSM1319108</v>
      </c>
      <c r="B106" s="2" t="s">
        <v>6453</v>
      </c>
      <c r="C106" t="str">
        <f>HYPERLINK("https://www.ncbi.nlm.nih.gov/geo/query/acc.cgi?acc=GSE54569","GSE54569")</f>
        <v>GSE54569</v>
      </c>
      <c r="D106" t="str">
        <f>HYPERLINK("https://www.ncbi.nlm.nih.gov/Traces/study/?acc=SRP036080","SRP036080")</f>
        <v>SRP036080</v>
      </c>
      <c r="E106" t="str">
        <f>HYPERLINK("https://www.ncbi.nlm.nih.gov/Traces/study/?acc=SRX456544","SRX456544")</f>
        <v>SRX456544</v>
      </c>
    </row>
    <row r="107" spans="1:5" x14ac:dyDescent="0.25">
      <c r="A107" t="str">
        <f>HYPERLINK("https://www.ncbi.nlm.nih.gov/geo/query/acc.cgi?acc=GSM1782936","GSM1782936")</f>
        <v>GSM1782936</v>
      </c>
      <c r="B107" s="2" t="s">
        <v>6454</v>
      </c>
      <c r="C107" t="str">
        <f>HYPERLINK("https://www.ncbi.nlm.nih.gov/geo/query/acc.cgi?acc=GSE70486","GSE70486")</f>
        <v>GSE70486</v>
      </c>
      <c r="D107" t="str">
        <f>HYPERLINK("https://www.ncbi.nlm.nih.gov/Traces/study/?acc=SRP060294","SRP060294")</f>
        <v>SRP060294</v>
      </c>
      <c r="E107" t="str">
        <f>HYPERLINK("https://www.ncbi.nlm.nih.gov/Traces/study/?acc=SRX1080411","SRX1080411")</f>
        <v>SRX1080411</v>
      </c>
    </row>
    <row r="108" spans="1:5" x14ac:dyDescent="0.25">
      <c r="A108" t="str">
        <f>HYPERLINK("https://www.ncbi.nlm.nih.gov/geo/query/acc.cgi?acc=GSM881355","GSM881355")</f>
        <v>GSM881355</v>
      </c>
      <c r="B108" s="2" t="s">
        <v>6455</v>
      </c>
      <c r="C108" t="str">
        <f>HYPERLINK("https://www.ncbi.nlm.nih.gov/geo/query/acc.cgi?acc=GSE36114","GSE36114")</f>
        <v>GSE36114</v>
      </c>
      <c r="D108" t="str">
        <f>HYPERLINK("https://www.ncbi.nlm.nih.gov/Traces/study/?acc=SRP011077","SRP011077")</f>
        <v>SRP011077</v>
      </c>
      <c r="E108" t="str">
        <f>HYPERLINK("https://www.ncbi.nlm.nih.gov/Traces/study/?acc=SRX122634","SRX122634")</f>
        <v>SRX122634</v>
      </c>
    </row>
    <row r="109" spans="1:5" x14ac:dyDescent="0.25">
      <c r="A109" t="str">
        <f>HYPERLINK("https://www.ncbi.nlm.nih.gov/geo/query/acc.cgi?acc=GSM1650030","GSM1650030")</f>
        <v>GSM1650030</v>
      </c>
      <c r="B109" s="2" t="s">
        <v>6456</v>
      </c>
      <c r="C109" t="str">
        <f>HYPERLINK("https://www.ncbi.nlm.nih.gov/geo/query/acc.cgi?acc=GSE67583","GSE67583")</f>
        <v>GSE67583</v>
      </c>
      <c r="D109" t="str">
        <f>HYPERLINK("https://www.ncbi.nlm.nih.gov/Traces/study/?acc=SRP056871","SRP056871")</f>
        <v>SRP056871</v>
      </c>
      <c r="E109" t="str">
        <f>HYPERLINK("https://www.ncbi.nlm.nih.gov/Traces/study/?acc=SRX978467","SRX978467")</f>
        <v>SRX978467</v>
      </c>
    </row>
    <row r="110" spans="1:5" x14ac:dyDescent="0.25">
      <c r="A110" t="str">
        <f>HYPERLINK("https://www.ncbi.nlm.nih.gov/geo/query/acc.cgi?acc=GSM1650032","GSM1650032")</f>
        <v>GSM1650032</v>
      </c>
      <c r="B110" s="2" t="s">
        <v>6457</v>
      </c>
      <c r="C110" t="str">
        <f>HYPERLINK("https://www.ncbi.nlm.nih.gov/geo/query/acc.cgi?acc=GSE67583","GSE67583")</f>
        <v>GSE67583</v>
      </c>
      <c r="D110" t="str">
        <f>HYPERLINK("https://www.ncbi.nlm.nih.gov/Traces/study/?acc=SRP056871","SRP056871")</f>
        <v>SRP056871</v>
      </c>
      <c r="E110" t="str">
        <f>HYPERLINK("https://www.ncbi.nlm.nih.gov/Traces/study/?acc=SRX978469","SRX978469")</f>
        <v>SRX978469</v>
      </c>
    </row>
    <row r="111" spans="1:5" x14ac:dyDescent="0.25">
      <c r="A111" t="str">
        <f>HYPERLINK("https://www.ncbi.nlm.nih.gov/geo/query/acc.cgi?acc=GSM1470291","GSM1470291")</f>
        <v>GSM1470291</v>
      </c>
      <c r="B111" s="2" t="s">
        <v>6458</v>
      </c>
      <c r="C111" t="str">
        <f>HYPERLINK("https://www.ncbi.nlm.nih.gov/geo/query/acc.cgi?acc=GSE60285","GSE60285")</f>
        <v>GSE60285</v>
      </c>
      <c r="D111" t="str">
        <f>HYPERLINK("https://www.ncbi.nlm.nih.gov/Traces/study/?acc=SRP045417","SRP045417")</f>
        <v>SRP045417</v>
      </c>
      <c r="E111" t="str">
        <f>HYPERLINK("https://www.ncbi.nlm.nih.gov/Traces/study/?acc=SRX674274","SRX674274")</f>
        <v>SRX674274</v>
      </c>
    </row>
    <row r="112" spans="1:5" x14ac:dyDescent="0.25">
      <c r="A112" t="str">
        <f>HYPERLINK("https://www.ncbi.nlm.nih.gov/geo/query/acc.cgi?acc=GSM1470294","GSM1470294")</f>
        <v>GSM1470294</v>
      </c>
      <c r="B112" s="2" t="s">
        <v>6459</v>
      </c>
      <c r="C112" t="str">
        <f>HYPERLINK("https://www.ncbi.nlm.nih.gov/geo/query/acc.cgi?acc=GSE60285","GSE60285")</f>
        <v>GSE60285</v>
      </c>
      <c r="D112" t="str">
        <f>HYPERLINK("https://www.ncbi.nlm.nih.gov/Traces/study/?acc=SRP045417","SRP045417")</f>
        <v>SRP045417</v>
      </c>
      <c r="E112" t="str">
        <f>HYPERLINK("https://www.ncbi.nlm.nih.gov/Traces/study/?acc=SRX674277","SRX674277")</f>
        <v>SRX674277</v>
      </c>
    </row>
    <row r="113" spans="1:5" x14ac:dyDescent="0.25">
      <c r="A113" t="str">
        <f>HYPERLINK("https://www.ncbi.nlm.nih.gov/geo/query/acc.cgi?acc=GSM1782934","GSM1782934")</f>
        <v>GSM1782934</v>
      </c>
      <c r="B113" s="2" t="s">
        <v>6460</v>
      </c>
      <c r="C113" t="str">
        <f>HYPERLINK("https://www.ncbi.nlm.nih.gov/geo/query/acc.cgi?acc=GSE70486","GSE70486")</f>
        <v>GSE70486</v>
      </c>
      <c r="D113" t="str">
        <f>HYPERLINK("https://www.ncbi.nlm.nih.gov/Traces/study/?acc=SRP060294","SRP060294")</f>
        <v>SRP060294</v>
      </c>
      <c r="E113" t="str">
        <f>HYPERLINK("https://www.ncbi.nlm.nih.gov/Traces/study/?acc=SRX1080409","SRX1080409")</f>
        <v>SRX1080409</v>
      </c>
    </row>
    <row r="114" spans="1:5" x14ac:dyDescent="0.25">
      <c r="A114" t="str">
        <f>HYPERLINK("https://www.ncbi.nlm.nih.gov/geo/query/acc.cgi?acc=GSM976927","GSM976927")</f>
        <v>GSM976927</v>
      </c>
      <c r="B114" s="2" t="s">
        <v>6461</v>
      </c>
      <c r="C114" t="str">
        <f>HYPERLINK("https://www.ncbi.nlm.nih.gov/geo/query/acc.cgi?acc=GSE39656","GSE39656")</f>
        <v>GSE39656</v>
      </c>
      <c r="D114" t="str">
        <f>HYPERLINK("https://www.ncbi.nlm.nih.gov/Traces/study/?acc=SRP014579","SRP014579")</f>
        <v>SRP014579</v>
      </c>
      <c r="E114" t="str">
        <f>HYPERLINK("https://www.ncbi.nlm.nih.gov/Traces/study/?acc=SRX170934","SRX170934")</f>
        <v>SRX170934</v>
      </c>
    </row>
    <row r="115" spans="1:5" x14ac:dyDescent="0.25">
      <c r="A115" t="str">
        <f>HYPERLINK("https://www.ncbi.nlm.nih.gov/geo/query/acc.cgi?acc=GSM976923","GSM976923")</f>
        <v>GSM976923</v>
      </c>
      <c r="B115" s="2" t="s">
        <v>6462</v>
      </c>
      <c r="C115" t="str">
        <f>HYPERLINK("https://www.ncbi.nlm.nih.gov/geo/query/acc.cgi?acc=GSE39656","GSE39656")</f>
        <v>GSE39656</v>
      </c>
      <c r="D115" t="str">
        <f>HYPERLINK("https://www.ncbi.nlm.nih.gov/Traces/study/?acc=SRP014579","SRP014579")</f>
        <v>SRP014579</v>
      </c>
      <c r="E115" t="str">
        <f>HYPERLINK("https://www.ncbi.nlm.nih.gov/Traces/study/?acc=SRX170930","SRX170930")</f>
        <v>SRX170930</v>
      </c>
    </row>
    <row r="116" spans="1:5" x14ac:dyDescent="0.25">
      <c r="A116" t="str">
        <f>HYPERLINK("https://www.ncbi.nlm.nih.gov/geo/query/acc.cgi?acc=GSM976919","GSM976919")</f>
        <v>GSM976919</v>
      </c>
      <c r="B116" s="2" t="s">
        <v>6463</v>
      </c>
      <c r="C116" t="str">
        <f>HYPERLINK("https://www.ncbi.nlm.nih.gov/geo/query/acc.cgi?acc=GSE39656","GSE39656")</f>
        <v>GSE39656</v>
      </c>
      <c r="D116" t="str">
        <f>HYPERLINK("https://www.ncbi.nlm.nih.gov/Traces/study/?acc=SRP014579","SRP014579")</f>
        <v>SRP014579</v>
      </c>
      <c r="E116" t="str">
        <f>HYPERLINK("https://www.ncbi.nlm.nih.gov/Traces/study/?acc=SRX170926","SRX170926")</f>
        <v>SRX170926</v>
      </c>
    </row>
    <row r="117" spans="1:5" x14ac:dyDescent="0.25">
      <c r="A117" t="str">
        <f>HYPERLINK("https://www.ncbi.nlm.nih.gov/geo/query/acc.cgi?acc=GSM976930","GSM976930")</f>
        <v>GSM976930</v>
      </c>
      <c r="B117" s="2" t="s">
        <v>6464</v>
      </c>
      <c r="C117" t="str">
        <f>HYPERLINK("https://www.ncbi.nlm.nih.gov/geo/query/acc.cgi?acc=GSE39656","GSE39656")</f>
        <v>GSE39656</v>
      </c>
      <c r="D117" t="str">
        <f>HYPERLINK("https://www.ncbi.nlm.nih.gov/Traces/study/?acc=SRP014579","SRP014579")</f>
        <v>SRP014579</v>
      </c>
      <c r="E117" t="str">
        <f>HYPERLINK("https://www.ncbi.nlm.nih.gov/Traces/study/?acc=SRX170937","SRX170937")</f>
        <v>SRX170937</v>
      </c>
    </row>
    <row r="118" spans="1:5" x14ac:dyDescent="0.25">
      <c r="A118" t="str">
        <f>HYPERLINK("https://www.ncbi.nlm.nih.gov/geo/query/acc.cgi?acc=GSM1249338","GSM1249338")</f>
        <v>GSM1249338</v>
      </c>
      <c r="B118" s="2" t="s">
        <v>6465</v>
      </c>
      <c r="C118" t="str">
        <f>HYPERLINK("https://www.ncbi.nlm.nih.gov/geo/query/acc.cgi?acc=GSE51006","GSE51006")</f>
        <v>GSE51006</v>
      </c>
      <c r="D118" t="str">
        <f>HYPERLINK("https://www.ncbi.nlm.nih.gov/Traces/study/?acc=SRP030028","SRP030028")</f>
        <v>SRP030028</v>
      </c>
      <c r="E118" t="str">
        <f>HYPERLINK("https://www.ncbi.nlm.nih.gov/Traces/study/?acc=SRX367123","SRX367123")</f>
        <v>SRX367123</v>
      </c>
    </row>
    <row r="119" spans="1:5" x14ac:dyDescent="0.25">
      <c r="A119" t="str">
        <f>HYPERLINK("https://www.ncbi.nlm.nih.gov/geo/query/acc.cgi?acc=GSM1249339","GSM1249339")</f>
        <v>GSM1249339</v>
      </c>
      <c r="B119" s="2" t="s">
        <v>6466</v>
      </c>
      <c r="C119" t="str">
        <f>HYPERLINK("https://www.ncbi.nlm.nih.gov/geo/query/acc.cgi?acc=GSE51006","GSE51006")</f>
        <v>GSE51006</v>
      </c>
      <c r="D119" t="str">
        <f>HYPERLINK("https://www.ncbi.nlm.nih.gov/Traces/study/?acc=SRP030028","SRP030028")</f>
        <v>SRP030028</v>
      </c>
      <c r="E119" t="str">
        <f>HYPERLINK("https://www.ncbi.nlm.nih.gov/Traces/study/?acc=SRX367124","SRX367124")</f>
        <v>SRX367124</v>
      </c>
    </row>
    <row r="120" spans="1:5" x14ac:dyDescent="0.25">
      <c r="A120" t="str">
        <f>HYPERLINK("https://www.ncbi.nlm.nih.gov/geo/query/acc.cgi?acc=GSM1276712","GSM1276712")</f>
        <v>GSM1276712</v>
      </c>
      <c r="B120" s="2" t="s">
        <v>6467</v>
      </c>
      <c r="C120" t="str">
        <f>HYPERLINK("https://www.ncbi.nlm.nih.gov/geo/query/acc.cgi?acc=GSE52071","GSE52071")</f>
        <v>GSE52071</v>
      </c>
      <c r="D120" t="str">
        <f>HYPERLINK("https://www.ncbi.nlm.nih.gov/Traces/study/?acc=SRP032533","SRP032533")</f>
        <v>SRP032533</v>
      </c>
      <c r="E120" t="str">
        <f>HYPERLINK("https://www.ncbi.nlm.nih.gov/Traces/study/?acc=SRX385370","SRX385370")</f>
        <v>SRX385370</v>
      </c>
    </row>
    <row r="121" spans="1:5" x14ac:dyDescent="0.25">
      <c r="A121" t="str">
        <f>HYPERLINK("https://www.ncbi.nlm.nih.gov/geo/query/acc.cgi?acc=GSM2056841","GSM2056841")</f>
        <v>GSM2056841</v>
      </c>
      <c r="B121" s="2" t="s">
        <v>6468</v>
      </c>
      <c r="C121" t="str">
        <f t="shared" ref="C121:C133" si="0">HYPERLINK("https://www.ncbi.nlm.nih.gov/geo/query/acc.cgi?acc=GSE77705","GSE77705")</f>
        <v>GSE77705</v>
      </c>
      <c r="D121" t="str">
        <f t="shared" ref="D121:D133" si="1">HYPERLINK("https://www.ncbi.nlm.nih.gov/Traces/study/?acc=SRP069790","SRP069790")</f>
        <v>SRP069790</v>
      </c>
      <c r="E121" t="str">
        <f>HYPERLINK("https://www.ncbi.nlm.nih.gov/Traces/study/?acc=SRX1566327","SRX1566327")</f>
        <v>SRX1566327</v>
      </c>
    </row>
    <row r="122" spans="1:5" x14ac:dyDescent="0.25">
      <c r="A122" t="str">
        <f>HYPERLINK("https://www.ncbi.nlm.nih.gov/geo/query/acc.cgi?acc=GSM2056852","GSM2056852")</f>
        <v>GSM2056852</v>
      </c>
      <c r="B122" s="2" t="s">
        <v>6469</v>
      </c>
      <c r="C122" t="str">
        <f t="shared" si="0"/>
        <v>GSE77705</v>
      </c>
      <c r="D122" t="str">
        <f t="shared" si="1"/>
        <v>SRP069790</v>
      </c>
      <c r="E122" t="str">
        <f>HYPERLINK("https://www.ncbi.nlm.nih.gov/Traces/study/?acc=SRX1566339","SRX1566339")</f>
        <v>SRX1566339</v>
      </c>
    </row>
    <row r="123" spans="1:5" x14ac:dyDescent="0.25">
      <c r="A123" t="str">
        <f>HYPERLINK("https://www.ncbi.nlm.nih.gov/geo/query/acc.cgi?acc=GSM2056861","GSM2056861")</f>
        <v>GSM2056861</v>
      </c>
      <c r="B123" s="2" t="s">
        <v>6470</v>
      </c>
      <c r="C123" t="str">
        <f t="shared" si="0"/>
        <v>GSE77705</v>
      </c>
      <c r="D123" t="str">
        <f t="shared" si="1"/>
        <v>SRP069790</v>
      </c>
      <c r="E123" t="str">
        <f>HYPERLINK("https://www.ncbi.nlm.nih.gov/Traces/study/?acc=SRX1566348","SRX1566348")</f>
        <v>SRX1566348</v>
      </c>
    </row>
    <row r="124" spans="1:5" x14ac:dyDescent="0.25">
      <c r="A124" t="str">
        <f>HYPERLINK("https://www.ncbi.nlm.nih.gov/geo/query/acc.cgi?acc=GSM2056858","GSM2056858")</f>
        <v>GSM2056858</v>
      </c>
      <c r="B124" s="2" t="s">
        <v>6471</v>
      </c>
      <c r="C124" t="str">
        <f t="shared" si="0"/>
        <v>GSE77705</v>
      </c>
      <c r="D124" t="str">
        <f t="shared" si="1"/>
        <v>SRP069790</v>
      </c>
      <c r="E124" t="str">
        <f>HYPERLINK("https://www.ncbi.nlm.nih.gov/Traces/study/?acc=SRX1566345","SRX1566345")</f>
        <v>SRX1566345</v>
      </c>
    </row>
    <row r="125" spans="1:5" x14ac:dyDescent="0.25">
      <c r="A125" t="str">
        <f>HYPERLINK("https://www.ncbi.nlm.nih.gov/geo/query/acc.cgi?acc=GSM2056848","GSM2056848")</f>
        <v>GSM2056848</v>
      </c>
      <c r="B125" s="2" t="s">
        <v>6472</v>
      </c>
      <c r="C125" t="str">
        <f t="shared" si="0"/>
        <v>GSE77705</v>
      </c>
      <c r="D125" t="str">
        <f t="shared" si="1"/>
        <v>SRP069790</v>
      </c>
      <c r="E125" t="str">
        <f>HYPERLINK("https://www.ncbi.nlm.nih.gov/Traces/study/?acc=SRX1566334","SRX1566334")</f>
        <v>SRX1566334</v>
      </c>
    </row>
    <row r="126" spans="1:5" x14ac:dyDescent="0.25">
      <c r="A126" t="str">
        <f>HYPERLINK("https://www.ncbi.nlm.nih.gov/geo/query/acc.cgi?acc=GSM2056837","GSM2056837")</f>
        <v>GSM2056837</v>
      </c>
      <c r="B126" s="2" t="s">
        <v>6473</v>
      </c>
      <c r="C126" t="str">
        <f t="shared" si="0"/>
        <v>GSE77705</v>
      </c>
      <c r="D126" t="str">
        <f t="shared" si="1"/>
        <v>SRP069790</v>
      </c>
      <c r="E126" t="str">
        <f>HYPERLINK("https://www.ncbi.nlm.nih.gov/Traces/study/?acc=SRX1566323","SRX1566323")</f>
        <v>SRX1566323</v>
      </c>
    </row>
    <row r="127" spans="1:5" x14ac:dyDescent="0.25">
      <c r="A127" t="str">
        <f>HYPERLINK("https://www.ncbi.nlm.nih.gov/geo/query/acc.cgi?acc=GSM2056872","GSM2056872")</f>
        <v>GSM2056872</v>
      </c>
      <c r="B127" s="2" t="s">
        <v>6474</v>
      </c>
      <c r="C127" t="str">
        <f t="shared" si="0"/>
        <v>GSE77705</v>
      </c>
      <c r="D127" t="str">
        <f t="shared" si="1"/>
        <v>SRP069790</v>
      </c>
      <c r="E127" t="str">
        <f>HYPERLINK("https://www.ncbi.nlm.nih.gov/Traces/study/?acc=SRX1566359","SRX1566359")</f>
        <v>SRX1566359</v>
      </c>
    </row>
    <row r="128" spans="1:5" x14ac:dyDescent="0.25">
      <c r="A128" t="str">
        <f>HYPERLINK("https://www.ncbi.nlm.nih.gov/geo/query/acc.cgi?acc=GSM2056860","GSM2056860")</f>
        <v>GSM2056860</v>
      </c>
      <c r="B128" s="2" t="s">
        <v>6475</v>
      </c>
      <c r="C128" t="str">
        <f t="shared" si="0"/>
        <v>GSE77705</v>
      </c>
      <c r="D128" t="str">
        <f t="shared" si="1"/>
        <v>SRP069790</v>
      </c>
      <c r="E128" t="str">
        <f>HYPERLINK("https://www.ncbi.nlm.nih.gov/Traces/study/?acc=SRX1566347","SRX1566347")</f>
        <v>SRX1566347</v>
      </c>
    </row>
    <row r="129" spans="1:5" x14ac:dyDescent="0.25">
      <c r="A129" t="str">
        <f>HYPERLINK("https://www.ncbi.nlm.nih.gov/geo/query/acc.cgi?acc=GSM2056866","GSM2056866")</f>
        <v>GSM2056866</v>
      </c>
      <c r="B129" s="2" t="s">
        <v>6476</v>
      </c>
      <c r="C129" t="str">
        <f t="shared" si="0"/>
        <v>GSE77705</v>
      </c>
      <c r="D129" t="str">
        <f t="shared" si="1"/>
        <v>SRP069790</v>
      </c>
      <c r="E129" t="str">
        <f>HYPERLINK("https://www.ncbi.nlm.nih.gov/Traces/study/?acc=SRX1566353","SRX1566353")</f>
        <v>SRX1566353</v>
      </c>
    </row>
    <row r="130" spans="1:5" x14ac:dyDescent="0.25">
      <c r="A130" t="str">
        <f>HYPERLINK("https://www.ncbi.nlm.nih.gov/geo/query/acc.cgi?acc=GSM2056835","GSM2056835")</f>
        <v>GSM2056835</v>
      </c>
      <c r="B130" s="2" t="s">
        <v>6477</v>
      </c>
      <c r="C130" t="str">
        <f t="shared" si="0"/>
        <v>GSE77705</v>
      </c>
      <c r="D130" t="str">
        <f t="shared" si="1"/>
        <v>SRP069790</v>
      </c>
      <c r="E130" t="str">
        <f>HYPERLINK("https://www.ncbi.nlm.nih.gov/Traces/study/?acc=SRX1566321","SRX1566321")</f>
        <v>SRX1566321</v>
      </c>
    </row>
    <row r="131" spans="1:5" x14ac:dyDescent="0.25">
      <c r="A131" t="str">
        <f>HYPERLINK("https://www.ncbi.nlm.nih.gov/geo/query/acc.cgi?acc=GSM2056846","GSM2056846")</f>
        <v>GSM2056846</v>
      </c>
      <c r="B131" s="2" t="s">
        <v>6478</v>
      </c>
      <c r="C131" t="str">
        <f t="shared" si="0"/>
        <v>GSE77705</v>
      </c>
      <c r="D131" t="str">
        <f t="shared" si="1"/>
        <v>SRP069790</v>
      </c>
      <c r="E131" t="str">
        <f>HYPERLINK("https://www.ncbi.nlm.nih.gov/Traces/study/?acc=SRX1566332","SRX1566332")</f>
        <v>SRX1566332</v>
      </c>
    </row>
    <row r="132" spans="1:5" x14ac:dyDescent="0.25">
      <c r="A132" t="str">
        <f>HYPERLINK("https://www.ncbi.nlm.nih.gov/geo/query/acc.cgi?acc=GSM2056856","GSM2056856")</f>
        <v>GSM2056856</v>
      </c>
      <c r="B132" s="2" t="s">
        <v>6479</v>
      </c>
      <c r="C132" t="str">
        <f t="shared" si="0"/>
        <v>GSE77705</v>
      </c>
      <c r="D132" t="str">
        <f t="shared" si="1"/>
        <v>SRP069790</v>
      </c>
      <c r="E132" t="str">
        <f>HYPERLINK("https://www.ncbi.nlm.nih.gov/Traces/study/?acc=SRX1566343","SRX1566343")</f>
        <v>SRX1566343</v>
      </c>
    </row>
    <row r="133" spans="1:5" x14ac:dyDescent="0.25">
      <c r="A133" t="str">
        <f>HYPERLINK("https://www.ncbi.nlm.nih.gov/geo/query/acc.cgi?acc=GSM2056855","GSM2056855")</f>
        <v>GSM2056855</v>
      </c>
      <c r="B133" s="2" t="s">
        <v>6480</v>
      </c>
      <c r="C133" t="str">
        <f t="shared" si="0"/>
        <v>GSE77705</v>
      </c>
      <c r="D133" t="str">
        <f t="shared" si="1"/>
        <v>SRP069790</v>
      </c>
      <c r="E133" t="str">
        <f>HYPERLINK("https://www.ncbi.nlm.nih.gov/Traces/study/?acc=SRX1566342","SRX1566342")</f>
        <v>SRX1566342</v>
      </c>
    </row>
    <row r="134" spans="1:5" x14ac:dyDescent="0.25">
      <c r="A134" t="str">
        <f>HYPERLINK("https://www.ncbi.nlm.nih.gov/geo/query/acc.cgi?acc=GSM1287734","GSM1287734")</f>
        <v>GSM1287734</v>
      </c>
      <c r="B134" s="2" t="s">
        <v>6481</v>
      </c>
      <c r="C134" t="str">
        <f>HYPERLINK("https://www.ncbi.nlm.nih.gov/geo/query/acc.cgi?acc=GSE53212","GSE53212")</f>
        <v>GSE53212</v>
      </c>
      <c r="D134" t="str">
        <f>HYPERLINK("https://www.ncbi.nlm.nih.gov/Traces/study/?acc=SRP033700","SRP033700")</f>
        <v>SRP033700</v>
      </c>
      <c r="E134" t="str">
        <f>HYPERLINK("https://www.ncbi.nlm.nih.gov/Traces/study/?acc=SRX390139","SRX390139")</f>
        <v>SRX390139</v>
      </c>
    </row>
    <row r="135" spans="1:5" x14ac:dyDescent="0.25">
      <c r="A135" t="str">
        <f>HYPERLINK("https://www.ncbi.nlm.nih.gov/geo/query/acc.cgi?acc=GSM1287747","GSM1287747")</f>
        <v>GSM1287747</v>
      </c>
      <c r="B135" s="2" t="s">
        <v>6482</v>
      </c>
      <c r="C135" t="str">
        <f>HYPERLINK("https://www.ncbi.nlm.nih.gov/geo/query/acc.cgi?acc=GSE53212","GSE53212")</f>
        <v>GSE53212</v>
      </c>
      <c r="D135" t="str">
        <f>HYPERLINK("https://www.ncbi.nlm.nih.gov/Traces/study/?acc=SRP033700","SRP033700")</f>
        <v>SRP033700</v>
      </c>
      <c r="E135" t="str">
        <f>HYPERLINK("https://www.ncbi.nlm.nih.gov/Traces/study/?acc=SRX390152","SRX390152")</f>
        <v>SRX390152</v>
      </c>
    </row>
    <row r="136" spans="1:5" x14ac:dyDescent="0.25">
      <c r="A136" t="str">
        <f>HYPERLINK("https://www.ncbi.nlm.nih.gov/geo/query/acc.cgi?acc=GSM1376651","GSM1376651")</f>
        <v>GSM1376651</v>
      </c>
      <c r="B136" s="2" t="s">
        <v>6483</v>
      </c>
      <c r="C136" t="str">
        <f>HYPERLINK("https://www.ncbi.nlm.nih.gov/geo/query/acc.cgi?acc=GSE57170","GSE57170")</f>
        <v>GSE57170</v>
      </c>
      <c r="D136" t="str">
        <f>HYPERLINK("https://www.ncbi.nlm.nih.gov/Traces/study/?acc=SRP041548","SRP041548")</f>
        <v>SRP041548</v>
      </c>
      <c r="E136" t="str">
        <f>HYPERLINK("https://www.ncbi.nlm.nih.gov/Traces/study/?acc=SRX529179","SRX529179")</f>
        <v>SRX529179</v>
      </c>
    </row>
    <row r="137" spans="1:5" x14ac:dyDescent="0.25">
      <c r="A137" t="str">
        <f>HYPERLINK("https://www.ncbi.nlm.nih.gov/geo/query/acc.cgi?acc=GSM1399482","GSM1399482")</f>
        <v>GSM1399482</v>
      </c>
      <c r="B137" s="2" t="s">
        <v>6484</v>
      </c>
      <c r="C137" t="str">
        <f>HYPERLINK("https://www.ncbi.nlm.nih.gov/geo/query/acc.cgi?acc=GSE58018","GSE58018")</f>
        <v>GSE58018</v>
      </c>
      <c r="D137" t="str">
        <f>HYPERLINK("https://www.ncbi.nlm.nih.gov/Traces/study/?acc=SRP042334","SRP042334")</f>
        <v>SRP042334</v>
      </c>
      <c r="E137" t="str">
        <f>HYPERLINK("https://www.ncbi.nlm.nih.gov/Traces/study/?acc=SRX554670","SRX554670")</f>
        <v>SRX554670</v>
      </c>
    </row>
    <row r="138" spans="1:5" x14ac:dyDescent="0.25">
      <c r="A138" t="str">
        <f>HYPERLINK("https://www.ncbi.nlm.nih.gov/geo/query/acc.cgi?acc=GSM1399486","GSM1399486")</f>
        <v>GSM1399486</v>
      </c>
      <c r="B138" s="2" t="s">
        <v>6485</v>
      </c>
      <c r="C138" t="str">
        <f>HYPERLINK("https://www.ncbi.nlm.nih.gov/geo/query/acc.cgi?acc=GSE58018","GSE58018")</f>
        <v>GSE58018</v>
      </c>
      <c r="D138" t="str">
        <f>HYPERLINK("https://www.ncbi.nlm.nih.gov/Traces/study/?acc=SRP042334","SRP042334")</f>
        <v>SRP042334</v>
      </c>
      <c r="E138" t="str">
        <f>HYPERLINK("https://www.ncbi.nlm.nih.gov/Traces/study/?acc=SRX554674","SRX554674")</f>
        <v>SRX554674</v>
      </c>
    </row>
    <row r="139" spans="1:5" x14ac:dyDescent="0.25">
      <c r="A139" t="str">
        <f>HYPERLINK("https://www.ncbi.nlm.nih.gov/geo/query/acc.cgi?acc=GSM1399498","GSM1399498")</f>
        <v>GSM1399498</v>
      </c>
      <c r="B139" s="2" t="s">
        <v>6486</v>
      </c>
      <c r="C139" t="str">
        <f>HYPERLINK("https://www.ncbi.nlm.nih.gov/geo/query/acc.cgi?acc=GSE58018","GSE58018")</f>
        <v>GSE58018</v>
      </c>
      <c r="D139" t="str">
        <f>HYPERLINK("https://www.ncbi.nlm.nih.gov/Traces/study/?acc=SRP042334","SRP042334")</f>
        <v>SRP042334</v>
      </c>
      <c r="E139" t="str">
        <f>HYPERLINK("https://www.ncbi.nlm.nih.gov/Traces/study/?acc=SRX554686","SRX554686")</f>
        <v>SRX554686</v>
      </c>
    </row>
    <row r="140" spans="1:5" x14ac:dyDescent="0.25">
      <c r="A140" t="str">
        <f>HYPERLINK("https://www.ncbi.nlm.nih.gov/geo/query/acc.cgi?acc=GSM2482408","GSM2482408")</f>
        <v>GSM2482408</v>
      </c>
      <c r="B140" s="2" t="s">
        <v>6487</v>
      </c>
      <c r="C140" t="str">
        <f>HYPERLINK("https://www.ncbi.nlm.nih.gov/geo/query/acc.cgi?acc=GSE84480","GSE84480")</f>
        <v>GSE84480</v>
      </c>
      <c r="D140" t="str">
        <f>HYPERLINK("https://www.ncbi.nlm.nih.gov/Traces/study/?acc=SRP078684","SRP078684")</f>
        <v>SRP078684</v>
      </c>
      <c r="E140" t="str">
        <f>HYPERLINK("https://www.ncbi.nlm.nih.gov/Traces/study/?acc=SRX2549433","SRX2549433")</f>
        <v>SRX2549433</v>
      </c>
    </row>
    <row r="141" spans="1:5" x14ac:dyDescent="0.25">
      <c r="A141" t="str">
        <f>HYPERLINK("https://www.ncbi.nlm.nih.gov/geo/query/acc.cgi?acc=GSM2482409","GSM2482409")</f>
        <v>GSM2482409</v>
      </c>
      <c r="B141" s="2" t="s">
        <v>6488</v>
      </c>
      <c r="C141" t="str">
        <f>HYPERLINK("https://www.ncbi.nlm.nih.gov/geo/query/acc.cgi?acc=GSE84480","GSE84480")</f>
        <v>GSE84480</v>
      </c>
      <c r="D141" t="str">
        <f>HYPERLINK("https://www.ncbi.nlm.nih.gov/Traces/study/?acc=SRP078684","SRP078684")</f>
        <v>SRP078684</v>
      </c>
      <c r="E141" t="str">
        <f>HYPERLINK("https://www.ncbi.nlm.nih.gov/Traces/study/?acc=SRX2549434","SRX2549434")</f>
        <v>SRX2549434</v>
      </c>
    </row>
    <row r="142" spans="1:5" x14ac:dyDescent="0.25">
      <c r="A142" t="str">
        <f>HYPERLINK("https://www.ncbi.nlm.nih.gov/geo/query/acc.cgi?acc=GSM1901260","GSM1901260")</f>
        <v>GSM1901260</v>
      </c>
      <c r="B142" s="2" t="s">
        <v>6489</v>
      </c>
      <c r="C142" t="str">
        <f>HYPERLINK("https://www.ncbi.nlm.nih.gov/geo/query/acc.cgi?acc=GSE50534","GSE50534")</f>
        <v>GSE50534</v>
      </c>
      <c r="D142" t="str">
        <f>HYPERLINK("https://www.ncbi.nlm.nih.gov/Traces/study/?acc=SRP029433","SRP029433")</f>
        <v>SRP029433</v>
      </c>
      <c r="E142" t="str">
        <f>HYPERLINK("https://www.ncbi.nlm.nih.gov/Traces/study/?acc=SRX1302584","SRX1302584")</f>
        <v>SRX1302584</v>
      </c>
    </row>
    <row r="143" spans="1:5" x14ac:dyDescent="0.25">
      <c r="A143" t="str">
        <f>HYPERLINK("https://www.ncbi.nlm.nih.gov/geo/query/acc.cgi?acc=GSM2237806","GSM2237806")</f>
        <v>GSM2237806</v>
      </c>
      <c r="B143" s="2" t="s">
        <v>6490</v>
      </c>
      <c r="C143" t="str">
        <f>HYPERLINK("https://www.ncbi.nlm.nih.gov/geo/query/acc.cgi?acc=GSE84480","GSE84480")</f>
        <v>GSE84480</v>
      </c>
      <c r="D143" t="str">
        <f>HYPERLINK("https://www.ncbi.nlm.nih.gov/Traces/study/?acc=SRP078684","SRP078684")</f>
        <v>SRP078684</v>
      </c>
      <c r="E143" t="str">
        <f>HYPERLINK("https://www.ncbi.nlm.nih.gov/Traces/study/?acc=SRX1954164","SRX1954164")</f>
        <v>SRX1954164</v>
      </c>
    </row>
    <row r="144" spans="1:5" x14ac:dyDescent="0.25">
      <c r="A144" t="str">
        <f>HYPERLINK("https://www.ncbi.nlm.nih.gov/geo/query/acc.cgi?acc=GSM2279986","GSM2279986")</f>
        <v>GSM2279986</v>
      </c>
      <c r="B144" s="2" t="s">
        <v>6491</v>
      </c>
      <c r="C144" t="str">
        <f>HYPERLINK("https://www.ncbi.nlm.nih.gov/geo/query/acc.cgi?acc=GSE85627","GSE85627")</f>
        <v>GSE85627</v>
      </c>
      <c r="D144" t="str">
        <f>HYPERLINK("https://www.ncbi.nlm.nih.gov/Traces/study/?acc=SRP082167","SRP082167")</f>
        <v>SRP082167</v>
      </c>
      <c r="E144" t="str">
        <f>HYPERLINK("https://www.ncbi.nlm.nih.gov/Traces/study/?acc=SRX2023805","SRX2023805")</f>
        <v>SRX2023805</v>
      </c>
    </row>
    <row r="145" spans="1:5" x14ac:dyDescent="0.25">
      <c r="A145" t="str">
        <f>HYPERLINK("https://www.ncbi.nlm.nih.gov/geo/query/acc.cgi?acc=GSM2279994","GSM2279994")</f>
        <v>GSM2279994</v>
      </c>
      <c r="B145" s="2" t="s">
        <v>6492</v>
      </c>
      <c r="C145" t="str">
        <f>HYPERLINK("https://www.ncbi.nlm.nih.gov/geo/query/acc.cgi?acc=GSE85627","GSE85627")</f>
        <v>GSE85627</v>
      </c>
      <c r="D145" t="str">
        <f>HYPERLINK("https://www.ncbi.nlm.nih.gov/Traces/study/?acc=SRP082167","SRP082167")</f>
        <v>SRP082167</v>
      </c>
      <c r="E145" t="str">
        <f>HYPERLINK("https://www.ncbi.nlm.nih.gov/Traces/study/?acc=SRX2023809","SRX2023809")</f>
        <v>SRX2023809</v>
      </c>
    </row>
    <row r="146" spans="1:5" x14ac:dyDescent="0.25">
      <c r="A146" t="str">
        <f>HYPERLINK("https://www.ncbi.nlm.nih.gov/geo/query/acc.cgi?acc=GSM2319634","GSM2319634")</f>
        <v>GSM2319634</v>
      </c>
      <c r="B146" s="2" t="s">
        <v>6493</v>
      </c>
      <c r="C146" t="str">
        <f>HYPERLINK("https://www.ncbi.nlm.nih.gov/geo/query/acc.cgi?acc=GSE87043","GSE87043")</f>
        <v>GSE87043</v>
      </c>
      <c r="D146" t="str">
        <f>HYPERLINK("https://www.ncbi.nlm.nih.gov/Traces/study/?acc=SRP090043","SRP090043")</f>
        <v>SRP090043</v>
      </c>
      <c r="E146" t="str">
        <f>HYPERLINK("https://www.ncbi.nlm.nih.gov/Traces/study/?acc=SRX2173071","SRX2173071")</f>
        <v>SRX2173071</v>
      </c>
    </row>
    <row r="147" spans="1:5" x14ac:dyDescent="0.25">
      <c r="A147" t="str">
        <f>HYPERLINK("https://www.ncbi.nlm.nih.gov/geo/query/acc.cgi?acc=GSM2422507","GSM2422507")</f>
        <v>GSM2422507</v>
      </c>
      <c r="B147" s="2" t="s">
        <v>6494</v>
      </c>
      <c r="C147" t="str">
        <f>HYPERLINK("https://www.ncbi.nlm.nih.gov/geo/query/acc.cgi?acc=GSE72855","GSE72855")</f>
        <v>GSE72855</v>
      </c>
      <c r="D147" t="str">
        <f>HYPERLINK("https://www.ncbi.nlm.nih.gov/Traces/study/?acc=SRP063529","SRP063529")</f>
        <v>SRP063529</v>
      </c>
      <c r="E147" t="str">
        <f>HYPERLINK("https://www.ncbi.nlm.nih.gov/Traces/study/?acc=SRX2410342","SRX2410342")</f>
        <v>SRX2410342</v>
      </c>
    </row>
    <row r="148" spans="1:5" x14ac:dyDescent="0.25">
      <c r="A148" t="str">
        <f>HYPERLINK("https://www.ncbi.nlm.nih.gov/geo/query/acc.cgi?acc=GSM2422511","GSM2422511")</f>
        <v>GSM2422511</v>
      </c>
      <c r="B148" s="2" t="s">
        <v>6495</v>
      </c>
      <c r="C148" t="str">
        <f>HYPERLINK("https://www.ncbi.nlm.nih.gov/geo/query/acc.cgi?acc=GSE72855","GSE72855")</f>
        <v>GSE72855</v>
      </c>
      <c r="D148" t="str">
        <f>HYPERLINK("https://www.ncbi.nlm.nih.gov/Traces/study/?acc=SRP063529","SRP063529")</f>
        <v>SRP063529</v>
      </c>
      <c r="E148" t="str">
        <f>HYPERLINK("https://www.ncbi.nlm.nih.gov/Traces/study/?acc=SRX2410346","SRX2410346")</f>
        <v>SRX2410346</v>
      </c>
    </row>
    <row r="149" spans="1:5" x14ac:dyDescent="0.25">
      <c r="A149" t="str">
        <f>HYPERLINK("https://www.ncbi.nlm.nih.gov/geo/query/acc.cgi?acc=GSM2051881","GSM2051881")</f>
        <v>GSM2051881</v>
      </c>
      <c r="B149" s="2" t="s">
        <v>6496</v>
      </c>
      <c r="C149" t="str">
        <f>HYPERLINK("https://www.ncbi.nlm.nih.gov/geo/query/acc.cgi?acc=GSE77441","GSE77441")</f>
        <v>GSE77441</v>
      </c>
      <c r="D149" t="str">
        <f>HYPERLINK("https://www.ncbi.nlm.nih.gov/Traces/study/?acc=SRP069147","SRP069147")</f>
        <v>SRP069147</v>
      </c>
      <c r="E149" t="str">
        <f>HYPERLINK("https://www.ncbi.nlm.nih.gov/Traces/study/?acc=SRX1556044","SRX1556044")</f>
        <v>SRX1556044</v>
      </c>
    </row>
    <row r="150" spans="1:5" x14ac:dyDescent="0.25">
      <c r="A150" t="str">
        <f>HYPERLINK("https://www.ncbi.nlm.nih.gov/geo/query/acc.cgi?acc=GSM2051880","GSM2051880")</f>
        <v>GSM2051880</v>
      </c>
      <c r="B150" s="2" t="s">
        <v>6497</v>
      </c>
      <c r="C150" t="str">
        <f>HYPERLINK("https://www.ncbi.nlm.nih.gov/geo/query/acc.cgi?acc=GSE77441","GSE77441")</f>
        <v>GSE77441</v>
      </c>
      <c r="D150" t="str">
        <f>HYPERLINK("https://www.ncbi.nlm.nih.gov/Traces/study/?acc=SRP069147","SRP069147")</f>
        <v>SRP069147</v>
      </c>
      <c r="E150" t="str">
        <f>HYPERLINK("https://www.ncbi.nlm.nih.gov/Traces/study/?acc=SRX1556043","SRX1556043")</f>
        <v>SRX1556043</v>
      </c>
    </row>
    <row r="151" spans="1:5" x14ac:dyDescent="0.25">
      <c r="A151" t="str">
        <f>HYPERLINK("https://www.ncbi.nlm.nih.gov/geo/query/acc.cgi?acc=GSM546451","GSM546451")</f>
        <v>GSM546451</v>
      </c>
      <c r="B151" s="2" t="s">
        <v>6498</v>
      </c>
      <c r="C151" t="str">
        <f>HYPERLINK("https://www.ncbi.nlm.nih.gov/geo/query/acc.cgi?acc=GSE21975","GSE21975")</f>
        <v>GSE21975</v>
      </c>
      <c r="D151" t="str">
        <f>HYPERLINK("https://www.ncbi.nlm.nih.gov/Traces/study/?acc=SRP002543","SRP002543")</f>
        <v>SRP002543</v>
      </c>
      <c r="E151" t="str">
        <f>HYPERLINK("https://www.ncbi.nlm.nih.gov/Traces/study/?acc=SRX021452","SRX021452")</f>
        <v>SRX021452</v>
      </c>
    </row>
    <row r="152" spans="1:5" x14ac:dyDescent="0.25">
      <c r="A152" t="str">
        <f>HYPERLINK("https://www.ncbi.nlm.nih.gov/geo/query/acc.cgi?acc=GSM546445","GSM546445")</f>
        <v>GSM546445</v>
      </c>
      <c r="B152" s="2" t="s">
        <v>6499</v>
      </c>
      <c r="C152" t="str">
        <f>HYPERLINK("https://www.ncbi.nlm.nih.gov/geo/query/acc.cgi?acc=GSE21975","GSE21975")</f>
        <v>GSE21975</v>
      </c>
      <c r="D152" t="str">
        <f>HYPERLINK("https://www.ncbi.nlm.nih.gov/Traces/study/?acc=SRP002543","SRP002543")</f>
        <v>SRP002543</v>
      </c>
      <c r="E152" t="str">
        <f>HYPERLINK("https://www.ncbi.nlm.nih.gov/Traces/study/?acc=SRX021446","SRX021446")</f>
        <v>SRX021446</v>
      </c>
    </row>
    <row r="153" spans="1:5" x14ac:dyDescent="0.25">
      <c r="A153" t="str">
        <f>HYPERLINK("https://www.ncbi.nlm.nih.gov/geo/query/acc.cgi?acc=GSM1399494","GSM1399494")</f>
        <v>GSM1399494</v>
      </c>
      <c r="B153" s="2" t="s">
        <v>6500</v>
      </c>
      <c r="C153" t="str">
        <f>HYPERLINK("https://www.ncbi.nlm.nih.gov/geo/query/acc.cgi?acc=GSE58018","GSE58018")</f>
        <v>GSE58018</v>
      </c>
      <c r="D153" t="str">
        <f>HYPERLINK("https://www.ncbi.nlm.nih.gov/Traces/study/?acc=SRP042334","SRP042334")</f>
        <v>SRP042334</v>
      </c>
      <c r="E153" t="str">
        <f>HYPERLINK("https://www.ncbi.nlm.nih.gov/Traces/study/?acc=SRX554682","SRX554682")</f>
        <v>SRX554682</v>
      </c>
    </row>
    <row r="154" spans="1:5" x14ac:dyDescent="0.25">
      <c r="A154" t="str">
        <f>HYPERLINK("https://www.ncbi.nlm.nih.gov/geo/query/acc.cgi?acc=GSM1446824","GSM1446824")</f>
        <v>GSM1446824</v>
      </c>
      <c r="B154" s="2" t="s">
        <v>6501</v>
      </c>
      <c r="C154" t="str">
        <f>HYPERLINK("https://www.ncbi.nlm.nih.gov/geo/query/acc.cgi?acc=GSE59813","GSE59813")</f>
        <v>GSE59813</v>
      </c>
      <c r="D154" t="str">
        <f>HYPERLINK("https://www.ncbi.nlm.nih.gov/Traces/study/?acc=SRP044929","SRP044929")</f>
        <v>SRP044929</v>
      </c>
      <c r="E154" t="str">
        <f>HYPERLINK("https://www.ncbi.nlm.nih.gov/Traces/study/?acc=SRX663231","SRX663231")</f>
        <v>SRX663231</v>
      </c>
    </row>
    <row r="155" spans="1:5" x14ac:dyDescent="0.25">
      <c r="A155" t="str">
        <f>HYPERLINK("https://www.ncbi.nlm.nih.gov/geo/query/acc.cgi?acc=GSM1446822","GSM1446822")</f>
        <v>GSM1446822</v>
      </c>
      <c r="B155" s="2" t="s">
        <v>6502</v>
      </c>
      <c r="C155" t="str">
        <f>HYPERLINK("https://www.ncbi.nlm.nih.gov/geo/query/acc.cgi?acc=GSE59813","GSE59813")</f>
        <v>GSE59813</v>
      </c>
      <c r="D155" t="str">
        <f>HYPERLINK("https://www.ncbi.nlm.nih.gov/Traces/study/?acc=SRP044929","SRP044929")</f>
        <v>SRP044929</v>
      </c>
      <c r="E155" t="str">
        <f>HYPERLINK("https://www.ncbi.nlm.nih.gov/Traces/study/?acc=SRX663229","SRX663229")</f>
        <v>SRX663229</v>
      </c>
    </row>
    <row r="156" spans="1:5" x14ac:dyDescent="0.25">
      <c r="A156" t="str">
        <f>HYPERLINK("https://www.ncbi.nlm.nih.gov/geo/query/acc.cgi?acc=GSM1604241","GSM1604241")</f>
        <v>GSM1604241</v>
      </c>
      <c r="B156" s="2" t="s">
        <v>6503</v>
      </c>
      <c r="C156" t="str">
        <f>HYPERLINK("https://www.ncbi.nlm.nih.gov/geo/query/acc.cgi?acc=GSE58514","GSE58514")</f>
        <v>GSE58514</v>
      </c>
      <c r="D156" t="str">
        <f>HYPERLINK("https://www.ncbi.nlm.nih.gov/Traces/study/?acc=SRP044012","SRP044012")</f>
        <v>SRP044012</v>
      </c>
      <c r="E156" t="str">
        <f>HYPERLINK("https://www.ncbi.nlm.nih.gov/Traces/study/?acc=SRX869288","SRX869288")</f>
        <v>SRX869288</v>
      </c>
    </row>
    <row r="157" spans="1:5" x14ac:dyDescent="0.25">
      <c r="A157" t="str">
        <f>HYPERLINK("https://www.ncbi.nlm.nih.gov/geo/query/acc.cgi?acc=GSM1604243","GSM1604243")</f>
        <v>GSM1604243</v>
      </c>
      <c r="B157" s="2" t="s">
        <v>6504</v>
      </c>
      <c r="C157" t="str">
        <f>HYPERLINK("https://www.ncbi.nlm.nih.gov/geo/query/acc.cgi?acc=GSE58514","GSE58514")</f>
        <v>GSE58514</v>
      </c>
      <c r="D157" t="str">
        <f>HYPERLINK("https://www.ncbi.nlm.nih.gov/Traces/study/?acc=SRP044012","SRP044012")</f>
        <v>SRP044012</v>
      </c>
      <c r="E157" t="str">
        <f>HYPERLINK("https://www.ncbi.nlm.nih.gov/Traces/study/?acc=SRX869290","SRX869290")</f>
        <v>SRX869290</v>
      </c>
    </row>
    <row r="158" spans="1:5" x14ac:dyDescent="0.25">
      <c r="A158" t="str">
        <f>HYPERLINK("https://www.ncbi.nlm.nih.gov/geo/query/acc.cgi?acc=GSM1604239","GSM1604239")</f>
        <v>GSM1604239</v>
      </c>
      <c r="B158" s="2" t="s">
        <v>6505</v>
      </c>
      <c r="C158" t="str">
        <f>HYPERLINK("https://www.ncbi.nlm.nih.gov/geo/query/acc.cgi?acc=GSE58514","GSE58514")</f>
        <v>GSE58514</v>
      </c>
      <c r="D158" t="str">
        <f>HYPERLINK("https://www.ncbi.nlm.nih.gov/Traces/study/?acc=SRP044012","SRP044012")</f>
        <v>SRP044012</v>
      </c>
      <c r="E158" t="str">
        <f>HYPERLINK("https://www.ncbi.nlm.nih.gov/Traces/study/?acc=SRX869286","SRX869286")</f>
        <v>SRX869286</v>
      </c>
    </row>
    <row r="159" spans="1:5" x14ac:dyDescent="0.25">
      <c r="A159" t="str">
        <f>HYPERLINK("https://www.ncbi.nlm.nih.gov/geo/query/acc.cgi?acc=GSM1604235","GSM1604235")</f>
        <v>GSM1604235</v>
      </c>
      <c r="B159" s="2" t="s">
        <v>6506</v>
      </c>
      <c r="C159" t="str">
        <f>HYPERLINK("https://www.ncbi.nlm.nih.gov/geo/query/acc.cgi?acc=GSE58514","GSE58514")</f>
        <v>GSE58514</v>
      </c>
      <c r="D159" t="str">
        <f>HYPERLINK("https://www.ncbi.nlm.nih.gov/Traces/study/?acc=SRP044012","SRP044012")</f>
        <v>SRP044012</v>
      </c>
      <c r="E159" t="str">
        <f>HYPERLINK("https://www.ncbi.nlm.nih.gov/Traces/study/?acc=SRX869282","SRX869282")</f>
        <v>SRX869282</v>
      </c>
    </row>
    <row r="160" spans="1:5" x14ac:dyDescent="0.25">
      <c r="A160" t="str">
        <f>HYPERLINK("https://www.ncbi.nlm.nih.gov/geo/query/acc.cgi?acc=GSM1604237","GSM1604237")</f>
        <v>GSM1604237</v>
      </c>
      <c r="B160" s="2" t="s">
        <v>6507</v>
      </c>
      <c r="C160" t="str">
        <f>HYPERLINK("https://www.ncbi.nlm.nih.gov/geo/query/acc.cgi?acc=GSE58514","GSE58514")</f>
        <v>GSE58514</v>
      </c>
      <c r="D160" t="str">
        <f>HYPERLINK("https://www.ncbi.nlm.nih.gov/Traces/study/?acc=SRP044012","SRP044012")</f>
        <v>SRP044012</v>
      </c>
      <c r="E160" t="str">
        <f>HYPERLINK("https://www.ncbi.nlm.nih.gov/Traces/study/?acc=SRX869284","SRX869284")</f>
        <v>SRX869284</v>
      </c>
    </row>
    <row r="161" spans="1:5" x14ac:dyDescent="0.25">
      <c r="A161" t="str">
        <f>HYPERLINK("https://www.ncbi.nlm.nih.gov/geo/query/acc.cgi?acc=GSM2059157","GSM2059157")</f>
        <v>GSM2059157</v>
      </c>
      <c r="B161" s="2" t="s">
        <v>6508</v>
      </c>
      <c r="C161" t="str">
        <f>HYPERLINK("https://www.ncbi.nlm.nih.gov/geo/query/acc.cgi?acc=GSE77778","GSE77778")</f>
        <v>GSE77778</v>
      </c>
      <c r="D161" t="str">
        <f>HYPERLINK("https://www.ncbi.nlm.nih.gov/Traces/study/?acc=SRP069861","SRP069861")</f>
        <v>SRP069861</v>
      </c>
      <c r="E161" t="str">
        <f>HYPERLINK("https://www.ncbi.nlm.nih.gov/Traces/study/?acc=SRX1569949","SRX1569949")</f>
        <v>SRX1569949</v>
      </c>
    </row>
    <row r="162" spans="1:5" x14ac:dyDescent="0.25">
      <c r="A162" t="str">
        <f>HYPERLINK("https://www.ncbi.nlm.nih.gov/geo/query/acc.cgi?acc=GSM2059156","GSM2059156")</f>
        <v>GSM2059156</v>
      </c>
      <c r="B162" s="2" t="s">
        <v>6509</v>
      </c>
      <c r="C162" t="str">
        <f>HYPERLINK("https://www.ncbi.nlm.nih.gov/geo/query/acc.cgi?acc=GSE77778","GSE77778")</f>
        <v>GSE77778</v>
      </c>
      <c r="D162" t="str">
        <f>HYPERLINK("https://www.ncbi.nlm.nih.gov/Traces/study/?acc=SRP069861","SRP069861")</f>
        <v>SRP069861</v>
      </c>
      <c r="E162" t="str">
        <f>HYPERLINK("https://www.ncbi.nlm.nih.gov/Traces/study/?acc=SRX1569948","SRX1569948")</f>
        <v>SRX1569948</v>
      </c>
    </row>
    <row r="163" spans="1:5" x14ac:dyDescent="0.25">
      <c r="A163" t="str">
        <f>HYPERLINK("https://www.ncbi.nlm.nih.gov/geo/query/acc.cgi?acc=GSM1231196","GSM1231196")</f>
        <v>GSM1231196</v>
      </c>
      <c r="B163" s="2" t="s">
        <v>6510</v>
      </c>
      <c r="C163" t="str">
        <f>HYPERLINK("https://www.ncbi.nlm.nih.gov/geo/query/acc.cgi?acc=GSE50856","GSE50856")</f>
        <v>GSE50856</v>
      </c>
      <c r="D163" t="str">
        <f>HYPERLINK("https://www.ncbi.nlm.nih.gov/Traces/study/?acc=SRP029933","SRP029933")</f>
        <v>SRP029933</v>
      </c>
      <c r="E163" t="str">
        <f>HYPERLINK("https://www.ncbi.nlm.nih.gov/Traces/study/?acc=SRX350902","SRX350902")</f>
        <v>SRX350902</v>
      </c>
    </row>
    <row r="164" spans="1:5" x14ac:dyDescent="0.25">
      <c r="A164" t="str">
        <f>HYPERLINK("https://www.ncbi.nlm.nih.gov/geo/query/acc.cgi?acc=GSM2267934","GSM2267934")</f>
        <v>GSM2267934</v>
      </c>
      <c r="B164" s="2" t="s">
        <v>6511</v>
      </c>
      <c r="C164" t="str">
        <f t="shared" ref="C164:C172" si="2">HYPERLINK("https://www.ncbi.nlm.nih.gov/geo/query/acc.cgi?acc=GSE85505","GSE85505")</f>
        <v>GSE85505</v>
      </c>
      <c r="D164" t="str">
        <f t="shared" ref="D164:D172" si="3">HYPERLINK("https://www.ncbi.nlm.nih.gov/Traces/study/?acc=SRP081300","SRP081300")</f>
        <v>SRP081300</v>
      </c>
      <c r="E164" t="str">
        <f>HYPERLINK("https://www.ncbi.nlm.nih.gov/Traces/study/?acc=SRX2013619","SRX2013619")</f>
        <v>SRX2013619</v>
      </c>
    </row>
    <row r="165" spans="1:5" x14ac:dyDescent="0.25">
      <c r="A165" t="str">
        <f>HYPERLINK("https://www.ncbi.nlm.nih.gov/geo/query/acc.cgi?acc=GSM2267932","GSM2267932")</f>
        <v>GSM2267932</v>
      </c>
      <c r="B165" s="2" t="s">
        <v>6512</v>
      </c>
      <c r="C165" t="str">
        <f t="shared" si="2"/>
        <v>GSE85505</v>
      </c>
      <c r="D165" t="str">
        <f t="shared" si="3"/>
        <v>SRP081300</v>
      </c>
      <c r="E165" t="str">
        <f>HYPERLINK("https://www.ncbi.nlm.nih.gov/Traces/study/?acc=SRX2013617","SRX2013617")</f>
        <v>SRX2013617</v>
      </c>
    </row>
    <row r="166" spans="1:5" x14ac:dyDescent="0.25">
      <c r="A166" t="str">
        <f>HYPERLINK("https://www.ncbi.nlm.nih.gov/geo/query/acc.cgi?acc=GSM2267937","GSM2267937")</f>
        <v>GSM2267937</v>
      </c>
      <c r="B166" s="2" t="s">
        <v>6513</v>
      </c>
      <c r="C166" t="str">
        <f t="shared" si="2"/>
        <v>GSE85505</v>
      </c>
      <c r="D166" t="str">
        <f t="shared" si="3"/>
        <v>SRP081300</v>
      </c>
      <c r="E166" t="str">
        <f>HYPERLINK("https://www.ncbi.nlm.nih.gov/Traces/study/?acc=SRX2013622","SRX2013622")</f>
        <v>SRX2013622</v>
      </c>
    </row>
    <row r="167" spans="1:5" x14ac:dyDescent="0.25">
      <c r="A167" t="str">
        <f>HYPERLINK("https://www.ncbi.nlm.nih.gov/geo/query/acc.cgi?acc=GSM2267936","GSM2267936")</f>
        <v>GSM2267936</v>
      </c>
      <c r="B167" s="2" t="s">
        <v>6514</v>
      </c>
      <c r="C167" t="str">
        <f t="shared" si="2"/>
        <v>GSE85505</v>
      </c>
      <c r="D167" t="str">
        <f t="shared" si="3"/>
        <v>SRP081300</v>
      </c>
      <c r="E167" t="str">
        <f>HYPERLINK("https://www.ncbi.nlm.nih.gov/Traces/study/?acc=SRX2013621","SRX2013621")</f>
        <v>SRX2013621</v>
      </c>
    </row>
    <row r="168" spans="1:5" x14ac:dyDescent="0.25">
      <c r="A168" t="str">
        <f>HYPERLINK("https://www.ncbi.nlm.nih.gov/geo/query/acc.cgi?acc=GSM2267938","GSM2267938")</f>
        <v>GSM2267938</v>
      </c>
      <c r="B168" s="2" t="s">
        <v>6515</v>
      </c>
      <c r="C168" t="str">
        <f t="shared" si="2"/>
        <v>GSE85505</v>
      </c>
      <c r="D168" t="str">
        <f t="shared" si="3"/>
        <v>SRP081300</v>
      </c>
      <c r="E168" t="str">
        <f>HYPERLINK("https://www.ncbi.nlm.nih.gov/Traces/study/?acc=SRX2013623","SRX2013623")</f>
        <v>SRX2013623</v>
      </c>
    </row>
    <row r="169" spans="1:5" x14ac:dyDescent="0.25">
      <c r="A169" t="str">
        <f>HYPERLINK("https://www.ncbi.nlm.nih.gov/geo/query/acc.cgi?acc=GSM2267947","GSM2267947")</f>
        <v>GSM2267947</v>
      </c>
      <c r="B169" s="2" t="s">
        <v>6516</v>
      </c>
      <c r="C169" t="str">
        <f t="shared" si="2"/>
        <v>GSE85505</v>
      </c>
      <c r="D169" t="str">
        <f t="shared" si="3"/>
        <v>SRP081300</v>
      </c>
      <c r="E169" t="str">
        <f>HYPERLINK("https://www.ncbi.nlm.nih.gov/Traces/study/?acc=SRX2013632","SRX2013632")</f>
        <v>SRX2013632</v>
      </c>
    </row>
    <row r="170" spans="1:5" x14ac:dyDescent="0.25">
      <c r="A170" t="str">
        <f>HYPERLINK("https://www.ncbi.nlm.nih.gov/geo/query/acc.cgi?acc=GSM2267944","GSM2267944")</f>
        <v>GSM2267944</v>
      </c>
      <c r="B170" s="2" t="s">
        <v>6517</v>
      </c>
      <c r="C170" t="str">
        <f t="shared" si="2"/>
        <v>GSE85505</v>
      </c>
      <c r="D170" t="str">
        <f t="shared" si="3"/>
        <v>SRP081300</v>
      </c>
      <c r="E170" t="str">
        <f>HYPERLINK("https://www.ncbi.nlm.nih.gov/Traces/study/?acc=SRX2013629","SRX2013629")</f>
        <v>SRX2013629</v>
      </c>
    </row>
    <row r="171" spans="1:5" x14ac:dyDescent="0.25">
      <c r="A171" t="str">
        <f>HYPERLINK("https://www.ncbi.nlm.nih.gov/geo/query/acc.cgi?acc=GSM2267940","GSM2267940")</f>
        <v>GSM2267940</v>
      </c>
      <c r="B171" s="2" t="s">
        <v>6518</v>
      </c>
      <c r="C171" t="str">
        <f t="shared" si="2"/>
        <v>GSE85505</v>
      </c>
      <c r="D171" t="str">
        <f t="shared" si="3"/>
        <v>SRP081300</v>
      </c>
      <c r="E171" t="str">
        <f>HYPERLINK("https://www.ncbi.nlm.nih.gov/Traces/study/?acc=SRX2013625","SRX2013625")</f>
        <v>SRX2013625</v>
      </c>
    </row>
    <row r="172" spans="1:5" x14ac:dyDescent="0.25">
      <c r="A172" t="str">
        <f>HYPERLINK("https://www.ncbi.nlm.nih.gov/geo/query/acc.cgi?acc=GSM2267942","GSM2267942")</f>
        <v>GSM2267942</v>
      </c>
      <c r="B172" s="2" t="s">
        <v>6519</v>
      </c>
      <c r="C172" t="str">
        <f t="shared" si="2"/>
        <v>GSE85505</v>
      </c>
      <c r="D172" t="str">
        <f t="shared" si="3"/>
        <v>SRP081300</v>
      </c>
      <c r="E172" t="str">
        <f>HYPERLINK("https://www.ncbi.nlm.nih.gov/Traces/study/?acc=SRX2013627","SRX2013627")</f>
        <v>SRX2013627</v>
      </c>
    </row>
    <row r="173" spans="1:5" x14ac:dyDescent="0.25">
      <c r="A173" t="str">
        <f>HYPERLINK("https://www.ncbi.nlm.nih.gov/geo/query/acc.cgi?acc=GSM2463125","GSM2463125")</f>
        <v>GSM2463125</v>
      </c>
      <c r="B173" s="2" t="s">
        <v>6520</v>
      </c>
      <c r="C173" t="str">
        <f>HYPERLINK("https://www.ncbi.nlm.nih.gov/geo/query/acc.cgi?acc=GSE69823","GSE69823")</f>
        <v>GSE69823</v>
      </c>
      <c r="D173" t="str">
        <f>HYPERLINK("https://www.ncbi.nlm.nih.gov/Traces/study/?acc=SRP059433","SRP059433")</f>
        <v>SRP059433</v>
      </c>
      <c r="E173" t="str">
        <f>HYPERLINK("https://www.ncbi.nlm.nih.gov/Traces/study/?acc=SRX2504208","SRX2504208")</f>
        <v>SRX2504208</v>
      </c>
    </row>
    <row r="174" spans="1:5" x14ac:dyDescent="0.25">
      <c r="A174" t="str">
        <f>HYPERLINK("https://www.ncbi.nlm.nih.gov/geo/query/acc.cgi?acc=GSM2463123","GSM2463123")</f>
        <v>GSM2463123</v>
      </c>
      <c r="B174" s="2" t="s">
        <v>6521</v>
      </c>
      <c r="C174" t="str">
        <f>HYPERLINK("https://www.ncbi.nlm.nih.gov/geo/query/acc.cgi?acc=GSE69823","GSE69823")</f>
        <v>GSE69823</v>
      </c>
      <c r="D174" t="str">
        <f>HYPERLINK("https://www.ncbi.nlm.nih.gov/Traces/study/?acc=SRP059433","SRP059433")</f>
        <v>SRP059433</v>
      </c>
      <c r="E174" t="str">
        <f>HYPERLINK("https://www.ncbi.nlm.nih.gov/Traces/study/?acc=SRX2504206","SRX2504206")</f>
        <v>SRX2504206</v>
      </c>
    </row>
    <row r="175" spans="1:5" x14ac:dyDescent="0.25">
      <c r="A175" t="str">
        <f>HYPERLINK("https://www.ncbi.nlm.nih.gov/geo/query/acc.cgi?acc=GSM2463126","GSM2463126")</f>
        <v>GSM2463126</v>
      </c>
      <c r="B175" s="2" t="s">
        <v>6522</v>
      </c>
      <c r="C175" t="str">
        <f>HYPERLINK("https://www.ncbi.nlm.nih.gov/geo/query/acc.cgi?acc=GSE69823","GSE69823")</f>
        <v>GSE69823</v>
      </c>
      <c r="D175" t="str">
        <f>HYPERLINK("https://www.ncbi.nlm.nih.gov/Traces/study/?acc=SRP059433","SRP059433")</f>
        <v>SRP059433</v>
      </c>
      <c r="E175" t="str">
        <f>HYPERLINK("https://www.ncbi.nlm.nih.gov/Traces/study/?acc=SRX2504209","SRX2504209")</f>
        <v>SRX2504209</v>
      </c>
    </row>
    <row r="176" spans="1:5" x14ac:dyDescent="0.25">
      <c r="A176" t="str">
        <f>HYPERLINK("https://www.ncbi.nlm.nih.gov/geo/query/acc.cgi?acc=GSM1047963","GSM1047963")</f>
        <v>GSM1047963</v>
      </c>
      <c r="B176" s="2" t="s">
        <v>6523</v>
      </c>
      <c r="C176" t="str">
        <f>HYPERLINK("https://www.ncbi.nlm.nih.gov/geo/query/acc.cgi?acc=GSE42662","GSE42662")</f>
        <v>GSE42662</v>
      </c>
      <c r="D176" t="str">
        <f>HYPERLINK("https://www.ncbi.nlm.nih.gov/Traces/study/?acc=SRP017396","SRP017396")</f>
        <v>SRP017396</v>
      </c>
      <c r="E176" t="str">
        <f>HYPERLINK("https://www.ncbi.nlm.nih.gov/Traces/study/?acc=SRX208079","SRX208079")</f>
        <v>SRX208079</v>
      </c>
    </row>
    <row r="177" spans="1:5" x14ac:dyDescent="0.25">
      <c r="A177" t="str">
        <f>HYPERLINK("https://www.ncbi.nlm.nih.gov/geo/query/acc.cgi?acc=GSM1047962","GSM1047962")</f>
        <v>GSM1047962</v>
      </c>
      <c r="B177" s="2" t="s">
        <v>6524</v>
      </c>
      <c r="C177" t="str">
        <f>HYPERLINK("https://www.ncbi.nlm.nih.gov/geo/query/acc.cgi?acc=GSE42662","GSE42662")</f>
        <v>GSE42662</v>
      </c>
      <c r="D177" t="str">
        <f>HYPERLINK("https://www.ncbi.nlm.nih.gov/Traces/study/?acc=SRP017396","SRP017396")</f>
        <v>SRP017396</v>
      </c>
      <c r="E177" t="str">
        <f>HYPERLINK("https://www.ncbi.nlm.nih.gov/Traces/study/?acc=SRX208078","SRX208078")</f>
        <v>SRX208078</v>
      </c>
    </row>
    <row r="178" spans="1:5" x14ac:dyDescent="0.25">
      <c r="A178" t="str">
        <f>HYPERLINK("https://www.ncbi.nlm.nih.gov/geo/query/acc.cgi?acc=GSM1032183","GSM1032183")</f>
        <v>GSM1032183</v>
      </c>
      <c r="B178" s="2" t="s">
        <v>6525</v>
      </c>
      <c r="C178" t="str">
        <f>HYPERLINK("https://www.ncbi.nlm.nih.gov/geo/query/acc.cgi?acc=GSE41903","GSE41903")</f>
        <v>GSE41903</v>
      </c>
      <c r="D178" t="str">
        <f>HYPERLINK("https://www.ncbi.nlm.nih.gov/Traces/study/?acc=SRP017085","SRP017085")</f>
        <v>SRP017085</v>
      </c>
      <c r="E178" t="str">
        <f>HYPERLINK("https://www.ncbi.nlm.nih.gov/Traces/study/?acc=SRX202982","SRX202982")</f>
        <v>SRX202982</v>
      </c>
    </row>
    <row r="179" spans="1:5" x14ac:dyDescent="0.25">
      <c r="A179" t="str">
        <f>HYPERLINK("https://www.ncbi.nlm.nih.gov/geo/query/acc.cgi?acc=GSM1346034","GSM1346034")</f>
        <v>GSM1346034</v>
      </c>
      <c r="B179" s="2" t="s">
        <v>6526</v>
      </c>
      <c r="C179" t="str">
        <f>HYPERLINK("https://www.ncbi.nlm.nih.gov/geo/query/acc.cgi?acc=GSE55782","GSE55782")</f>
        <v>GSE55782</v>
      </c>
      <c r="D179" t="str">
        <f>HYPERLINK("https://www.ncbi.nlm.nih.gov/Traces/study/?acc=SRP040137","SRP040137")</f>
        <v>SRP040137</v>
      </c>
      <c r="E179" t="str">
        <f>HYPERLINK("https://www.ncbi.nlm.nih.gov/Traces/study/?acc=SRX490471","SRX490471")</f>
        <v>SRX490471</v>
      </c>
    </row>
    <row r="180" spans="1:5" x14ac:dyDescent="0.25">
      <c r="A180" t="str">
        <f>HYPERLINK("https://www.ncbi.nlm.nih.gov/geo/query/acc.cgi?acc=GSM2056869","GSM2056869")</f>
        <v>GSM2056869</v>
      </c>
      <c r="B180" s="2" t="s">
        <v>6527</v>
      </c>
      <c r="C180" t="str">
        <f>HYPERLINK("https://www.ncbi.nlm.nih.gov/geo/query/acc.cgi?acc=GSE77705","GSE77705")</f>
        <v>GSE77705</v>
      </c>
      <c r="D180" t="str">
        <f>HYPERLINK("https://www.ncbi.nlm.nih.gov/Traces/study/?acc=SRP069790","SRP069790")</f>
        <v>SRP069790</v>
      </c>
      <c r="E180" t="str">
        <f>HYPERLINK("https://www.ncbi.nlm.nih.gov/Traces/study/?acc=SRX1566356","SRX1566356")</f>
        <v>SRX1566356</v>
      </c>
    </row>
    <row r="181" spans="1:5" x14ac:dyDescent="0.25">
      <c r="A181" t="str">
        <f>HYPERLINK("https://www.ncbi.nlm.nih.gov/geo/query/acc.cgi?acc=GSM2056873","GSM2056873")</f>
        <v>GSM2056873</v>
      </c>
      <c r="B181" s="2" t="s">
        <v>6528</v>
      </c>
      <c r="C181" t="str">
        <f>HYPERLINK("https://www.ncbi.nlm.nih.gov/geo/query/acc.cgi?acc=GSE77705","GSE77705")</f>
        <v>GSE77705</v>
      </c>
      <c r="D181" t="str">
        <f>HYPERLINK("https://www.ncbi.nlm.nih.gov/Traces/study/?acc=SRP069790","SRP069790")</f>
        <v>SRP069790</v>
      </c>
      <c r="E181" t="str">
        <f>HYPERLINK("https://www.ncbi.nlm.nih.gov/Traces/study/?acc=SRX1566360","SRX1566360")</f>
        <v>SRX1566360</v>
      </c>
    </row>
    <row r="182" spans="1:5" x14ac:dyDescent="0.25">
      <c r="A182" t="str">
        <f>HYPERLINK("https://www.ncbi.nlm.nih.gov/geo/query/acc.cgi?acc=GSM2056867","GSM2056867")</f>
        <v>GSM2056867</v>
      </c>
      <c r="B182" s="2" t="s">
        <v>6529</v>
      </c>
      <c r="C182" t="str">
        <f>HYPERLINK("https://www.ncbi.nlm.nih.gov/geo/query/acc.cgi?acc=GSE77705","GSE77705")</f>
        <v>GSE77705</v>
      </c>
      <c r="D182" t="str">
        <f>HYPERLINK("https://www.ncbi.nlm.nih.gov/Traces/study/?acc=SRP069790","SRP069790")</f>
        <v>SRP069790</v>
      </c>
      <c r="E182" t="str">
        <f>HYPERLINK("https://www.ncbi.nlm.nih.gov/Traces/study/?acc=SRX1566354","SRX1566354")</f>
        <v>SRX1566354</v>
      </c>
    </row>
    <row r="183" spans="1:5" x14ac:dyDescent="0.25">
      <c r="A183" t="str">
        <f>HYPERLINK("https://www.ncbi.nlm.nih.gov/geo/query/acc.cgi?acc=GSM2056863","GSM2056863")</f>
        <v>GSM2056863</v>
      </c>
      <c r="B183" s="2" t="s">
        <v>6530</v>
      </c>
      <c r="C183" t="str">
        <f>HYPERLINK("https://www.ncbi.nlm.nih.gov/geo/query/acc.cgi?acc=GSE77705","GSE77705")</f>
        <v>GSE77705</v>
      </c>
      <c r="D183" t="str">
        <f>HYPERLINK("https://www.ncbi.nlm.nih.gov/Traces/study/?acc=SRP069790","SRP069790")</f>
        <v>SRP069790</v>
      </c>
      <c r="E183" t="str">
        <f>HYPERLINK("https://www.ncbi.nlm.nih.gov/Traces/study/?acc=SRX1566350","SRX1566350")</f>
        <v>SRX1566350</v>
      </c>
    </row>
    <row r="184" spans="1:5" x14ac:dyDescent="0.25">
      <c r="A184" t="str">
        <f>HYPERLINK("https://www.ncbi.nlm.nih.gov/geo/query/acc.cgi?acc=GSM774963","GSM774963")</f>
        <v>GSM774963</v>
      </c>
      <c r="B184" s="2" t="s">
        <v>6531</v>
      </c>
      <c r="C184" t="str">
        <f>HYPERLINK("https://www.ncbi.nlm.nih.gov/geo/query/acc.cgi?acc=GSE30959","GSE30959")</f>
        <v>GSE30959</v>
      </c>
      <c r="D184" t="str">
        <f>HYPERLINK("https://www.ncbi.nlm.nih.gov/Traces/study/?acc=SRP007832","SRP007832")</f>
        <v>SRP007832</v>
      </c>
      <c r="E184" t="str">
        <f>HYPERLINK("https://www.ncbi.nlm.nih.gov/Traces/study/?acc=SRX091884","SRX091884")</f>
        <v>SRX091884</v>
      </c>
    </row>
    <row r="185" spans="1:5" x14ac:dyDescent="0.25">
      <c r="A185" t="str">
        <f>HYPERLINK("https://www.ncbi.nlm.nih.gov/geo/query/acc.cgi?acc=GSM976925","GSM976925")</f>
        <v>GSM976925</v>
      </c>
      <c r="B185" s="2" t="s">
        <v>6532</v>
      </c>
      <c r="C185" t="str">
        <f>HYPERLINK("https://www.ncbi.nlm.nih.gov/geo/query/acc.cgi?acc=GSE39656","GSE39656")</f>
        <v>GSE39656</v>
      </c>
      <c r="D185" t="str">
        <f>HYPERLINK("https://www.ncbi.nlm.nih.gov/Traces/study/?acc=SRP014579","SRP014579")</f>
        <v>SRP014579</v>
      </c>
      <c r="E185" t="str">
        <f>HYPERLINK("https://www.ncbi.nlm.nih.gov/Traces/study/?acc=SRX170932","SRX170932")</f>
        <v>SRX170932</v>
      </c>
    </row>
    <row r="186" spans="1:5" x14ac:dyDescent="0.25">
      <c r="A186" t="str">
        <f>HYPERLINK("https://www.ncbi.nlm.nih.gov/geo/query/acc.cgi?acc=GSM976921","GSM976921")</f>
        <v>GSM976921</v>
      </c>
      <c r="B186" s="2" t="s">
        <v>6533</v>
      </c>
      <c r="C186" t="str">
        <f>HYPERLINK("https://www.ncbi.nlm.nih.gov/geo/query/acc.cgi?acc=GSE39656","GSE39656")</f>
        <v>GSE39656</v>
      </c>
      <c r="D186" t="str">
        <f>HYPERLINK("https://www.ncbi.nlm.nih.gov/Traces/study/?acc=SRP014579","SRP014579")</f>
        <v>SRP014579</v>
      </c>
      <c r="E186" t="str">
        <f>HYPERLINK("https://www.ncbi.nlm.nih.gov/Traces/study/?acc=SRX170928","SRX170928")</f>
        <v>SRX170928</v>
      </c>
    </row>
    <row r="187" spans="1:5" x14ac:dyDescent="0.25">
      <c r="A187" t="str">
        <f>HYPERLINK("https://www.ncbi.nlm.nih.gov/geo/query/acc.cgi?acc=GSM1319110","GSM1319110")</f>
        <v>GSM1319110</v>
      </c>
      <c r="B187" s="2" t="s">
        <v>6534</v>
      </c>
      <c r="C187" t="str">
        <f>HYPERLINK("https://www.ncbi.nlm.nih.gov/geo/query/acc.cgi?acc=GSE54569","GSE54569")</f>
        <v>GSE54569</v>
      </c>
      <c r="D187" t="str">
        <f>HYPERLINK("https://www.ncbi.nlm.nih.gov/Traces/study/?acc=SRP036080","SRP036080")</f>
        <v>SRP036080</v>
      </c>
      <c r="E187" t="str">
        <f>HYPERLINK("https://www.ncbi.nlm.nih.gov/Traces/study/?acc=SRX456546","SRX456546")</f>
        <v>SRX456546</v>
      </c>
    </row>
    <row r="188" spans="1:5" x14ac:dyDescent="0.25">
      <c r="A188" t="str">
        <f>HYPERLINK("https://www.ncbi.nlm.nih.gov/geo/query/acc.cgi?acc=GSM881373","GSM881373")</f>
        <v>GSM881373</v>
      </c>
      <c r="B188" s="2" t="s">
        <v>6535</v>
      </c>
      <c r="C188" t="str">
        <f>HYPERLINK("https://www.ncbi.nlm.nih.gov/geo/query/acc.cgi?acc=GSE36114","GSE36114")</f>
        <v>GSE36114</v>
      </c>
      <c r="D188" t="str">
        <f>HYPERLINK("https://www.ncbi.nlm.nih.gov/Traces/study/?acc=SRP011077","SRP011077")</f>
        <v>SRP011077</v>
      </c>
      <c r="E188" t="str">
        <f>HYPERLINK("https://www.ncbi.nlm.nih.gov/Traces/study/?acc=SRX122652","SRX122652")</f>
        <v>SRX122652</v>
      </c>
    </row>
    <row r="189" spans="1:5" x14ac:dyDescent="0.25">
      <c r="A189" t="str">
        <f>HYPERLINK("https://www.ncbi.nlm.nih.gov/geo/query/acc.cgi?acc=GSM1470306","GSM1470306")</f>
        <v>GSM1470306</v>
      </c>
      <c r="B189" s="2" t="s">
        <v>6536</v>
      </c>
      <c r="C189" t="str">
        <f>HYPERLINK("https://www.ncbi.nlm.nih.gov/geo/query/acc.cgi?acc=GSE60285","GSE60285")</f>
        <v>GSE60285</v>
      </c>
      <c r="D189" t="str">
        <f>HYPERLINK("https://www.ncbi.nlm.nih.gov/Traces/study/?acc=SRP045417","SRP045417")</f>
        <v>SRP045417</v>
      </c>
      <c r="E189" t="str">
        <f>HYPERLINK("https://www.ncbi.nlm.nih.gov/Traces/study/?acc=SRX674289","SRX674289")</f>
        <v>SRX674289</v>
      </c>
    </row>
    <row r="190" spans="1:5" x14ac:dyDescent="0.25">
      <c r="A190" t="str">
        <f>HYPERLINK("https://www.ncbi.nlm.nih.gov/geo/query/acc.cgi?acc=GSM1470303","GSM1470303")</f>
        <v>GSM1470303</v>
      </c>
      <c r="B190" s="2" t="s">
        <v>6537</v>
      </c>
      <c r="C190" t="str">
        <f>HYPERLINK("https://www.ncbi.nlm.nih.gov/geo/query/acc.cgi?acc=GSE60285","GSE60285")</f>
        <v>GSE60285</v>
      </c>
      <c r="D190" t="str">
        <f>HYPERLINK("https://www.ncbi.nlm.nih.gov/Traces/study/?acc=SRP045417","SRP045417")</f>
        <v>SRP045417</v>
      </c>
      <c r="E190" t="str">
        <f>HYPERLINK("https://www.ncbi.nlm.nih.gov/Traces/study/?acc=SRX674286","SRX674286")</f>
        <v>SRX674286</v>
      </c>
    </row>
    <row r="191" spans="1:5" x14ac:dyDescent="0.25">
      <c r="A191" t="str">
        <f>HYPERLINK("https://www.ncbi.nlm.nih.gov/geo/query/acc.cgi?acc=GSM1650038","GSM1650038")</f>
        <v>GSM1650038</v>
      </c>
      <c r="B191" s="2" t="s">
        <v>6538</v>
      </c>
      <c r="C191" t="str">
        <f>HYPERLINK("https://www.ncbi.nlm.nih.gov/geo/query/acc.cgi?acc=GSE67583","GSE67583")</f>
        <v>GSE67583</v>
      </c>
      <c r="D191" t="str">
        <f>HYPERLINK("https://www.ncbi.nlm.nih.gov/Traces/study/?acc=SRP056871","SRP056871")</f>
        <v>SRP056871</v>
      </c>
      <c r="E191" t="str">
        <f>HYPERLINK("https://www.ncbi.nlm.nih.gov/Traces/study/?acc=SRX978475","SRX978475")</f>
        <v>SRX978475</v>
      </c>
    </row>
    <row r="192" spans="1:5" x14ac:dyDescent="0.25">
      <c r="A192" t="str">
        <f>HYPERLINK("https://www.ncbi.nlm.nih.gov/geo/query/acc.cgi?acc=GSM1650040","GSM1650040")</f>
        <v>GSM1650040</v>
      </c>
      <c r="B192" s="2" t="s">
        <v>6539</v>
      </c>
      <c r="C192" t="str">
        <f>HYPERLINK("https://www.ncbi.nlm.nih.gov/geo/query/acc.cgi?acc=GSE67583","GSE67583")</f>
        <v>GSE67583</v>
      </c>
      <c r="D192" t="str">
        <f>HYPERLINK("https://www.ncbi.nlm.nih.gov/Traces/study/?acc=SRP056871","SRP056871")</f>
        <v>SRP056871</v>
      </c>
      <c r="E192" t="str">
        <f>HYPERLINK("https://www.ncbi.nlm.nih.gov/Traces/study/?acc=SRX978477","SRX978477")</f>
        <v>SRX978477</v>
      </c>
    </row>
    <row r="193" spans="1:5" x14ac:dyDescent="0.25">
      <c r="A193" t="str">
        <f>HYPERLINK("https://www.ncbi.nlm.nih.gov/geo/query/acc.cgi?acc=GSM1163681","GSM1163681")</f>
        <v>GSM1163681</v>
      </c>
      <c r="B193" s="2" t="s">
        <v>6540</v>
      </c>
      <c r="C193" t="str">
        <f>HYPERLINK("https://www.ncbi.nlm.nih.gov/geo/query/acc.cgi?acc=GSE47964","GSE47964")</f>
        <v>GSE47964</v>
      </c>
      <c r="D193" t="str">
        <f>HYPERLINK("https://www.ncbi.nlm.nih.gov/Traces/study/?acc=SRP026045","SRP026045")</f>
        <v>SRP026045</v>
      </c>
      <c r="E193" t="str">
        <f>HYPERLINK("https://www.ncbi.nlm.nih.gov/Traces/study/?acc=SRX306228","SRX306228")</f>
        <v>SRX306228</v>
      </c>
    </row>
    <row r="194" spans="1:5" x14ac:dyDescent="0.25">
      <c r="A194" t="str">
        <f>HYPERLINK("https://www.ncbi.nlm.nih.gov/geo/query/acc.cgi?acc=GSM1614829","GSM1614829")</f>
        <v>GSM1614829</v>
      </c>
      <c r="B194" s="2" t="s">
        <v>6541</v>
      </c>
      <c r="C194" t="str">
        <f>HYPERLINK("https://www.ncbi.nlm.nih.gov/geo/query/acc.cgi?acc=GSE66127","GSE66127")</f>
        <v>GSE66127</v>
      </c>
      <c r="D194" t="str">
        <f>HYPERLINK("https://www.ncbi.nlm.nih.gov/Traces/study/?acc=SRP055200","SRP055200")</f>
        <v>SRP055200</v>
      </c>
      <c r="E194" t="str">
        <f>HYPERLINK("https://www.ncbi.nlm.nih.gov/Traces/study/?acc=SRX884140","SRX884140")</f>
        <v>SRX884140</v>
      </c>
    </row>
    <row r="195" spans="1:5" x14ac:dyDescent="0.25">
      <c r="A195" t="str">
        <f>HYPERLINK("https://www.ncbi.nlm.nih.gov/geo/query/acc.cgi?acc=GSM1819955","GSM1819955")</f>
        <v>GSM1819955</v>
      </c>
      <c r="B195" s="2" t="s">
        <v>6542</v>
      </c>
      <c r="C195" t="str">
        <f>HYPERLINK("https://www.ncbi.nlm.nih.gov/geo/query/acc.cgi?acc=GSE70816","GSE70816")</f>
        <v>GSE70816</v>
      </c>
      <c r="D195" t="str">
        <f>HYPERLINK("https://www.ncbi.nlm.nih.gov/Traces/study/?acc=SRP060709","SRP060709")</f>
        <v>SRP060709</v>
      </c>
      <c r="E195" t="str">
        <f>HYPERLINK("https://www.ncbi.nlm.nih.gov/Traces/study/?acc=SRX1092466","SRX1092466")</f>
        <v>SRX1092466</v>
      </c>
    </row>
    <row r="196" spans="1:5" x14ac:dyDescent="0.25">
      <c r="A196" t="str">
        <f>HYPERLINK("https://www.ncbi.nlm.nih.gov/geo/query/acc.cgi?acc=GSM1819954","GSM1819954")</f>
        <v>GSM1819954</v>
      </c>
      <c r="B196" s="2" t="s">
        <v>6543</v>
      </c>
      <c r="C196" t="str">
        <f>HYPERLINK("https://www.ncbi.nlm.nih.gov/geo/query/acc.cgi?acc=GSE70816","GSE70816")</f>
        <v>GSE70816</v>
      </c>
      <c r="D196" t="str">
        <f>HYPERLINK("https://www.ncbi.nlm.nih.gov/Traces/study/?acc=SRP060709","SRP060709")</f>
        <v>SRP060709</v>
      </c>
      <c r="E196" t="str">
        <f>HYPERLINK("https://www.ncbi.nlm.nih.gov/Traces/study/?acc=SRX1092465","SRX1092465")</f>
        <v>SRX1092465</v>
      </c>
    </row>
    <row r="197" spans="1:5" x14ac:dyDescent="0.25">
      <c r="A197" t="str">
        <f>HYPERLINK("https://www.ncbi.nlm.nih.gov/geo/query/acc.cgi?acc=GSM1782944","GSM1782944")</f>
        <v>GSM1782944</v>
      </c>
      <c r="B197" s="2" t="s">
        <v>6544</v>
      </c>
      <c r="C197" t="str">
        <f>HYPERLINK("https://www.ncbi.nlm.nih.gov/geo/query/acc.cgi?acc=GSE70486","GSE70486")</f>
        <v>GSE70486</v>
      </c>
      <c r="D197" t="str">
        <f>HYPERLINK("https://www.ncbi.nlm.nih.gov/Traces/study/?acc=SRP060294","SRP060294")</f>
        <v>SRP060294</v>
      </c>
      <c r="E197" t="str">
        <f>HYPERLINK("https://www.ncbi.nlm.nih.gov/Traces/study/?acc=SRX1080419","SRX1080419")</f>
        <v>SRX1080419</v>
      </c>
    </row>
    <row r="198" spans="1:5" x14ac:dyDescent="0.25">
      <c r="A198" t="str">
        <f>HYPERLINK("https://www.ncbi.nlm.nih.gov/geo/query/acc.cgi?acc=GSM1782946","GSM1782946")</f>
        <v>GSM1782946</v>
      </c>
      <c r="B198" s="2" t="s">
        <v>6545</v>
      </c>
      <c r="C198" t="str">
        <f>HYPERLINK("https://www.ncbi.nlm.nih.gov/geo/query/acc.cgi?acc=GSE70486","GSE70486")</f>
        <v>GSE70486</v>
      </c>
      <c r="D198" t="str">
        <f>HYPERLINK("https://www.ncbi.nlm.nih.gov/Traces/study/?acc=SRP060294","SRP060294")</f>
        <v>SRP060294</v>
      </c>
      <c r="E198" t="str">
        <f>HYPERLINK("https://www.ncbi.nlm.nih.gov/Traces/study/?acc=SRX1080421","SRX1080421")</f>
        <v>SRX1080421</v>
      </c>
    </row>
    <row r="199" spans="1:5" x14ac:dyDescent="0.25">
      <c r="A199" t="str">
        <f>HYPERLINK("https://www.ncbi.nlm.nih.gov/geo/query/acc.cgi?acc=GSM1346032","GSM1346032")</f>
        <v>GSM1346032</v>
      </c>
      <c r="B199" s="2" t="s">
        <v>6546</v>
      </c>
      <c r="C199" t="str">
        <f>HYPERLINK("https://www.ncbi.nlm.nih.gov/geo/query/acc.cgi?acc=GSE55782","GSE55782")</f>
        <v>GSE55782</v>
      </c>
      <c r="D199" t="str">
        <f>HYPERLINK("https://www.ncbi.nlm.nih.gov/Traces/study/?acc=SRP040137","SRP040137")</f>
        <v>SRP040137</v>
      </c>
      <c r="E199" t="str">
        <f>HYPERLINK("https://www.ncbi.nlm.nih.gov/Traces/study/?acc=SRX490469","SRX490469")</f>
        <v>SRX490469</v>
      </c>
    </row>
    <row r="200" spans="1:5" x14ac:dyDescent="0.25">
      <c r="A200" t="str">
        <f>HYPERLINK("https://www.ncbi.nlm.nih.gov/geo/query/acc.cgi?acc=GSM2073085","GSM2073085")</f>
        <v>GSM2073085</v>
      </c>
      <c r="B200" s="2" t="s">
        <v>6547</v>
      </c>
      <c r="C200" t="str">
        <f>HYPERLINK("https://www.ncbi.nlm.nih.gov/geo/query/acc.cgi?acc=GSE78708","GSE78708")</f>
        <v>GSE78708</v>
      </c>
      <c r="D200" t="str">
        <f>HYPERLINK("https://www.ncbi.nlm.nih.gov/Traces/study/?acc=SRP070890","SRP070890")</f>
        <v>SRP070890</v>
      </c>
      <c r="E200" t="str">
        <f>HYPERLINK("https://www.ncbi.nlm.nih.gov/Traces/study/?acc=SRX1602708","SRX1602708")</f>
        <v>SRX1602708</v>
      </c>
    </row>
    <row r="201" spans="1:5" x14ac:dyDescent="0.25">
      <c r="A201" t="str">
        <f>HYPERLINK("https://www.ncbi.nlm.nih.gov/geo/query/acc.cgi?acc=GSM2073081","GSM2073081")</f>
        <v>GSM2073081</v>
      </c>
      <c r="B201" s="2" t="s">
        <v>6548</v>
      </c>
      <c r="C201" t="str">
        <f>HYPERLINK("https://www.ncbi.nlm.nih.gov/geo/query/acc.cgi?acc=GSE78708","GSE78708")</f>
        <v>GSE78708</v>
      </c>
      <c r="D201" t="str">
        <f>HYPERLINK("https://www.ncbi.nlm.nih.gov/Traces/study/?acc=SRP070890","SRP070890")</f>
        <v>SRP070890</v>
      </c>
      <c r="E201" t="str">
        <f>HYPERLINK("https://www.ncbi.nlm.nih.gov/Traces/study/?acc=SRX1602704","SRX1602704")</f>
        <v>SRX1602704</v>
      </c>
    </row>
    <row r="202" spans="1:5" x14ac:dyDescent="0.25">
      <c r="A202" t="str">
        <f>HYPERLINK("https://www.ncbi.nlm.nih.gov/geo/query/acc.cgi?acc=GSM1518047","GSM1518047")</f>
        <v>GSM1518047</v>
      </c>
      <c r="B202" s="2" t="s">
        <v>6549</v>
      </c>
      <c r="C202" t="str">
        <f>HYPERLINK("https://www.ncbi.nlm.nih.gov/geo/query/acc.cgi?acc=GSE61997","GSE61997")</f>
        <v>GSE61997</v>
      </c>
      <c r="D202" t="str">
        <f>HYPERLINK("https://www.ncbi.nlm.nih.gov/Traces/study/?acc=SRP048598","SRP048598")</f>
        <v>SRP048598</v>
      </c>
      <c r="E202" t="str">
        <f>HYPERLINK("https://www.ncbi.nlm.nih.gov/Traces/study/?acc=SRX719376","SRX719376")</f>
        <v>SRX719376</v>
      </c>
    </row>
    <row r="203" spans="1:5" x14ac:dyDescent="0.25">
      <c r="A203" t="str">
        <f>HYPERLINK("https://www.ncbi.nlm.nih.gov/geo/query/acc.cgi?acc=GSM1842774","GSM1842774")</f>
        <v>GSM1842774</v>
      </c>
      <c r="B203" s="2" t="s">
        <v>6550</v>
      </c>
      <c r="C203" t="str">
        <f>HYPERLINK("https://www.ncbi.nlm.nih.gov/geo/query/acc.cgi?acc=GSE56312","GSE56312")</f>
        <v>GSE56312</v>
      </c>
      <c r="D203" t="str">
        <f>HYPERLINK("https://www.ncbi.nlm.nih.gov/Traces/study/?acc=SRP040666","SRP040666")</f>
        <v>SRP040666</v>
      </c>
      <c r="E203" t="str">
        <f>HYPERLINK("https://www.ncbi.nlm.nih.gov/Traces/study/?acc=SRX1133099","SRX1133099")</f>
        <v>SRX1133099</v>
      </c>
    </row>
    <row r="204" spans="1:5" x14ac:dyDescent="0.25">
      <c r="A204" t="str">
        <f>HYPERLINK("https://www.ncbi.nlm.nih.gov/geo/query/acc.cgi?acc=GSM2341325","GSM2341325")</f>
        <v>GSM2341325</v>
      </c>
      <c r="B204" s="2" t="s">
        <v>6551</v>
      </c>
      <c r="C204" t="str">
        <f>HYPERLINK("https://www.ncbi.nlm.nih.gov/geo/query/acc.cgi?acc=GSE87821","GSE87821")</f>
        <v>GSE87821</v>
      </c>
      <c r="D204" t="str">
        <f>HYPERLINK("https://www.ncbi.nlm.nih.gov/Traces/study/?acc=SRP091444","SRP091444")</f>
        <v>SRP091444</v>
      </c>
      <c r="E204" t="str">
        <f>HYPERLINK("https://www.ncbi.nlm.nih.gov/Traces/study/?acc=SRX2236948","SRX2236948")</f>
        <v>SRX2236948</v>
      </c>
    </row>
    <row r="205" spans="1:5" x14ac:dyDescent="0.25">
      <c r="A205" t="str">
        <f>HYPERLINK("https://www.ncbi.nlm.nih.gov/geo/query/acc.cgi?acc=GSM1287743","GSM1287743")</f>
        <v>GSM1287743</v>
      </c>
      <c r="B205" s="2" t="s">
        <v>6552</v>
      </c>
      <c r="C205" t="str">
        <f>HYPERLINK("https://www.ncbi.nlm.nih.gov/geo/query/acc.cgi?acc=GSE53212","GSE53212")</f>
        <v>GSE53212</v>
      </c>
      <c r="D205" t="str">
        <f>HYPERLINK("https://www.ncbi.nlm.nih.gov/Traces/study/?acc=SRP033700","SRP033700")</f>
        <v>SRP033700</v>
      </c>
      <c r="E205" t="str">
        <f>HYPERLINK("https://www.ncbi.nlm.nih.gov/Traces/study/?acc=SRX390148","SRX390148")</f>
        <v>SRX390148</v>
      </c>
    </row>
    <row r="206" spans="1:5" x14ac:dyDescent="0.25">
      <c r="A206" t="str">
        <f>HYPERLINK("https://www.ncbi.nlm.nih.gov/geo/query/acc.cgi?acc=GSM1287741","GSM1287741")</f>
        <v>GSM1287741</v>
      </c>
      <c r="B206" s="2" t="s">
        <v>6553</v>
      </c>
      <c r="C206" t="str">
        <f>HYPERLINK("https://www.ncbi.nlm.nih.gov/geo/query/acc.cgi?acc=GSE53212","GSE53212")</f>
        <v>GSE53212</v>
      </c>
      <c r="D206" t="str">
        <f>HYPERLINK("https://www.ncbi.nlm.nih.gov/Traces/study/?acc=SRP033700","SRP033700")</f>
        <v>SRP033700</v>
      </c>
      <c r="E206" t="str">
        <f>HYPERLINK("https://www.ncbi.nlm.nih.gov/Traces/study/?acc=SRX390146","SRX390146")</f>
        <v>SRX390146</v>
      </c>
    </row>
    <row r="207" spans="1:5" x14ac:dyDescent="0.25">
      <c r="A207" t="str">
        <f>HYPERLINK("https://www.ncbi.nlm.nih.gov/geo/query/acc.cgi?acc=GSM1287739","GSM1287739")</f>
        <v>GSM1287739</v>
      </c>
      <c r="B207" s="2" t="s">
        <v>6554</v>
      </c>
      <c r="C207" t="str">
        <f>HYPERLINK("https://www.ncbi.nlm.nih.gov/geo/query/acc.cgi?acc=GSE53212","GSE53212")</f>
        <v>GSE53212</v>
      </c>
      <c r="D207" t="str">
        <f>HYPERLINK("https://www.ncbi.nlm.nih.gov/Traces/study/?acc=SRP033700","SRP033700")</f>
        <v>SRP033700</v>
      </c>
      <c r="E207" t="str">
        <f>HYPERLINK("https://www.ncbi.nlm.nih.gov/Traces/study/?acc=SRX390144","SRX390144")</f>
        <v>SRX390144</v>
      </c>
    </row>
    <row r="208" spans="1:5" x14ac:dyDescent="0.25">
      <c r="A208" t="str">
        <f>HYPERLINK("https://www.ncbi.nlm.nih.gov/geo/query/acc.cgi?acc=GSM1535884","GSM1535884")</f>
        <v>GSM1535884</v>
      </c>
      <c r="B208" s="2" t="s">
        <v>6555</v>
      </c>
      <c r="C208" t="str">
        <f>HYPERLINK("https://www.ncbi.nlm.nih.gov/geo/query/acc.cgi?acc=GSE62899","GSE62899")</f>
        <v>GSE62899</v>
      </c>
      <c r="D208" t="str">
        <f>HYPERLINK("https://www.ncbi.nlm.nih.gov/Traces/study/?acc=SRP049437","SRP049437")</f>
        <v>SRP049437</v>
      </c>
      <c r="E208" t="str">
        <f>HYPERLINK("https://www.ncbi.nlm.nih.gov/Traces/study/?acc=SRX748669","SRX748669")</f>
        <v>SRX748669</v>
      </c>
    </row>
    <row r="209" spans="1:5" x14ac:dyDescent="0.25">
      <c r="A209" t="str">
        <f>HYPERLINK("https://www.ncbi.nlm.nih.gov/geo/query/acc.cgi?acc=GSM1535887","GSM1535887")</f>
        <v>GSM1535887</v>
      </c>
      <c r="B209" s="2" t="s">
        <v>6556</v>
      </c>
      <c r="C209" t="str">
        <f>HYPERLINK("https://www.ncbi.nlm.nih.gov/geo/query/acc.cgi?acc=GSE62899","GSE62899")</f>
        <v>GSE62899</v>
      </c>
      <c r="D209" t="str">
        <f>HYPERLINK("https://www.ncbi.nlm.nih.gov/Traces/study/?acc=SRP049437","SRP049437")</f>
        <v>SRP049437</v>
      </c>
      <c r="E209" t="str">
        <f>HYPERLINK("https://www.ncbi.nlm.nih.gov/Traces/study/?acc=SRX748672","SRX748672")</f>
        <v>SRX748672</v>
      </c>
    </row>
    <row r="210" spans="1:5" x14ac:dyDescent="0.25">
      <c r="A210" t="str">
        <f>HYPERLINK("https://www.ncbi.nlm.nih.gov/geo/query/acc.cgi?acc=GSM1535885","GSM1535885")</f>
        <v>GSM1535885</v>
      </c>
      <c r="B210" s="2" t="s">
        <v>6557</v>
      </c>
      <c r="C210" t="str">
        <f>HYPERLINK("https://www.ncbi.nlm.nih.gov/geo/query/acc.cgi?acc=GSE62899","GSE62899")</f>
        <v>GSE62899</v>
      </c>
      <c r="D210" t="str">
        <f>HYPERLINK("https://www.ncbi.nlm.nih.gov/Traces/study/?acc=SRP049437","SRP049437")</f>
        <v>SRP049437</v>
      </c>
      <c r="E210" t="str">
        <f>HYPERLINK("https://www.ncbi.nlm.nih.gov/Traces/study/?acc=SRX748670","SRX748670")</f>
        <v>SRX748670</v>
      </c>
    </row>
    <row r="211" spans="1:5" x14ac:dyDescent="0.25">
      <c r="A211" t="str">
        <f>HYPERLINK("https://www.ncbi.nlm.nih.gov/geo/query/acc.cgi?acc=GSM1535883","GSM1535883")</f>
        <v>GSM1535883</v>
      </c>
      <c r="B211" s="2" t="s">
        <v>6558</v>
      </c>
      <c r="C211" t="str">
        <f>HYPERLINK("https://www.ncbi.nlm.nih.gov/geo/query/acc.cgi?acc=GSE62899","GSE62899")</f>
        <v>GSE62899</v>
      </c>
      <c r="D211" t="str">
        <f>HYPERLINK("https://www.ncbi.nlm.nih.gov/Traces/study/?acc=SRP049437","SRP049437")</f>
        <v>SRP049437</v>
      </c>
      <c r="E211" t="str">
        <f>HYPERLINK("https://www.ncbi.nlm.nih.gov/Traces/study/?acc=SRX748668","SRX748668")</f>
        <v>SRX748668</v>
      </c>
    </row>
    <row r="212" spans="1:5" x14ac:dyDescent="0.25">
      <c r="A212" t="str">
        <f>HYPERLINK("https://www.ncbi.nlm.nih.gov/geo/query/acc.cgi?acc=GSM2056868","GSM2056868")</f>
        <v>GSM2056868</v>
      </c>
      <c r="B212" s="2" t="s">
        <v>6559</v>
      </c>
      <c r="C212" t="str">
        <f>HYPERLINK("https://www.ncbi.nlm.nih.gov/geo/query/acc.cgi?acc=GSE77705","GSE77705")</f>
        <v>GSE77705</v>
      </c>
      <c r="D212" t="str">
        <f>HYPERLINK("https://www.ncbi.nlm.nih.gov/Traces/study/?acc=SRP069790","SRP069790")</f>
        <v>SRP069790</v>
      </c>
      <c r="E212" t="str">
        <f>HYPERLINK("https://www.ncbi.nlm.nih.gov/Traces/study/?acc=SRX1566355","SRX1566355")</f>
        <v>SRX1566355</v>
      </c>
    </row>
    <row r="213" spans="1:5" x14ac:dyDescent="0.25">
      <c r="A213" t="str">
        <f>HYPERLINK("https://www.ncbi.nlm.nih.gov/geo/query/acc.cgi?acc=GSM1145409","GSM1145409")</f>
        <v>GSM1145409</v>
      </c>
      <c r="B213" s="2" t="s">
        <v>6560</v>
      </c>
      <c r="C213" t="str">
        <f>HYPERLINK("https://www.ncbi.nlm.nih.gov/geo/query/acc.cgi?acc=GSE46893","GSE46893")</f>
        <v>GSE46893</v>
      </c>
      <c r="D213" t="str">
        <f>HYPERLINK("https://www.ncbi.nlm.nih.gov/Traces/study/?acc=SRP022933","SRP022933")</f>
        <v>SRP022933</v>
      </c>
      <c r="E213" t="str">
        <f>HYPERLINK("https://www.ncbi.nlm.nih.gov/Traces/study/?acc=SRX283859","SRX283859")</f>
        <v>SRX283859</v>
      </c>
    </row>
    <row r="214" spans="1:5" x14ac:dyDescent="0.25">
      <c r="A214" t="str">
        <f>HYPERLINK("https://www.ncbi.nlm.nih.gov/geo/query/acc.cgi?acc=GSM1922488","GSM1922488")</f>
        <v>GSM1922488</v>
      </c>
      <c r="B214" s="2" t="s">
        <v>6561</v>
      </c>
      <c r="C214" t="str">
        <f>HYPERLINK("https://www.ncbi.nlm.nih.gov/geo/query/acc.cgi?acc=GSE74547","GSE74547")</f>
        <v>GSE74547</v>
      </c>
      <c r="D214" t="str">
        <f>HYPERLINK("https://www.ncbi.nlm.nih.gov/Traces/study/?acc=SRP065555","SRP065555")</f>
        <v>SRP065555</v>
      </c>
      <c r="E214" t="str">
        <f>HYPERLINK("https://www.ncbi.nlm.nih.gov/Traces/study/?acc=SRX1404254","SRX1404254")</f>
        <v>SRX1404254</v>
      </c>
    </row>
    <row r="215" spans="1:5" x14ac:dyDescent="0.25">
      <c r="A215" t="str">
        <f>HYPERLINK("https://www.ncbi.nlm.nih.gov/geo/query/acc.cgi?acc=GSM1820459","GSM1820459")</f>
        <v>GSM1820459</v>
      </c>
      <c r="B215" s="2" t="s">
        <v>6562</v>
      </c>
      <c r="C215" t="str">
        <f>HYPERLINK("https://www.ncbi.nlm.nih.gov/geo/query/acc.cgi?acc=GSE70849","GSE70849")</f>
        <v>GSE70849</v>
      </c>
      <c r="D215" t="str">
        <f>HYPERLINK("https://www.ncbi.nlm.nih.gov/Traces/study/?acc=SRP061023","SRP061023")</f>
        <v>SRP061023</v>
      </c>
      <c r="E215" t="str">
        <f>HYPERLINK("https://www.ncbi.nlm.nih.gov/Traces/study/?acc=SRX1094450","SRX1094450")</f>
        <v>SRX1094450</v>
      </c>
    </row>
    <row r="216" spans="1:5" x14ac:dyDescent="0.25">
      <c r="A216" t="str">
        <f>HYPERLINK("https://www.ncbi.nlm.nih.gov/geo/query/acc.cgi?acc=GSM1820455","GSM1820455")</f>
        <v>GSM1820455</v>
      </c>
      <c r="B216" s="2" t="s">
        <v>6563</v>
      </c>
      <c r="C216" t="str">
        <f>HYPERLINK("https://www.ncbi.nlm.nih.gov/geo/query/acc.cgi?acc=GSE70849","GSE70849")</f>
        <v>GSE70849</v>
      </c>
      <c r="D216" t="str">
        <f>HYPERLINK("https://www.ncbi.nlm.nih.gov/Traces/study/?acc=SRP061023","SRP061023")</f>
        <v>SRP061023</v>
      </c>
      <c r="E216" t="str">
        <f>HYPERLINK("https://www.ncbi.nlm.nih.gov/Traces/study/?acc=SRX1094446","SRX1094446")</f>
        <v>SRX1094446</v>
      </c>
    </row>
    <row r="217" spans="1:5" x14ac:dyDescent="0.25">
      <c r="A217" t="str">
        <f>HYPERLINK("https://www.ncbi.nlm.nih.gov/geo/query/acc.cgi?acc=GSM2098394","GSM2098394")</f>
        <v>GSM2098394</v>
      </c>
      <c r="B217" s="2" t="s">
        <v>6564</v>
      </c>
      <c r="C217" t="str">
        <f>HYPERLINK("https://www.ncbi.nlm.nih.gov/geo/query/acc.cgi?acc=GSE79561","GSE79561")</f>
        <v>GSE79561</v>
      </c>
      <c r="D217" t="str">
        <f>HYPERLINK("https://www.ncbi.nlm.nih.gov/Traces/study/?acc=SRP072261","SRP072261")</f>
        <v>SRP072261</v>
      </c>
      <c r="E217" t="str">
        <f>HYPERLINK("https://www.ncbi.nlm.nih.gov/Traces/study/?acc=SRX1659057","SRX1659057")</f>
        <v>SRX1659057</v>
      </c>
    </row>
    <row r="218" spans="1:5" x14ac:dyDescent="0.25">
      <c r="A218" t="str">
        <f>HYPERLINK("https://www.ncbi.nlm.nih.gov/geo/query/acc.cgi?acc=GSM2365899","GSM2365899")</f>
        <v>GSM2365899</v>
      </c>
      <c r="B218" s="2" t="s">
        <v>6565</v>
      </c>
      <c r="C218" t="str">
        <f>HYPERLINK("https://www.ncbi.nlm.nih.gov/geo/query/acc.cgi?acc=GSE89314","GSE89314")</f>
        <v>GSE89314</v>
      </c>
      <c r="D218" t="str">
        <f>HYPERLINK("https://www.ncbi.nlm.nih.gov/Traces/study/?acc=SRP092292","SRP092292")</f>
        <v>SRP092292</v>
      </c>
      <c r="E218" t="str">
        <f>HYPERLINK("https://www.ncbi.nlm.nih.gov/Traces/study/?acc=SRX2310406","SRX2310406")</f>
        <v>SRX2310406</v>
      </c>
    </row>
    <row r="219" spans="1:5" x14ac:dyDescent="0.25">
      <c r="A219" t="str">
        <f>HYPERLINK("https://www.ncbi.nlm.nih.gov/geo/query/acc.cgi?acc=GSM2365900","GSM2365900")</f>
        <v>GSM2365900</v>
      </c>
      <c r="B219" s="2" t="s">
        <v>6566</v>
      </c>
      <c r="C219" t="str">
        <f>HYPERLINK("https://www.ncbi.nlm.nih.gov/geo/query/acc.cgi?acc=GSE89314","GSE89314")</f>
        <v>GSE89314</v>
      </c>
      <c r="D219" t="str">
        <f>HYPERLINK("https://www.ncbi.nlm.nih.gov/Traces/study/?acc=SRP092292","SRP092292")</f>
        <v>SRP092292</v>
      </c>
      <c r="E219" t="str">
        <f>HYPERLINK("https://www.ncbi.nlm.nih.gov/Traces/study/?acc=SRX2310407","SRX2310407")</f>
        <v>SRX2310407</v>
      </c>
    </row>
    <row r="220" spans="1:5" x14ac:dyDescent="0.25">
      <c r="A220" t="str">
        <f>HYPERLINK("https://www.ncbi.nlm.nih.gov/geo/query/acc.cgi?acc=GSM2365898","GSM2365898")</f>
        <v>GSM2365898</v>
      </c>
      <c r="B220" s="2" t="s">
        <v>6567</v>
      </c>
      <c r="C220" t="str">
        <f>HYPERLINK("https://www.ncbi.nlm.nih.gov/geo/query/acc.cgi?acc=GSE89314","GSE89314")</f>
        <v>GSE89314</v>
      </c>
      <c r="D220" t="str">
        <f>HYPERLINK("https://www.ncbi.nlm.nih.gov/Traces/study/?acc=SRP092292","SRP092292")</f>
        <v>SRP092292</v>
      </c>
      <c r="E220" t="str">
        <f>HYPERLINK("https://www.ncbi.nlm.nih.gov/Traces/study/?acc=SRX2310405","SRX2310405")</f>
        <v>SRX2310405</v>
      </c>
    </row>
    <row r="221" spans="1:5" x14ac:dyDescent="0.25">
      <c r="A221" t="str">
        <f>HYPERLINK("https://www.ncbi.nlm.nih.gov/geo/query/acc.cgi?acc=GSM1709614","GSM1709614")</f>
        <v>GSM1709614</v>
      </c>
      <c r="B221" s="2" t="s">
        <v>6568</v>
      </c>
      <c r="C221" t="str">
        <f>HYPERLINK("https://www.ncbi.nlm.nih.gov/geo/query/acc.cgi?acc=GSE69823","GSE69823")</f>
        <v>GSE69823</v>
      </c>
      <c r="D221" t="str">
        <f>HYPERLINK("https://www.ncbi.nlm.nih.gov/Traces/study/?acc=SRP059433","SRP059433")</f>
        <v>SRP059433</v>
      </c>
      <c r="E221" t="str">
        <f>HYPERLINK("https://www.ncbi.nlm.nih.gov/Traces/study/?acc=SRX1057675","SRX1057675")</f>
        <v>SRX1057675</v>
      </c>
    </row>
    <row r="222" spans="1:5" x14ac:dyDescent="0.25">
      <c r="A222" t="str">
        <f>HYPERLINK("https://www.ncbi.nlm.nih.gov/geo/query/acc.cgi?acc=GSM774959","GSM774959")</f>
        <v>GSM774959</v>
      </c>
      <c r="B222" s="2" t="s">
        <v>6569</v>
      </c>
      <c r="C222" t="str">
        <f>HYPERLINK("https://www.ncbi.nlm.nih.gov/geo/query/acc.cgi?acc=GSE30959","GSE30959")</f>
        <v>GSE30959</v>
      </c>
      <c r="D222" t="str">
        <f>HYPERLINK("https://www.ncbi.nlm.nih.gov/Traces/study/?acc=SRP007832","SRP007832")</f>
        <v>SRP007832</v>
      </c>
      <c r="E222" t="str">
        <f>HYPERLINK("https://www.ncbi.nlm.nih.gov/Traces/study/?acc=SRX091880","SRX091880")</f>
        <v>SRX091880</v>
      </c>
    </row>
    <row r="223" spans="1:5" x14ac:dyDescent="0.25">
      <c r="A223" t="str">
        <f>HYPERLINK("https://www.ncbi.nlm.nih.gov/geo/query/acc.cgi?acc=GSM2133804","GSM2133804")</f>
        <v>GSM2133804</v>
      </c>
      <c r="B223" s="2" t="s">
        <v>6570</v>
      </c>
      <c r="C223" t="str">
        <f>HYPERLINK("https://www.ncbi.nlm.nih.gov/geo/query/acc.cgi?acc=GSE80708","GSE80708")</f>
        <v>GSE80708</v>
      </c>
      <c r="D223" t="str">
        <f>HYPERLINK("https://www.ncbi.nlm.nih.gov/Traces/study/?acc=SRP074044","SRP074044")</f>
        <v>SRP074044</v>
      </c>
      <c r="E223" t="str">
        <f>HYPERLINK("https://www.ncbi.nlm.nih.gov/Traces/study/?acc=SRX1728912","SRX1728912")</f>
        <v>SRX1728912</v>
      </c>
    </row>
    <row r="224" spans="1:5" x14ac:dyDescent="0.25">
      <c r="A224" t="str">
        <f>HYPERLINK("https://www.ncbi.nlm.nih.gov/geo/query/acc.cgi?acc=GSM2133806","GSM2133806")</f>
        <v>GSM2133806</v>
      </c>
      <c r="B224" s="2" t="s">
        <v>6571</v>
      </c>
      <c r="C224" t="str">
        <f>HYPERLINK("https://www.ncbi.nlm.nih.gov/geo/query/acc.cgi?acc=GSE80708","GSE80708")</f>
        <v>GSE80708</v>
      </c>
      <c r="D224" t="str">
        <f>HYPERLINK("https://www.ncbi.nlm.nih.gov/Traces/study/?acc=SRP074044","SRP074044")</f>
        <v>SRP074044</v>
      </c>
      <c r="E224" t="str">
        <f>HYPERLINK("https://www.ncbi.nlm.nih.gov/Traces/study/?acc=SRX1728914","SRX1728914")</f>
        <v>SRX1728914</v>
      </c>
    </row>
    <row r="225" spans="1:5" x14ac:dyDescent="0.25">
      <c r="A225" t="str">
        <f>HYPERLINK("https://www.ncbi.nlm.nih.gov/geo/query/acc.cgi?acc=GSM2308759","GSM2308759")</f>
        <v>GSM2308759</v>
      </c>
      <c r="B225" s="2" t="s">
        <v>6572</v>
      </c>
      <c r="C225" t="str">
        <f>HYPERLINK("https://www.ncbi.nlm.nih.gov/geo/query/acc.cgi?acc=GSE86790","GSE86790")</f>
        <v>GSE86790</v>
      </c>
      <c r="D225" t="str">
        <f>HYPERLINK("https://www.ncbi.nlm.nih.gov/Traces/study/?acc=SRP087933","SRP087933")</f>
        <v>SRP087933</v>
      </c>
      <c r="E225" t="str">
        <f>HYPERLINK("https://www.ncbi.nlm.nih.gov/Traces/study/?acc=SRX2155827","SRX2155827")</f>
        <v>SRX2155827</v>
      </c>
    </row>
    <row r="226" spans="1:5" x14ac:dyDescent="0.25">
      <c r="A226" t="str">
        <f>HYPERLINK("https://www.ncbi.nlm.nih.gov/geo/query/acc.cgi?acc=GSM2308750","GSM2308750")</f>
        <v>GSM2308750</v>
      </c>
      <c r="B226" s="2" t="s">
        <v>6573</v>
      </c>
      <c r="C226" t="str">
        <f>HYPERLINK("https://www.ncbi.nlm.nih.gov/geo/query/acc.cgi?acc=GSE86790","GSE86790")</f>
        <v>GSE86790</v>
      </c>
      <c r="D226" t="str">
        <f>HYPERLINK("https://www.ncbi.nlm.nih.gov/Traces/study/?acc=SRP087933","SRP087933")</f>
        <v>SRP087933</v>
      </c>
      <c r="E226" t="str">
        <f>HYPERLINK("https://www.ncbi.nlm.nih.gov/Traces/study/?acc=SRX2155818","SRX2155818")</f>
        <v>SRX2155818</v>
      </c>
    </row>
    <row r="227" spans="1:5" x14ac:dyDescent="0.25">
      <c r="A227" t="str">
        <f>HYPERLINK("https://www.ncbi.nlm.nih.gov/geo/query/acc.cgi?acc=GSM2308757","GSM2308757")</f>
        <v>GSM2308757</v>
      </c>
      <c r="B227" s="2" t="s">
        <v>6574</v>
      </c>
      <c r="C227" t="str">
        <f>HYPERLINK("https://www.ncbi.nlm.nih.gov/geo/query/acc.cgi?acc=GSE86790","GSE86790")</f>
        <v>GSE86790</v>
      </c>
      <c r="D227" t="str">
        <f>HYPERLINK("https://www.ncbi.nlm.nih.gov/Traces/study/?acc=SRP087933","SRP087933")</f>
        <v>SRP087933</v>
      </c>
      <c r="E227" t="str">
        <f>HYPERLINK("https://www.ncbi.nlm.nih.gov/Traces/study/?acc=SRX2155825","SRX2155825")</f>
        <v>SRX2155825</v>
      </c>
    </row>
    <row r="228" spans="1:5" x14ac:dyDescent="0.25">
      <c r="A228" t="str">
        <f>HYPERLINK("https://www.ncbi.nlm.nih.gov/geo/query/acc.cgi?acc=GSM2482407","GSM2482407")</f>
        <v>GSM2482407</v>
      </c>
      <c r="B228" s="2" t="s">
        <v>6575</v>
      </c>
      <c r="C228" t="str">
        <f>HYPERLINK("https://www.ncbi.nlm.nih.gov/geo/query/acc.cgi?acc=GSE84480","GSE84480")</f>
        <v>GSE84480</v>
      </c>
      <c r="D228" t="str">
        <f>HYPERLINK("https://www.ncbi.nlm.nih.gov/Traces/study/?acc=SRP078684","SRP078684")</f>
        <v>SRP078684</v>
      </c>
      <c r="E228" t="str">
        <f>HYPERLINK("https://www.ncbi.nlm.nih.gov/Traces/study/?acc=SRX2549432","SRX2549432")</f>
        <v>SRX2549432</v>
      </c>
    </row>
    <row r="229" spans="1:5" x14ac:dyDescent="0.25">
      <c r="A229" t="str">
        <f>HYPERLINK("https://www.ncbi.nlm.nih.gov/geo/query/acc.cgi?acc=GSM1486508","GSM1486508")</f>
        <v>GSM1486508</v>
      </c>
      <c r="B229" s="2" t="s">
        <v>6576</v>
      </c>
      <c r="C229" t="str">
        <f>HYPERLINK("https://www.ncbi.nlm.nih.gov/geo/query/acc.cgi?acc=GSE60738","GSE60738")</f>
        <v>GSE60738</v>
      </c>
      <c r="D229" t="str">
        <f>HYPERLINK("https://www.ncbi.nlm.nih.gov/Traces/study/?acc=SRP045763","SRP045763")</f>
        <v>SRP045763</v>
      </c>
      <c r="E229" t="str">
        <f>HYPERLINK("https://www.ncbi.nlm.nih.gov/Traces/study/?acc=SRX685953","SRX685953")</f>
        <v>SRX685953</v>
      </c>
    </row>
    <row r="230" spans="1:5" x14ac:dyDescent="0.25">
      <c r="A230" t="str">
        <f>HYPERLINK("https://www.ncbi.nlm.nih.gov/geo/query/acc.cgi?acc=GSM1624421","GSM1624421")</f>
        <v>GSM1624421</v>
      </c>
      <c r="B230" s="2" t="s">
        <v>6577</v>
      </c>
      <c r="C230" t="str">
        <f>HYPERLINK("https://www.ncbi.nlm.nih.gov/geo/query/acc.cgi?acc=GSE66523","GSE66523")</f>
        <v>GSE66523</v>
      </c>
      <c r="D230" t="str">
        <f>HYPERLINK("https://www.ncbi.nlm.nih.gov/Traces/study/?acc=SRP055819","SRP055819")</f>
        <v>SRP055819</v>
      </c>
      <c r="E230" t="str">
        <f>HYPERLINK("https://www.ncbi.nlm.nih.gov/Traces/study/?acc=SRX897441","SRX897441")</f>
        <v>SRX897441</v>
      </c>
    </row>
    <row r="231" spans="1:5" x14ac:dyDescent="0.25">
      <c r="A231" t="str">
        <f>HYPERLINK("https://www.ncbi.nlm.nih.gov/geo/query/acc.cgi?acc=GSM1053454","GSM1053454")</f>
        <v>GSM1053454</v>
      </c>
      <c r="B231" s="2" t="s">
        <v>6578</v>
      </c>
      <c r="C231" t="str">
        <f>HYPERLINK("https://www.ncbi.nlm.nih.gov/geo/query/acc.cgi?acc=GSE42923","GSE42923")</f>
        <v>GSE42923</v>
      </c>
      <c r="D231" t="str">
        <f>HYPERLINK("https://www.ncbi.nlm.nih.gov/Traces/study/?acc=SRP017572","SRP017572")</f>
        <v>SRP017572</v>
      </c>
      <c r="E231" t="str">
        <f>HYPERLINK("https://www.ncbi.nlm.nih.gov/Traces/study/?acc=SRX210596","SRX210596")</f>
        <v>SRX210596</v>
      </c>
    </row>
    <row r="232" spans="1:5" x14ac:dyDescent="0.25">
      <c r="A232" t="str">
        <f>HYPERLINK("https://www.ncbi.nlm.nih.gov/geo/query/acc.cgi?acc=GSM2149158","GSM2149158")</f>
        <v>GSM2149158</v>
      </c>
      <c r="B232" s="2" t="s">
        <v>6579</v>
      </c>
      <c r="C232" t="str">
        <f>HYPERLINK("https://www.ncbi.nlm.nih.gov/geo/query/acc.cgi?acc=GSE81285","GSE81285")</f>
        <v>GSE81285</v>
      </c>
      <c r="D232" t="str">
        <f>HYPERLINK("https://www.ncbi.nlm.nih.gov/Traces/study/?acc=SRP074763","SRP074763")</f>
        <v>SRP074763</v>
      </c>
      <c r="E232" t="str">
        <f>HYPERLINK("https://www.ncbi.nlm.nih.gov/Traces/study/?acc=SRX1754846","SRX1754846")</f>
        <v>SRX1754846</v>
      </c>
    </row>
    <row r="233" spans="1:5" x14ac:dyDescent="0.25">
      <c r="A233" t="str">
        <f>HYPERLINK("https://www.ncbi.nlm.nih.gov/geo/query/acc.cgi?acc=GSM2149161","GSM2149161")</f>
        <v>GSM2149161</v>
      </c>
      <c r="B233" s="2" t="s">
        <v>6580</v>
      </c>
      <c r="C233" t="str">
        <f>HYPERLINK("https://www.ncbi.nlm.nih.gov/geo/query/acc.cgi?acc=GSE81285","GSE81285")</f>
        <v>GSE81285</v>
      </c>
      <c r="D233" t="str">
        <f>HYPERLINK("https://www.ncbi.nlm.nih.gov/Traces/study/?acc=SRP074763","SRP074763")</f>
        <v>SRP074763</v>
      </c>
      <c r="E233" t="str">
        <f>HYPERLINK("https://www.ncbi.nlm.nih.gov/Traces/study/?acc=SRX1754849","SRX1754849")</f>
        <v>SRX1754849</v>
      </c>
    </row>
    <row r="234" spans="1:5" x14ac:dyDescent="0.25">
      <c r="A234" t="str">
        <f>HYPERLINK("https://www.ncbi.nlm.nih.gov/geo/query/acc.cgi?acc=GSM2149164","GSM2149164")</f>
        <v>GSM2149164</v>
      </c>
      <c r="B234" s="2" t="s">
        <v>6581</v>
      </c>
      <c r="C234" t="str">
        <f>HYPERLINK("https://www.ncbi.nlm.nih.gov/geo/query/acc.cgi?acc=GSE81285","GSE81285")</f>
        <v>GSE81285</v>
      </c>
      <c r="D234" t="str">
        <f>HYPERLINK("https://www.ncbi.nlm.nih.gov/Traces/study/?acc=SRP074763","SRP074763")</f>
        <v>SRP074763</v>
      </c>
      <c r="E234" t="str">
        <f>HYPERLINK("https://www.ncbi.nlm.nih.gov/Traces/study/?acc=SRX1754852","SRX1754852")</f>
        <v>SRX1754852</v>
      </c>
    </row>
    <row r="235" spans="1:5" x14ac:dyDescent="0.25">
      <c r="A235" t="str">
        <f>HYPERLINK("https://www.ncbi.nlm.nih.gov/geo/query/acc.cgi?acc=GSM1808883","GSM1808883")</f>
        <v>GSM1808883</v>
      </c>
      <c r="B235" s="2" t="s">
        <v>6582</v>
      </c>
      <c r="C235" t="str">
        <f>HYPERLINK("https://www.ncbi.nlm.nih.gov/geo/query/acc.cgi?acc=GSE70546","GSE70546")</f>
        <v>GSE70546</v>
      </c>
      <c r="D235" t="str">
        <f>HYPERLINK("https://www.ncbi.nlm.nih.gov/Traces/study/?acc=SRP060372","SRP060372")</f>
        <v>SRP060372</v>
      </c>
      <c r="E235" t="str">
        <f>HYPERLINK("https://www.ncbi.nlm.nih.gov/Traces/study/?acc=SRX1081738","SRX1081738")</f>
        <v>SRX1081738</v>
      </c>
    </row>
    <row r="236" spans="1:5" x14ac:dyDescent="0.25">
      <c r="A236" t="str">
        <f>HYPERLINK("https://www.ncbi.nlm.nih.gov/geo/query/acc.cgi?acc=GSM1808885","GSM1808885")</f>
        <v>GSM1808885</v>
      </c>
      <c r="B236" s="2" t="s">
        <v>6583</v>
      </c>
      <c r="C236" t="str">
        <f>HYPERLINK("https://www.ncbi.nlm.nih.gov/geo/query/acc.cgi?acc=GSE70546","GSE70546")</f>
        <v>GSE70546</v>
      </c>
      <c r="D236" t="str">
        <f>HYPERLINK("https://www.ncbi.nlm.nih.gov/Traces/study/?acc=SRP060372","SRP060372")</f>
        <v>SRP060372</v>
      </c>
      <c r="E236" t="str">
        <f>HYPERLINK("https://www.ncbi.nlm.nih.gov/Traces/study/?acc=SRX1081740","SRX1081740")</f>
        <v>SRX1081740</v>
      </c>
    </row>
    <row r="237" spans="1:5" x14ac:dyDescent="0.25">
      <c r="A237" t="str">
        <f>HYPERLINK("https://www.ncbi.nlm.nih.gov/geo/query/acc.cgi?acc=GSM2141229","GSM2141229")</f>
        <v>GSM2141229</v>
      </c>
      <c r="B237" s="2" t="s">
        <v>6584</v>
      </c>
      <c r="C237" t="str">
        <f>HYPERLINK("https://www.ncbi.nlm.nih.gov/geo/query/acc.cgi?acc=GSE81044","GSE81044")</f>
        <v>GSE81044</v>
      </c>
      <c r="D237" t="str">
        <f>HYPERLINK("https://www.ncbi.nlm.nih.gov/Traces/study/?acc=SRP074273","SRP074273")</f>
        <v>SRP074273</v>
      </c>
      <c r="E237" t="str">
        <f>HYPERLINK("https://www.ncbi.nlm.nih.gov/Traces/study/?acc=SRX1738892","SRX1738892")</f>
        <v>SRX1738892</v>
      </c>
    </row>
    <row r="238" spans="1:5" x14ac:dyDescent="0.25">
      <c r="A238" t="str">
        <f>HYPERLINK("https://www.ncbi.nlm.nih.gov/geo/query/acc.cgi?acc=GSM1820462","GSM1820462")</f>
        <v>GSM1820462</v>
      </c>
      <c r="B238" s="2" t="s">
        <v>6585</v>
      </c>
      <c r="C238" t="str">
        <f>HYPERLINK("https://www.ncbi.nlm.nih.gov/geo/query/acc.cgi?acc=GSE70849","GSE70849")</f>
        <v>GSE70849</v>
      </c>
      <c r="D238" t="str">
        <f>HYPERLINK("https://www.ncbi.nlm.nih.gov/Traces/study/?acc=SRP061023","SRP061023")</f>
        <v>SRP061023</v>
      </c>
      <c r="E238" t="str">
        <f>HYPERLINK("https://www.ncbi.nlm.nih.gov/Traces/study/?acc=SRX1094453","SRX1094453")</f>
        <v>SRX1094453</v>
      </c>
    </row>
    <row r="239" spans="1:5" x14ac:dyDescent="0.25">
      <c r="A239" t="str">
        <f>HYPERLINK("https://www.ncbi.nlm.nih.gov/geo/query/acc.cgi?acc=GSM1520410","GSM1520410")</f>
        <v>GSM1520410</v>
      </c>
      <c r="B239" s="2" t="s">
        <v>6586</v>
      </c>
      <c r="C239" t="str">
        <f>HYPERLINK("https://www.ncbi.nlm.nih.gov/geo/query/acc.cgi?acc=GSE62149","GSE62149")</f>
        <v>GSE62149</v>
      </c>
      <c r="D239" t="str">
        <f>HYPERLINK("https://www.ncbi.nlm.nih.gov/Traces/study/?acc=SRP048718","SRP048718")</f>
        <v>SRP048718</v>
      </c>
      <c r="E239" t="str">
        <f>HYPERLINK("https://www.ncbi.nlm.nih.gov/Traces/study/?acc=SRX727181","SRX727181")</f>
        <v>SRX727181</v>
      </c>
    </row>
    <row r="240" spans="1:5" x14ac:dyDescent="0.25">
      <c r="A240" t="str">
        <f>HYPERLINK("https://www.ncbi.nlm.nih.gov/geo/query/acc.cgi?acc=GSM1520411","GSM1520411")</f>
        <v>GSM1520411</v>
      </c>
      <c r="B240" s="2" t="s">
        <v>6587</v>
      </c>
      <c r="C240" t="str">
        <f>HYPERLINK("https://www.ncbi.nlm.nih.gov/geo/query/acc.cgi?acc=GSE62149","GSE62149")</f>
        <v>GSE62149</v>
      </c>
      <c r="D240" t="str">
        <f>HYPERLINK("https://www.ncbi.nlm.nih.gov/Traces/study/?acc=SRP048718","SRP048718")</f>
        <v>SRP048718</v>
      </c>
      <c r="E240" t="str">
        <f>HYPERLINK("https://www.ncbi.nlm.nih.gov/Traces/study/?acc=SRX727182","SRX727182")</f>
        <v>SRX727182</v>
      </c>
    </row>
    <row r="241" spans="1:5" x14ac:dyDescent="0.25">
      <c r="A241" t="str">
        <f>HYPERLINK("https://www.ncbi.nlm.nih.gov/geo/query/acc.cgi?acc=GSM1477666","GSM1477666")</f>
        <v>GSM1477666</v>
      </c>
      <c r="B241" s="2" t="s">
        <v>6588</v>
      </c>
      <c r="C241" t="str">
        <f>HYPERLINK("https://www.ncbi.nlm.nih.gov/geo/query/acc.cgi?acc=GSE60397","GSE60397")</f>
        <v>GSE60397</v>
      </c>
      <c r="D241" t="str">
        <f>HYPERLINK("https://www.ncbi.nlm.nih.gov/Traces/study/?acc=SRP045486","SRP045486")</f>
        <v>SRP045486</v>
      </c>
      <c r="E241" t="str">
        <f>HYPERLINK("https://www.ncbi.nlm.nih.gov/Traces/study/?acc=SRX679500","SRX679500")</f>
        <v>SRX679500</v>
      </c>
    </row>
    <row r="242" spans="1:5" x14ac:dyDescent="0.25">
      <c r="A242" t="str">
        <f>HYPERLINK("https://www.ncbi.nlm.nih.gov/geo/query/acc.cgi?acc=GSM1136065","GSM1136065")</f>
        <v>GSM1136065</v>
      </c>
      <c r="B242" s="2" t="s">
        <v>6589</v>
      </c>
      <c r="C242" t="str">
        <f>HYPERLINK("https://www.ncbi.nlm.nih.gov/geo/query/acc.cgi?acc=GSE46716","GSE46716")</f>
        <v>GSE46716</v>
      </c>
      <c r="D242" t="str">
        <f>HYPERLINK("https://www.ncbi.nlm.nih.gov/Traces/study/?acc=SRP022161","SRP022161")</f>
        <v>SRP022161</v>
      </c>
      <c r="E242" t="str">
        <f>HYPERLINK("https://www.ncbi.nlm.nih.gov/Traces/study/?acc=SRX275902","SRX275902")</f>
        <v>SRX275902</v>
      </c>
    </row>
    <row r="243" spans="1:5" x14ac:dyDescent="0.25">
      <c r="A243" t="str">
        <f>HYPERLINK("https://www.ncbi.nlm.nih.gov/geo/query/acc.cgi?acc=GSM886458","GSM886458")</f>
        <v>GSM886458</v>
      </c>
      <c r="B243" s="2" t="s">
        <v>6590</v>
      </c>
      <c r="C243" t="str">
        <f>HYPERLINK("https://www.ncbi.nlm.nih.gov/geo/query/acc.cgi?acc=GSE36290","GSE36290")</f>
        <v>GSE36290</v>
      </c>
      <c r="D243" t="str">
        <f>HYPERLINK("https://www.ncbi.nlm.nih.gov/Traces/study/?acc=SRP011318","SRP011318")</f>
        <v>SRP011318</v>
      </c>
      <c r="E243" t="str">
        <f>HYPERLINK("https://www.ncbi.nlm.nih.gov/Traces/study/?acc=SRX127324","SRX127324")</f>
        <v>SRX127324</v>
      </c>
    </row>
    <row r="244" spans="1:5" x14ac:dyDescent="0.25">
      <c r="A244" t="str">
        <f>HYPERLINK("https://www.ncbi.nlm.nih.gov/geo/query/acc.cgi?acc=GSM2042329","GSM2042329")</f>
        <v>GSM2042329</v>
      </c>
      <c r="B244" s="2" t="s">
        <v>6591</v>
      </c>
      <c r="C244" t="str">
        <f>HYPERLINK("https://www.ncbi.nlm.nih.gov/geo/query/acc.cgi?acc=GSE77003","GSE77003")</f>
        <v>GSE77003</v>
      </c>
      <c r="D244" t="str">
        <f>HYPERLINK("https://www.ncbi.nlm.nih.gov/Traces/study/?acc=SRP068644","SRP068644")</f>
        <v>SRP068644</v>
      </c>
      <c r="E244" t="str">
        <f>HYPERLINK("https://www.ncbi.nlm.nih.gov/Traces/study/?acc=SRX1537889","SRX1537889")</f>
        <v>SRX1537889</v>
      </c>
    </row>
    <row r="245" spans="1:5" x14ac:dyDescent="0.25">
      <c r="A245" t="str">
        <f>HYPERLINK("https://www.ncbi.nlm.nih.gov/geo/query/acc.cgi?acc=GSM2042333","GSM2042333")</f>
        <v>GSM2042333</v>
      </c>
      <c r="B245" s="2" t="s">
        <v>6592</v>
      </c>
      <c r="C245" t="str">
        <f>HYPERLINK("https://www.ncbi.nlm.nih.gov/geo/query/acc.cgi?acc=GSE77003","GSE77003")</f>
        <v>GSE77003</v>
      </c>
      <c r="D245" t="str">
        <f>HYPERLINK("https://www.ncbi.nlm.nih.gov/Traces/study/?acc=SRP068644","SRP068644")</f>
        <v>SRP068644</v>
      </c>
      <c r="E245" t="str">
        <f>HYPERLINK("https://www.ncbi.nlm.nih.gov/Traces/study/?acc=SRX1537893","SRX1537893")</f>
        <v>SRX1537893</v>
      </c>
    </row>
    <row r="246" spans="1:5" x14ac:dyDescent="0.25">
      <c r="A246" t="str">
        <f>HYPERLINK("https://www.ncbi.nlm.nih.gov/geo/query/acc.cgi?acc=GSM2588395","GSM2588395")</f>
        <v>GSM2588395</v>
      </c>
      <c r="B246" s="2" t="s">
        <v>6593</v>
      </c>
      <c r="C246" t="str">
        <f>HYPERLINK("https://www.ncbi.nlm.nih.gov/geo/query/acc.cgi?acc=GSE98140","GSE98140")</f>
        <v>GSE98140</v>
      </c>
      <c r="D246" t="str">
        <f>HYPERLINK("https://www.ncbi.nlm.nih.gov/Traces/study/?acc=SRP105122","SRP105122")</f>
        <v>SRP105122</v>
      </c>
      <c r="E246" t="str">
        <f>HYPERLINK("https://www.ncbi.nlm.nih.gov/Traces/study/?acc=SRX2762138","SRX2762138")</f>
        <v>SRX2762138</v>
      </c>
    </row>
    <row r="247" spans="1:5" x14ac:dyDescent="0.25">
      <c r="A247" t="str">
        <f>HYPERLINK("https://www.ncbi.nlm.nih.gov/geo/query/acc.cgi?acc=GSM2588387","GSM2588387")</f>
        <v>GSM2588387</v>
      </c>
      <c r="B247" s="2" t="s">
        <v>6594</v>
      </c>
      <c r="C247" t="str">
        <f>HYPERLINK("https://www.ncbi.nlm.nih.gov/geo/query/acc.cgi?acc=GSE98140","GSE98140")</f>
        <v>GSE98140</v>
      </c>
      <c r="D247" t="str">
        <f>HYPERLINK("https://www.ncbi.nlm.nih.gov/Traces/study/?acc=SRP105122","SRP105122")</f>
        <v>SRP105122</v>
      </c>
      <c r="E247" t="str">
        <f>HYPERLINK("https://www.ncbi.nlm.nih.gov/Traces/study/?acc=SRX2762130","SRX2762130")</f>
        <v>SRX2762130</v>
      </c>
    </row>
    <row r="248" spans="1:5" x14ac:dyDescent="0.25">
      <c r="A248" t="str">
        <f>HYPERLINK("https://www.ncbi.nlm.nih.gov/geo/query/acc.cgi?acc=GSM2588399","GSM2588399")</f>
        <v>GSM2588399</v>
      </c>
      <c r="B248" s="2" t="s">
        <v>6595</v>
      </c>
      <c r="C248" t="str">
        <f>HYPERLINK("https://www.ncbi.nlm.nih.gov/geo/query/acc.cgi?acc=GSE98140","GSE98140")</f>
        <v>GSE98140</v>
      </c>
      <c r="D248" t="str">
        <f>HYPERLINK("https://www.ncbi.nlm.nih.gov/Traces/study/?acc=SRP105122","SRP105122")</f>
        <v>SRP105122</v>
      </c>
      <c r="E248" t="str">
        <f>HYPERLINK("https://www.ncbi.nlm.nih.gov/Traces/study/?acc=SRX2762142","SRX2762142")</f>
        <v>SRX2762142</v>
      </c>
    </row>
    <row r="249" spans="1:5" x14ac:dyDescent="0.25">
      <c r="A249" t="str">
        <f>HYPERLINK("https://www.ncbi.nlm.nih.gov/geo/query/acc.cgi?acc=GSM1960541","GSM1960541")</f>
        <v>GSM1960541</v>
      </c>
      <c r="B249" s="2" t="s">
        <v>6596</v>
      </c>
      <c r="C249" t="str">
        <f>HYPERLINK("https://www.ncbi.nlm.nih.gov/geo/query/acc.cgi?acc=GSE75616","GSE75616")</f>
        <v>GSE75616</v>
      </c>
      <c r="D249" t="str">
        <f>HYPERLINK("https://www.ncbi.nlm.nih.gov/Traces/study/?acc=SRP066910","SRP066910")</f>
        <v>SRP066910</v>
      </c>
      <c r="E249" t="str">
        <f>HYPERLINK("https://www.ncbi.nlm.nih.gov/Traces/study/?acc=SRX1458786","SRX1458786")</f>
        <v>SRX1458786</v>
      </c>
    </row>
    <row r="250" spans="1:5" x14ac:dyDescent="0.25">
      <c r="A250" t="str">
        <f>HYPERLINK("https://www.ncbi.nlm.nih.gov/geo/query/acc.cgi?acc=GSM1603285","GSM1603285")</f>
        <v>GSM1603285</v>
      </c>
      <c r="B250" s="2" t="s">
        <v>6597</v>
      </c>
      <c r="C250" t="str">
        <f>HYPERLINK("https://www.ncbi.nlm.nih.gov/geo/query/acc.cgi?acc=GSE65697","GSE65697")</f>
        <v>GSE65697</v>
      </c>
      <c r="D250" t="str">
        <f>HYPERLINK("https://www.ncbi.nlm.nih.gov/Traces/study/?acc=SRP053290","SRP053290")</f>
        <v>SRP053290</v>
      </c>
      <c r="E250" t="str">
        <f>HYPERLINK("https://www.ncbi.nlm.nih.gov/Traces/study/?acc=SRX868192","SRX868192")</f>
        <v>SRX868192</v>
      </c>
    </row>
    <row r="251" spans="1:5" x14ac:dyDescent="0.25">
      <c r="A251" t="str">
        <f>HYPERLINK("https://www.ncbi.nlm.nih.gov/geo/query/acc.cgi?acc=GSM1399468","GSM1399468")</f>
        <v>GSM1399468</v>
      </c>
      <c r="B251" s="2" t="s">
        <v>6598</v>
      </c>
      <c r="C251" t="str">
        <f>HYPERLINK("https://www.ncbi.nlm.nih.gov/geo/query/acc.cgi?acc=GSE58017","GSE58017")</f>
        <v>GSE58017</v>
      </c>
      <c r="D251" t="str">
        <f>HYPERLINK("https://www.ncbi.nlm.nih.gov/Traces/study/?acc=SRP042333","SRP042333")</f>
        <v>SRP042333</v>
      </c>
      <c r="E251" t="str">
        <f>HYPERLINK("https://www.ncbi.nlm.nih.gov/Traces/study/?acc=SRX554655","SRX554655")</f>
        <v>SRX554655</v>
      </c>
    </row>
    <row r="252" spans="1:5" x14ac:dyDescent="0.25">
      <c r="A252" t="str">
        <f>HYPERLINK("https://www.ncbi.nlm.nih.gov/geo/query/acc.cgi?acc=GSM1891548","GSM1891548")</f>
        <v>GSM1891548</v>
      </c>
      <c r="B252" s="2" t="s">
        <v>6599</v>
      </c>
      <c r="C252" t="str">
        <f>HYPERLINK("https://www.ncbi.nlm.nih.gov/geo/query/acc.cgi?acc=GSE73352","GSE73352")</f>
        <v>GSE73352</v>
      </c>
      <c r="D252" t="str">
        <f>HYPERLINK("https://www.ncbi.nlm.nih.gov/Traces/study/?acc=SRP064115","SRP064115")</f>
        <v>SRP064115</v>
      </c>
      <c r="E252" t="str">
        <f>HYPERLINK("https://www.ncbi.nlm.nih.gov/Traces/study/?acc=SRX1280405","SRX1280405")</f>
        <v>SRX1280405</v>
      </c>
    </row>
    <row r="253" spans="1:5" x14ac:dyDescent="0.25">
      <c r="A253" t="str">
        <f>HYPERLINK("https://www.ncbi.nlm.nih.gov/geo/query/acc.cgi?acc=GSM1916166","GSM1916166")</f>
        <v>GSM1916166</v>
      </c>
      <c r="B253" s="2" t="s">
        <v>6600</v>
      </c>
      <c r="C253" t="str">
        <f>HYPERLINK("https://www.ncbi.nlm.nih.gov/geo/query/acc.cgi?acc=GSE74278","GSE74278")</f>
        <v>GSE74278</v>
      </c>
      <c r="D253" t="str">
        <f>HYPERLINK("https://www.ncbi.nlm.nih.gov/Traces/study/?acc=SRP065215","SRP065215")</f>
        <v>SRP065215</v>
      </c>
      <c r="E253" t="str">
        <f>HYPERLINK("https://www.ncbi.nlm.nih.gov/Traces/study/?acc=SRX1366833","SRX1366833")</f>
        <v>SRX1366833</v>
      </c>
    </row>
    <row r="254" spans="1:5" x14ac:dyDescent="0.25">
      <c r="A254" t="str">
        <f>HYPERLINK("https://www.ncbi.nlm.nih.gov/geo/query/acc.cgi?acc=GSM1650042","GSM1650042")</f>
        <v>GSM1650042</v>
      </c>
      <c r="B254" s="2" t="s">
        <v>6601</v>
      </c>
      <c r="C254" t="str">
        <f>HYPERLINK("https://www.ncbi.nlm.nih.gov/geo/query/acc.cgi?acc=GSE67583","GSE67583")</f>
        <v>GSE67583</v>
      </c>
      <c r="D254" t="str">
        <f>HYPERLINK("https://www.ncbi.nlm.nih.gov/Traces/study/?acc=SRP056871","SRP056871")</f>
        <v>SRP056871</v>
      </c>
      <c r="E254" t="str">
        <f>HYPERLINK("https://www.ncbi.nlm.nih.gov/Traces/study/?acc=SRX978479","SRX978479")</f>
        <v>SRX978479</v>
      </c>
    </row>
    <row r="255" spans="1:5" x14ac:dyDescent="0.25">
      <c r="A255" t="str">
        <f>HYPERLINK("https://www.ncbi.nlm.nih.gov/geo/query/acc.cgi?acc=GSM1419803","GSM1419803")</f>
        <v>GSM1419803</v>
      </c>
      <c r="B255" s="2" t="s">
        <v>6602</v>
      </c>
      <c r="C255" t="str">
        <f>HYPERLINK("https://www.ncbi.nlm.nih.gov/geo/query/acc.cgi?acc=GSE58801","GSE58801")</f>
        <v>GSE58801</v>
      </c>
      <c r="D255" t="str">
        <f>HYPERLINK("https://www.ncbi.nlm.nih.gov/Traces/study/?acc=SRP043550","SRP043550")</f>
        <v>SRP043550</v>
      </c>
      <c r="E255" t="str">
        <f>HYPERLINK("https://www.ncbi.nlm.nih.gov/Traces/study/?acc=SRX625485","SRX625485")</f>
        <v>SRX625485</v>
      </c>
    </row>
    <row r="256" spans="1:5" x14ac:dyDescent="0.25">
      <c r="A256" t="str">
        <f>HYPERLINK("https://www.ncbi.nlm.nih.gov/geo/query/acc.cgi?acc=GSM1571965","GSM1571965")</f>
        <v>GSM1571965</v>
      </c>
      <c r="B256" s="2" t="s">
        <v>6603</v>
      </c>
      <c r="C256" t="str">
        <f>HYPERLINK("https://www.ncbi.nlm.nih.gov/geo/query/acc.cgi?acc=GSE61188","GSE61188")</f>
        <v>GSE61188</v>
      </c>
      <c r="D256" t="str">
        <f>HYPERLINK("https://www.ncbi.nlm.nih.gov/Traces/study/?acc=SRP046299","SRP046299")</f>
        <v>SRP046299</v>
      </c>
      <c r="E256" t="str">
        <f>HYPERLINK("https://www.ncbi.nlm.nih.gov/Traces/study/?acc=SRX823608","SRX823608")</f>
        <v>SRX823608</v>
      </c>
    </row>
    <row r="257" spans="1:5" x14ac:dyDescent="0.25">
      <c r="A257" t="str">
        <f>HYPERLINK("https://www.ncbi.nlm.nih.gov/geo/query/acc.cgi?acc=GSM1486498","GSM1486498")</f>
        <v>GSM1486498</v>
      </c>
      <c r="B257" s="2" t="s">
        <v>6604</v>
      </c>
      <c r="C257" t="str">
        <f>HYPERLINK("https://www.ncbi.nlm.nih.gov/geo/query/acc.cgi?acc=GSE60738","GSE60738")</f>
        <v>GSE60738</v>
      </c>
      <c r="D257" t="str">
        <f>HYPERLINK("https://www.ncbi.nlm.nih.gov/Traces/study/?acc=SRP045763","SRP045763")</f>
        <v>SRP045763</v>
      </c>
      <c r="E257" t="str">
        <f>HYPERLINK("https://www.ncbi.nlm.nih.gov/Traces/study/?acc=SRX685943","SRX685943")</f>
        <v>SRX685943</v>
      </c>
    </row>
    <row r="258" spans="1:5" x14ac:dyDescent="0.25">
      <c r="A258" t="str">
        <f>HYPERLINK("https://www.ncbi.nlm.nih.gov/geo/query/acc.cgi?acc=GSM1486500","GSM1486500")</f>
        <v>GSM1486500</v>
      </c>
      <c r="B258" s="2" t="s">
        <v>6605</v>
      </c>
      <c r="C258" t="str">
        <f>HYPERLINK("https://www.ncbi.nlm.nih.gov/geo/query/acc.cgi?acc=GSE60738","GSE60738")</f>
        <v>GSE60738</v>
      </c>
      <c r="D258" t="str">
        <f>HYPERLINK("https://www.ncbi.nlm.nih.gov/Traces/study/?acc=SRP045763","SRP045763")</f>
        <v>SRP045763</v>
      </c>
      <c r="E258" t="str">
        <f>HYPERLINK("https://www.ncbi.nlm.nih.gov/Traces/study/?acc=SRX685945","SRX685945")</f>
        <v>SRX685945</v>
      </c>
    </row>
    <row r="259" spans="1:5" x14ac:dyDescent="0.25">
      <c r="A259" t="str">
        <f>HYPERLINK("https://www.ncbi.nlm.nih.gov/geo/query/acc.cgi?acc=GSM1486499","GSM1486499")</f>
        <v>GSM1486499</v>
      </c>
      <c r="B259" s="2" t="s">
        <v>6606</v>
      </c>
      <c r="C259" t="str">
        <f>HYPERLINK("https://www.ncbi.nlm.nih.gov/geo/query/acc.cgi?acc=GSE60738","GSE60738")</f>
        <v>GSE60738</v>
      </c>
      <c r="D259" t="str">
        <f>HYPERLINK("https://www.ncbi.nlm.nih.gov/Traces/study/?acc=SRP045763","SRP045763")</f>
        <v>SRP045763</v>
      </c>
      <c r="E259" t="str">
        <f>HYPERLINK("https://www.ncbi.nlm.nih.gov/Traces/study/?acc=SRX685944","SRX685944")</f>
        <v>SRX685944</v>
      </c>
    </row>
    <row r="260" spans="1:5" x14ac:dyDescent="0.25">
      <c r="A260" t="str">
        <f>HYPERLINK("https://www.ncbi.nlm.nih.gov/geo/query/acc.cgi?acc=GSM1842768","GSM1842768")</f>
        <v>GSM1842768</v>
      </c>
      <c r="B260" s="2" t="s">
        <v>6607</v>
      </c>
      <c r="C260" t="str">
        <f>HYPERLINK("https://www.ncbi.nlm.nih.gov/geo/query/acc.cgi?acc=GSE56312","GSE56312")</f>
        <v>GSE56312</v>
      </c>
      <c r="D260" t="str">
        <f>HYPERLINK("https://www.ncbi.nlm.nih.gov/Traces/study/?acc=SRP040666","SRP040666")</f>
        <v>SRP040666</v>
      </c>
      <c r="E260" t="str">
        <f>HYPERLINK("https://www.ncbi.nlm.nih.gov/Traces/study/?acc=SRX1133093","SRX1133093")</f>
        <v>SRX1133093</v>
      </c>
    </row>
    <row r="261" spans="1:5" x14ac:dyDescent="0.25">
      <c r="A261" t="str">
        <f>HYPERLINK("https://www.ncbi.nlm.nih.gov/geo/query/acc.cgi?acc=GSM1904063","GSM1904063")</f>
        <v>GSM1904063</v>
      </c>
      <c r="B261" s="2" t="s">
        <v>6608</v>
      </c>
      <c r="C261" t="str">
        <f>HYPERLINK("https://www.ncbi.nlm.nih.gov/geo/query/acc.cgi?acc=GSE73823","GSE73823")</f>
        <v>GSE73823</v>
      </c>
      <c r="D261" t="str">
        <f>HYPERLINK("https://www.ncbi.nlm.nih.gov/Traces/study/?acc=SRP064574","SRP064574")</f>
        <v>SRP064574</v>
      </c>
      <c r="E261" t="str">
        <f>HYPERLINK("https://www.ncbi.nlm.nih.gov/Traces/study/?acc=SRX1310957","SRX1310957")</f>
        <v>SRX1310957</v>
      </c>
    </row>
    <row r="262" spans="1:5" x14ac:dyDescent="0.25">
      <c r="A262" t="str">
        <f>HYPERLINK("https://www.ncbi.nlm.nih.gov/geo/query/acc.cgi?acc=GSM1904061","GSM1904061")</f>
        <v>GSM1904061</v>
      </c>
      <c r="B262" s="2" t="s">
        <v>6609</v>
      </c>
      <c r="C262" t="str">
        <f>HYPERLINK("https://www.ncbi.nlm.nih.gov/geo/query/acc.cgi?acc=GSE73823","GSE73823")</f>
        <v>GSE73823</v>
      </c>
      <c r="D262" t="str">
        <f>HYPERLINK("https://www.ncbi.nlm.nih.gov/Traces/study/?acc=SRP064574","SRP064574")</f>
        <v>SRP064574</v>
      </c>
      <c r="E262" t="str">
        <f>HYPERLINK("https://www.ncbi.nlm.nih.gov/Traces/study/?acc=SRX1310955","SRX1310955")</f>
        <v>SRX1310955</v>
      </c>
    </row>
    <row r="263" spans="1:5" x14ac:dyDescent="0.25">
      <c r="A263" t="str">
        <f>HYPERLINK("https://www.ncbi.nlm.nih.gov/geo/query/acc.cgi?acc=GSM1904067","GSM1904067")</f>
        <v>GSM1904067</v>
      </c>
      <c r="B263" s="2" t="s">
        <v>6610</v>
      </c>
      <c r="C263" t="str">
        <f>HYPERLINK("https://www.ncbi.nlm.nih.gov/geo/query/acc.cgi?acc=GSE73823","GSE73823")</f>
        <v>GSE73823</v>
      </c>
      <c r="D263" t="str">
        <f>HYPERLINK("https://www.ncbi.nlm.nih.gov/Traces/study/?acc=SRP064574","SRP064574")</f>
        <v>SRP064574</v>
      </c>
      <c r="E263" t="str">
        <f>HYPERLINK("https://www.ncbi.nlm.nih.gov/Traces/study/?acc=SRX1310961","SRX1310961")</f>
        <v>SRX1310961</v>
      </c>
    </row>
    <row r="264" spans="1:5" x14ac:dyDescent="0.25">
      <c r="A264" t="str">
        <f>HYPERLINK("https://www.ncbi.nlm.nih.gov/geo/query/acc.cgi?acc=GSM1294846","GSM1294846")</f>
        <v>GSM1294846</v>
      </c>
      <c r="B264" s="2" t="s">
        <v>6611</v>
      </c>
      <c r="C264" t="str">
        <f>HYPERLINK("https://www.ncbi.nlm.nih.gov/geo/query/acc.cgi?acc=GSE53489","GSE53489")</f>
        <v>GSE53489</v>
      </c>
      <c r="D264" t="str">
        <f>HYPERLINK("https://www.ncbi.nlm.nih.gov/Traces/study/?acc=SRP034620","SRP034620")</f>
        <v>SRP034620</v>
      </c>
      <c r="E264" t="str">
        <f>HYPERLINK("https://www.ncbi.nlm.nih.gov/Traces/study/?acc=SRX396215","SRX396215")</f>
        <v>SRX396215</v>
      </c>
    </row>
    <row r="265" spans="1:5" x14ac:dyDescent="0.25">
      <c r="A265" t="str">
        <f>HYPERLINK("https://www.ncbi.nlm.nih.gov/geo/query/acc.cgi?acc=GSM1387015","GSM1387015")</f>
        <v>GSM1387015</v>
      </c>
      <c r="B265" s="2" t="s">
        <v>6612</v>
      </c>
      <c r="C265" t="str">
        <f>HYPERLINK("https://www.ncbi.nlm.nih.gov/geo/query/acc.cgi?acc=GSE57700","GSE57700")</f>
        <v>GSE57700</v>
      </c>
      <c r="D265" t="str">
        <f>HYPERLINK("https://www.ncbi.nlm.nih.gov/Traces/study/?acc=SRP030776","SRP030776")</f>
        <v>SRP030776</v>
      </c>
      <c r="E265" t="str">
        <f>HYPERLINK("https://www.ncbi.nlm.nih.gov/Traces/study/?acc=SRX532338","SRX532338")</f>
        <v>SRX532338</v>
      </c>
    </row>
    <row r="266" spans="1:5" x14ac:dyDescent="0.25">
      <c r="A266" t="str">
        <f>HYPERLINK("https://www.ncbi.nlm.nih.gov/geo/query/acc.cgi?acc=GSM1387016","GSM1387016")</f>
        <v>GSM1387016</v>
      </c>
      <c r="B266" s="2" t="s">
        <v>6613</v>
      </c>
      <c r="C266" t="str">
        <f>HYPERLINK("https://www.ncbi.nlm.nih.gov/geo/query/acc.cgi?acc=GSE57700","GSE57700")</f>
        <v>GSE57700</v>
      </c>
      <c r="D266" t="str">
        <f>HYPERLINK("https://www.ncbi.nlm.nih.gov/Traces/study/?acc=SRP030776","SRP030776")</f>
        <v>SRP030776</v>
      </c>
      <c r="E266" t="str">
        <f>HYPERLINK("https://www.ncbi.nlm.nih.gov/Traces/study/?acc=SRX532339","SRX532339")</f>
        <v>SRX532339</v>
      </c>
    </row>
    <row r="267" spans="1:5" x14ac:dyDescent="0.25">
      <c r="A267" t="str">
        <f>HYPERLINK("https://www.ncbi.nlm.nih.gov/geo/query/acc.cgi?acc=GSM2237798","GSM2237798")</f>
        <v>GSM2237798</v>
      </c>
      <c r="B267" s="2" t="s">
        <v>6614</v>
      </c>
      <c r="C267" t="str">
        <f>HYPERLINK("https://www.ncbi.nlm.nih.gov/geo/query/acc.cgi?acc=GSE84480","GSE84480")</f>
        <v>GSE84480</v>
      </c>
      <c r="D267" t="str">
        <f>HYPERLINK("https://www.ncbi.nlm.nih.gov/Traces/study/?acc=SRP078684","SRP078684")</f>
        <v>SRP078684</v>
      </c>
      <c r="E267" t="str">
        <f>HYPERLINK("https://www.ncbi.nlm.nih.gov/Traces/study/?acc=SRX1954156","SRX1954156")</f>
        <v>SRX1954156</v>
      </c>
    </row>
    <row r="268" spans="1:5" x14ac:dyDescent="0.25">
      <c r="A268" t="str">
        <f>HYPERLINK("https://www.ncbi.nlm.nih.gov/geo/query/acc.cgi?acc=GSM2237797","GSM2237797")</f>
        <v>GSM2237797</v>
      </c>
      <c r="B268" s="2" t="s">
        <v>6615</v>
      </c>
      <c r="C268" t="str">
        <f>HYPERLINK("https://www.ncbi.nlm.nih.gov/geo/query/acc.cgi?acc=GSE84480","GSE84480")</f>
        <v>GSE84480</v>
      </c>
      <c r="D268" t="str">
        <f>HYPERLINK("https://www.ncbi.nlm.nih.gov/Traces/study/?acc=SRP078684","SRP078684")</f>
        <v>SRP078684</v>
      </c>
      <c r="E268" t="str">
        <f>HYPERLINK("https://www.ncbi.nlm.nih.gov/Traces/study/?acc=SRX1954155","SRX1954155")</f>
        <v>SRX1954155</v>
      </c>
    </row>
    <row r="269" spans="1:5" x14ac:dyDescent="0.25">
      <c r="A269" t="str">
        <f>HYPERLINK("https://www.ncbi.nlm.nih.gov/geo/query/acc.cgi?acc=GSM2237796","GSM2237796")</f>
        <v>GSM2237796</v>
      </c>
      <c r="B269" s="2" t="s">
        <v>6616</v>
      </c>
      <c r="C269" t="str">
        <f>HYPERLINK("https://www.ncbi.nlm.nih.gov/geo/query/acc.cgi?acc=GSE84480","GSE84480")</f>
        <v>GSE84480</v>
      </c>
      <c r="D269" t="str">
        <f>HYPERLINK("https://www.ncbi.nlm.nih.gov/Traces/study/?acc=SRP078684","SRP078684")</f>
        <v>SRP078684</v>
      </c>
      <c r="E269" t="str">
        <f>HYPERLINK("https://www.ncbi.nlm.nih.gov/Traces/study/?acc=SRX1954154","SRX1954154")</f>
        <v>SRX1954154</v>
      </c>
    </row>
    <row r="270" spans="1:5" x14ac:dyDescent="0.25">
      <c r="A270" t="str">
        <f>HYPERLINK("https://www.ncbi.nlm.nih.gov/geo/query/acc.cgi?acc=GSM1194347","GSM1194347")</f>
        <v>GSM1194347</v>
      </c>
      <c r="B270" s="2" t="s">
        <v>6617</v>
      </c>
      <c r="C270" t="str">
        <f>HYPERLINK("https://www.ncbi.nlm.nih.gov/geo/query/acc.cgi?acc=GSE49147","GSE49147")</f>
        <v>GSE49147</v>
      </c>
      <c r="D270" t="str">
        <f>HYPERLINK("https://www.ncbi.nlm.nih.gov/Traces/study/?acc=SRP028179","SRP028179")</f>
        <v>SRP028179</v>
      </c>
      <c r="E270" t="str">
        <f>HYPERLINK("https://www.ncbi.nlm.nih.gov/Traces/study/?acc=SRX327379","SRX327379")</f>
        <v>SRX327379</v>
      </c>
    </row>
    <row r="271" spans="1:5" x14ac:dyDescent="0.25">
      <c r="A271" t="str">
        <f>HYPERLINK("https://www.ncbi.nlm.nih.gov/geo/query/acc.cgi?acc=GSM2059174","GSM2059174")</f>
        <v>GSM2059174</v>
      </c>
      <c r="B271" s="2" t="s">
        <v>6618</v>
      </c>
      <c r="C271" t="str">
        <f>HYPERLINK("https://www.ncbi.nlm.nih.gov/geo/query/acc.cgi?acc=GSE77778","GSE77778")</f>
        <v>GSE77778</v>
      </c>
      <c r="D271" t="str">
        <f>HYPERLINK("https://www.ncbi.nlm.nih.gov/Traces/study/?acc=SRP069861","SRP069861")</f>
        <v>SRP069861</v>
      </c>
      <c r="E271" t="str">
        <f>HYPERLINK("https://www.ncbi.nlm.nih.gov/Traces/study/?acc=SRX1569966","SRX1569966")</f>
        <v>SRX1569966</v>
      </c>
    </row>
    <row r="272" spans="1:5" x14ac:dyDescent="0.25">
      <c r="A272" t="str">
        <f>HYPERLINK("https://www.ncbi.nlm.nih.gov/geo/query/acc.cgi?acc=GSM1419802","GSM1419802")</f>
        <v>GSM1419802</v>
      </c>
      <c r="B272" s="2" t="s">
        <v>6619</v>
      </c>
      <c r="C272" t="str">
        <f>HYPERLINK("https://www.ncbi.nlm.nih.gov/geo/query/acc.cgi?acc=GSE58801","GSE58801")</f>
        <v>GSE58801</v>
      </c>
      <c r="D272" t="str">
        <f>HYPERLINK("https://www.ncbi.nlm.nih.gov/Traces/study/?acc=SRP043550","SRP043550")</f>
        <v>SRP043550</v>
      </c>
      <c r="E272" t="str">
        <f>HYPERLINK("https://www.ncbi.nlm.nih.gov/Traces/study/?acc=SRX625484","SRX625484")</f>
        <v>SRX625484</v>
      </c>
    </row>
    <row r="273" spans="1:5" x14ac:dyDescent="0.25">
      <c r="A273" t="str">
        <f>HYPERLINK("https://www.ncbi.nlm.nih.gov/geo/query/acc.cgi?acc=GSM1319111","GSM1319111")</f>
        <v>GSM1319111</v>
      </c>
      <c r="B273" s="2" t="s">
        <v>6620</v>
      </c>
      <c r="C273" t="str">
        <f>HYPERLINK("https://www.ncbi.nlm.nih.gov/geo/query/acc.cgi?acc=GSE54569","GSE54569")</f>
        <v>GSE54569</v>
      </c>
      <c r="D273" t="str">
        <f>HYPERLINK("https://www.ncbi.nlm.nih.gov/Traces/study/?acc=SRP036080","SRP036080")</f>
        <v>SRP036080</v>
      </c>
      <c r="E273" t="str">
        <f>HYPERLINK("https://www.ncbi.nlm.nih.gov/Traces/study/?acc=SRX456547","SRX456547")</f>
        <v>SRX456547</v>
      </c>
    </row>
    <row r="274" spans="1:5" x14ac:dyDescent="0.25">
      <c r="A274" t="str">
        <f>HYPERLINK("https://www.ncbi.nlm.nih.gov/geo/query/acc.cgi?acc=GSM1922491","GSM1922491")</f>
        <v>GSM1922491</v>
      </c>
      <c r="B274" s="2" t="s">
        <v>6621</v>
      </c>
      <c r="C274" t="str">
        <f>HYPERLINK("https://www.ncbi.nlm.nih.gov/geo/query/acc.cgi?acc=GSE74547","GSE74547")</f>
        <v>GSE74547</v>
      </c>
      <c r="D274" t="str">
        <f>HYPERLINK("https://www.ncbi.nlm.nih.gov/Traces/study/?acc=SRP065555","SRP065555")</f>
        <v>SRP065555</v>
      </c>
      <c r="E274" t="str">
        <f>HYPERLINK("https://www.ncbi.nlm.nih.gov/Traces/study/?acc=SRX1404257","SRX1404257")</f>
        <v>SRX1404257</v>
      </c>
    </row>
    <row r="275" spans="1:5" x14ac:dyDescent="0.25">
      <c r="A275" t="str">
        <f>HYPERLINK("https://www.ncbi.nlm.nih.gov/geo/query/acc.cgi?acc=GSM1922479","GSM1922479")</f>
        <v>GSM1922479</v>
      </c>
      <c r="B275" s="2" t="s">
        <v>6622</v>
      </c>
      <c r="C275" t="str">
        <f>HYPERLINK("https://www.ncbi.nlm.nih.gov/geo/query/acc.cgi?acc=GSE74547","GSE74547")</f>
        <v>GSE74547</v>
      </c>
      <c r="D275" t="str">
        <f>HYPERLINK("https://www.ncbi.nlm.nih.gov/Traces/study/?acc=SRP065555","SRP065555")</f>
        <v>SRP065555</v>
      </c>
      <c r="E275" t="str">
        <f>HYPERLINK("https://www.ncbi.nlm.nih.gov/Traces/study/?acc=SRX1404245","SRX1404245")</f>
        <v>SRX1404245</v>
      </c>
    </row>
    <row r="276" spans="1:5" x14ac:dyDescent="0.25">
      <c r="A276" t="str">
        <f>HYPERLINK("https://www.ncbi.nlm.nih.gov/geo/query/acc.cgi?acc=GSM1355144","GSM1355144")</f>
        <v>GSM1355144</v>
      </c>
      <c r="B276" s="2" t="s">
        <v>6623</v>
      </c>
      <c r="C276" t="str">
        <f>HYPERLINK("https://www.ncbi.nlm.nih.gov/geo/query/acc.cgi?acc=GSE56096","GSE56096")</f>
        <v>GSE56096</v>
      </c>
      <c r="D276" t="str">
        <f>HYPERLINK("https://www.ncbi.nlm.nih.gov/Traces/study/?acc=SRP040451","SRP040451")</f>
        <v>SRP040451</v>
      </c>
      <c r="E276" t="str">
        <f>HYPERLINK("https://www.ncbi.nlm.nih.gov/Traces/study/?acc=SRX497857","SRX497857")</f>
        <v>SRX497857</v>
      </c>
    </row>
    <row r="277" spans="1:5" x14ac:dyDescent="0.25">
      <c r="A277" t="str">
        <f>HYPERLINK("https://www.ncbi.nlm.nih.gov/geo/query/acc.cgi?acc=GSM1355142","GSM1355142")</f>
        <v>GSM1355142</v>
      </c>
      <c r="B277" s="2" t="s">
        <v>6624</v>
      </c>
      <c r="C277" t="str">
        <f>HYPERLINK("https://www.ncbi.nlm.nih.gov/geo/query/acc.cgi?acc=GSE56096","GSE56096")</f>
        <v>GSE56096</v>
      </c>
      <c r="D277" t="str">
        <f>HYPERLINK("https://www.ncbi.nlm.nih.gov/Traces/study/?acc=SRP040451","SRP040451")</f>
        <v>SRP040451</v>
      </c>
      <c r="E277" t="str">
        <f>HYPERLINK("https://www.ncbi.nlm.nih.gov/Traces/study/?acc=SRX497855","SRX497855")</f>
        <v>SRX497855</v>
      </c>
    </row>
    <row r="278" spans="1:5" x14ac:dyDescent="0.25">
      <c r="A278" t="str">
        <f>HYPERLINK("https://www.ncbi.nlm.nih.gov/geo/query/acc.cgi?acc=GSM1404609","GSM1404609")</f>
        <v>GSM1404609</v>
      </c>
      <c r="B278" s="2" t="s">
        <v>6625</v>
      </c>
      <c r="C278" t="str">
        <f>HYPERLINK("https://www.ncbi.nlm.nih.gov/geo/query/acc.cgi?acc=GSE58242","GSE58242")</f>
        <v>GSE58242</v>
      </c>
      <c r="D278" t="str">
        <f>HYPERLINK("https://www.ncbi.nlm.nih.gov/Traces/study/?acc=SRP042961","SRP042961")</f>
        <v>SRP042961</v>
      </c>
      <c r="E278" t="str">
        <f>HYPERLINK("https://www.ncbi.nlm.nih.gov/Traces/study/?acc=SRX572485","SRX572485")</f>
        <v>SRX572485</v>
      </c>
    </row>
    <row r="279" spans="1:5" x14ac:dyDescent="0.25">
      <c r="A279" t="str">
        <f>HYPERLINK("https://www.ncbi.nlm.nih.gov/geo/query/acc.cgi?acc=GSM1808881","GSM1808881")</f>
        <v>GSM1808881</v>
      </c>
      <c r="B279" s="2" t="s">
        <v>6626</v>
      </c>
      <c r="C279" t="str">
        <f>HYPERLINK("https://www.ncbi.nlm.nih.gov/geo/query/acc.cgi?acc=GSE70546","GSE70546")</f>
        <v>GSE70546</v>
      </c>
      <c r="D279" t="str">
        <f>HYPERLINK("https://www.ncbi.nlm.nih.gov/Traces/study/?acc=SRP060372","SRP060372")</f>
        <v>SRP060372</v>
      </c>
      <c r="E279" t="str">
        <f>HYPERLINK("https://www.ncbi.nlm.nih.gov/Traces/study/?acc=SRX1081736","SRX1081736")</f>
        <v>SRX1081736</v>
      </c>
    </row>
    <row r="280" spans="1:5" x14ac:dyDescent="0.25">
      <c r="A280" t="str">
        <f>HYPERLINK("https://www.ncbi.nlm.nih.gov/geo/query/acc.cgi?acc=GSM1808879","GSM1808879")</f>
        <v>GSM1808879</v>
      </c>
      <c r="B280" s="2" t="s">
        <v>6627</v>
      </c>
      <c r="C280" t="str">
        <f>HYPERLINK("https://www.ncbi.nlm.nih.gov/geo/query/acc.cgi?acc=GSE70546","GSE70546")</f>
        <v>GSE70546</v>
      </c>
      <c r="D280" t="str">
        <f>HYPERLINK("https://www.ncbi.nlm.nih.gov/Traces/study/?acc=SRP060372","SRP060372")</f>
        <v>SRP060372</v>
      </c>
      <c r="E280" t="str">
        <f>HYPERLINK("https://www.ncbi.nlm.nih.gov/Traces/study/?acc=SRX1081734","SRX1081734")</f>
        <v>SRX1081734</v>
      </c>
    </row>
    <row r="281" spans="1:5" x14ac:dyDescent="0.25">
      <c r="A281" t="str">
        <f>HYPERLINK("https://www.ncbi.nlm.nih.gov/geo/query/acc.cgi?acc=GSM2059168","GSM2059168")</f>
        <v>GSM2059168</v>
      </c>
      <c r="B281" s="2" t="s">
        <v>6628</v>
      </c>
      <c r="C281" t="str">
        <f>HYPERLINK("https://www.ncbi.nlm.nih.gov/geo/query/acc.cgi?acc=GSE77778","GSE77778")</f>
        <v>GSE77778</v>
      </c>
      <c r="D281" t="str">
        <f>HYPERLINK("https://www.ncbi.nlm.nih.gov/Traces/study/?acc=SRP069861","SRP069861")</f>
        <v>SRP069861</v>
      </c>
      <c r="E281" t="str">
        <f>HYPERLINK("https://www.ncbi.nlm.nih.gov/Traces/study/?acc=SRX1569960","SRX1569960")</f>
        <v>SRX1569960</v>
      </c>
    </row>
    <row r="282" spans="1:5" x14ac:dyDescent="0.25">
      <c r="A282" t="str">
        <f>HYPERLINK("https://www.ncbi.nlm.nih.gov/geo/query/acc.cgi?acc=GSM2059166","GSM2059166")</f>
        <v>GSM2059166</v>
      </c>
      <c r="B282" s="2" t="s">
        <v>6629</v>
      </c>
      <c r="C282" t="str">
        <f>HYPERLINK("https://www.ncbi.nlm.nih.gov/geo/query/acc.cgi?acc=GSE77778","GSE77778")</f>
        <v>GSE77778</v>
      </c>
      <c r="D282" t="str">
        <f>HYPERLINK("https://www.ncbi.nlm.nih.gov/Traces/study/?acc=SRP069861","SRP069861")</f>
        <v>SRP069861</v>
      </c>
      <c r="E282" t="str">
        <f>HYPERLINK("https://www.ncbi.nlm.nih.gov/Traces/study/?acc=SRX1569958","SRX1569958")</f>
        <v>SRX1569958</v>
      </c>
    </row>
    <row r="283" spans="1:5" x14ac:dyDescent="0.25">
      <c r="A283" t="str">
        <f>HYPERLINK("https://www.ncbi.nlm.nih.gov/geo/query/acc.cgi?acc=GSM1399474","GSM1399474")</f>
        <v>GSM1399474</v>
      </c>
      <c r="B283" s="2" t="s">
        <v>6630</v>
      </c>
      <c r="C283" t="str">
        <f>HYPERLINK("https://www.ncbi.nlm.nih.gov/geo/query/acc.cgi?acc=GSE58017","GSE58017")</f>
        <v>GSE58017</v>
      </c>
      <c r="D283" t="str">
        <f>HYPERLINK("https://www.ncbi.nlm.nih.gov/Traces/study/?acc=SRP042333","SRP042333")</f>
        <v>SRP042333</v>
      </c>
      <c r="E283" t="str">
        <f>HYPERLINK("https://www.ncbi.nlm.nih.gov/Traces/study/?acc=SRX554661","SRX554661")</f>
        <v>SRX554661</v>
      </c>
    </row>
    <row r="284" spans="1:5" x14ac:dyDescent="0.25">
      <c r="A284" t="str">
        <f>HYPERLINK("https://www.ncbi.nlm.nih.gov/geo/query/acc.cgi?acc=GSM2056839","GSM2056839")</f>
        <v>GSM2056839</v>
      </c>
      <c r="B284" s="2" t="s">
        <v>6631</v>
      </c>
      <c r="C284" t="str">
        <f>HYPERLINK("https://www.ncbi.nlm.nih.gov/geo/query/acc.cgi?acc=GSE77705","GSE77705")</f>
        <v>GSE77705</v>
      </c>
      <c r="D284" t="str">
        <f>HYPERLINK("https://www.ncbi.nlm.nih.gov/Traces/study/?acc=SRP069790","SRP069790")</f>
        <v>SRP069790</v>
      </c>
      <c r="E284" t="str">
        <f>HYPERLINK("https://www.ncbi.nlm.nih.gov/Traces/study/?acc=SRX1566325","SRX1566325")</f>
        <v>SRX1566325</v>
      </c>
    </row>
    <row r="285" spans="1:5" x14ac:dyDescent="0.25">
      <c r="A285" t="str">
        <f>HYPERLINK("https://www.ncbi.nlm.nih.gov/geo/query/acc.cgi?acc=GSM2056850","GSM2056850")</f>
        <v>GSM2056850</v>
      </c>
      <c r="B285" s="2" t="s">
        <v>6632</v>
      </c>
      <c r="C285" t="str">
        <f>HYPERLINK("https://www.ncbi.nlm.nih.gov/geo/query/acc.cgi?acc=GSE77705","GSE77705")</f>
        <v>GSE77705</v>
      </c>
      <c r="D285" t="str">
        <f>HYPERLINK("https://www.ncbi.nlm.nih.gov/Traces/study/?acc=SRP069790","SRP069790")</f>
        <v>SRP069790</v>
      </c>
      <c r="E285" t="str">
        <f>HYPERLINK("https://www.ncbi.nlm.nih.gov/Traces/study/?acc=SRX1566336","SRX1566336")</f>
        <v>SRX1566336</v>
      </c>
    </row>
    <row r="286" spans="1:5" x14ac:dyDescent="0.25">
      <c r="A286" t="str">
        <f>HYPERLINK("https://www.ncbi.nlm.nih.gov/geo/query/acc.cgi?acc=GSM2056870","GSM2056870")</f>
        <v>GSM2056870</v>
      </c>
      <c r="B286" s="2" t="s">
        <v>6633</v>
      </c>
      <c r="C286" t="str">
        <f>HYPERLINK("https://www.ncbi.nlm.nih.gov/geo/query/acc.cgi?acc=GSE77705","GSE77705")</f>
        <v>GSE77705</v>
      </c>
      <c r="D286" t="str">
        <f>HYPERLINK("https://www.ncbi.nlm.nih.gov/Traces/study/?acc=SRP069790","SRP069790")</f>
        <v>SRP069790</v>
      </c>
      <c r="E286" t="str">
        <f>HYPERLINK("https://www.ncbi.nlm.nih.gov/Traces/study/?acc=SRX1566357","SRX1566357")</f>
        <v>SRX1566357</v>
      </c>
    </row>
    <row r="287" spans="1:5" x14ac:dyDescent="0.25">
      <c r="A287" t="str">
        <f>HYPERLINK("https://www.ncbi.nlm.nih.gov/geo/query/acc.cgi?acc=GSM1163674","GSM1163674")</f>
        <v>GSM1163674</v>
      </c>
      <c r="B287" s="2" t="s">
        <v>6634</v>
      </c>
      <c r="C287" t="str">
        <f>HYPERLINK("https://www.ncbi.nlm.nih.gov/geo/query/acc.cgi?acc=GSE47964","GSE47964")</f>
        <v>GSE47964</v>
      </c>
      <c r="D287" t="str">
        <f>HYPERLINK("https://www.ncbi.nlm.nih.gov/Traces/study/?acc=SRP026045","SRP026045")</f>
        <v>SRP026045</v>
      </c>
      <c r="E287" t="str">
        <f>HYPERLINK("https://www.ncbi.nlm.nih.gov/Traces/study/?acc=SRX306221","SRX306221")</f>
        <v>SRX306221</v>
      </c>
    </row>
    <row r="288" spans="1:5" x14ac:dyDescent="0.25">
      <c r="A288" t="str">
        <f>HYPERLINK("https://www.ncbi.nlm.nih.gov/geo/query/acc.cgi?acc=GSM1163673","GSM1163673")</f>
        <v>GSM1163673</v>
      </c>
      <c r="B288" s="2" t="s">
        <v>6635</v>
      </c>
      <c r="C288" t="str">
        <f>HYPERLINK("https://www.ncbi.nlm.nih.gov/geo/query/acc.cgi?acc=GSE47964","GSE47964")</f>
        <v>GSE47964</v>
      </c>
      <c r="D288" t="str">
        <f>HYPERLINK("https://www.ncbi.nlm.nih.gov/Traces/study/?acc=SRP026045","SRP026045")</f>
        <v>SRP026045</v>
      </c>
      <c r="E288" t="str">
        <f>HYPERLINK("https://www.ncbi.nlm.nih.gov/Traces/study/?acc=SRX306220","SRX306220")</f>
        <v>SRX306220</v>
      </c>
    </row>
    <row r="289" spans="1:5" x14ac:dyDescent="0.25">
      <c r="A289" t="str">
        <f>HYPERLINK("https://www.ncbi.nlm.nih.gov/geo/query/acc.cgi?acc=GSM2056864","GSM2056864")</f>
        <v>GSM2056864</v>
      </c>
      <c r="B289" s="2" t="s">
        <v>6636</v>
      </c>
      <c r="C289" t="str">
        <f>HYPERLINK("https://www.ncbi.nlm.nih.gov/geo/query/acc.cgi?acc=GSE77705","GSE77705")</f>
        <v>GSE77705</v>
      </c>
      <c r="D289" t="str">
        <f>HYPERLINK("https://www.ncbi.nlm.nih.gov/Traces/study/?acc=SRP069790","SRP069790")</f>
        <v>SRP069790</v>
      </c>
      <c r="E289" t="str">
        <f>HYPERLINK("https://www.ncbi.nlm.nih.gov/Traces/study/?acc=SRX1566351","SRX1566351")</f>
        <v>SRX1566351</v>
      </c>
    </row>
    <row r="290" spans="1:5" x14ac:dyDescent="0.25">
      <c r="A290" t="str">
        <f>HYPERLINK("https://www.ncbi.nlm.nih.gov/geo/query/acc.cgi?acc=GSM2056844","GSM2056844")</f>
        <v>GSM2056844</v>
      </c>
      <c r="B290" s="2" t="s">
        <v>6637</v>
      </c>
      <c r="C290" t="str">
        <f>HYPERLINK("https://www.ncbi.nlm.nih.gov/geo/query/acc.cgi?acc=GSE77705","GSE77705")</f>
        <v>GSE77705</v>
      </c>
      <c r="D290" t="str">
        <f>HYPERLINK("https://www.ncbi.nlm.nih.gov/Traces/study/?acc=SRP069790","SRP069790")</f>
        <v>SRP069790</v>
      </c>
      <c r="E290" t="str">
        <f>HYPERLINK("https://www.ncbi.nlm.nih.gov/Traces/study/?acc=SRX1566330","SRX1566330")</f>
        <v>SRX1566330</v>
      </c>
    </row>
    <row r="291" spans="1:5" x14ac:dyDescent="0.25">
      <c r="A291" t="str">
        <f>HYPERLINK("https://www.ncbi.nlm.nih.gov/geo/query/acc.cgi?acc=GSM2056833","GSM2056833")</f>
        <v>GSM2056833</v>
      </c>
      <c r="B291" s="2" t="s">
        <v>6638</v>
      </c>
      <c r="C291" t="str">
        <f>HYPERLINK("https://www.ncbi.nlm.nih.gov/geo/query/acc.cgi?acc=GSE77705","GSE77705")</f>
        <v>GSE77705</v>
      </c>
      <c r="D291" t="str">
        <f>HYPERLINK("https://www.ncbi.nlm.nih.gov/Traces/study/?acc=SRP069790","SRP069790")</f>
        <v>SRP069790</v>
      </c>
      <c r="E291" t="str">
        <f>HYPERLINK("https://www.ncbi.nlm.nih.gov/Traces/study/?acc=SRX1566319","SRX1566319")</f>
        <v>SRX1566319</v>
      </c>
    </row>
    <row r="292" spans="1:5" x14ac:dyDescent="0.25">
      <c r="A292" t="str">
        <f>HYPERLINK("https://www.ncbi.nlm.nih.gov/geo/query/acc.cgi?acc=GSM976928","GSM976928")</f>
        <v>GSM976928</v>
      </c>
      <c r="B292" s="2" t="s">
        <v>6639</v>
      </c>
      <c r="C292" t="str">
        <f>HYPERLINK("https://www.ncbi.nlm.nih.gov/geo/query/acc.cgi?acc=GSE39656","GSE39656")</f>
        <v>GSE39656</v>
      </c>
      <c r="D292" t="str">
        <f>HYPERLINK("https://www.ncbi.nlm.nih.gov/Traces/study/?acc=SRP014579","SRP014579")</f>
        <v>SRP014579</v>
      </c>
      <c r="E292" t="str">
        <f>HYPERLINK("https://www.ncbi.nlm.nih.gov/Traces/study/?acc=SRX170935","SRX170935")</f>
        <v>SRX170935</v>
      </c>
    </row>
    <row r="293" spans="1:5" x14ac:dyDescent="0.25">
      <c r="A293" t="str">
        <f>HYPERLINK("https://www.ncbi.nlm.nih.gov/geo/query/acc.cgi?acc=GSM976920","GSM976920")</f>
        <v>GSM976920</v>
      </c>
      <c r="B293" s="2" t="s">
        <v>6640</v>
      </c>
      <c r="C293" t="str">
        <f>HYPERLINK("https://www.ncbi.nlm.nih.gov/geo/query/acc.cgi?acc=GSE39656","GSE39656")</f>
        <v>GSE39656</v>
      </c>
      <c r="D293" t="str">
        <f>HYPERLINK("https://www.ncbi.nlm.nih.gov/Traces/study/?acc=SRP014579","SRP014579")</f>
        <v>SRP014579</v>
      </c>
      <c r="E293" t="str">
        <f>HYPERLINK("https://www.ncbi.nlm.nih.gov/Traces/study/?acc=SRX170927","SRX170927")</f>
        <v>SRX170927</v>
      </c>
    </row>
    <row r="294" spans="1:5" x14ac:dyDescent="0.25">
      <c r="A294" t="str">
        <f>HYPERLINK("https://www.ncbi.nlm.nih.gov/geo/query/acc.cgi?acc=GSM976924","GSM976924")</f>
        <v>GSM976924</v>
      </c>
      <c r="B294" s="2" t="s">
        <v>6641</v>
      </c>
      <c r="C294" t="str">
        <f>HYPERLINK("https://www.ncbi.nlm.nih.gov/geo/query/acc.cgi?acc=GSE39656","GSE39656")</f>
        <v>GSE39656</v>
      </c>
      <c r="D294" t="str">
        <f>HYPERLINK("https://www.ncbi.nlm.nih.gov/Traces/study/?acc=SRP014579","SRP014579")</f>
        <v>SRP014579</v>
      </c>
      <c r="E294" t="str">
        <f>HYPERLINK("https://www.ncbi.nlm.nih.gov/Traces/study/?acc=SRX170931","SRX170931")</f>
        <v>SRX170931</v>
      </c>
    </row>
    <row r="295" spans="1:5" x14ac:dyDescent="0.25">
      <c r="A295" t="str">
        <f>HYPERLINK("https://www.ncbi.nlm.nih.gov/geo/query/acc.cgi?acc=GSM1184617","GSM1184617")</f>
        <v>GSM1184617</v>
      </c>
      <c r="B295" s="2" t="s">
        <v>6642</v>
      </c>
      <c r="C295" t="str">
        <f>HYPERLINK("https://www.ncbi.nlm.nih.gov/geo/query/acc.cgi?acc=GSE48519","GSE48519")</f>
        <v>GSE48519</v>
      </c>
      <c r="D295" t="str">
        <f>HYPERLINK("https://www.ncbi.nlm.nih.gov/Traces/study/?acc=SRP026536","SRP026536")</f>
        <v>SRP026536</v>
      </c>
      <c r="E295" t="str">
        <f>HYPERLINK("https://www.ncbi.nlm.nih.gov/Traces/study/?acc=SRX320135","SRX320135")</f>
        <v>SRX320135</v>
      </c>
    </row>
    <row r="296" spans="1:5" x14ac:dyDescent="0.25">
      <c r="A296" t="str">
        <f>HYPERLINK("https://www.ncbi.nlm.nih.gov/geo/query/acc.cgi?acc=GSM1184613","GSM1184613")</f>
        <v>GSM1184613</v>
      </c>
      <c r="B296" s="2" t="s">
        <v>6643</v>
      </c>
      <c r="C296" t="str">
        <f>HYPERLINK("https://www.ncbi.nlm.nih.gov/geo/query/acc.cgi?acc=GSE48519","GSE48519")</f>
        <v>GSE48519</v>
      </c>
      <c r="D296" t="str">
        <f>HYPERLINK("https://www.ncbi.nlm.nih.gov/Traces/study/?acc=SRP026536","SRP026536")</f>
        <v>SRP026536</v>
      </c>
      <c r="E296" t="str">
        <f>HYPERLINK("https://www.ncbi.nlm.nih.gov/Traces/study/?acc=SRX320131","SRX320131")</f>
        <v>SRX320131</v>
      </c>
    </row>
    <row r="297" spans="1:5" x14ac:dyDescent="0.25">
      <c r="A297" t="str">
        <f>HYPERLINK("https://www.ncbi.nlm.nih.gov/geo/query/acc.cgi?acc=GSM1184609","GSM1184609")</f>
        <v>GSM1184609</v>
      </c>
      <c r="B297" s="2" t="s">
        <v>6644</v>
      </c>
      <c r="C297" t="str">
        <f>HYPERLINK("https://www.ncbi.nlm.nih.gov/geo/query/acc.cgi?acc=GSE48519","GSE48519")</f>
        <v>GSE48519</v>
      </c>
      <c r="D297" t="str">
        <f>HYPERLINK("https://www.ncbi.nlm.nih.gov/Traces/study/?acc=SRP026536","SRP026536")</f>
        <v>SRP026536</v>
      </c>
      <c r="E297" t="str">
        <f>HYPERLINK("https://www.ncbi.nlm.nih.gov/Traces/study/?acc=SRX320127","SRX320127")</f>
        <v>SRX320127</v>
      </c>
    </row>
    <row r="298" spans="1:5" x14ac:dyDescent="0.25">
      <c r="A298" t="str">
        <f>HYPERLINK("https://www.ncbi.nlm.nih.gov/geo/query/acc.cgi?acc=GSM1960544","GSM1960544")</f>
        <v>GSM1960544</v>
      </c>
      <c r="B298" s="2" t="s">
        <v>6645</v>
      </c>
      <c r="C298" t="str">
        <f>HYPERLINK("https://www.ncbi.nlm.nih.gov/geo/query/acc.cgi?acc=GSE75616","GSE75616")</f>
        <v>GSE75616</v>
      </c>
      <c r="D298" t="str">
        <f>HYPERLINK("https://www.ncbi.nlm.nih.gov/Traces/study/?acc=SRP066910","SRP066910")</f>
        <v>SRP066910</v>
      </c>
      <c r="E298" t="str">
        <f>HYPERLINK("https://www.ncbi.nlm.nih.gov/Traces/study/?acc=SRX1458789","SRX1458789")</f>
        <v>SRX1458789</v>
      </c>
    </row>
    <row r="299" spans="1:5" ht="30" x14ac:dyDescent="0.25">
      <c r="A299" t="str">
        <f>HYPERLINK("https://www.ncbi.nlm.nih.gov/geo/query/acc.cgi?acc=GSM1624433","GSM1624433")</f>
        <v>GSM1624433</v>
      </c>
      <c r="B299" s="2" t="s">
        <v>6646</v>
      </c>
      <c r="C299" t="str">
        <f>HYPERLINK("https://www.ncbi.nlm.nih.gov/geo/query/acc.cgi?acc=GSE66523","GSE66523")</f>
        <v>GSE66523</v>
      </c>
      <c r="D299" t="str">
        <f>HYPERLINK("https://www.ncbi.nlm.nih.gov/Traces/study/?acc=SRP055819","SRP055819")</f>
        <v>SRP055819</v>
      </c>
      <c r="E299" t="str">
        <f>HYPERLINK("https://www.ncbi.nlm.nih.gov/Traces/study/?acc=SRX897453","SRX897453")</f>
        <v>SRX897453</v>
      </c>
    </row>
    <row r="300" spans="1:5" ht="30" x14ac:dyDescent="0.25">
      <c r="A300" t="str">
        <f>HYPERLINK("https://www.ncbi.nlm.nih.gov/geo/query/acc.cgi?acc=GSM1624429","GSM1624429")</f>
        <v>GSM1624429</v>
      </c>
      <c r="B300" s="2" t="s">
        <v>6647</v>
      </c>
      <c r="C300" t="str">
        <f>HYPERLINK("https://www.ncbi.nlm.nih.gov/geo/query/acc.cgi?acc=GSE66523","GSE66523")</f>
        <v>GSE66523</v>
      </c>
      <c r="D300" t="str">
        <f>HYPERLINK("https://www.ncbi.nlm.nih.gov/Traces/study/?acc=SRP055819","SRP055819")</f>
        <v>SRP055819</v>
      </c>
      <c r="E300" t="str">
        <f>HYPERLINK("https://www.ncbi.nlm.nih.gov/Traces/study/?acc=SRX897449","SRX897449")</f>
        <v>SRX897449</v>
      </c>
    </row>
    <row r="301" spans="1:5" ht="30" x14ac:dyDescent="0.25">
      <c r="A301" t="str">
        <f>HYPERLINK("https://www.ncbi.nlm.nih.gov/geo/query/acc.cgi?acc=GSM1624431","GSM1624431")</f>
        <v>GSM1624431</v>
      </c>
      <c r="B301" s="2" t="s">
        <v>6648</v>
      </c>
      <c r="C301" t="str">
        <f>HYPERLINK("https://www.ncbi.nlm.nih.gov/geo/query/acc.cgi?acc=GSE66523","GSE66523")</f>
        <v>GSE66523</v>
      </c>
      <c r="D301" t="str">
        <f>HYPERLINK("https://www.ncbi.nlm.nih.gov/Traces/study/?acc=SRP055819","SRP055819")</f>
        <v>SRP055819</v>
      </c>
      <c r="E301" t="str">
        <f>HYPERLINK("https://www.ncbi.nlm.nih.gov/Traces/study/?acc=SRX897451","SRX897451")</f>
        <v>SRX897451</v>
      </c>
    </row>
    <row r="302" spans="1:5" x14ac:dyDescent="0.25">
      <c r="A302" t="str">
        <f>HYPERLINK("https://www.ncbi.nlm.nih.gov/geo/query/acc.cgi?acc=GSM881364","GSM881364")</f>
        <v>GSM881364</v>
      </c>
      <c r="B302" s="2" t="s">
        <v>6649</v>
      </c>
      <c r="C302" t="str">
        <f>HYPERLINK("https://www.ncbi.nlm.nih.gov/geo/query/acc.cgi?acc=GSE36114","GSE36114")</f>
        <v>GSE36114</v>
      </c>
      <c r="D302" t="str">
        <f>HYPERLINK("https://www.ncbi.nlm.nih.gov/Traces/study/?acc=SRP011077","SRP011077")</f>
        <v>SRP011077</v>
      </c>
      <c r="E302" t="str">
        <f>HYPERLINK("https://www.ncbi.nlm.nih.gov/Traces/study/?acc=SRX122643","SRX122643")</f>
        <v>SRX122643</v>
      </c>
    </row>
    <row r="303" spans="1:5" x14ac:dyDescent="0.25">
      <c r="A303" t="str">
        <f>HYPERLINK("https://www.ncbi.nlm.nih.gov/geo/query/acc.cgi?acc=GSM2301946","GSM2301946")</f>
        <v>GSM2301946</v>
      </c>
      <c r="B303" s="2" t="s">
        <v>6650</v>
      </c>
      <c r="C303" t="str">
        <f>HYPERLINK("https://www.ncbi.nlm.nih.gov/geo/query/acc.cgi?acc=GSE86417","GSE86417")</f>
        <v>GSE86417</v>
      </c>
      <c r="D303" t="str">
        <f>HYPERLINK("https://www.ncbi.nlm.nih.gov/Traces/study/?acc=SRP084395","SRP084395")</f>
        <v>SRP084395</v>
      </c>
      <c r="E303" t="str">
        <f>HYPERLINK("https://www.ncbi.nlm.nih.gov/Traces/study/?acc=SRX2109227","SRX2109227")</f>
        <v>SRX2109227</v>
      </c>
    </row>
    <row r="304" spans="1:5" x14ac:dyDescent="0.25">
      <c r="A304" t="str">
        <f>HYPERLINK("https://www.ncbi.nlm.nih.gov/geo/query/acc.cgi?acc=GSM1808877","GSM1808877")</f>
        <v>GSM1808877</v>
      </c>
      <c r="B304" s="2" t="s">
        <v>6651</v>
      </c>
      <c r="C304" t="str">
        <f>HYPERLINK("https://www.ncbi.nlm.nih.gov/geo/query/acc.cgi?acc=GSE70546","GSE70546")</f>
        <v>GSE70546</v>
      </c>
      <c r="D304" t="str">
        <f>HYPERLINK("https://www.ncbi.nlm.nih.gov/Traces/study/?acc=SRP060372","SRP060372")</f>
        <v>SRP060372</v>
      </c>
      <c r="E304" t="str">
        <f>HYPERLINK("https://www.ncbi.nlm.nih.gov/Traces/study/?acc=SRX1081732","SRX1081732")</f>
        <v>SRX1081732</v>
      </c>
    </row>
    <row r="305" spans="1:5" x14ac:dyDescent="0.25">
      <c r="A305" t="str">
        <f>HYPERLINK("https://www.ncbi.nlm.nih.gov/geo/query/acc.cgi?acc=GSM1808875","GSM1808875")</f>
        <v>GSM1808875</v>
      </c>
      <c r="B305" s="2" t="s">
        <v>6652</v>
      </c>
      <c r="C305" t="str">
        <f>HYPERLINK("https://www.ncbi.nlm.nih.gov/geo/query/acc.cgi?acc=GSE70546","GSE70546")</f>
        <v>GSE70546</v>
      </c>
      <c r="D305" t="str">
        <f>HYPERLINK("https://www.ncbi.nlm.nih.gov/Traces/study/?acc=SRP060372","SRP060372")</f>
        <v>SRP060372</v>
      </c>
      <c r="E305" t="str">
        <f>HYPERLINK("https://www.ncbi.nlm.nih.gov/Traces/study/?acc=SRX1081730","SRX1081730")</f>
        <v>SRX1081730</v>
      </c>
    </row>
    <row r="306" spans="1:5" x14ac:dyDescent="0.25">
      <c r="A306" t="str">
        <f>HYPERLINK("https://www.ncbi.nlm.nih.gov/geo/query/acc.cgi?acc=GSM2237785","GSM2237785")</f>
        <v>GSM2237785</v>
      </c>
      <c r="B306" s="2" t="s">
        <v>6653</v>
      </c>
      <c r="C306" t="str">
        <f>HYPERLINK("https://www.ncbi.nlm.nih.gov/geo/query/acc.cgi?acc=GSE84480","GSE84480")</f>
        <v>GSE84480</v>
      </c>
      <c r="D306" t="str">
        <f>HYPERLINK("https://www.ncbi.nlm.nih.gov/Traces/study/?acc=SRP078684","SRP078684")</f>
        <v>SRP078684</v>
      </c>
      <c r="E306" t="str">
        <f>HYPERLINK("https://www.ncbi.nlm.nih.gov/Traces/study/?acc=SRX1954143","SRX1954143")</f>
        <v>SRX1954143</v>
      </c>
    </row>
    <row r="307" spans="1:5" x14ac:dyDescent="0.25">
      <c r="A307" t="str">
        <f>HYPERLINK("https://www.ncbi.nlm.nih.gov/geo/query/acc.cgi?acc=GSM2308997","GSM2308997")</f>
        <v>GSM2308997</v>
      </c>
      <c r="B307" s="2" t="s">
        <v>6654</v>
      </c>
      <c r="C307" t="str">
        <f>HYPERLINK("https://www.ncbi.nlm.nih.gov/geo/query/acc.cgi?acc=GSE86817","GSE86817")</f>
        <v>GSE86817</v>
      </c>
      <c r="D307" t="str">
        <f>HYPERLINK("https://www.ncbi.nlm.nih.gov/Traces/study/?acc=SRP089693","SRP089693")</f>
        <v>SRP089693</v>
      </c>
      <c r="E307" t="str">
        <f>HYPERLINK("https://www.ncbi.nlm.nih.gov/Traces/study/?acc=SRX2159272","SRX2159272")</f>
        <v>SRX2159272</v>
      </c>
    </row>
    <row r="308" spans="1:5" x14ac:dyDescent="0.25">
      <c r="A308" t="str">
        <f>HYPERLINK("https://www.ncbi.nlm.nih.gov/geo/query/acc.cgi?acc=GSM1404610","GSM1404610")</f>
        <v>GSM1404610</v>
      </c>
      <c r="B308" s="2" t="s">
        <v>6655</v>
      </c>
      <c r="C308" t="str">
        <f>HYPERLINK("https://www.ncbi.nlm.nih.gov/geo/query/acc.cgi?acc=GSE58242","GSE58242")</f>
        <v>GSE58242</v>
      </c>
      <c r="D308" t="str">
        <f>HYPERLINK("https://www.ncbi.nlm.nih.gov/Traces/study/?acc=SRP042961","SRP042961")</f>
        <v>SRP042961</v>
      </c>
      <c r="E308" t="str">
        <f>HYPERLINK("https://www.ncbi.nlm.nih.gov/Traces/study/?acc=SRX572486","SRX572486")</f>
        <v>SRX572486</v>
      </c>
    </row>
    <row r="309" spans="1:5" x14ac:dyDescent="0.25">
      <c r="A309" t="str">
        <f>HYPERLINK("https://www.ncbi.nlm.nih.gov/geo/query/acc.cgi?acc=GSM2149163","GSM2149163")</f>
        <v>GSM2149163</v>
      </c>
      <c r="B309" s="2" t="s">
        <v>6656</v>
      </c>
      <c r="C309" t="str">
        <f>HYPERLINK("https://www.ncbi.nlm.nih.gov/geo/query/acc.cgi?acc=GSE81285","GSE81285")</f>
        <v>GSE81285</v>
      </c>
      <c r="D309" t="str">
        <f>HYPERLINK("https://www.ncbi.nlm.nih.gov/Traces/study/?acc=SRP074763","SRP074763")</f>
        <v>SRP074763</v>
      </c>
      <c r="E309" t="str">
        <f>HYPERLINK("https://www.ncbi.nlm.nih.gov/Traces/study/?acc=SRX1754851","SRX1754851")</f>
        <v>SRX1754851</v>
      </c>
    </row>
    <row r="310" spans="1:5" x14ac:dyDescent="0.25">
      <c r="A310" t="str">
        <f>HYPERLINK("https://www.ncbi.nlm.nih.gov/geo/query/acc.cgi?acc=GSM2149165","GSM2149165")</f>
        <v>GSM2149165</v>
      </c>
      <c r="B310" s="2" t="s">
        <v>6657</v>
      </c>
      <c r="C310" t="str">
        <f>HYPERLINK("https://www.ncbi.nlm.nih.gov/geo/query/acc.cgi?acc=GSE81285","GSE81285")</f>
        <v>GSE81285</v>
      </c>
      <c r="D310" t="str">
        <f>HYPERLINK("https://www.ncbi.nlm.nih.gov/Traces/study/?acc=SRP074763","SRP074763")</f>
        <v>SRP074763</v>
      </c>
      <c r="E310" t="str">
        <f>HYPERLINK("https://www.ncbi.nlm.nih.gov/Traces/study/?acc=SRX1754853","SRX1754853")</f>
        <v>SRX1754853</v>
      </c>
    </row>
    <row r="311" spans="1:5" x14ac:dyDescent="0.25">
      <c r="A311" t="str">
        <f>HYPERLINK("https://www.ncbi.nlm.nih.gov/geo/query/acc.cgi?acc=GSM1518052","GSM1518052")</f>
        <v>GSM1518052</v>
      </c>
      <c r="B311" s="2" t="s">
        <v>6658</v>
      </c>
      <c r="C311" t="str">
        <f>HYPERLINK("https://www.ncbi.nlm.nih.gov/geo/query/acc.cgi?acc=GSE61997","GSE61997")</f>
        <v>GSE61997</v>
      </c>
      <c r="D311" t="str">
        <f>HYPERLINK("https://www.ncbi.nlm.nih.gov/Traces/study/?acc=SRP048598","SRP048598")</f>
        <v>SRP048598</v>
      </c>
      <c r="E311" t="str">
        <f>HYPERLINK("https://www.ncbi.nlm.nih.gov/Traces/study/?acc=SRX719381","SRX719381")</f>
        <v>SRX719381</v>
      </c>
    </row>
    <row r="312" spans="1:5" x14ac:dyDescent="0.25">
      <c r="A312" t="str">
        <f>HYPERLINK("https://www.ncbi.nlm.nih.gov/geo/query/acc.cgi?acc=GSM2059160","GSM2059160")</f>
        <v>GSM2059160</v>
      </c>
      <c r="B312" s="2" t="s">
        <v>6659</v>
      </c>
      <c r="C312" t="str">
        <f>HYPERLINK("https://www.ncbi.nlm.nih.gov/geo/query/acc.cgi?acc=GSE77778","GSE77778")</f>
        <v>GSE77778</v>
      </c>
      <c r="D312" t="str">
        <f>HYPERLINK("https://www.ncbi.nlm.nih.gov/Traces/study/?acc=SRP069861","SRP069861")</f>
        <v>SRP069861</v>
      </c>
      <c r="E312" t="str">
        <f>HYPERLINK("https://www.ncbi.nlm.nih.gov/Traces/study/?acc=SRX1569952","SRX1569952")</f>
        <v>SRX1569952</v>
      </c>
    </row>
    <row r="313" spans="1:5" x14ac:dyDescent="0.25">
      <c r="A313" t="str">
        <f>HYPERLINK("https://www.ncbi.nlm.nih.gov/geo/query/acc.cgi?acc=GSM2341331","GSM2341331")</f>
        <v>GSM2341331</v>
      </c>
      <c r="B313" s="2" t="s">
        <v>6660</v>
      </c>
      <c r="C313" t="str">
        <f>HYPERLINK("https://www.ncbi.nlm.nih.gov/geo/query/acc.cgi?acc=GSE87821","GSE87821")</f>
        <v>GSE87821</v>
      </c>
      <c r="D313" t="str">
        <f>HYPERLINK("https://www.ncbi.nlm.nih.gov/Traces/study/?acc=SRP091444","SRP091444")</f>
        <v>SRP091444</v>
      </c>
      <c r="E313" t="str">
        <f>HYPERLINK("https://www.ncbi.nlm.nih.gov/Traces/study/?acc=SRX2236954","SRX2236954")</f>
        <v>SRX2236954</v>
      </c>
    </row>
    <row r="314" spans="1:5" x14ac:dyDescent="0.25">
      <c r="A314" t="str">
        <f>HYPERLINK("https://www.ncbi.nlm.nih.gov/geo/query/acc.cgi?acc=GSM2341328","GSM2341328")</f>
        <v>GSM2341328</v>
      </c>
      <c r="B314" s="2" t="s">
        <v>6661</v>
      </c>
      <c r="C314" t="str">
        <f>HYPERLINK("https://www.ncbi.nlm.nih.gov/geo/query/acc.cgi?acc=GSE87821","GSE87821")</f>
        <v>GSE87821</v>
      </c>
      <c r="D314" t="str">
        <f>HYPERLINK("https://www.ncbi.nlm.nih.gov/Traces/study/?acc=SRP091444","SRP091444")</f>
        <v>SRP091444</v>
      </c>
      <c r="E314" t="str">
        <f>HYPERLINK("https://www.ncbi.nlm.nih.gov/Traces/study/?acc=SRX2236951","SRX2236951")</f>
        <v>SRX2236951</v>
      </c>
    </row>
    <row r="315" spans="1:5" x14ac:dyDescent="0.25">
      <c r="A315" t="str">
        <f>HYPERLINK("https://www.ncbi.nlm.nih.gov/geo/query/acc.cgi?acc=GSM1403297","GSM1403297")</f>
        <v>GSM1403297</v>
      </c>
      <c r="B315" s="2" t="s">
        <v>6662</v>
      </c>
      <c r="C315" t="str">
        <f>HYPERLINK("https://www.ncbi.nlm.nih.gov/geo/query/acc.cgi?acc=GSE58206","GSE58206")</f>
        <v>GSE58206</v>
      </c>
      <c r="D315" t="str">
        <f>HYPERLINK("https://www.ncbi.nlm.nih.gov/Traces/study/?acc=SRP042797","SRP042797")</f>
        <v>SRP042797</v>
      </c>
      <c r="E315" t="str">
        <f>HYPERLINK("https://www.ncbi.nlm.nih.gov/Traces/study/?acc=SRX567336","SRX567336")</f>
        <v>SRX567336</v>
      </c>
    </row>
    <row r="316" spans="1:5" x14ac:dyDescent="0.25">
      <c r="A316" t="str">
        <f>HYPERLINK("https://www.ncbi.nlm.nih.gov/geo/query/acc.cgi?acc=GSM1403298","GSM1403298")</f>
        <v>GSM1403298</v>
      </c>
      <c r="B316" s="2" t="s">
        <v>6663</v>
      </c>
      <c r="C316" t="str">
        <f>HYPERLINK("https://www.ncbi.nlm.nih.gov/geo/query/acc.cgi?acc=GSE58206","GSE58206")</f>
        <v>GSE58206</v>
      </c>
      <c r="D316" t="str">
        <f>HYPERLINK("https://www.ncbi.nlm.nih.gov/Traces/study/?acc=SRP042797","SRP042797")</f>
        <v>SRP042797</v>
      </c>
      <c r="E316" t="str">
        <f>HYPERLINK("https://www.ncbi.nlm.nih.gov/Traces/study/?acc=SRX567337","SRX567337")</f>
        <v>SRX567337</v>
      </c>
    </row>
    <row r="317" spans="1:5" x14ac:dyDescent="0.25">
      <c r="A317" t="str">
        <f>HYPERLINK("https://www.ncbi.nlm.nih.gov/geo/query/acc.cgi?acc=GSM1403299","GSM1403299")</f>
        <v>GSM1403299</v>
      </c>
      <c r="B317" s="2" t="s">
        <v>6664</v>
      </c>
      <c r="C317" t="str">
        <f>HYPERLINK("https://www.ncbi.nlm.nih.gov/geo/query/acc.cgi?acc=GSE58206","GSE58206")</f>
        <v>GSE58206</v>
      </c>
      <c r="D317" t="str">
        <f>HYPERLINK("https://www.ncbi.nlm.nih.gov/Traces/study/?acc=SRP042797","SRP042797")</f>
        <v>SRP042797</v>
      </c>
      <c r="E317" t="str">
        <f>HYPERLINK("https://www.ncbi.nlm.nih.gov/Traces/study/?acc=SRX567338","SRX567338")</f>
        <v>SRX567338</v>
      </c>
    </row>
    <row r="318" spans="1:5" x14ac:dyDescent="0.25">
      <c r="A318" t="str">
        <f>HYPERLINK("https://www.ncbi.nlm.nih.gov/geo/query/acc.cgi?acc=GSM1437482","GSM1437482")</f>
        <v>GSM1437482</v>
      </c>
      <c r="B318" s="2" t="s">
        <v>6665</v>
      </c>
      <c r="C318" t="str">
        <f>HYPERLINK("https://www.ncbi.nlm.nih.gov/geo/query/acc.cgi?acc=GSE58414","GSE58414")</f>
        <v>GSE58414</v>
      </c>
      <c r="D318" t="str">
        <f>HYPERLINK("https://www.ncbi.nlm.nih.gov/Traces/study/?acc=SRP044364","SRP044364")</f>
        <v>SRP044364</v>
      </c>
      <c r="E318" t="str">
        <f>HYPERLINK("https://www.ncbi.nlm.nih.gov/Traces/study/?acc=SRX652867","SRX652867")</f>
        <v>SRX652867</v>
      </c>
    </row>
    <row r="319" spans="1:5" x14ac:dyDescent="0.25">
      <c r="A319" t="str">
        <f>HYPERLINK("https://www.ncbi.nlm.nih.gov/geo/query/acc.cgi?acc=GSM1047960","GSM1047960")</f>
        <v>GSM1047960</v>
      </c>
      <c r="B319" s="2" t="s">
        <v>6666</v>
      </c>
      <c r="C319" t="str">
        <f>HYPERLINK("https://www.ncbi.nlm.nih.gov/geo/query/acc.cgi?acc=GSE42662","GSE42662")</f>
        <v>GSE42662</v>
      </c>
      <c r="D319" t="str">
        <f>HYPERLINK("https://www.ncbi.nlm.nih.gov/Traces/study/?acc=SRP017396","SRP017396")</f>
        <v>SRP017396</v>
      </c>
      <c r="E319" t="str">
        <f>HYPERLINK("https://www.ncbi.nlm.nih.gov/Traces/study/?acc=SRX208077","SRX208077")</f>
        <v>SRX208077</v>
      </c>
    </row>
    <row r="320" spans="1:5" x14ac:dyDescent="0.25">
      <c r="A320" t="str">
        <f>HYPERLINK("https://www.ncbi.nlm.nih.gov/geo/query/acc.cgi?acc=GSM1173361","GSM1173361")</f>
        <v>GSM1173361</v>
      </c>
      <c r="B320" s="2" t="s">
        <v>6667</v>
      </c>
      <c r="C320" t="str">
        <f>HYPERLINK("https://www.ncbi.nlm.nih.gov/geo/query/acc.cgi?acc=GSE48243","GSE48243")</f>
        <v>GSE48243</v>
      </c>
      <c r="D320" t="str">
        <f>HYPERLINK("https://www.ncbi.nlm.nih.gov/Traces/study/?acc=SRP026281","SRP026281")</f>
        <v>SRP026281</v>
      </c>
      <c r="E320" t="str">
        <f>HYPERLINK("https://www.ncbi.nlm.nih.gov/Traces/study/?acc=SRX314752","SRX314752")</f>
        <v>SRX314752</v>
      </c>
    </row>
    <row r="321" spans="1:5" x14ac:dyDescent="0.25">
      <c r="A321" t="str">
        <f>HYPERLINK("https://www.ncbi.nlm.nih.gov/geo/query/acc.cgi?acc=GSM1842776","GSM1842776")</f>
        <v>GSM1842776</v>
      </c>
      <c r="B321" s="2" t="s">
        <v>6668</v>
      </c>
      <c r="C321" t="str">
        <f>HYPERLINK("https://www.ncbi.nlm.nih.gov/geo/query/acc.cgi?acc=GSE56312","GSE56312")</f>
        <v>GSE56312</v>
      </c>
      <c r="D321" t="str">
        <f>HYPERLINK("https://www.ncbi.nlm.nih.gov/Traces/study/?acc=SRP040666","SRP040666")</f>
        <v>SRP040666</v>
      </c>
      <c r="E321" t="str">
        <f>HYPERLINK("https://www.ncbi.nlm.nih.gov/Traces/study/?acc=SRX1133101","SRX1133101")</f>
        <v>SRX1133101</v>
      </c>
    </row>
    <row r="322" spans="1:5" x14ac:dyDescent="0.25">
      <c r="A322" t="str">
        <f>HYPERLINK("https://www.ncbi.nlm.nih.gov/geo/query/acc.cgi?acc=GSM1136069","GSM1136069")</f>
        <v>GSM1136069</v>
      </c>
      <c r="B322" s="2" t="s">
        <v>6669</v>
      </c>
      <c r="C322" t="str">
        <f>HYPERLINK("https://www.ncbi.nlm.nih.gov/geo/query/acc.cgi?acc=GSE46716","GSE46716")</f>
        <v>GSE46716</v>
      </c>
      <c r="D322" t="str">
        <f>HYPERLINK("https://www.ncbi.nlm.nih.gov/Traces/study/?acc=SRP022161","SRP022161")</f>
        <v>SRP022161</v>
      </c>
      <c r="E322" t="str">
        <f>HYPERLINK("https://www.ncbi.nlm.nih.gov/Traces/study/?acc=SRX275906","SRX275906")</f>
        <v>SRX275906</v>
      </c>
    </row>
    <row r="323" spans="1:5" x14ac:dyDescent="0.25">
      <c r="A323" t="str">
        <f>HYPERLINK("https://www.ncbi.nlm.nih.gov/geo/query/acc.cgi?acc=GSM1136070","GSM1136070")</f>
        <v>GSM1136070</v>
      </c>
      <c r="B323" s="2" t="s">
        <v>6670</v>
      </c>
      <c r="C323" t="str">
        <f>HYPERLINK("https://www.ncbi.nlm.nih.gov/geo/query/acc.cgi?acc=GSE46716","GSE46716")</f>
        <v>GSE46716</v>
      </c>
      <c r="D323" t="str">
        <f>HYPERLINK("https://www.ncbi.nlm.nih.gov/Traces/study/?acc=SRP022161","SRP022161")</f>
        <v>SRP022161</v>
      </c>
      <c r="E323" t="str">
        <f>HYPERLINK("https://www.ncbi.nlm.nih.gov/Traces/study/?acc=SRX275907","SRX275907")</f>
        <v>SRX275907</v>
      </c>
    </row>
    <row r="324" spans="1:5" x14ac:dyDescent="0.25">
      <c r="A324" t="str">
        <f>HYPERLINK("https://www.ncbi.nlm.nih.gov/geo/query/acc.cgi?acc=GSM935901","GSM935901")</f>
        <v>GSM935901</v>
      </c>
      <c r="B324" s="2" t="s">
        <v>6671</v>
      </c>
      <c r="C324" t="str">
        <f>HYPERLINK("https://www.ncbi.nlm.nih.gov/geo/query/acc.cgi?acc=GSE38148","GSE38148")</f>
        <v>GSE38148</v>
      </c>
      <c r="D324" t="str">
        <f>HYPERLINK("https://www.ncbi.nlm.nih.gov/Traces/study/?acc=SRP013333","SRP013333")</f>
        <v>SRP013333</v>
      </c>
      <c r="E324" t="str">
        <f>HYPERLINK("https://www.ncbi.nlm.nih.gov/Traces/study/?acc=SRX149011","SRX149011")</f>
        <v>SRX149011</v>
      </c>
    </row>
    <row r="325" spans="1:5" x14ac:dyDescent="0.25">
      <c r="A325" t="str">
        <f>HYPERLINK("https://www.ncbi.nlm.nih.gov/geo/query/acc.cgi?acc=GSM2059170","GSM2059170")</f>
        <v>GSM2059170</v>
      </c>
      <c r="B325" s="2" t="s">
        <v>6672</v>
      </c>
      <c r="C325" t="str">
        <f>HYPERLINK("https://www.ncbi.nlm.nih.gov/geo/query/acc.cgi?acc=GSE77778","GSE77778")</f>
        <v>GSE77778</v>
      </c>
      <c r="D325" t="str">
        <f>HYPERLINK("https://www.ncbi.nlm.nih.gov/Traces/study/?acc=SRP069861","SRP069861")</f>
        <v>SRP069861</v>
      </c>
      <c r="E325" t="str">
        <f>HYPERLINK("https://www.ncbi.nlm.nih.gov/Traces/study/?acc=SRX1569962","SRX1569962")</f>
        <v>SRX1569962</v>
      </c>
    </row>
    <row r="326" spans="1:5" x14ac:dyDescent="0.25">
      <c r="A326" t="str">
        <f>HYPERLINK("https://www.ncbi.nlm.nih.gov/geo/query/acc.cgi?acc=GSM1161932","GSM1161932")</f>
        <v>GSM1161932</v>
      </c>
      <c r="B326" s="2" t="s">
        <v>6673</v>
      </c>
      <c r="C326" t="str">
        <f>HYPERLINK("https://www.ncbi.nlm.nih.gov/geo/query/acc.cgi?acc=GSE47883","GSE47883")</f>
        <v>GSE47883</v>
      </c>
      <c r="D326" t="str">
        <f>HYPERLINK("https://www.ncbi.nlm.nih.gov/Traces/study/?acc=SRP025990","SRP025990")</f>
        <v>SRP025990</v>
      </c>
      <c r="E326" t="str">
        <f>HYPERLINK("https://www.ncbi.nlm.nih.gov/Traces/study/?acc=SRX304997","SRX304997")</f>
        <v>SRX304997</v>
      </c>
    </row>
    <row r="327" spans="1:5" x14ac:dyDescent="0.25">
      <c r="A327" t="str">
        <f>HYPERLINK("https://www.ncbi.nlm.nih.gov/geo/query/acc.cgi?acc=GSM1464535","GSM1464535")</f>
        <v>GSM1464535</v>
      </c>
      <c r="B327" s="2" t="s">
        <v>6674</v>
      </c>
      <c r="C327" t="str">
        <f>HYPERLINK("https://www.ncbi.nlm.nih.gov/geo/query/acc.cgi?acc=GSE60066","GSE60066")</f>
        <v>GSE60066</v>
      </c>
      <c r="D327" t="str">
        <f>HYPERLINK("https://www.ncbi.nlm.nih.gov/Traces/study/?acc=SRP045235","SRP045235")</f>
        <v>SRP045235</v>
      </c>
      <c r="E327" t="str">
        <f>HYPERLINK("https://www.ncbi.nlm.nih.gov/Traces/study/?acc=SRX669206","SRX669206")</f>
        <v>SRX669206</v>
      </c>
    </row>
    <row r="328" spans="1:5" x14ac:dyDescent="0.25">
      <c r="A328" t="str">
        <f>HYPERLINK("https://www.ncbi.nlm.nih.gov/geo/query/acc.cgi?acc=GSM1464534","GSM1464534")</f>
        <v>GSM1464534</v>
      </c>
      <c r="B328" s="2" t="s">
        <v>6675</v>
      </c>
      <c r="C328" t="str">
        <f>HYPERLINK("https://www.ncbi.nlm.nih.gov/geo/query/acc.cgi?acc=GSE60066","GSE60066")</f>
        <v>GSE60066</v>
      </c>
      <c r="D328" t="str">
        <f>HYPERLINK("https://www.ncbi.nlm.nih.gov/Traces/study/?acc=SRP045235","SRP045235")</f>
        <v>SRP045235</v>
      </c>
      <c r="E328" t="str">
        <f>HYPERLINK("https://www.ncbi.nlm.nih.gov/Traces/study/?acc=SRX669205","SRX669205")</f>
        <v>SRX669205</v>
      </c>
    </row>
    <row r="329" spans="1:5" x14ac:dyDescent="0.25">
      <c r="A329" t="str">
        <f>HYPERLINK("https://www.ncbi.nlm.nih.gov/geo/query/acc.cgi?acc=GSM2059154","GSM2059154")</f>
        <v>GSM2059154</v>
      </c>
      <c r="B329" s="2" t="s">
        <v>6676</v>
      </c>
      <c r="C329" t="str">
        <f>HYPERLINK("https://www.ncbi.nlm.nih.gov/geo/query/acc.cgi?acc=GSE77778","GSE77778")</f>
        <v>GSE77778</v>
      </c>
      <c r="D329" t="str">
        <f>HYPERLINK("https://www.ncbi.nlm.nih.gov/Traces/study/?acc=SRP069861","SRP069861")</f>
        <v>SRP069861</v>
      </c>
      <c r="E329" t="str">
        <f>HYPERLINK("https://www.ncbi.nlm.nih.gov/Traces/study/?acc=SRX1569946","SRX1569946")</f>
        <v>SRX1569946</v>
      </c>
    </row>
    <row r="330" spans="1:5" x14ac:dyDescent="0.25">
      <c r="A330" t="str">
        <f>HYPERLINK("https://www.ncbi.nlm.nih.gov/geo/query/acc.cgi?acc=GSM2059158","GSM2059158")</f>
        <v>GSM2059158</v>
      </c>
      <c r="B330" s="2" t="s">
        <v>6677</v>
      </c>
      <c r="C330" t="str">
        <f>HYPERLINK("https://www.ncbi.nlm.nih.gov/geo/query/acc.cgi?acc=GSE77778","GSE77778")</f>
        <v>GSE77778</v>
      </c>
      <c r="D330" t="str">
        <f>HYPERLINK("https://www.ncbi.nlm.nih.gov/Traces/study/?acc=SRP069861","SRP069861")</f>
        <v>SRP069861</v>
      </c>
      <c r="E330" t="str">
        <f>HYPERLINK("https://www.ncbi.nlm.nih.gov/Traces/study/?acc=SRX1569950","SRX1569950")</f>
        <v>SRX1569950</v>
      </c>
    </row>
    <row r="331" spans="1:5" x14ac:dyDescent="0.25">
      <c r="A331" t="str">
        <f>HYPERLINK("https://www.ncbi.nlm.nih.gov/geo/query/acc.cgi?acc=GSM1838389","GSM1838389")</f>
        <v>GSM1838389</v>
      </c>
      <c r="B331" s="2" t="s">
        <v>6678</v>
      </c>
      <c r="C331" t="str">
        <f>HYPERLINK("https://www.ncbi.nlm.nih.gov/geo/query/acc.cgi?acc=GSE71554","GSE71554")</f>
        <v>GSE71554</v>
      </c>
      <c r="D331" t="str">
        <f>HYPERLINK("https://www.ncbi.nlm.nih.gov/Traces/study/?acc=SRP061838","SRP061838")</f>
        <v>SRP061838</v>
      </c>
      <c r="E331" t="str">
        <f>HYPERLINK("https://www.ncbi.nlm.nih.gov/Traces/study/?acc=SRX1125201","SRX1125201")</f>
        <v>SRX1125201</v>
      </c>
    </row>
    <row r="332" spans="1:5" x14ac:dyDescent="0.25">
      <c r="A332" t="str">
        <f>HYPERLINK("https://www.ncbi.nlm.nih.gov/geo/query/acc.cgi?acc=GSM1838387","GSM1838387")</f>
        <v>GSM1838387</v>
      </c>
      <c r="B332" s="2" t="s">
        <v>6679</v>
      </c>
      <c r="C332" t="str">
        <f>HYPERLINK("https://www.ncbi.nlm.nih.gov/geo/query/acc.cgi?acc=GSE71554","GSE71554")</f>
        <v>GSE71554</v>
      </c>
      <c r="D332" t="str">
        <f>HYPERLINK("https://www.ncbi.nlm.nih.gov/Traces/study/?acc=SRP061838","SRP061838")</f>
        <v>SRP061838</v>
      </c>
      <c r="E332" t="str">
        <f>HYPERLINK("https://www.ncbi.nlm.nih.gov/Traces/study/?acc=SRX1125199","SRX1125199")</f>
        <v>SRX1125199</v>
      </c>
    </row>
    <row r="333" spans="1:5" x14ac:dyDescent="0.25">
      <c r="A333" t="str">
        <f>HYPERLINK("https://www.ncbi.nlm.nih.gov/geo/query/acc.cgi?acc=GSM1194343","GSM1194343")</f>
        <v>GSM1194343</v>
      </c>
      <c r="B333" s="2" t="s">
        <v>6680</v>
      </c>
      <c r="C333" t="str">
        <f>HYPERLINK("https://www.ncbi.nlm.nih.gov/geo/query/acc.cgi?acc=GSE49147","GSE49147")</f>
        <v>GSE49147</v>
      </c>
      <c r="D333" t="str">
        <f>HYPERLINK("https://www.ncbi.nlm.nih.gov/Traces/study/?acc=SRP028179","SRP028179")</f>
        <v>SRP028179</v>
      </c>
      <c r="E333" t="str">
        <f>HYPERLINK("https://www.ncbi.nlm.nih.gov/Traces/study/?acc=SRX327375","SRX327375")</f>
        <v>SRX327375</v>
      </c>
    </row>
    <row r="334" spans="1:5" x14ac:dyDescent="0.25">
      <c r="A334" t="str">
        <f>HYPERLINK("https://www.ncbi.nlm.nih.gov/geo/query/acc.cgi?acc=GSM1194345","GSM1194345")</f>
        <v>GSM1194345</v>
      </c>
      <c r="B334" s="2" t="s">
        <v>6681</v>
      </c>
      <c r="C334" t="str">
        <f>HYPERLINK("https://www.ncbi.nlm.nih.gov/geo/query/acc.cgi?acc=GSE49147","GSE49147")</f>
        <v>GSE49147</v>
      </c>
      <c r="D334" t="str">
        <f>HYPERLINK("https://www.ncbi.nlm.nih.gov/Traces/study/?acc=SRP028179","SRP028179")</f>
        <v>SRP028179</v>
      </c>
      <c r="E334" t="str">
        <f>HYPERLINK("https://www.ncbi.nlm.nih.gov/Traces/study/?acc=SRX327377","SRX327377")</f>
        <v>SRX327377</v>
      </c>
    </row>
    <row r="335" spans="1:5" x14ac:dyDescent="0.25">
      <c r="A335" t="str">
        <f>HYPERLINK("https://www.ncbi.nlm.nih.gov/geo/query/acc.cgi?acc=GSM1403303","GSM1403303")</f>
        <v>GSM1403303</v>
      </c>
      <c r="B335" s="2" t="s">
        <v>6682</v>
      </c>
      <c r="C335" t="str">
        <f>HYPERLINK("https://www.ncbi.nlm.nih.gov/geo/query/acc.cgi?acc=GSE58206","GSE58206")</f>
        <v>GSE58206</v>
      </c>
      <c r="D335" t="str">
        <f>HYPERLINK("https://www.ncbi.nlm.nih.gov/Traces/study/?acc=SRP042797","SRP042797")</f>
        <v>SRP042797</v>
      </c>
      <c r="E335" t="str">
        <f>HYPERLINK("https://www.ncbi.nlm.nih.gov/Traces/study/?acc=SRX567342","SRX567342")</f>
        <v>SRX567342</v>
      </c>
    </row>
    <row r="336" spans="1:5" x14ac:dyDescent="0.25">
      <c r="A336" t="str">
        <f>HYPERLINK("https://www.ncbi.nlm.nih.gov/geo/query/acc.cgi?acc=GSM1403301","GSM1403301")</f>
        <v>GSM1403301</v>
      </c>
      <c r="B336" s="2" t="s">
        <v>6683</v>
      </c>
      <c r="C336" t="str">
        <f>HYPERLINK("https://www.ncbi.nlm.nih.gov/geo/query/acc.cgi?acc=GSE58206","GSE58206")</f>
        <v>GSE58206</v>
      </c>
      <c r="D336" t="str">
        <f>HYPERLINK("https://www.ncbi.nlm.nih.gov/Traces/study/?acc=SRP042797","SRP042797")</f>
        <v>SRP042797</v>
      </c>
      <c r="E336" t="str">
        <f>HYPERLINK("https://www.ncbi.nlm.nih.gov/Traces/study/?acc=SRX567340","SRX567340")</f>
        <v>SRX567340</v>
      </c>
    </row>
    <row r="337" spans="1:5" x14ac:dyDescent="0.25">
      <c r="A337" t="str">
        <f>HYPERLINK("https://www.ncbi.nlm.nih.gov/geo/query/acc.cgi?acc=GSM2341322","GSM2341322")</f>
        <v>GSM2341322</v>
      </c>
      <c r="B337" s="2" t="s">
        <v>6684</v>
      </c>
      <c r="C337" t="str">
        <f>HYPERLINK("https://www.ncbi.nlm.nih.gov/geo/query/acc.cgi?acc=GSE87821","GSE87821")</f>
        <v>GSE87821</v>
      </c>
      <c r="D337" t="str">
        <f>HYPERLINK("https://www.ncbi.nlm.nih.gov/Traces/study/?acc=SRP091444","SRP091444")</f>
        <v>SRP091444</v>
      </c>
      <c r="E337" t="str">
        <f>HYPERLINK("https://www.ncbi.nlm.nih.gov/Traces/study/?acc=SRX2236945","SRX2236945")</f>
        <v>SRX2236945</v>
      </c>
    </row>
    <row r="338" spans="1:5" x14ac:dyDescent="0.25">
      <c r="A338" t="str">
        <f>HYPERLINK("https://www.ncbi.nlm.nih.gov/geo/query/acc.cgi?acc=GSM1820457","GSM1820457")</f>
        <v>GSM1820457</v>
      </c>
      <c r="B338" s="2" t="s">
        <v>6685</v>
      </c>
      <c r="C338" t="str">
        <f>HYPERLINK("https://www.ncbi.nlm.nih.gov/geo/query/acc.cgi?acc=GSE70849","GSE70849")</f>
        <v>GSE70849</v>
      </c>
      <c r="D338" t="str">
        <f>HYPERLINK("https://www.ncbi.nlm.nih.gov/Traces/study/?acc=SRP061023","SRP061023")</f>
        <v>SRP061023</v>
      </c>
      <c r="E338" t="str">
        <f>HYPERLINK("https://www.ncbi.nlm.nih.gov/Traces/study/?acc=SRX1094448","SRX1094448")</f>
        <v>SRX1094448</v>
      </c>
    </row>
    <row r="339" spans="1:5" x14ac:dyDescent="0.25">
      <c r="A339" t="str">
        <f>HYPERLINK("https://www.ncbi.nlm.nih.gov/geo/query/acc.cgi?acc=GSM2588463","GSM2588463")</f>
        <v>GSM2588463</v>
      </c>
      <c r="B339" s="2" t="s">
        <v>6686</v>
      </c>
      <c r="C339" t="str">
        <f>HYPERLINK("https://www.ncbi.nlm.nih.gov/geo/query/acc.cgi?acc=GSE98140","GSE98140")</f>
        <v>GSE98140</v>
      </c>
      <c r="D339" t="str">
        <f>HYPERLINK("https://www.ncbi.nlm.nih.gov/Traces/study/?acc=SRP105122","SRP105122")</f>
        <v>SRP105122</v>
      </c>
      <c r="E339" t="str">
        <f>HYPERLINK("https://www.ncbi.nlm.nih.gov/Traces/study/?acc=SRX2762206","SRX2762206")</f>
        <v>SRX2762206</v>
      </c>
    </row>
    <row r="340" spans="1:5" x14ac:dyDescent="0.25">
      <c r="A340" t="str">
        <f>HYPERLINK("https://www.ncbi.nlm.nih.gov/geo/query/acc.cgi?acc=GSM2588362","GSM2588362")</f>
        <v>GSM2588362</v>
      </c>
      <c r="B340" s="2" t="s">
        <v>6687</v>
      </c>
      <c r="C340" t="str">
        <f>HYPERLINK("https://www.ncbi.nlm.nih.gov/geo/query/acc.cgi?acc=GSE98140","GSE98140")</f>
        <v>GSE98140</v>
      </c>
      <c r="D340" t="str">
        <f>HYPERLINK("https://www.ncbi.nlm.nih.gov/Traces/study/?acc=SRP105122","SRP105122")</f>
        <v>SRP105122</v>
      </c>
      <c r="E340" t="str">
        <f>HYPERLINK("https://www.ncbi.nlm.nih.gov/Traces/study/?acc=SRX2762105","SRX2762105")</f>
        <v>SRX2762105</v>
      </c>
    </row>
    <row r="341" spans="1:5" x14ac:dyDescent="0.25">
      <c r="A341" t="str">
        <f>HYPERLINK("https://www.ncbi.nlm.nih.gov/geo/query/acc.cgi?acc=GSM1891638","GSM1891638")</f>
        <v>GSM1891638</v>
      </c>
      <c r="B341" s="2" t="s">
        <v>6688</v>
      </c>
      <c r="C341" t="str">
        <f>HYPERLINK("https://www.ncbi.nlm.nih.gov/geo/query/acc.cgi?acc=GSE67867","GSE67867")</f>
        <v>GSE67867</v>
      </c>
      <c r="D341" t="str">
        <f>HYPERLINK("https://www.ncbi.nlm.nih.gov/Traces/study/?acc=SRP057157","SRP057157")</f>
        <v>SRP057157</v>
      </c>
      <c r="E341" t="str">
        <f>HYPERLINK("https://www.ncbi.nlm.nih.gov/Traces/study/?acc=SRX1280431","SRX1280431")</f>
        <v>SRX1280431</v>
      </c>
    </row>
    <row r="342" spans="1:5" x14ac:dyDescent="0.25">
      <c r="A342" t="str">
        <f>HYPERLINK("https://www.ncbi.nlm.nih.gov/geo/query/acc.cgi?acc=GSM2473165","GSM2473165")</f>
        <v>GSM2473165</v>
      </c>
      <c r="B342" s="2" t="s">
        <v>6689</v>
      </c>
      <c r="C342" t="str">
        <f>HYPERLINK("https://www.ncbi.nlm.nih.gov/geo/query/acc.cgi?acc=GSE94324","GSE94324")</f>
        <v>GSE94324</v>
      </c>
      <c r="D342" t="str">
        <f>HYPERLINK("https://www.ncbi.nlm.nih.gov/Traces/study/?acc=SRP098643","SRP098643")</f>
        <v>SRP098643</v>
      </c>
      <c r="E342" t="str">
        <f>HYPERLINK("https://www.ncbi.nlm.nih.gov/Traces/study/?acc=SRX2529753","SRX2529753")</f>
        <v>SRX2529753</v>
      </c>
    </row>
    <row r="343" spans="1:5" x14ac:dyDescent="0.25">
      <c r="A343" t="str">
        <f>HYPERLINK("https://www.ncbi.nlm.nih.gov/geo/query/acc.cgi?acc=GSM2515784","GSM2515784")</f>
        <v>GSM2515784</v>
      </c>
      <c r="B343" s="2" t="s">
        <v>6690</v>
      </c>
      <c r="C343" t="str">
        <f>HYPERLINK("https://www.ncbi.nlm.nih.gov/geo/query/acc.cgi?acc=GSE85632","GSE85632")</f>
        <v>GSE85632</v>
      </c>
      <c r="D343" t="str">
        <f>HYPERLINK("https://www.ncbi.nlm.nih.gov/Traces/study/?acc=SRP100862","SRP100862")</f>
        <v>SRP100862</v>
      </c>
      <c r="E343" t="str">
        <f>HYPERLINK("https://www.ncbi.nlm.nih.gov/Traces/study/?acc=SRX2599552","SRX2599552")</f>
        <v>SRX2599552</v>
      </c>
    </row>
    <row r="344" spans="1:5" x14ac:dyDescent="0.25">
      <c r="A344" t="str">
        <f>HYPERLINK("https://www.ncbi.nlm.nih.gov/geo/query/acc.cgi?acc=GSM2473153","GSM2473153")</f>
        <v>GSM2473153</v>
      </c>
      <c r="B344" s="2" t="s">
        <v>6691</v>
      </c>
      <c r="C344" t="str">
        <f>HYPERLINK("https://www.ncbi.nlm.nih.gov/geo/query/acc.cgi?acc=GSE94324","GSE94324")</f>
        <v>GSE94324</v>
      </c>
      <c r="D344" t="str">
        <f>HYPERLINK("https://www.ncbi.nlm.nih.gov/Traces/study/?acc=SRP098643","SRP098643")</f>
        <v>SRP098643</v>
      </c>
      <c r="E344" t="str">
        <f>HYPERLINK("https://www.ncbi.nlm.nih.gov/Traces/study/?acc=SRX2529741","SRX2529741")</f>
        <v>SRX2529741</v>
      </c>
    </row>
    <row r="345" spans="1:5" x14ac:dyDescent="0.25">
      <c r="A345" t="str">
        <f>HYPERLINK("https://www.ncbi.nlm.nih.gov/geo/query/acc.cgi?acc=GSM1966767","GSM1966767")</f>
        <v>GSM1966767</v>
      </c>
      <c r="B345" s="2" t="s">
        <v>6692</v>
      </c>
      <c r="C345" t="str">
        <f>HYPERLINK("https://www.ncbi.nlm.nih.gov/geo/query/acc.cgi?acc=GSE75751","GSE75751")</f>
        <v>GSE75751</v>
      </c>
      <c r="D345" t="str">
        <f>HYPERLINK("https://www.ncbi.nlm.nih.gov/Traces/study/?acc=SRP067094","SRP067094")</f>
        <v>SRP067094</v>
      </c>
      <c r="E345" t="str">
        <f>HYPERLINK("https://www.ncbi.nlm.nih.gov/Traces/study/?acc=SRX1469916","SRX1469916")</f>
        <v>SRX1469916</v>
      </c>
    </row>
    <row r="346" spans="1:5" x14ac:dyDescent="0.25">
      <c r="A346" t="str">
        <f>HYPERLINK("https://www.ncbi.nlm.nih.gov/geo/query/acc.cgi?acc=GSM2301954","GSM2301954")</f>
        <v>GSM2301954</v>
      </c>
      <c r="B346" s="2" t="s">
        <v>6693</v>
      </c>
      <c r="C346" t="str">
        <f>HYPERLINK("https://www.ncbi.nlm.nih.gov/geo/query/acc.cgi?acc=GSE86417","GSE86417")</f>
        <v>GSE86417</v>
      </c>
      <c r="D346" t="str">
        <f>HYPERLINK("https://www.ncbi.nlm.nih.gov/Traces/study/?acc=SRP084395","SRP084395")</f>
        <v>SRP084395</v>
      </c>
      <c r="E346" t="str">
        <f>HYPERLINK("https://www.ncbi.nlm.nih.gov/Traces/study/?acc=SRX2109235","SRX2109235")</f>
        <v>SRX2109235</v>
      </c>
    </row>
    <row r="347" spans="1:5" x14ac:dyDescent="0.25">
      <c r="A347" t="str">
        <f>HYPERLINK("https://www.ncbi.nlm.nih.gov/geo/query/acc.cgi?acc=GSM1308213","GSM1308213")</f>
        <v>GSM1308213</v>
      </c>
      <c r="B347" s="2" t="s">
        <v>6694</v>
      </c>
      <c r="C347" t="str">
        <f>HYPERLINK("https://www.ncbi.nlm.nih.gov/geo/query/acc.cgi?acc=GSE54107","GSE54107")</f>
        <v>GSE54107</v>
      </c>
      <c r="D347" t="str">
        <f>HYPERLINK("https://www.ncbi.nlm.nih.gov/Traces/study/?acc=SRP035420","SRP035420")</f>
        <v>SRP035420</v>
      </c>
      <c r="E347" t="str">
        <f>HYPERLINK("https://www.ncbi.nlm.nih.gov/Traces/study/?acc=SRX433219","SRX433219")</f>
        <v>SRX433219</v>
      </c>
    </row>
    <row r="348" spans="1:5" x14ac:dyDescent="0.25">
      <c r="A348" t="str">
        <f>HYPERLINK("https://www.ncbi.nlm.nih.gov/geo/query/acc.cgi?acc=GSM1308217","GSM1308217")</f>
        <v>GSM1308217</v>
      </c>
      <c r="B348" s="2" t="s">
        <v>6695</v>
      </c>
      <c r="C348" t="str">
        <f>HYPERLINK("https://www.ncbi.nlm.nih.gov/geo/query/acc.cgi?acc=GSE54107","GSE54107")</f>
        <v>GSE54107</v>
      </c>
      <c r="D348" t="str">
        <f>HYPERLINK("https://www.ncbi.nlm.nih.gov/Traces/study/?acc=SRP035420","SRP035420")</f>
        <v>SRP035420</v>
      </c>
      <c r="E348" t="str">
        <f>HYPERLINK("https://www.ncbi.nlm.nih.gov/Traces/study/?acc=SRX433223","SRX433223")</f>
        <v>SRX433223</v>
      </c>
    </row>
    <row r="349" spans="1:5" x14ac:dyDescent="0.25">
      <c r="A349" t="str">
        <f>HYPERLINK("https://www.ncbi.nlm.nih.gov/geo/query/acc.cgi?acc=GSM1399461","GSM1399461")</f>
        <v>GSM1399461</v>
      </c>
      <c r="B349" s="2" t="s">
        <v>6696</v>
      </c>
      <c r="C349" t="str">
        <f>HYPERLINK("https://www.ncbi.nlm.nih.gov/geo/query/acc.cgi?acc=GSE58016","GSE58016")</f>
        <v>GSE58016</v>
      </c>
      <c r="D349" t="str">
        <f>HYPERLINK("https://www.ncbi.nlm.nih.gov/Traces/study/?acc=SRP042332","SRP042332")</f>
        <v>SRP042332</v>
      </c>
      <c r="E349" t="str">
        <f>HYPERLINK("https://www.ncbi.nlm.nih.gov/Traces/study/?acc=SRX554648","SRX554648")</f>
        <v>SRX554648</v>
      </c>
    </row>
    <row r="350" spans="1:5" x14ac:dyDescent="0.25">
      <c r="A350" t="str">
        <f>HYPERLINK("https://www.ncbi.nlm.nih.gov/geo/query/acc.cgi?acc=GSM1047951","GSM1047951")</f>
        <v>GSM1047951</v>
      </c>
      <c r="B350" s="2" t="s">
        <v>6697</v>
      </c>
      <c r="C350" t="str">
        <f>HYPERLINK("https://www.ncbi.nlm.nih.gov/geo/query/acc.cgi?acc=GSE42662","GSE42662")</f>
        <v>GSE42662</v>
      </c>
      <c r="D350" t="str">
        <f>HYPERLINK("https://www.ncbi.nlm.nih.gov/Traces/study/?acc=SRP017396","SRP017396")</f>
        <v>SRP017396</v>
      </c>
      <c r="E350" t="str">
        <f>HYPERLINK("https://www.ncbi.nlm.nih.gov/Traces/study/?acc=SRX208072","SRX208072")</f>
        <v>SRX208072</v>
      </c>
    </row>
    <row r="351" spans="1:5" x14ac:dyDescent="0.25">
      <c r="A351" t="str">
        <f>HYPERLINK("https://www.ncbi.nlm.nih.gov/geo/query/acc.cgi?acc=GSM1535880","GSM1535880")</f>
        <v>GSM1535880</v>
      </c>
      <c r="B351" s="2" t="s">
        <v>6698</v>
      </c>
      <c r="C351" t="str">
        <f>HYPERLINK("https://www.ncbi.nlm.nih.gov/geo/query/acc.cgi?acc=GSE62899","GSE62899")</f>
        <v>GSE62899</v>
      </c>
      <c r="D351" t="str">
        <f>HYPERLINK("https://www.ncbi.nlm.nih.gov/Traces/study/?acc=SRP049437","SRP049437")</f>
        <v>SRP049437</v>
      </c>
      <c r="E351" t="str">
        <f>HYPERLINK("https://www.ncbi.nlm.nih.gov/Traces/study/?acc=SRX748665","SRX748665")</f>
        <v>SRX748665</v>
      </c>
    </row>
    <row r="352" spans="1:5" x14ac:dyDescent="0.25">
      <c r="A352" t="str">
        <f>HYPERLINK("https://www.ncbi.nlm.nih.gov/geo/query/acc.cgi?acc=GSM1535881","GSM1535881")</f>
        <v>GSM1535881</v>
      </c>
      <c r="B352" s="2" t="s">
        <v>6699</v>
      </c>
      <c r="C352" t="str">
        <f>HYPERLINK("https://www.ncbi.nlm.nih.gov/geo/query/acc.cgi?acc=GSE62899","GSE62899")</f>
        <v>GSE62899</v>
      </c>
      <c r="D352" t="str">
        <f>HYPERLINK("https://www.ncbi.nlm.nih.gov/Traces/study/?acc=SRP049437","SRP049437")</f>
        <v>SRP049437</v>
      </c>
      <c r="E352" t="str">
        <f>HYPERLINK("https://www.ncbi.nlm.nih.gov/Traces/study/?acc=SRX748666","SRX748666")</f>
        <v>SRX748666</v>
      </c>
    </row>
    <row r="353" spans="1:5" x14ac:dyDescent="0.25">
      <c r="A353" t="str">
        <f>HYPERLINK("https://www.ncbi.nlm.nih.gov/geo/query/acc.cgi?acc=GSM1319109","GSM1319109")</f>
        <v>GSM1319109</v>
      </c>
      <c r="B353" s="2" t="s">
        <v>6700</v>
      </c>
      <c r="C353" t="str">
        <f>HYPERLINK("https://www.ncbi.nlm.nih.gov/geo/query/acc.cgi?acc=GSE54569","GSE54569")</f>
        <v>GSE54569</v>
      </c>
      <c r="D353" t="str">
        <f>HYPERLINK("https://www.ncbi.nlm.nih.gov/Traces/study/?acc=SRP036080","SRP036080")</f>
        <v>SRP036080</v>
      </c>
      <c r="E353" t="str">
        <f>HYPERLINK("https://www.ncbi.nlm.nih.gov/Traces/study/?acc=SRX456545","SRX456545")</f>
        <v>SRX456545</v>
      </c>
    </row>
    <row r="354" spans="1:5" x14ac:dyDescent="0.25">
      <c r="A354" t="str">
        <f>HYPERLINK("https://www.ncbi.nlm.nih.gov/geo/query/acc.cgi?acc=GSM2237786","GSM2237786")</f>
        <v>GSM2237786</v>
      </c>
      <c r="B354" s="2" t="s">
        <v>6701</v>
      </c>
      <c r="C354" t="str">
        <f>HYPERLINK("https://www.ncbi.nlm.nih.gov/geo/query/acc.cgi?acc=GSE84480","GSE84480")</f>
        <v>GSE84480</v>
      </c>
      <c r="D354" t="str">
        <f>HYPERLINK("https://www.ncbi.nlm.nih.gov/Traces/study/?acc=SRP078684","SRP078684")</f>
        <v>SRP078684</v>
      </c>
      <c r="E354" t="str">
        <f>HYPERLINK("https://www.ncbi.nlm.nih.gov/Traces/study/?acc=SRX1954144","SRX1954144")</f>
        <v>SRX1954144</v>
      </c>
    </row>
    <row r="355" spans="1:5" x14ac:dyDescent="0.25">
      <c r="A355" t="str">
        <f>HYPERLINK("https://www.ncbi.nlm.nih.gov/geo/query/acc.cgi?acc=GSM1820456","GSM1820456")</f>
        <v>GSM1820456</v>
      </c>
      <c r="B355" s="2" t="s">
        <v>6702</v>
      </c>
      <c r="C355" t="str">
        <f>HYPERLINK("https://www.ncbi.nlm.nih.gov/geo/query/acc.cgi?acc=GSE70849","GSE70849")</f>
        <v>GSE70849</v>
      </c>
      <c r="D355" t="str">
        <f>HYPERLINK("https://www.ncbi.nlm.nih.gov/Traces/study/?acc=SRP061023","SRP061023")</f>
        <v>SRP061023</v>
      </c>
      <c r="E355" t="str">
        <f>HYPERLINK("https://www.ncbi.nlm.nih.gov/Traces/study/?acc=SRX1094447","SRX1094447")</f>
        <v>SRX1094447</v>
      </c>
    </row>
    <row r="356" spans="1:5" x14ac:dyDescent="0.25">
      <c r="A356" t="str">
        <f>HYPERLINK("https://www.ncbi.nlm.nih.gov/geo/query/acc.cgi?acc=GSM2042323","GSM2042323")</f>
        <v>GSM2042323</v>
      </c>
      <c r="B356" s="2" t="s">
        <v>6703</v>
      </c>
      <c r="C356" t="str">
        <f>HYPERLINK("https://www.ncbi.nlm.nih.gov/geo/query/acc.cgi?acc=GSE77003","GSE77003")</f>
        <v>GSE77003</v>
      </c>
      <c r="D356" t="str">
        <f>HYPERLINK("https://www.ncbi.nlm.nih.gov/Traces/study/?acc=SRP068644","SRP068644")</f>
        <v>SRP068644</v>
      </c>
      <c r="E356" t="str">
        <f>HYPERLINK("https://www.ncbi.nlm.nih.gov/Traces/study/?acc=SRX1537883","SRX1537883")</f>
        <v>SRX1537883</v>
      </c>
    </row>
    <row r="357" spans="1:5" x14ac:dyDescent="0.25">
      <c r="A357" t="str">
        <f>HYPERLINK("https://www.ncbi.nlm.nih.gov/geo/query/acc.cgi?acc=GSM886462","GSM886462")</f>
        <v>GSM886462</v>
      </c>
      <c r="B357" s="2" t="s">
        <v>6704</v>
      </c>
      <c r="C357" t="str">
        <f>HYPERLINK("https://www.ncbi.nlm.nih.gov/geo/query/acc.cgi?acc=GSE36290","GSE36290")</f>
        <v>GSE36290</v>
      </c>
      <c r="D357" t="str">
        <f>HYPERLINK("https://www.ncbi.nlm.nih.gov/Traces/study/?acc=SRP011318","SRP011318")</f>
        <v>SRP011318</v>
      </c>
      <c r="E357" t="str">
        <f>HYPERLINK("https://www.ncbi.nlm.nih.gov/Traces/study/?acc=SRX127328","SRX127328")</f>
        <v>SRX127328</v>
      </c>
    </row>
    <row r="358" spans="1:5" x14ac:dyDescent="0.25">
      <c r="A358" t="str">
        <f>HYPERLINK("https://www.ncbi.nlm.nih.gov/geo/query/acc.cgi?acc=GSM2424688","GSM2424688")</f>
        <v>GSM2424688</v>
      </c>
      <c r="B358" s="2" t="s">
        <v>6705</v>
      </c>
      <c r="C358" t="str">
        <f>HYPERLINK("https://www.ncbi.nlm.nih.gov/geo/query/acc.cgi?acc=GSE92257","GSE92257")</f>
        <v>GSE92257</v>
      </c>
      <c r="D358" t="str">
        <f>HYPERLINK("https://www.ncbi.nlm.nih.gov/Traces/study/?acc=SRP094937","SRP094937")</f>
        <v>SRP094937</v>
      </c>
      <c r="E358" t="str">
        <f>HYPERLINK("https://www.ncbi.nlm.nih.gov/Traces/study/?acc=SRX2415012","SRX2415012")</f>
        <v>SRX2415012</v>
      </c>
    </row>
    <row r="359" spans="1:5" x14ac:dyDescent="0.25">
      <c r="A359" t="str">
        <f>HYPERLINK("https://www.ncbi.nlm.nih.gov/geo/query/acc.cgi?acc=GSM2424691","GSM2424691")</f>
        <v>GSM2424691</v>
      </c>
      <c r="B359" s="2" t="s">
        <v>6706</v>
      </c>
      <c r="C359" t="str">
        <f>HYPERLINK("https://www.ncbi.nlm.nih.gov/geo/query/acc.cgi?acc=GSE92257","GSE92257")</f>
        <v>GSE92257</v>
      </c>
      <c r="D359" t="str">
        <f>HYPERLINK("https://www.ncbi.nlm.nih.gov/Traces/study/?acc=SRP094937","SRP094937")</f>
        <v>SRP094937</v>
      </c>
      <c r="E359" t="str">
        <f>HYPERLINK("https://www.ncbi.nlm.nih.gov/Traces/study/?acc=SRX2415015","SRX2415015")</f>
        <v>SRX2415015</v>
      </c>
    </row>
    <row r="360" spans="1:5" x14ac:dyDescent="0.25">
      <c r="A360" t="str">
        <f>HYPERLINK("https://www.ncbi.nlm.nih.gov/geo/query/acc.cgi?acc=GSM2051557","GSM2051557")</f>
        <v>GSM2051557</v>
      </c>
      <c r="B360" s="2" t="s">
        <v>6707</v>
      </c>
      <c r="C360" t="str">
        <f>HYPERLINK("https://www.ncbi.nlm.nih.gov/geo/query/acc.cgi?acc=GSE77420","GSE77420")</f>
        <v>GSE77420</v>
      </c>
      <c r="D360" t="str">
        <f>HYPERLINK("https://www.ncbi.nlm.nih.gov/Traces/study/?acc=SRP069097","SRP069097")</f>
        <v>SRP069097</v>
      </c>
      <c r="E360" t="str">
        <f>HYPERLINK("https://www.ncbi.nlm.nih.gov/Traces/study/?acc=SRX1554257","SRX1554257")</f>
        <v>SRX1554257</v>
      </c>
    </row>
    <row r="361" spans="1:5" x14ac:dyDescent="0.25">
      <c r="A361" t="str">
        <f>HYPERLINK("https://www.ncbi.nlm.nih.gov/geo/query/acc.cgi?acc=GSM1842770","GSM1842770")</f>
        <v>GSM1842770</v>
      </c>
      <c r="B361" s="2" t="s">
        <v>6708</v>
      </c>
      <c r="C361" t="str">
        <f>HYPERLINK("https://www.ncbi.nlm.nih.gov/geo/query/acc.cgi?acc=GSE56312","GSE56312")</f>
        <v>GSE56312</v>
      </c>
      <c r="D361" t="str">
        <f>HYPERLINK("https://www.ncbi.nlm.nih.gov/Traces/study/?acc=SRP040666","SRP040666")</f>
        <v>SRP040666</v>
      </c>
      <c r="E361" t="str">
        <f>HYPERLINK("https://www.ncbi.nlm.nih.gov/Traces/study/?acc=SRX1133095","SRX1133095")</f>
        <v>SRX1133095</v>
      </c>
    </row>
    <row r="362" spans="1:5" x14ac:dyDescent="0.25">
      <c r="A362" t="str">
        <f>HYPERLINK("https://www.ncbi.nlm.nih.gov/geo/query/acc.cgi?acc=GSM1922486","GSM1922486")</f>
        <v>GSM1922486</v>
      </c>
      <c r="B362" s="2" t="s">
        <v>6709</v>
      </c>
      <c r="C362" t="str">
        <f>HYPERLINK("https://www.ncbi.nlm.nih.gov/geo/query/acc.cgi?acc=GSE74547","GSE74547")</f>
        <v>GSE74547</v>
      </c>
      <c r="D362" t="str">
        <f>HYPERLINK("https://www.ncbi.nlm.nih.gov/Traces/study/?acc=SRP065555","SRP065555")</f>
        <v>SRP065555</v>
      </c>
      <c r="E362" t="str">
        <f>HYPERLINK("https://www.ncbi.nlm.nih.gov/Traces/study/?acc=SRX1404252","SRX1404252")</f>
        <v>SRX1404252</v>
      </c>
    </row>
    <row r="363" spans="1:5" x14ac:dyDescent="0.25">
      <c r="A363" t="str">
        <f>HYPERLINK("https://www.ncbi.nlm.nih.gov/geo/query/acc.cgi?acc=GSM2051551","GSM2051551")</f>
        <v>GSM2051551</v>
      </c>
      <c r="B363" s="2" t="s">
        <v>6710</v>
      </c>
      <c r="C363" t="str">
        <f>HYPERLINK("https://www.ncbi.nlm.nih.gov/geo/query/acc.cgi?acc=GSE77420","GSE77420")</f>
        <v>GSE77420</v>
      </c>
      <c r="D363" t="str">
        <f>HYPERLINK("https://www.ncbi.nlm.nih.gov/Traces/study/?acc=SRP069097","SRP069097")</f>
        <v>SRP069097</v>
      </c>
      <c r="E363" t="str">
        <f>HYPERLINK("https://www.ncbi.nlm.nih.gov/Traces/study/?acc=SRX1554251","SRX1554251")</f>
        <v>SRX1554251</v>
      </c>
    </row>
    <row r="364" spans="1:5" x14ac:dyDescent="0.25">
      <c r="A364" t="str">
        <f>HYPERLINK("https://www.ncbi.nlm.nih.gov/geo/query/acc.cgi?acc=GSM1419117","GSM1419117")</f>
        <v>GSM1419117</v>
      </c>
      <c r="B364" s="2" t="s">
        <v>6711</v>
      </c>
      <c r="C364" t="str">
        <f>HYPERLINK("https://www.ncbi.nlm.nih.gov/geo/query/acc.cgi?acc=GSE58757","GSE58757")</f>
        <v>GSE58757</v>
      </c>
      <c r="D364" t="str">
        <f>HYPERLINK("https://www.ncbi.nlm.nih.gov/Traces/study/?acc=SRP043525","SRP043525")</f>
        <v>SRP043525</v>
      </c>
      <c r="E364" t="str">
        <f>HYPERLINK("https://www.ncbi.nlm.nih.gov/Traces/study/?acc=SRX621366","SRX621366")</f>
        <v>SRX621366</v>
      </c>
    </row>
    <row r="365" spans="1:5" x14ac:dyDescent="0.25">
      <c r="A365" t="str">
        <f>HYPERLINK("https://www.ncbi.nlm.nih.gov/geo/query/acc.cgi?acc=GSM1477671","GSM1477671")</f>
        <v>GSM1477671</v>
      </c>
      <c r="B365" s="2" t="s">
        <v>6712</v>
      </c>
      <c r="C365" t="str">
        <f>HYPERLINK("https://www.ncbi.nlm.nih.gov/geo/query/acc.cgi?acc=GSE60397","GSE60397")</f>
        <v>GSE60397</v>
      </c>
      <c r="D365" t="str">
        <f>HYPERLINK("https://www.ncbi.nlm.nih.gov/Traces/study/?acc=SRP045486","SRP045486")</f>
        <v>SRP045486</v>
      </c>
      <c r="E365" t="str">
        <f>HYPERLINK("https://www.ncbi.nlm.nih.gov/Traces/study/?acc=SRX679514","SRX679514")</f>
        <v>SRX679514</v>
      </c>
    </row>
    <row r="366" spans="1:5" x14ac:dyDescent="0.25">
      <c r="A366" t="str">
        <f>HYPERLINK("https://www.ncbi.nlm.nih.gov/geo/query/acc.cgi?acc=GSM1899780","GSM1899780")</f>
        <v>GSM1899780</v>
      </c>
      <c r="B366" s="2" t="s">
        <v>6713</v>
      </c>
      <c r="C366" t="str">
        <f>HYPERLINK("https://www.ncbi.nlm.nih.gov/geo/query/acc.cgi?acc=GSE73631","GSE73631")</f>
        <v>GSE73631</v>
      </c>
      <c r="D366" t="str">
        <f>HYPERLINK("https://www.ncbi.nlm.nih.gov/Traces/study/?acc=SRP064357","SRP064357")</f>
        <v>SRP064357</v>
      </c>
      <c r="E366" t="str">
        <f>HYPERLINK("https://www.ncbi.nlm.nih.gov/Traces/study/?acc=SRX1297571","SRX1297571")</f>
        <v>SRX1297571</v>
      </c>
    </row>
    <row r="367" spans="1:5" x14ac:dyDescent="0.25">
      <c r="A367" t="str">
        <f>HYPERLINK("https://www.ncbi.nlm.nih.gov/geo/query/acc.cgi?acc=GSM2308761","GSM2308761")</f>
        <v>GSM2308761</v>
      </c>
      <c r="B367" s="2" t="s">
        <v>6714</v>
      </c>
      <c r="C367" t="str">
        <f>HYPERLINK("https://www.ncbi.nlm.nih.gov/geo/query/acc.cgi?acc=GSE86790","GSE86790")</f>
        <v>GSE86790</v>
      </c>
      <c r="D367" t="str">
        <f>HYPERLINK("https://www.ncbi.nlm.nih.gov/Traces/study/?acc=SRP087933","SRP087933")</f>
        <v>SRP087933</v>
      </c>
      <c r="E367" t="str">
        <f>HYPERLINK("https://www.ncbi.nlm.nih.gov/Traces/study/?acc=SRX2155829","SRX2155829")</f>
        <v>SRX2155829</v>
      </c>
    </row>
    <row r="368" spans="1:5" x14ac:dyDescent="0.25">
      <c r="A368" t="str">
        <f>HYPERLINK("https://www.ncbi.nlm.nih.gov/geo/query/acc.cgi?acc=GSM1399449","GSM1399449")</f>
        <v>GSM1399449</v>
      </c>
      <c r="B368" s="2" t="s">
        <v>6715</v>
      </c>
      <c r="C368" t="str">
        <f>HYPERLINK("https://www.ncbi.nlm.nih.gov/geo/query/acc.cgi?acc=GSE58016","GSE58016")</f>
        <v>GSE58016</v>
      </c>
      <c r="D368" t="str">
        <f>HYPERLINK("https://www.ncbi.nlm.nih.gov/Traces/study/?acc=SRP042332","SRP042332")</f>
        <v>SRP042332</v>
      </c>
      <c r="E368" t="str">
        <f>HYPERLINK("https://www.ncbi.nlm.nih.gov/Traces/study/?acc=SRX554636","SRX554636")</f>
        <v>SRX554636</v>
      </c>
    </row>
    <row r="369" spans="1:5" x14ac:dyDescent="0.25">
      <c r="A369" t="str">
        <f>HYPERLINK("https://www.ncbi.nlm.nih.gov/geo/query/acc.cgi?acc=GSM1518049","GSM1518049")</f>
        <v>GSM1518049</v>
      </c>
      <c r="B369" s="2" t="s">
        <v>6716</v>
      </c>
      <c r="C369" t="str">
        <f>HYPERLINK("https://www.ncbi.nlm.nih.gov/geo/query/acc.cgi?acc=GSE61997","GSE61997")</f>
        <v>GSE61997</v>
      </c>
      <c r="D369" t="str">
        <f>HYPERLINK("https://www.ncbi.nlm.nih.gov/Traces/study/?acc=SRP048598","SRP048598")</f>
        <v>SRP048598</v>
      </c>
      <c r="E369" t="str">
        <f>HYPERLINK("https://www.ncbi.nlm.nih.gov/Traces/study/?acc=SRX719378","SRX719378")</f>
        <v>SRX719378</v>
      </c>
    </row>
    <row r="370" spans="1:5" x14ac:dyDescent="0.25">
      <c r="A370" t="str">
        <f>HYPERLINK("https://www.ncbi.nlm.nih.gov/geo/query/acc.cgi?acc=GSM1047965","GSM1047965")</f>
        <v>GSM1047965</v>
      </c>
      <c r="B370" s="2" t="s">
        <v>6717</v>
      </c>
      <c r="C370" t="str">
        <f>HYPERLINK("https://www.ncbi.nlm.nih.gov/geo/query/acc.cgi?acc=GSE42662","GSE42662")</f>
        <v>GSE42662</v>
      </c>
      <c r="D370" t="str">
        <f>HYPERLINK("https://www.ncbi.nlm.nih.gov/Traces/study/?acc=SRP017396","SRP017396")</f>
        <v>SRP017396</v>
      </c>
      <c r="E370" t="str">
        <f>HYPERLINK("https://www.ncbi.nlm.nih.gov/Traces/study/?acc=SRX208081","SRX208081")</f>
        <v>SRX208081</v>
      </c>
    </row>
    <row r="371" spans="1:5" x14ac:dyDescent="0.25">
      <c r="A371" t="str">
        <f>HYPERLINK("https://www.ncbi.nlm.nih.gov/geo/query/acc.cgi?acc=GSM2254627","GSM2254627")</f>
        <v>GSM2254627</v>
      </c>
      <c r="B371" s="2" t="s">
        <v>6718</v>
      </c>
      <c r="C371" t="str">
        <f>HYPERLINK("https://www.ncbi.nlm.nih.gov/geo/query/acc.cgi?acc=GSE84953","GSE84953")</f>
        <v>GSE84953</v>
      </c>
      <c r="D371" t="str">
        <f>HYPERLINK("https://www.ncbi.nlm.nih.gov/Traces/study/?acc=SRP080131","SRP080131")</f>
        <v>SRP080131</v>
      </c>
      <c r="E371" t="str">
        <f>HYPERLINK("https://www.ncbi.nlm.nih.gov/Traces/study/?acc=SRX1985394","SRX1985394")</f>
        <v>SRX1985394</v>
      </c>
    </row>
    <row r="372" spans="1:5" x14ac:dyDescent="0.25">
      <c r="A372" t="str">
        <f>HYPERLINK("https://www.ncbi.nlm.nih.gov/geo/query/acc.cgi?acc=GSM2254623","GSM2254623")</f>
        <v>GSM2254623</v>
      </c>
      <c r="B372" s="2" t="s">
        <v>6719</v>
      </c>
      <c r="C372" t="str">
        <f>HYPERLINK("https://www.ncbi.nlm.nih.gov/geo/query/acc.cgi?acc=GSE84953","GSE84953")</f>
        <v>GSE84953</v>
      </c>
      <c r="D372" t="str">
        <f>HYPERLINK("https://www.ncbi.nlm.nih.gov/Traces/study/?acc=SRP080131","SRP080131")</f>
        <v>SRP080131</v>
      </c>
      <c r="E372" t="str">
        <f>HYPERLINK("https://www.ncbi.nlm.nih.gov/Traces/study/?acc=SRX1985390","SRX1985390")</f>
        <v>SRX1985390</v>
      </c>
    </row>
    <row r="373" spans="1:5" x14ac:dyDescent="0.25">
      <c r="A373" t="str">
        <f>HYPERLINK("https://www.ncbi.nlm.nih.gov/geo/query/acc.cgi?acc=GSM1816846","GSM1816846")</f>
        <v>GSM1816846</v>
      </c>
      <c r="B373" s="2" t="s">
        <v>6720</v>
      </c>
      <c r="C373" t="str">
        <f>HYPERLINK("https://www.ncbi.nlm.nih.gov/geo/query/acc.cgi?acc=GSE70721","GSE70721")</f>
        <v>GSE70721</v>
      </c>
      <c r="D373" t="str">
        <f>HYPERLINK("https://www.ncbi.nlm.nih.gov/Traces/study/?acc=SRP060644","SRP060644")</f>
        <v>SRP060644</v>
      </c>
      <c r="E373" t="str">
        <f>HYPERLINK("https://www.ncbi.nlm.nih.gov/Traces/study/?acc=SRX1091404","SRX1091404")</f>
        <v>SRX1091404</v>
      </c>
    </row>
    <row r="374" spans="1:5" x14ac:dyDescent="0.25">
      <c r="A374" t="str">
        <f>HYPERLINK("https://www.ncbi.nlm.nih.gov/geo/query/acc.cgi?acc=GSM1816847","GSM1816847")</f>
        <v>GSM1816847</v>
      </c>
      <c r="B374" s="2" t="s">
        <v>6721</v>
      </c>
      <c r="C374" t="str">
        <f>HYPERLINK("https://www.ncbi.nlm.nih.gov/geo/query/acc.cgi?acc=GSE70721","GSE70721")</f>
        <v>GSE70721</v>
      </c>
      <c r="D374" t="str">
        <f>HYPERLINK("https://www.ncbi.nlm.nih.gov/Traces/study/?acc=SRP060644","SRP060644")</f>
        <v>SRP060644</v>
      </c>
      <c r="E374" t="str">
        <f>HYPERLINK("https://www.ncbi.nlm.nih.gov/Traces/study/?acc=SRX1091405","SRX1091405")</f>
        <v>SRX1091405</v>
      </c>
    </row>
    <row r="375" spans="1:5" x14ac:dyDescent="0.25">
      <c r="A375" t="str">
        <f>HYPERLINK("https://www.ncbi.nlm.nih.gov/geo/query/acc.cgi?acc=GSM1499154","GSM1499154")</f>
        <v>GSM1499154</v>
      </c>
      <c r="B375" s="2" t="s">
        <v>6722</v>
      </c>
      <c r="C375" t="str">
        <f>HYPERLINK("https://www.ncbi.nlm.nih.gov/geo/query/acc.cgi?acc=GSE61188","GSE61188")</f>
        <v>GSE61188</v>
      </c>
      <c r="D375" t="str">
        <f>HYPERLINK("https://www.ncbi.nlm.nih.gov/Traces/study/?acc=SRP046299","SRP046299")</f>
        <v>SRP046299</v>
      </c>
      <c r="E375" t="str">
        <f>HYPERLINK("https://www.ncbi.nlm.nih.gov/Traces/study/?acc=SRX695733","SRX695733")</f>
        <v>SRX695733</v>
      </c>
    </row>
    <row r="376" spans="1:5" x14ac:dyDescent="0.25">
      <c r="A376" t="str">
        <f>HYPERLINK("https://www.ncbi.nlm.nih.gov/geo/query/acc.cgi?acc=GSM1499156","GSM1499156")</f>
        <v>GSM1499156</v>
      </c>
      <c r="B376" s="2" t="s">
        <v>6723</v>
      </c>
      <c r="C376" t="str">
        <f>HYPERLINK("https://www.ncbi.nlm.nih.gov/geo/query/acc.cgi?acc=GSE61188","GSE61188")</f>
        <v>GSE61188</v>
      </c>
      <c r="D376" t="str">
        <f>HYPERLINK("https://www.ncbi.nlm.nih.gov/Traces/study/?acc=SRP046299","SRP046299")</f>
        <v>SRP046299</v>
      </c>
      <c r="E376" t="str">
        <f>HYPERLINK("https://www.ncbi.nlm.nih.gov/Traces/study/?acc=SRX695735","SRX695735")</f>
        <v>SRX695735</v>
      </c>
    </row>
    <row r="377" spans="1:5" x14ac:dyDescent="0.25">
      <c r="A377" t="str">
        <f>HYPERLINK("https://www.ncbi.nlm.nih.gov/geo/query/acc.cgi?acc=GSM1518044","GSM1518044")</f>
        <v>GSM1518044</v>
      </c>
      <c r="B377" s="2" t="s">
        <v>6724</v>
      </c>
      <c r="C377" t="str">
        <f>HYPERLINK("https://www.ncbi.nlm.nih.gov/geo/query/acc.cgi?acc=GSE61997","GSE61997")</f>
        <v>GSE61997</v>
      </c>
      <c r="D377" t="str">
        <f>HYPERLINK("https://www.ncbi.nlm.nih.gov/Traces/study/?acc=SRP048598","SRP048598")</f>
        <v>SRP048598</v>
      </c>
      <c r="E377" t="str">
        <f>HYPERLINK("https://www.ncbi.nlm.nih.gov/Traces/study/?acc=SRX719373","SRX719373")</f>
        <v>SRX719373</v>
      </c>
    </row>
    <row r="378" spans="1:5" x14ac:dyDescent="0.25">
      <c r="A378" t="str">
        <f>HYPERLINK("https://www.ncbi.nlm.nih.gov/geo/query/acc.cgi?acc=GSM2149162","GSM2149162")</f>
        <v>GSM2149162</v>
      </c>
      <c r="B378" s="2" t="s">
        <v>6725</v>
      </c>
      <c r="C378" t="str">
        <f>HYPERLINK("https://www.ncbi.nlm.nih.gov/geo/query/acc.cgi?acc=GSE81285","GSE81285")</f>
        <v>GSE81285</v>
      </c>
      <c r="D378" t="str">
        <f>HYPERLINK("https://www.ncbi.nlm.nih.gov/Traces/study/?acc=SRP074763","SRP074763")</f>
        <v>SRP074763</v>
      </c>
      <c r="E378" t="str">
        <f>HYPERLINK("https://www.ncbi.nlm.nih.gov/Traces/study/?acc=SRX1754850","SRX1754850")</f>
        <v>SRX1754850</v>
      </c>
    </row>
    <row r="379" spans="1:5" x14ac:dyDescent="0.25">
      <c r="A379" t="str">
        <f>HYPERLINK("https://www.ncbi.nlm.nih.gov/geo/query/acc.cgi?acc=GSM2149159","GSM2149159")</f>
        <v>GSM2149159</v>
      </c>
      <c r="B379" s="2" t="s">
        <v>6726</v>
      </c>
      <c r="C379" t="str">
        <f>HYPERLINK("https://www.ncbi.nlm.nih.gov/geo/query/acc.cgi?acc=GSE81285","GSE81285")</f>
        <v>GSE81285</v>
      </c>
      <c r="D379" t="str">
        <f>HYPERLINK("https://www.ncbi.nlm.nih.gov/Traces/study/?acc=SRP074763","SRP074763")</f>
        <v>SRP074763</v>
      </c>
      <c r="E379" t="str">
        <f>HYPERLINK("https://www.ncbi.nlm.nih.gov/Traces/study/?acc=SRX1754847","SRX1754847")</f>
        <v>SRX1754847</v>
      </c>
    </row>
    <row r="380" spans="1:5" x14ac:dyDescent="0.25">
      <c r="A380" t="str">
        <f>HYPERLINK("https://www.ncbi.nlm.nih.gov/geo/query/acc.cgi?acc=GSM2042331","GSM2042331")</f>
        <v>GSM2042331</v>
      </c>
      <c r="B380" s="2" t="s">
        <v>6727</v>
      </c>
      <c r="C380" t="str">
        <f>HYPERLINK("https://www.ncbi.nlm.nih.gov/geo/query/acc.cgi?acc=GSE77003","GSE77003")</f>
        <v>GSE77003</v>
      </c>
      <c r="D380" t="str">
        <f>HYPERLINK("https://www.ncbi.nlm.nih.gov/Traces/study/?acc=SRP068644","SRP068644")</f>
        <v>SRP068644</v>
      </c>
      <c r="E380" t="str">
        <f>HYPERLINK("https://www.ncbi.nlm.nih.gov/Traces/study/?acc=SRX1537891","SRX1537891")</f>
        <v>SRX1537891</v>
      </c>
    </row>
    <row r="381" spans="1:5" x14ac:dyDescent="0.25">
      <c r="A381" t="str">
        <f>HYPERLINK("https://www.ncbi.nlm.nih.gov/geo/query/acc.cgi?acc=GSM2042332","GSM2042332")</f>
        <v>GSM2042332</v>
      </c>
      <c r="B381" s="2" t="s">
        <v>6728</v>
      </c>
      <c r="C381" t="str">
        <f>HYPERLINK("https://www.ncbi.nlm.nih.gov/geo/query/acc.cgi?acc=GSE77003","GSE77003")</f>
        <v>GSE77003</v>
      </c>
      <c r="D381" t="str">
        <f>HYPERLINK("https://www.ncbi.nlm.nih.gov/Traces/study/?acc=SRP068644","SRP068644")</f>
        <v>SRP068644</v>
      </c>
      <c r="E381" t="str">
        <f>HYPERLINK("https://www.ncbi.nlm.nih.gov/Traces/study/?acc=SRX1537892","SRX1537892")</f>
        <v>SRX1537892</v>
      </c>
    </row>
    <row r="382" spans="1:5" x14ac:dyDescent="0.25">
      <c r="A382" t="str">
        <f>HYPERLINK("https://www.ncbi.nlm.nih.gov/geo/query/acc.cgi?acc=GSM886456","GSM886456")</f>
        <v>GSM886456</v>
      </c>
      <c r="B382" s="2" t="s">
        <v>6729</v>
      </c>
      <c r="C382" t="str">
        <f>HYPERLINK("https://www.ncbi.nlm.nih.gov/geo/query/acc.cgi?acc=GSE36290","GSE36290")</f>
        <v>GSE36290</v>
      </c>
      <c r="D382" t="str">
        <f>HYPERLINK("https://www.ncbi.nlm.nih.gov/Traces/study/?acc=SRP011318","SRP011318")</f>
        <v>SRP011318</v>
      </c>
      <c r="E382" t="str">
        <f>HYPERLINK("https://www.ncbi.nlm.nih.gov/Traces/study/?acc=SRX127322","SRX127322")</f>
        <v>SRX127322</v>
      </c>
    </row>
    <row r="383" spans="1:5" x14ac:dyDescent="0.25">
      <c r="A383" t="str">
        <f>HYPERLINK("https://www.ncbi.nlm.nih.gov/geo/query/acc.cgi?acc=GSM1136067","GSM1136067")</f>
        <v>GSM1136067</v>
      </c>
      <c r="B383" s="2" t="s">
        <v>6730</v>
      </c>
      <c r="C383" t="str">
        <f>HYPERLINK("https://www.ncbi.nlm.nih.gov/geo/query/acc.cgi?acc=GSE46716","GSE46716")</f>
        <v>GSE46716</v>
      </c>
      <c r="D383" t="str">
        <f>HYPERLINK("https://www.ncbi.nlm.nih.gov/Traces/study/?acc=SRP022161","SRP022161")</f>
        <v>SRP022161</v>
      </c>
      <c r="E383" t="str">
        <f>HYPERLINK("https://www.ncbi.nlm.nih.gov/Traces/study/?acc=SRX275904","SRX275904")</f>
        <v>SRX275904</v>
      </c>
    </row>
    <row r="384" spans="1:5" x14ac:dyDescent="0.25">
      <c r="A384" t="str">
        <f>HYPERLINK("https://www.ncbi.nlm.nih.gov/geo/query/acc.cgi?acc=GSM2141227","GSM2141227")</f>
        <v>GSM2141227</v>
      </c>
      <c r="B384" s="2" t="s">
        <v>6731</v>
      </c>
      <c r="C384" t="str">
        <f>HYPERLINK("https://www.ncbi.nlm.nih.gov/geo/query/acc.cgi?acc=GSE81044","GSE81044")</f>
        <v>GSE81044</v>
      </c>
      <c r="D384" t="str">
        <f>HYPERLINK("https://www.ncbi.nlm.nih.gov/Traces/study/?acc=SRP074273","SRP074273")</f>
        <v>SRP074273</v>
      </c>
      <c r="E384" t="str">
        <f>HYPERLINK("https://www.ncbi.nlm.nih.gov/Traces/study/?acc=SRX1738890","SRX1738890")</f>
        <v>SRX1738890</v>
      </c>
    </row>
    <row r="385" spans="1:5" x14ac:dyDescent="0.25">
      <c r="A385" t="str">
        <f>HYPERLINK("https://www.ncbi.nlm.nih.gov/geo/query/acc.cgi?acc=GSM2051560","GSM2051560")</f>
        <v>GSM2051560</v>
      </c>
      <c r="B385" s="2" t="s">
        <v>6732</v>
      </c>
      <c r="C385" t="str">
        <f>HYPERLINK("https://www.ncbi.nlm.nih.gov/geo/query/acc.cgi?acc=GSE77420","GSE77420")</f>
        <v>GSE77420</v>
      </c>
      <c r="D385" t="str">
        <f>HYPERLINK("https://www.ncbi.nlm.nih.gov/Traces/study/?acc=SRP069097","SRP069097")</f>
        <v>SRP069097</v>
      </c>
      <c r="E385" t="str">
        <f>HYPERLINK("https://www.ncbi.nlm.nih.gov/Traces/study/?acc=SRX1554260","SRX1554260")</f>
        <v>SRX1554260</v>
      </c>
    </row>
    <row r="386" spans="1:5" x14ac:dyDescent="0.25">
      <c r="A386" t="str">
        <f>HYPERLINK("https://www.ncbi.nlm.nih.gov/geo/query/acc.cgi?acc=GSM1856453","GSM1856453")</f>
        <v>GSM1856453</v>
      </c>
      <c r="B386" s="2" t="s">
        <v>6733</v>
      </c>
      <c r="C386" t="str">
        <f>HYPERLINK("https://www.ncbi.nlm.nih.gov/geo/query/acc.cgi?acc=GSE72164","GSE72164")</f>
        <v>GSE72164</v>
      </c>
      <c r="D386" t="str">
        <f>HYPERLINK("https://www.ncbi.nlm.nih.gov/Traces/study/?acc=SRP062574","SRP062574")</f>
        <v>SRP062574</v>
      </c>
      <c r="E386" t="str">
        <f>HYPERLINK("https://www.ncbi.nlm.nih.gov/Traces/study/?acc=SRX1158312","SRX1158312")</f>
        <v>SRX1158312</v>
      </c>
    </row>
    <row r="387" spans="1:5" x14ac:dyDescent="0.25">
      <c r="A387" t="str">
        <f>HYPERLINK("https://www.ncbi.nlm.nih.gov/geo/query/acc.cgi?acc=GSM1820458","GSM1820458")</f>
        <v>GSM1820458</v>
      </c>
      <c r="B387" s="2" t="s">
        <v>6734</v>
      </c>
      <c r="C387" t="str">
        <f>HYPERLINK("https://www.ncbi.nlm.nih.gov/geo/query/acc.cgi?acc=GSE70849","GSE70849")</f>
        <v>GSE70849</v>
      </c>
      <c r="D387" t="str">
        <f>HYPERLINK("https://www.ncbi.nlm.nih.gov/Traces/study/?acc=SRP061023","SRP061023")</f>
        <v>SRP061023</v>
      </c>
      <c r="E387" t="str">
        <f>HYPERLINK("https://www.ncbi.nlm.nih.gov/Traces/study/?acc=SRX1094449","SRX1094449")</f>
        <v>SRX1094449</v>
      </c>
    </row>
    <row r="388" spans="1:5" x14ac:dyDescent="0.25">
      <c r="A388" t="str">
        <f>HYPERLINK("https://www.ncbi.nlm.nih.gov/geo/query/acc.cgi?acc=GSM2308999","GSM2308999")</f>
        <v>GSM2308999</v>
      </c>
      <c r="B388" s="2" t="s">
        <v>6735</v>
      </c>
      <c r="C388" t="str">
        <f>HYPERLINK("https://www.ncbi.nlm.nih.gov/geo/query/acc.cgi?acc=GSE86817","GSE86817")</f>
        <v>GSE86817</v>
      </c>
      <c r="D388" t="str">
        <f>HYPERLINK("https://www.ncbi.nlm.nih.gov/Traces/study/?acc=SRP089693","SRP089693")</f>
        <v>SRP089693</v>
      </c>
      <c r="E388" t="str">
        <f>HYPERLINK("https://www.ncbi.nlm.nih.gov/Traces/study/?acc=SRX2159274","SRX2159274")</f>
        <v>SRX2159274</v>
      </c>
    </row>
    <row r="389" spans="1:5" x14ac:dyDescent="0.25">
      <c r="A389" t="str">
        <f>HYPERLINK("https://www.ncbi.nlm.nih.gov/geo/query/acc.cgi?acc=GSM2309002","GSM2309002")</f>
        <v>GSM2309002</v>
      </c>
      <c r="B389" s="2" t="s">
        <v>6736</v>
      </c>
      <c r="C389" t="str">
        <f>HYPERLINK("https://www.ncbi.nlm.nih.gov/geo/query/acc.cgi?acc=GSE86817","GSE86817")</f>
        <v>GSE86817</v>
      </c>
      <c r="D389" t="str">
        <f>HYPERLINK("https://www.ncbi.nlm.nih.gov/Traces/study/?acc=SRP089693","SRP089693")</f>
        <v>SRP089693</v>
      </c>
      <c r="E389" t="str">
        <f>HYPERLINK("https://www.ncbi.nlm.nih.gov/Traces/study/?acc=SRX2159277","SRX2159277")</f>
        <v>SRX2159277</v>
      </c>
    </row>
    <row r="390" spans="1:5" x14ac:dyDescent="0.25">
      <c r="A390" t="str">
        <f>HYPERLINK("https://www.ncbi.nlm.nih.gov/geo/query/acc.cgi?acc=GSM1486497","GSM1486497")</f>
        <v>GSM1486497</v>
      </c>
      <c r="B390" s="2" t="s">
        <v>6737</v>
      </c>
      <c r="C390" t="str">
        <f>HYPERLINK("https://www.ncbi.nlm.nih.gov/geo/query/acc.cgi?acc=GSE60738","GSE60738")</f>
        <v>GSE60738</v>
      </c>
      <c r="D390" t="str">
        <f>HYPERLINK("https://www.ncbi.nlm.nih.gov/Traces/study/?acc=SRP045763","SRP045763")</f>
        <v>SRP045763</v>
      </c>
      <c r="E390" t="str">
        <f>HYPERLINK("https://www.ncbi.nlm.nih.gov/Traces/study/?acc=SRX685942","SRX685942")</f>
        <v>SRX685942</v>
      </c>
    </row>
    <row r="391" spans="1:5" x14ac:dyDescent="0.25">
      <c r="A391" t="str">
        <f>HYPERLINK("https://www.ncbi.nlm.nih.gov/geo/query/acc.cgi?acc=GSM2141223","GSM2141223")</f>
        <v>GSM2141223</v>
      </c>
      <c r="B391" s="2" t="s">
        <v>6738</v>
      </c>
      <c r="C391" t="str">
        <f>HYPERLINK("https://www.ncbi.nlm.nih.gov/geo/query/acc.cgi?acc=GSE81044","GSE81044")</f>
        <v>GSE81044</v>
      </c>
      <c r="D391" t="str">
        <f>HYPERLINK("https://www.ncbi.nlm.nih.gov/Traces/study/?acc=SRP074273","SRP074273")</f>
        <v>SRP074273</v>
      </c>
      <c r="E391" t="str">
        <f>HYPERLINK("https://www.ncbi.nlm.nih.gov/Traces/study/?acc=SRX1738886","SRX1738886")</f>
        <v>SRX1738886</v>
      </c>
    </row>
    <row r="392" spans="1:5" x14ac:dyDescent="0.25">
      <c r="A392" t="str">
        <f>HYPERLINK("https://www.ncbi.nlm.nih.gov/geo/query/acc.cgi?acc=GSM2141225","GSM2141225")</f>
        <v>GSM2141225</v>
      </c>
      <c r="B392" s="2" t="s">
        <v>6739</v>
      </c>
      <c r="C392" t="str">
        <f>HYPERLINK("https://www.ncbi.nlm.nih.gov/geo/query/acc.cgi?acc=GSE81044","GSE81044")</f>
        <v>GSE81044</v>
      </c>
      <c r="D392" t="str">
        <f>HYPERLINK("https://www.ncbi.nlm.nih.gov/Traces/study/?acc=SRP074273","SRP074273")</f>
        <v>SRP074273</v>
      </c>
      <c r="E392" t="str">
        <f>HYPERLINK("https://www.ncbi.nlm.nih.gov/Traces/study/?acc=SRX1738888","SRX1738888")</f>
        <v>SRX1738888</v>
      </c>
    </row>
    <row r="393" spans="1:5" x14ac:dyDescent="0.25">
      <c r="A393" t="str">
        <f>HYPERLINK("https://www.ncbi.nlm.nih.gov/geo/query/acc.cgi?acc=GSM1024297","GSM1024297")</f>
        <v>GSM1024297</v>
      </c>
      <c r="B393" s="2" t="s">
        <v>6740</v>
      </c>
      <c r="C393" t="str">
        <f>HYPERLINK("https://www.ncbi.nlm.nih.gov/geo/query/acc.cgi?acc=GSE41785","GSE41785")</f>
        <v>GSE41785</v>
      </c>
      <c r="D393" t="str">
        <f>HYPERLINK("https://www.ncbi.nlm.nih.gov/Traces/study/?acc=SRP016625","SRP016625")</f>
        <v>SRP016625</v>
      </c>
      <c r="E393" t="str">
        <f>HYPERLINK("https://www.ncbi.nlm.nih.gov/Traces/study/?acc=SRX200658","SRX200658")</f>
        <v>SRX200658</v>
      </c>
    </row>
    <row r="394" spans="1:5" x14ac:dyDescent="0.25">
      <c r="A394" t="str">
        <f>HYPERLINK("https://www.ncbi.nlm.nih.gov/geo/query/acc.cgi?acc=GSM1024299","GSM1024299")</f>
        <v>GSM1024299</v>
      </c>
      <c r="B394" s="2" t="s">
        <v>6741</v>
      </c>
      <c r="C394" t="str">
        <f>HYPERLINK("https://www.ncbi.nlm.nih.gov/geo/query/acc.cgi?acc=GSE41785","GSE41785")</f>
        <v>GSE41785</v>
      </c>
      <c r="D394" t="str">
        <f>HYPERLINK("https://www.ncbi.nlm.nih.gov/Traces/study/?acc=SRP016625","SRP016625")</f>
        <v>SRP016625</v>
      </c>
      <c r="E394" t="str">
        <f>HYPERLINK("https://www.ncbi.nlm.nih.gov/Traces/study/?acc=SRX200660","SRX200660")</f>
        <v>SRX200660</v>
      </c>
    </row>
    <row r="395" spans="1:5" x14ac:dyDescent="0.25">
      <c r="A395" t="str">
        <f>HYPERLINK("https://www.ncbi.nlm.nih.gov/geo/query/acc.cgi?acc=GSM1643259","GSM1643259")</f>
        <v>GSM1643259</v>
      </c>
      <c r="B395" s="2" t="s">
        <v>6742</v>
      </c>
      <c r="C395" t="str">
        <f>HYPERLINK("https://www.ncbi.nlm.nih.gov/geo/query/acc.cgi?acc=GSE67265","GSE67265")</f>
        <v>GSE67265</v>
      </c>
      <c r="D395" t="str">
        <f>HYPERLINK("https://www.ncbi.nlm.nih.gov/Traces/study/?acc=SRP056571","SRP056571")</f>
        <v>SRP056571</v>
      </c>
      <c r="E395" t="str">
        <f>HYPERLINK("https://www.ncbi.nlm.nih.gov/Traces/study/?acc=SRX969066","SRX969066")</f>
        <v>SRX969066</v>
      </c>
    </row>
    <row r="396" spans="1:5" x14ac:dyDescent="0.25">
      <c r="A396" t="str">
        <f>HYPERLINK("https://www.ncbi.nlm.nih.gov/geo/query/acc.cgi?acc=GSM2073083","GSM2073083")</f>
        <v>GSM2073083</v>
      </c>
      <c r="B396" s="2" t="s">
        <v>6743</v>
      </c>
      <c r="C396" t="str">
        <f>HYPERLINK("https://www.ncbi.nlm.nih.gov/geo/query/acc.cgi?acc=GSE78708","GSE78708")</f>
        <v>GSE78708</v>
      </c>
      <c r="D396" t="str">
        <f>HYPERLINK("https://www.ncbi.nlm.nih.gov/Traces/study/?acc=SRP070890","SRP070890")</f>
        <v>SRP070890</v>
      </c>
      <c r="E396" t="str">
        <f>HYPERLINK("https://www.ncbi.nlm.nih.gov/Traces/study/?acc=SRX1602706","SRX1602706")</f>
        <v>SRX1602706</v>
      </c>
    </row>
    <row r="397" spans="1:5" x14ac:dyDescent="0.25">
      <c r="A397" t="str">
        <f>HYPERLINK("https://www.ncbi.nlm.nih.gov/geo/query/acc.cgi?acc=GSM2073078","GSM2073078")</f>
        <v>GSM2073078</v>
      </c>
      <c r="B397" s="2" t="s">
        <v>6744</v>
      </c>
      <c r="C397" t="str">
        <f>HYPERLINK("https://www.ncbi.nlm.nih.gov/geo/query/acc.cgi?acc=GSE78708","GSE78708")</f>
        <v>GSE78708</v>
      </c>
      <c r="D397" t="str">
        <f>HYPERLINK("https://www.ncbi.nlm.nih.gov/Traces/study/?acc=SRP070890","SRP070890")</f>
        <v>SRP070890</v>
      </c>
      <c r="E397" t="str">
        <f>HYPERLINK("https://www.ncbi.nlm.nih.gov/Traces/study/?acc=SRX1602701","SRX1602701")</f>
        <v>SRX1602701</v>
      </c>
    </row>
    <row r="398" spans="1:5" x14ac:dyDescent="0.25">
      <c r="A398" t="str">
        <f>HYPERLINK("https://www.ncbi.nlm.nih.gov/geo/query/acc.cgi?acc=GSM2073086","GSM2073086")</f>
        <v>GSM2073086</v>
      </c>
      <c r="B398" s="2" t="s">
        <v>6745</v>
      </c>
      <c r="C398" t="str">
        <f>HYPERLINK("https://www.ncbi.nlm.nih.gov/geo/query/acc.cgi?acc=GSE78708","GSE78708")</f>
        <v>GSE78708</v>
      </c>
      <c r="D398" t="str">
        <f>HYPERLINK("https://www.ncbi.nlm.nih.gov/Traces/study/?acc=SRP070890","SRP070890")</f>
        <v>SRP070890</v>
      </c>
      <c r="E398" t="str">
        <f>HYPERLINK("https://www.ncbi.nlm.nih.gov/Traces/study/?acc=SRX1602709","SRX1602709")</f>
        <v>SRX1602709</v>
      </c>
    </row>
    <row r="399" spans="1:5" x14ac:dyDescent="0.25">
      <c r="A399" t="str">
        <f>HYPERLINK("https://www.ncbi.nlm.nih.gov/geo/query/acc.cgi?acc=GSM1816842","GSM1816842")</f>
        <v>GSM1816842</v>
      </c>
      <c r="B399" s="2" t="s">
        <v>6746</v>
      </c>
      <c r="C399" t="str">
        <f>HYPERLINK("https://www.ncbi.nlm.nih.gov/geo/query/acc.cgi?acc=GSE70721","GSE70721")</f>
        <v>GSE70721</v>
      </c>
      <c r="D399" t="str">
        <f>HYPERLINK("https://www.ncbi.nlm.nih.gov/Traces/study/?acc=SRP060644","SRP060644")</f>
        <v>SRP060644</v>
      </c>
      <c r="E399" t="str">
        <f>HYPERLINK("https://www.ncbi.nlm.nih.gov/Traces/study/?acc=SRX1091400","SRX1091400")</f>
        <v>SRX1091400</v>
      </c>
    </row>
    <row r="400" spans="1:5" x14ac:dyDescent="0.25">
      <c r="A400" t="str">
        <f>HYPERLINK("https://www.ncbi.nlm.nih.gov/geo/query/acc.cgi?acc=GSM1125026","GSM1125026")</f>
        <v>GSM1125026</v>
      </c>
      <c r="B400" s="2" t="s">
        <v>6747</v>
      </c>
      <c r="C400" t="str">
        <f>HYPERLINK("https://www.ncbi.nlm.nih.gov/geo/query/acc.cgi?acc=GSE46149","GSE46149")</f>
        <v>GSE46149</v>
      </c>
      <c r="D400" t="str">
        <f>HYPERLINK("https://www.ncbi.nlm.nih.gov/Traces/study/?acc=SRP021137","SRP021137")</f>
        <v>SRP021137</v>
      </c>
      <c r="E400" t="str">
        <f>HYPERLINK("https://www.ncbi.nlm.nih.gov/Traces/study/?acc=SRX267715","SRX267715")</f>
        <v>SRX267715</v>
      </c>
    </row>
    <row r="401" spans="1:5" x14ac:dyDescent="0.25">
      <c r="A401" t="str">
        <f>HYPERLINK("https://www.ncbi.nlm.nih.gov/geo/query/acc.cgi?acc=GSM1171634","GSM1171634")</f>
        <v>GSM1171634</v>
      </c>
      <c r="B401" s="2" t="s">
        <v>6748</v>
      </c>
      <c r="C401" t="str">
        <f>HYPERLINK("https://www.ncbi.nlm.nih.gov/geo/query/acc.cgi?acc=GSE48172","GSE48172")</f>
        <v>GSE48172</v>
      </c>
      <c r="D401" t="str">
        <f>HYPERLINK("https://www.ncbi.nlm.nih.gov/Traces/study/?acc=SRP026214","SRP026214")</f>
        <v>SRP026214</v>
      </c>
      <c r="E401" t="str">
        <f>HYPERLINK("https://www.ncbi.nlm.nih.gov/Traces/study/?acc=SRX312206","SRX312206")</f>
        <v>SRX312206</v>
      </c>
    </row>
    <row r="402" spans="1:5" x14ac:dyDescent="0.25">
      <c r="A402" t="str">
        <f>HYPERLINK("https://www.ncbi.nlm.nih.gov/geo/query/acc.cgi?acc=GSM1171635","GSM1171635")</f>
        <v>GSM1171635</v>
      </c>
      <c r="B402" s="2" t="s">
        <v>6749</v>
      </c>
      <c r="C402" t="str">
        <f>HYPERLINK("https://www.ncbi.nlm.nih.gov/geo/query/acc.cgi?acc=GSE48172","GSE48172")</f>
        <v>GSE48172</v>
      </c>
      <c r="D402" t="str">
        <f>HYPERLINK("https://www.ncbi.nlm.nih.gov/Traces/study/?acc=SRP026214","SRP026214")</f>
        <v>SRP026214</v>
      </c>
      <c r="E402" t="str">
        <f>HYPERLINK("https://www.ncbi.nlm.nih.gov/Traces/study/?acc=SRX312207","SRX312207")</f>
        <v>SRX312207</v>
      </c>
    </row>
    <row r="403" spans="1:5" x14ac:dyDescent="0.25">
      <c r="A403" t="str">
        <f>HYPERLINK("https://www.ncbi.nlm.nih.gov/geo/query/acc.cgi?acc=GSM2042330","GSM2042330")</f>
        <v>GSM2042330</v>
      </c>
      <c r="B403" s="2" t="s">
        <v>6750</v>
      </c>
      <c r="C403" t="str">
        <f>HYPERLINK("https://www.ncbi.nlm.nih.gov/geo/query/acc.cgi?acc=GSE77003","GSE77003")</f>
        <v>GSE77003</v>
      </c>
      <c r="D403" t="str">
        <f>HYPERLINK("https://www.ncbi.nlm.nih.gov/Traces/study/?acc=SRP068644","SRP068644")</f>
        <v>SRP068644</v>
      </c>
      <c r="E403" t="str">
        <f>HYPERLINK("https://www.ncbi.nlm.nih.gov/Traces/study/?acc=SRX1537890","SRX1537890")</f>
        <v>SRX1537890</v>
      </c>
    </row>
    <row r="404" spans="1:5" x14ac:dyDescent="0.25">
      <c r="A404" t="str">
        <f>HYPERLINK("https://www.ncbi.nlm.nih.gov/geo/query/acc.cgi?acc=GSM1820461","GSM1820461")</f>
        <v>GSM1820461</v>
      </c>
      <c r="B404" s="2" t="s">
        <v>6751</v>
      </c>
      <c r="C404" t="str">
        <f>HYPERLINK("https://www.ncbi.nlm.nih.gov/geo/query/acc.cgi?acc=GSE70849","GSE70849")</f>
        <v>GSE70849</v>
      </c>
      <c r="D404" t="str">
        <f>HYPERLINK("https://www.ncbi.nlm.nih.gov/Traces/study/?acc=SRP061023","SRP061023")</f>
        <v>SRP061023</v>
      </c>
      <c r="E404" t="str">
        <f>HYPERLINK("https://www.ncbi.nlm.nih.gov/Traces/study/?acc=SRX1094452","SRX1094452")</f>
        <v>SRX1094452</v>
      </c>
    </row>
    <row r="405" spans="1:5" x14ac:dyDescent="0.25">
      <c r="A405" t="str">
        <f>HYPERLINK("https://www.ncbi.nlm.nih.gov/geo/query/acc.cgi?acc=GSM2042324","GSM2042324")</f>
        <v>GSM2042324</v>
      </c>
      <c r="B405" s="2" t="s">
        <v>6752</v>
      </c>
      <c r="C405" t="str">
        <f>HYPERLINK("https://www.ncbi.nlm.nih.gov/geo/query/acc.cgi?acc=GSE77003","GSE77003")</f>
        <v>GSE77003</v>
      </c>
      <c r="D405" t="str">
        <f>HYPERLINK("https://www.ncbi.nlm.nih.gov/Traces/study/?acc=SRP068644","SRP068644")</f>
        <v>SRP068644</v>
      </c>
      <c r="E405" t="str">
        <f>HYPERLINK("https://www.ncbi.nlm.nih.gov/Traces/study/?acc=SRX1537884","SRX1537884")</f>
        <v>SRX1537884</v>
      </c>
    </row>
    <row r="406" spans="1:5" x14ac:dyDescent="0.25">
      <c r="A406" t="str">
        <f>HYPERLINK("https://www.ncbi.nlm.nih.gov/geo/query/acc.cgi?acc=GSM2042325","GSM2042325")</f>
        <v>GSM2042325</v>
      </c>
      <c r="B406" s="2" t="s">
        <v>6753</v>
      </c>
      <c r="C406" t="str">
        <f>HYPERLINK("https://www.ncbi.nlm.nih.gov/geo/query/acc.cgi?acc=GSE77003","GSE77003")</f>
        <v>GSE77003</v>
      </c>
      <c r="D406" t="str">
        <f>HYPERLINK("https://www.ncbi.nlm.nih.gov/Traces/study/?acc=SRP068644","SRP068644")</f>
        <v>SRP068644</v>
      </c>
      <c r="E406" t="str">
        <f>HYPERLINK("https://www.ncbi.nlm.nih.gov/Traces/study/?acc=SRX1537885","SRX1537885")</f>
        <v>SRX1537885</v>
      </c>
    </row>
    <row r="407" spans="1:5" x14ac:dyDescent="0.25">
      <c r="A407" t="str">
        <f>HYPERLINK("https://www.ncbi.nlm.nih.gov/geo/query/acc.cgi?acc=GSM2042327","GSM2042327")</f>
        <v>GSM2042327</v>
      </c>
      <c r="B407" s="2" t="s">
        <v>6754</v>
      </c>
      <c r="C407" t="str">
        <f>HYPERLINK("https://www.ncbi.nlm.nih.gov/geo/query/acc.cgi?acc=GSE77003","GSE77003")</f>
        <v>GSE77003</v>
      </c>
      <c r="D407" t="str">
        <f>HYPERLINK("https://www.ncbi.nlm.nih.gov/Traces/study/?acc=SRP068644","SRP068644")</f>
        <v>SRP068644</v>
      </c>
      <c r="E407" t="str">
        <f>HYPERLINK("https://www.ncbi.nlm.nih.gov/Traces/study/?acc=SRX1537887","SRX1537887")</f>
        <v>SRX1537887</v>
      </c>
    </row>
    <row r="408" spans="1:5" x14ac:dyDescent="0.25">
      <c r="A408" t="str">
        <f>HYPERLINK("https://www.ncbi.nlm.nih.gov/geo/query/acc.cgi?acc=GSM1282304","GSM1282304")</f>
        <v>GSM1282304</v>
      </c>
      <c r="B408" s="2" t="s">
        <v>6755</v>
      </c>
      <c r="C408" t="str">
        <f>HYPERLINK("https://www.ncbi.nlm.nih.gov/geo/query/acc.cgi?acc=GSE53090","GSE53090")</f>
        <v>GSE53090</v>
      </c>
      <c r="D408" t="str">
        <f>HYPERLINK("https://www.ncbi.nlm.nih.gov/Traces/study/?acc=SRP033568","SRP033568")</f>
        <v>SRP033568</v>
      </c>
      <c r="E408" t="str">
        <f>HYPERLINK("https://www.ncbi.nlm.nih.gov/Traces/study/?acc=SRX388452","SRX388452")</f>
        <v>SRX388452</v>
      </c>
    </row>
    <row r="409" spans="1:5" x14ac:dyDescent="0.25">
      <c r="A409" t="str">
        <f>HYPERLINK("https://www.ncbi.nlm.nih.gov/geo/query/acc.cgi?acc=GSM984549","GSM984549")</f>
        <v>GSM984549</v>
      </c>
      <c r="B409" s="2" t="s">
        <v>6756</v>
      </c>
      <c r="C409" t="str">
        <f>HYPERLINK("https://www.ncbi.nlm.nih.gov/geo/query/acc.cgi?acc=GSE40064","GSE40064")</f>
        <v>GSE40064</v>
      </c>
      <c r="D409" t="str">
        <f>HYPERLINK("https://www.ncbi.nlm.nih.gov/Traces/study/?acc=SRP014791","SRP014791")</f>
        <v>SRP014791</v>
      </c>
      <c r="E409" t="str">
        <f>HYPERLINK("https://www.ncbi.nlm.nih.gov/Traces/study/?acc=SRX175839","SRX175839")</f>
        <v>SRX175839</v>
      </c>
    </row>
    <row r="410" spans="1:5" x14ac:dyDescent="0.25">
      <c r="A410" t="str">
        <f>HYPERLINK("https://www.ncbi.nlm.nih.gov/geo/query/acc.cgi?acc=GSM1477665","GSM1477665")</f>
        <v>GSM1477665</v>
      </c>
      <c r="B410" s="2" t="s">
        <v>6757</v>
      </c>
      <c r="C410" t="str">
        <f>HYPERLINK("https://www.ncbi.nlm.nih.gov/geo/query/acc.cgi?acc=GSE60397","GSE60397")</f>
        <v>GSE60397</v>
      </c>
      <c r="D410" t="str">
        <f>HYPERLINK("https://www.ncbi.nlm.nih.gov/Traces/study/?acc=SRP045486","SRP045486")</f>
        <v>SRP045486</v>
      </c>
      <c r="E410" t="str">
        <f>HYPERLINK("https://www.ncbi.nlm.nih.gov/Traces/study/?acc=SRX679509","SRX679509")</f>
        <v>SRX679509</v>
      </c>
    </row>
    <row r="411" spans="1:5" x14ac:dyDescent="0.25">
      <c r="A411" t="str">
        <f>HYPERLINK("https://www.ncbi.nlm.nih.gov/geo/query/acc.cgi?acc=GSM1247855","GSM1247855")</f>
        <v>GSM1247855</v>
      </c>
      <c r="B411" s="2" t="s">
        <v>6758</v>
      </c>
      <c r="C411" t="str">
        <f>HYPERLINK("https://www.ncbi.nlm.nih.gov/geo/query/acc.cgi?acc=GSE51553","GSE51553")</f>
        <v>GSE51553</v>
      </c>
      <c r="D411" t="str">
        <f>HYPERLINK("https://www.ncbi.nlm.nih.gov/Traces/study/?acc=SRP032317","SRP032317")</f>
        <v>SRP032317</v>
      </c>
      <c r="E411" t="str">
        <f>HYPERLINK("https://www.ncbi.nlm.nih.gov/Traces/study/?acc=SRX369237","SRX369237")</f>
        <v>SRX369237</v>
      </c>
    </row>
    <row r="412" spans="1:5" x14ac:dyDescent="0.25">
      <c r="A412" t="str">
        <f>HYPERLINK("https://www.ncbi.nlm.nih.gov/geo/query/acc.cgi?acc=GSM1247852","GSM1247852")</f>
        <v>GSM1247852</v>
      </c>
      <c r="B412" s="2" t="s">
        <v>6759</v>
      </c>
      <c r="C412" t="str">
        <f>HYPERLINK("https://www.ncbi.nlm.nih.gov/geo/query/acc.cgi?acc=GSE51553","GSE51553")</f>
        <v>GSE51553</v>
      </c>
      <c r="D412" t="str">
        <f>HYPERLINK("https://www.ncbi.nlm.nih.gov/Traces/study/?acc=SRP032317","SRP032317")</f>
        <v>SRP032317</v>
      </c>
      <c r="E412" t="str">
        <f>HYPERLINK("https://www.ncbi.nlm.nih.gov/Traces/study/?acc=SRX369234","SRX369234")</f>
        <v>SRX369234</v>
      </c>
    </row>
    <row r="413" spans="1:5" x14ac:dyDescent="0.25">
      <c r="A413" t="str">
        <f>HYPERLINK("https://www.ncbi.nlm.nih.gov/geo/query/acc.cgi?acc=GSM2360937","GSM2360937")</f>
        <v>GSM2360937</v>
      </c>
      <c r="B413" s="2" t="s">
        <v>6760</v>
      </c>
      <c r="C413" t="str">
        <f>HYPERLINK("https://www.ncbi.nlm.nih.gov/geo/query/acc.cgi?acc=GSE89210","GSE89210")</f>
        <v>GSE89210</v>
      </c>
      <c r="D413" t="str">
        <f>HYPERLINK("https://www.ncbi.nlm.nih.gov/Traces/study/?acc=SRP092111","SRP092111")</f>
        <v>SRP092111</v>
      </c>
      <c r="E413" t="str">
        <f>HYPERLINK("https://www.ncbi.nlm.nih.gov/Traces/study/?acc=SRX2270105","SRX2270105")</f>
        <v>SRX2270105</v>
      </c>
    </row>
    <row r="414" spans="1:5" x14ac:dyDescent="0.25">
      <c r="A414" t="str">
        <f>HYPERLINK("https://www.ncbi.nlm.nih.gov/geo/query/acc.cgi?acc=GSM1437480","GSM1437480")</f>
        <v>GSM1437480</v>
      </c>
      <c r="B414" s="2" t="s">
        <v>6761</v>
      </c>
      <c r="C414" t="str">
        <f>HYPERLINK("https://www.ncbi.nlm.nih.gov/geo/query/acc.cgi?acc=GSE58414","GSE58414")</f>
        <v>GSE58414</v>
      </c>
      <c r="D414" t="str">
        <f>HYPERLINK("https://www.ncbi.nlm.nih.gov/Traces/study/?acc=SRP044364","SRP044364")</f>
        <v>SRP044364</v>
      </c>
      <c r="E414" t="str">
        <f>HYPERLINK("https://www.ncbi.nlm.nih.gov/Traces/study/?acc=SRX652865","SRX652865")</f>
        <v>SRX652865</v>
      </c>
    </row>
    <row r="415" spans="1:5" x14ac:dyDescent="0.25">
      <c r="A415" t="str">
        <f>HYPERLINK("https://www.ncbi.nlm.nih.gov/geo/query/acc.cgi?acc=GSM1974105","GSM1974105")</f>
        <v>GSM1974105</v>
      </c>
      <c r="B415" s="2" t="s">
        <v>6762</v>
      </c>
      <c r="C415" t="str">
        <f>HYPERLINK("https://www.ncbi.nlm.nih.gov/geo/query/acc.cgi?acc=GSE68582","GSE68582")</f>
        <v>GSE68582</v>
      </c>
      <c r="D415" t="str">
        <f>HYPERLINK("https://www.ncbi.nlm.nih.gov/Traces/study/?acc=SRP058020","SRP058020")</f>
        <v>SRP058020</v>
      </c>
      <c r="E415" t="str">
        <f>HYPERLINK("https://www.ncbi.nlm.nih.gov/Traces/study/?acc=SRX1488352","SRX1488352")</f>
        <v>SRX1488352</v>
      </c>
    </row>
    <row r="416" spans="1:5" x14ac:dyDescent="0.25">
      <c r="A416" t="str">
        <f>HYPERLINK("https://www.ncbi.nlm.nih.gov/geo/query/acc.cgi?acc=GSM2073069","GSM2073069")</f>
        <v>GSM2073069</v>
      </c>
      <c r="B416" s="2" t="s">
        <v>6763</v>
      </c>
      <c r="C416" t="str">
        <f>HYPERLINK("https://www.ncbi.nlm.nih.gov/geo/query/acc.cgi?acc=GSE78708","GSE78708")</f>
        <v>GSE78708</v>
      </c>
      <c r="D416" t="str">
        <f>HYPERLINK("https://www.ncbi.nlm.nih.gov/Traces/study/?acc=SRP070890","SRP070890")</f>
        <v>SRP070890</v>
      </c>
      <c r="E416" t="str">
        <f>HYPERLINK("https://www.ncbi.nlm.nih.gov/Traces/study/?acc=SRX1602692","SRX1602692")</f>
        <v>SRX1602692</v>
      </c>
    </row>
    <row r="417" spans="1:5" x14ac:dyDescent="0.25">
      <c r="A417" t="str">
        <f>HYPERLINK("https://www.ncbi.nlm.nih.gov/geo/query/acc.cgi?acc=GSM2073059","GSM2073059")</f>
        <v>GSM2073059</v>
      </c>
      <c r="B417" s="2" t="s">
        <v>6764</v>
      </c>
      <c r="C417" t="str">
        <f>HYPERLINK("https://www.ncbi.nlm.nih.gov/geo/query/acc.cgi?acc=GSE78708","GSE78708")</f>
        <v>GSE78708</v>
      </c>
      <c r="D417" t="str">
        <f>HYPERLINK("https://www.ncbi.nlm.nih.gov/Traces/study/?acc=SRP070890","SRP070890")</f>
        <v>SRP070890</v>
      </c>
      <c r="E417" t="str">
        <f>HYPERLINK("https://www.ncbi.nlm.nih.gov/Traces/study/?acc=SRX1602682","SRX1602682")</f>
        <v>SRX1602682</v>
      </c>
    </row>
    <row r="418" spans="1:5" x14ac:dyDescent="0.25">
      <c r="A418" t="str">
        <f>HYPERLINK("https://www.ncbi.nlm.nih.gov/geo/query/acc.cgi?acc=GSM2073063","GSM2073063")</f>
        <v>GSM2073063</v>
      </c>
      <c r="B418" s="2" t="s">
        <v>6765</v>
      </c>
      <c r="C418" t="str">
        <f>HYPERLINK("https://www.ncbi.nlm.nih.gov/geo/query/acc.cgi?acc=GSE78708","GSE78708")</f>
        <v>GSE78708</v>
      </c>
      <c r="D418" t="str">
        <f>HYPERLINK("https://www.ncbi.nlm.nih.gov/Traces/study/?acc=SRP070890","SRP070890")</f>
        <v>SRP070890</v>
      </c>
      <c r="E418" t="str">
        <f>HYPERLINK("https://www.ncbi.nlm.nih.gov/Traces/study/?acc=SRX1602686","SRX1602686")</f>
        <v>SRX1602686</v>
      </c>
    </row>
    <row r="419" spans="1:5" x14ac:dyDescent="0.25">
      <c r="A419" t="str">
        <f>HYPERLINK("https://www.ncbi.nlm.nih.gov/geo/query/acc.cgi?acc=GSM2073067","GSM2073067")</f>
        <v>GSM2073067</v>
      </c>
      <c r="B419" s="2" t="s">
        <v>6766</v>
      </c>
      <c r="C419" t="str">
        <f>HYPERLINK("https://www.ncbi.nlm.nih.gov/geo/query/acc.cgi?acc=GSE78708","GSE78708")</f>
        <v>GSE78708</v>
      </c>
      <c r="D419" t="str">
        <f>HYPERLINK("https://www.ncbi.nlm.nih.gov/Traces/study/?acc=SRP070890","SRP070890")</f>
        <v>SRP070890</v>
      </c>
      <c r="E419" t="str">
        <f>HYPERLINK("https://www.ncbi.nlm.nih.gov/Traces/study/?acc=SRX1602690","SRX1602690")</f>
        <v>SRX1602690</v>
      </c>
    </row>
    <row r="420" spans="1:5" x14ac:dyDescent="0.25">
      <c r="A420" t="str">
        <f>HYPERLINK("https://www.ncbi.nlm.nih.gov/geo/query/acc.cgi?acc=GSM1489930","GSM1489930")</f>
        <v>GSM1489930</v>
      </c>
      <c r="B420" s="2" t="s">
        <v>6767</v>
      </c>
      <c r="C420" t="str">
        <f>HYPERLINK("https://www.ncbi.nlm.nih.gov/geo/query/acc.cgi?acc=GSE60843","GSE60843")</f>
        <v>GSE60843</v>
      </c>
      <c r="D420" t="str">
        <f>HYPERLINK("https://www.ncbi.nlm.nih.gov/Traces/study/?acc=SRP045832","SRP045832")</f>
        <v>SRP045832</v>
      </c>
      <c r="E420" t="str">
        <f>HYPERLINK("https://www.ncbi.nlm.nih.gov/Traces/study/?acc=SRX688852","SRX688852")</f>
        <v>SRX688852</v>
      </c>
    </row>
    <row r="421" spans="1:5" x14ac:dyDescent="0.25">
      <c r="A421" t="str">
        <f>HYPERLINK("https://www.ncbi.nlm.nih.gov/geo/query/acc.cgi?acc=GSM1526263","GSM1526263")</f>
        <v>GSM1526263</v>
      </c>
      <c r="B421" s="2" t="s">
        <v>6768</v>
      </c>
      <c r="C421" t="str">
        <f>HYPERLINK("https://www.ncbi.nlm.nih.gov/geo/query/acc.cgi?acc=GSE62378","GSE62378")</f>
        <v>GSE62378</v>
      </c>
      <c r="D421" t="str">
        <f>HYPERLINK("https://www.ncbi.nlm.nih.gov/Traces/study/?acc=SRP048945","SRP048945")</f>
        <v>SRP048945</v>
      </c>
      <c r="E421" t="str">
        <f>HYPERLINK("https://www.ncbi.nlm.nih.gov/Traces/study/?acc=SRX733557","SRX733557")</f>
        <v>SRX733557</v>
      </c>
    </row>
    <row r="422" spans="1:5" x14ac:dyDescent="0.25">
      <c r="A422" t="str">
        <f>HYPERLINK("https://www.ncbi.nlm.nih.gov/geo/query/acc.cgi?acc=GSM1526264","GSM1526264")</f>
        <v>GSM1526264</v>
      </c>
      <c r="B422" s="2" t="s">
        <v>6769</v>
      </c>
      <c r="C422" t="str">
        <f>HYPERLINK("https://www.ncbi.nlm.nih.gov/geo/query/acc.cgi?acc=GSE62378","GSE62378")</f>
        <v>GSE62378</v>
      </c>
      <c r="D422" t="str">
        <f>HYPERLINK("https://www.ncbi.nlm.nih.gov/Traces/study/?acc=SRP048945","SRP048945")</f>
        <v>SRP048945</v>
      </c>
      <c r="E422" t="str">
        <f>HYPERLINK("https://www.ncbi.nlm.nih.gov/Traces/study/?acc=SRX733558","SRX733558")</f>
        <v>SRX733558</v>
      </c>
    </row>
    <row r="423" spans="1:5" x14ac:dyDescent="0.25">
      <c r="A423" t="str">
        <f>HYPERLINK("https://www.ncbi.nlm.nih.gov/geo/query/acc.cgi?acc=GSM1489931","GSM1489931")</f>
        <v>GSM1489931</v>
      </c>
      <c r="B423" s="2" t="s">
        <v>6770</v>
      </c>
      <c r="C423" t="str">
        <f>HYPERLINK("https://www.ncbi.nlm.nih.gov/geo/query/acc.cgi?acc=GSE60843","GSE60843")</f>
        <v>GSE60843</v>
      </c>
      <c r="D423" t="str">
        <f>HYPERLINK("https://www.ncbi.nlm.nih.gov/Traces/study/?acc=SRP045832","SRP045832")</f>
        <v>SRP045832</v>
      </c>
      <c r="E423" t="str">
        <f>HYPERLINK("https://www.ncbi.nlm.nih.gov/Traces/study/?acc=SRX688853","SRX688853")</f>
        <v>SRX688853</v>
      </c>
    </row>
    <row r="424" spans="1:5" x14ac:dyDescent="0.25">
      <c r="A424" t="str">
        <f>HYPERLINK("https://www.ncbi.nlm.nih.gov/geo/query/acc.cgi?acc=GSM1194342","GSM1194342")</f>
        <v>GSM1194342</v>
      </c>
      <c r="B424" s="2" t="s">
        <v>6771</v>
      </c>
      <c r="C424" t="str">
        <f>HYPERLINK("https://www.ncbi.nlm.nih.gov/geo/query/acc.cgi?acc=GSE49147","GSE49147")</f>
        <v>GSE49147</v>
      </c>
      <c r="D424" t="str">
        <f>HYPERLINK("https://www.ncbi.nlm.nih.gov/Traces/study/?acc=SRP028179","SRP028179")</f>
        <v>SRP028179</v>
      </c>
      <c r="E424" t="str">
        <f>HYPERLINK("https://www.ncbi.nlm.nih.gov/Traces/study/?acc=SRX327374","SRX327374")</f>
        <v>SRX327374</v>
      </c>
    </row>
    <row r="425" spans="1:5" x14ac:dyDescent="0.25">
      <c r="A425" t="str">
        <f>HYPERLINK("https://www.ncbi.nlm.nih.gov/geo/query/acc.cgi?acc=GSM1194344","GSM1194344")</f>
        <v>GSM1194344</v>
      </c>
      <c r="B425" s="2" t="s">
        <v>6772</v>
      </c>
      <c r="C425" t="str">
        <f>HYPERLINK("https://www.ncbi.nlm.nih.gov/geo/query/acc.cgi?acc=GSE49147","GSE49147")</f>
        <v>GSE49147</v>
      </c>
      <c r="D425" t="str">
        <f>HYPERLINK("https://www.ncbi.nlm.nih.gov/Traces/study/?acc=SRP028179","SRP028179")</f>
        <v>SRP028179</v>
      </c>
      <c r="E425" t="str">
        <f>HYPERLINK("https://www.ncbi.nlm.nih.gov/Traces/study/?acc=SRX327376","SRX327376")</f>
        <v>SRX327376</v>
      </c>
    </row>
    <row r="426" spans="1:5" x14ac:dyDescent="0.25">
      <c r="A426" t="str">
        <f>HYPERLINK("https://www.ncbi.nlm.nih.gov/geo/query/acc.cgi?acc=GSM1182001","GSM1182001")</f>
        <v>GSM1182001</v>
      </c>
      <c r="B426" s="2" t="s">
        <v>6773</v>
      </c>
      <c r="C426" t="str">
        <f>HYPERLINK("https://www.ncbi.nlm.nih.gov/geo/query/acc.cgi?acc=GSE48606","GSE48606")</f>
        <v>GSE48606</v>
      </c>
      <c r="D426" t="str">
        <f>HYPERLINK("https://www.ncbi.nlm.nih.gov/Traces/study/?acc=SRP026625","SRP026625")</f>
        <v>SRP026625</v>
      </c>
      <c r="E426" t="str">
        <f>HYPERLINK("https://www.ncbi.nlm.nih.gov/Traces/study/?acc=SRX318967","SRX318967")</f>
        <v>SRX318967</v>
      </c>
    </row>
    <row r="427" spans="1:5" x14ac:dyDescent="0.25">
      <c r="A427" t="str">
        <f>HYPERLINK("https://www.ncbi.nlm.nih.gov/geo/query/acc.cgi?acc=GSM1816843","GSM1816843")</f>
        <v>GSM1816843</v>
      </c>
      <c r="B427" s="2" t="s">
        <v>6774</v>
      </c>
      <c r="C427" t="str">
        <f>HYPERLINK("https://www.ncbi.nlm.nih.gov/geo/query/acc.cgi?acc=GSE70721","GSE70721")</f>
        <v>GSE70721</v>
      </c>
      <c r="D427" t="str">
        <f>HYPERLINK("https://www.ncbi.nlm.nih.gov/Traces/study/?acc=SRP060644","SRP060644")</f>
        <v>SRP060644</v>
      </c>
      <c r="E427" t="str">
        <f>HYPERLINK("https://www.ncbi.nlm.nih.gov/Traces/study/?acc=SRX1091401","SRX1091401")</f>
        <v>SRX1091401</v>
      </c>
    </row>
    <row r="428" spans="1:5" x14ac:dyDescent="0.25">
      <c r="A428" t="str">
        <f>HYPERLINK("https://www.ncbi.nlm.nih.gov/geo/query/acc.cgi?acc=GSM1899785","GSM1899785")</f>
        <v>GSM1899785</v>
      </c>
      <c r="B428" s="2" t="s">
        <v>6775</v>
      </c>
      <c r="C428" t="str">
        <f>HYPERLINK("https://www.ncbi.nlm.nih.gov/geo/query/acc.cgi?acc=GSE73631","GSE73631")</f>
        <v>GSE73631</v>
      </c>
      <c r="D428" t="str">
        <f>HYPERLINK("https://www.ncbi.nlm.nih.gov/Traces/study/?acc=SRP064357","SRP064357")</f>
        <v>SRP064357</v>
      </c>
      <c r="E428" t="str">
        <f>HYPERLINK("https://www.ncbi.nlm.nih.gov/Traces/study/?acc=SRX1297576","SRX1297576")</f>
        <v>SRX1297576</v>
      </c>
    </row>
    <row r="429" spans="1:5" x14ac:dyDescent="0.25">
      <c r="A429" t="str">
        <f>HYPERLINK("https://www.ncbi.nlm.nih.gov/geo/query/acc.cgi?acc=GSM1098629","GSM1098629")</f>
        <v>GSM1098629</v>
      </c>
      <c r="B429" s="2" t="s">
        <v>6776</v>
      </c>
      <c r="C429" t="str">
        <f>HYPERLINK("https://www.ncbi.nlm.nih.gov/geo/query/acc.cgi?acc=GSE45182","GSE45182")</f>
        <v>GSE45182</v>
      </c>
      <c r="D429" t="str">
        <f>HYPERLINK("https://www.ncbi.nlm.nih.gov/Traces/study/?acc=SRP019467","SRP019467")</f>
        <v>SRP019467</v>
      </c>
      <c r="E429" t="str">
        <f>HYPERLINK("https://www.ncbi.nlm.nih.gov/Traces/study/?acc=SRX249650","SRX249650")</f>
        <v>SRX249650</v>
      </c>
    </row>
    <row r="430" spans="1:5" x14ac:dyDescent="0.25">
      <c r="A430" t="str">
        <f>HYPERLINK("https://www.ncbi.nlm.nih.gov/geo/query/acc.cgi?acc=GSM1098627","GSM1098627")</f>
        <v>GSM1098627</v>
      </c>
      <c r="B430" s="2" t="s">
        <v>6777</v>
      </c>
      <c r="C430" t="str">
        <f>HYPERLINK("https://www.ncbi.nlm.nih.gov/geo/query/acc.cgi?acc=GSE45182","GSE45182")</f>
        <v>GSE45182</v>
      </c>
      <c r="D430" t="str">
        <f>HYPERLINK("https://www.ncbi.nlm.nih.gov/Traces/study/?acc=SRP019467","SRP019467")</f>
        <v>SRP019467</v>
      </c>
      <c r="E430" t="str">
        <f>HYPERLINK("https://www.ncbi.nlm.nih.gov/Traces/study/?acc=SRX249648","SRX249648")</f>
        <v>SRX249648</v>
      </c>
    </row>
    <row r="431" spans="1:5" x14ac:dyDescent="0.25">
      <c r="A431" t="str">
        <f>HYPERLINK("https://www.ncbi.nlm.nih.gov/geo/query/acc.cgi?acc=GSM2219508","GSM2219508")</f>
        <v>GSM2219508</v>
      </c>
      <c r="B431" s="2" t="s">
        <v>6778</v>
      </c>
      <c r="C431" t="str">
        <f>HYPERLINK("https://www.ncbi.nlm.nih.gov/geo/query/acc.cgi?acc=GSE80280","GSE80280")</f>
        <v>GSE80280</v>
      </c>
      <c r="D431" t="str">
        <f>HYPERLINK("https://www.ncbi.nlm.nih.gov/Traces/study/?acc=SRP073306","SRP073306")</f>
        <v>SRP073306</v>
      </c>
      <c r="E431" t="str">
        <f>HYPERLINK("https://www.ncbi.nlm.nih.gov/Traces/study/?acc=SRX1884210","SRX1884210")</f>
        <v>SRX1884210</v>
      </c>
    </row>
    <row r="432" spans="1:5" x14ac:dyDescent="0.25">
      <c r="A432" t="str">
        <f>HYPERLINK("https://www.ncbi.nlm.nih.gov/geo/query/acc.cgi?acc=GSM2219514","GSM2219514")</f>
        <v>GSM2219514</v>
      </c>
      <c r="B432" s="2" t="s">
        <v>6779</v>
      </c>
      <c r="C432" t="str">
        <f>HYPERLINK("https://www.ncbi.nlm.nih.gov/geo/query/acc.cgi?acc=GSE80280","GSE80280")</f>
        <v>GSE80280</v>
      </c>
      <c r="D432" t="str">
        <f>HYPERLINK("https://www.ncbi.nlm.nih.gov/Traces/study/?acc=SRP073306","SRP073306")</f>
        <v>SRP073306</v>
      </c>
      <c r="E432" t="str">
        <f>HYPERLINK("https://www.ncbi.nlm.nih.gov/Traces/study/?acc=SRX1884216","SRX1884216")</f>
        <v>SRX1884216</v>
      </c>
    </row>
    <row r="433" spans="1:5" x14ac:dyDescent="0.25">
      <c r="A433" t="str">
        <f>HYPERLINK("https://www.ncbi.nlm.nih.gov/geo/query/acc.cgi?acc=GSM2219515","GSM2219515")</f>
        <v>GSM2219515</v>
      </c>
      <c r="B433" s="2" t="s">
        <v>6780</v>
      </c>
      <c r="C433" t="str">
        <f>HYPERLINK("https://www.ncbi.nlm.nih.gov/geo/query/acc.cgi?acc=GSE80280","GSE80280")</f>
        <v>GSE80280</v>
      </c>
      <c r="D433" t="str">
        <f>HYPERLINK("https://www.ncbi.nlm.nih.gov/Traces/study/?acc=SRP073306","SRP073306")</f>
        <v>SRP073306</v>
      </c>
      <c r="E433" t="str">
        <f>HYPERLINK("https://www.ncbi.nlm.nih.gov/Traces/study/?acc=SRX1884217","SRX1884217")</f>
        <v>SRX1884217</v>
      </c>
    </row>
    <row r="434" spans="1:5" x14ac:dyDescent="0.25">
      <c r="A434" t="str">
        <f>HYPERLINK("https://www.ncbi.nlm.nih.gov/geo/query/acc.cgi?acc=GSM2051554","GSM2051554")</f>
        <v>GSM2051554</v>
      </c>
      <c r="B434" s="2" t="s">
        <v>6781</v>
      </c>
      <c r="C434" t="str">
        <f>HYPERLINK("https://www.ncbi.nlm.nih.gov/geo/query/acc.cgi?acc=GSE77420","GSE77420")</f>
        <v>GSE77420</v>
      </c>
      <c r="D434" t="str">
        <f>HYPERLINK("https://www.ncbi.nlm.nih.gov/Traces/study/?acc=SRP069097","SRP069097")</f>
        <v>SRP069097</v>
      </c>
      <c r="E434" t="str">
        <f>HYPERLINK("https://www.ncbi.nlm.nih.gov/Traces/study/?acc=SRX1554254","SRX1554254")</f>
        <v>SRX1554254</v>
      </c>
    </row>
    <row r="435" spans="1:5" x14ac:dyDescent="0.25">
      <c r="A435" t="str">
        <f>HYPERLINK("https://www.ncbi.nlm.nih.gov/geo/query/acc.cgi?acc=GSM1386909","GSM1386909")</f>
        <v>GSM1386909</v>
      </c>
      <c r="B435" s="2" t="s">
        <v>6782</v>
      </c>
      <c r="C435" t="str">
        <f>HYPERLINK("https://www.ncbi.nlm.nih.gov/geo/query/acc.cgi?acc=GSE57698","GSE57698")</f>
        <v>GSE57698</v>
      </c>
      <c r="D435" t="str">
        <f>HYPERLINK("https://www.ncbi.nlm.nih.gov/Traces/study/?acc=SRP042009","SRP042009")</f>
        <v>SRP042009</v>
      </c>
      <c r="E435" t="str">
        <f>HYPERLINK("https://www.ncbi.nlm.nih.gov/Traces/study/?acc=SRX543152","SRX543152")</f>
        <v>SRX543152</v>
      </c>
    </row>
    <row r="436" spans="1:5" x14ac:dyDescent="0.25">
      <c r="A436" t="str">
        <f>HYPERLINK("https://www.ncbi.nlm.nih.gov/geo/query/acc.cgi?acc=GSM1176471","GSM1176471")</f>
        <v>GSM1176471</v>
      </c>
      <c r="B436" s="2" t="s">
        <v>6783</v>
      </c>
      <c r="C436" t="str">
        <f>HYPERLINK("https://www.ncbi.nlm.nih.gov/geo/query/acc.cgi?acc=GSE48364","GSE48364")</f>
        <v>GSE48364</v>
      </c>
      <c r="D436" t="str">
        <f>HYPERLINK("https://www.ncbi.nlm.nih.gov/Traces/study/?acc=SRP026364","SRP026364")</f>
        <v>SRP026364</v>
      </c>
      <c r="E436" t="str">
        <f>HYPERLINK("https://www.ncbi.nlm.nih.gov/Traces/study/?acc=SRX316299","SRX316299")</f>
        <v>SRX316299</v>
      </c>
    </row>
    <row r="437" spans="1:5" x14ac:dyDescent="0.25">
      <c r="A437" t="str">
        <f>HYPERLINK("https://www.ncbi.nlm.nih.gov/geo/query/acc.cgi?acc=GSM1176469","GSM1176469")</f>
        <v>GSM1176469</v>
      </c>
      <c r="B437" s="2" t="s">
        <v>6784</v>
      </c>
      <c r="C437" t="str">
        <f>HYPERLINK("https://www.ncbi.nlm.nih.gov/geo/query/acc.cgi?acc=GSE48364","GSE48364")</f>
        <v>GSE48364</v>
      </c>
      <c r="D437" t="str">
        <f>HYPERLINK("https://www.ncbi.nlm.nih.gov/Traces/study/?acc=SRP026364","SRP026364")</f>
        <v>SRP026364</v>
      </c>
      <c r="E437" t="str">
        <f>HYPERLINK("https://www.ncbi.nlm.nih.gov/Traces/study/?acc=SRX316297","SRX316297")</f>
        <v>SRX316297</v>
      </c>
    </row>
    <row r="438" spans="1:5" x14ac:dyDescent="0.25">
      <c r="A438" t="str">
        <f>HYPERLINK("https://www.ncbi.nlm.nih.gov/geo/query/acc.cgi?acc=GSM1176467","GSM1176467")</f>
        <v>GSM1176467</v>
      </c>
      <c r="B438" s="2" t="s">
        <v>6785</v>
      </c>
      <c r="C438" t="str">
        <f>HYPERLINK("https://www.ncbi.nlm.nih.gov/geo/query/acc.cgi?acc=GSE48364","GSE48364")</f>
        <v>GSE48364</v>
      </c>
      <c r="D438" t="str">
        <f>HYPERLINK("https://www.ncbi.nlm.nih.gov/Traces/study/?acc=SRP026364","SRP026364")</f>
        <v>SRP026364</v>
      </c>
      <c r="E438" t="str">
        <f>HYPERLINK("https://www.ncbi.nlm.nih.gov/Traces/study/?acc=SRX316295","SRX316295")</f>
        <v>SRX316295</v>
      </c>
    </row>
    <row r="439" spans="1:5" x14ac:dyDescent="0.25">
      <c r="A439" t="str">
        <f>HYPERLINK("https://www.ncbi.nlm.nih.gov/geo/query/acc.cgi?acc=GSM1816848","GSM1816848")</f>
        <v>GSM1816848</v>
      </c>
      <c r="B439" s="2" t="s">
        <v>6786</v>
      </c>
      <c r="C439" t="str">
        <f>HYPERLINK("https://www.ncbi.nlm.nih.gov/geo/query/acc.cgi?acc=GSE70721","GSE70721")</f>
        <v>GSE70721</v>
      </c>
      <c r="D439" t="str">
        <f>HYPERLINK("https://www.ncbi.nlm.nih.gov/Traces/study/?acc=SRP060644","SRP060644")</f>
        <v>SRP060644</v>
      </c>
      <c r="E439" t="str">
        <f>HYPERLINK("https://www.ncbi.nlm.nih.gov/Traces/study/?acc=SRX1091406","SRX1091406")</f>
        <v>SRX1091406</v>
      </c>
    </row>
    <row r="440" spans="1:5" x14ac:dyDescent="0.25">
      <c r="A440" t="str">
        <f>HYPERLINK("https://www.ncbi.nlm.nih.gov/geo/query/acc.cgi?acc=GSM2322600","GSM2322600")</f>
        <v>GSM2322600</v>
      </c>
      <c r="B440" s="2" t="s">
        <v>6787</v>
      </c>
      <c r="C440" t="str">
        <f>HYPERLINK("https://www.ncbi.nlm.nih.gov/geo/query/acc.cgi?acc=GSE87119","GSE87119")</f>
        <v>GSE87119</v>
      </c>
      <c r="D440" t="str">
        <f>HYPERLINK("https://www.ncbi.nlm.nih.gov/Traces/study/?acc=SRP090169","SRP090169")</f>
        <v>SRP090169</v>
      </c>
      <c r="E440" t="str">
        <f>HYPERLINK("https://www.ncbi.nlm.nih.gov/Traces/study/?acc=SRX2178822","SRX2178822")</f>
        <v>SRX2178822</v>
      </c>
    </row>
    <row r="441" spans="1:5" x14ac:dyDescent="0.25">
      <c r="A441" t="str">
        <f>HYPERLINK("https://www.ncbi.nlm.nih.gov/geo/query/acc.cgi?acc=GSM2588459","GSM2588459")</f>
        <v>GSM2588459</v>
      </c>
      <c r="B441" s="2" t="s">
        <v>6788</v>
      </c>
      <c r="C441" t="str">
        <f>HYPERLINK("https://www.ncbi.nlm.nih.gov/geo/query/acc.cgi?acc=GSE98140","GSE98140")</f>
        <v>GSE98140</v>
      </c>
      <c r="D441" t="str">
        <f>HYPERLINK("https://www.ncbi.nlm.nih.gov/Traces/study/?acc=SRP105122","SRP105122")</f>
        <v>SRP105122</v>
      </c>
      <c r="E441" t="str">
        <f>HYPERLINK("https://www.ncbi.nlm.nih.gov/Traces/study/?acc=SRX2762202","SRX2762202")</f>
        <v>SRX2762202</v>
      </c>
    </row>
    <row r="442" spans="1:5" x14ac:dyDescent="0.25">
      <c r="A442" t="str">
        <f>HYPERLINK("https://www.ncbi.nlm.nih.gov/geo/query/acc.cgi?acc=GSM2588326","GSM2588326")</f>
        <v>GSM2588326</v>
      </c>
      <c r="B442" s="2" t="s">
        <v>6789</v>
      </c>
      <c r="C442" t="str">
        <f>HYPERLINK("https://www.ncbi.nlm.nih.gov/geo/query/acc.cgi?acc=GSE98140","GSE98140")</f>
        <v>GSE98140</v>
      </c>
      <c r="D442" t="str">
        <f>HYPERLINK("https://www.ncbi.nlm.nih.gov/Traces/study/?acc=SRP105122","SRP105122")</f>
        <v>SRP105122</v>
      </c>
      <c r="E442" t="str">
        <f>HYPERLINK("https://www.ncbi.nlm.nih.gov/Traces/study/?acc=SRX2762069","SRX2762069")</f>
        <v>SRX2762069</v>
      </c>
    </row>
    <row r="443" spans="1:5" x14ac:dyDescent="0.25">
      <c r="A443" t="str">
        <f>HYPERLINK("https://www.ncbi.nlm.nih.gov/geo/query/acc.cgi?acc=GSM1319112","GSM1319112")</f>
        <v>GSM1319112</v>
      </c>
      <c r="B443" s="2" t="s">
        <v>6790</v>
      </c>
      <c r="C443" t="str">
        <f>HYPERLINK("https://www.ncbi.nlm.nih.gov/geo/query/acc.cgi?acc=GSE54569","GSE54569")</f>
        <v>GSE54569</v>
      </c>
      <c r="D443" t="str">
        <f>HYPERLINK("https://www.ncbi.nlm.nih.gov/Traces/study/?acc=SRP036080","SRP036080")</f>
        <v>SRP036080</v>
      </c>
      <c r="E443" t="str">
        <f>HYPERLINK("https://www.ncbi.nlm.nih.gov/Traces/study/?acc=SRX456548","SRX456548")</f>
        <v>SRX456548</v>
      </c>
    </row>
    <row r="444" spans="1:5" x14ac:dyDescent="0.25">
      <c r="A444" t="str">
        <f>HYPERLINK("https://www.ncbi.nlm.nih.gov/geo/query/acc.cgi?acc=GSM2098966","GSM2098966")</f>
        <v>GSM2098966</v>
      </c>
      <c r="B444" s="2" t="s">
        <v>6791</v>
      </c>
      <c r="C444" t="str">
        <f>HYPERLINK("https://www.ncbi.nlm.nih.gov/geo/query/acc.cgi?acc=GSE79606","GSE79606")</f>
        <v>GSE79606</v>
      </c>
      <c r="D444" t="str">
        <f>HYPERLINK("https://www.ncbi.nlm.nih.gov/Traces/study/?acc=SRP072351","SRP072351")</f>
        <v>SRP072351</v>
      </c>
      <c r="E444" t="str">
        <f>HYPERLINK("https://www.ncbi.nlm.nih.gov/Traces/study/?acc=SRX1662117","SRX1662117")</f>
        <v>SRX1662117</v>
      </c>
    </row>
    <row r="445" spans="1:5" x14ac:dyDescent="0.25">
      <c r="A445" t="str">
        <f>HYPERLINK("https://www.ncbi.nlm.nih.gov/geo/query/acc.cgi?acc=GSM2098962","GSM2098962")</f>
        <v>GSM2098962</v>
      </c>
      <c r="B445" s="2" t="s">
        <v>6792</v>
      </c>
      <c r="C445" t="str">
        <f>HYPERLINK("https://www.ncbi.nlm.nih.gov/geo/query/acc.cgi?acc=GSE79606","GSE79606")</f>
        <v>GSE79606</v>
      </c>
      <c r="D445" t="str">
        <f>HYPERLINK("https://www.ncbi.nlm.nih.gov/Traces/study/?acc=SRP072351","SRP072351")</f>
        <v>SRP072351</v>
      </c>
      <c r="E445" t="str">
        <f>HYPERLINK("https://www.ncbi.nlm.nih.gov/Traces/study/?acc=SRX1662113","SRX1662113")</f>
        <v>SRX1662113</v>
      </c>
    </row>
    <row r="446" spans="1:5" x14ac:dyDescent="0.25">
      <c r="A446" t="str">
        <f>HYPERLINK("https://www.ncbi.nlm.nih.gov/geo/query/acc.cgi?acc=GSM2098964","GSM2098964")</f>
        <v>GSM2098964</v>
      </c>
      <c r="B446" s="2" t="s">
        <v>6793</v>
      </c>
      <c r="C446" t="str">
        <f>HYPERLINK("https://www.ncbi.nlm.nih.gov/geo/query/acc.cgi?acc=GSE79606","GSE79606")</f>
        <v>GSE79606</v>
      </c>
      <c r="D446" t="str">
        <f>HYPERLINK("https://www.ncbi.nlm.nih.gov/Traces/study/?acc=SRP072351","SRP072351")</f>
        <v>SRP072351</v>
      </c>
      <c r="E446" t="str">
        <f>HYPERLINK("https://www.ncbi.nlm.nih.gov/Traces/study/?acc=SRX1662115","SRX1662115")</f>
        <v>SRX1662115</v>
      </c>
    </row>
    <row r="447" spans="1:5" x14ac:dyDescent="0.25">
      <c r="A447" t="str">
        <f>HYPERLINK("https://www.ncbi.nlm.nih.gov/geo/query/acc.cgi?acc=GSM1182008","GSM1182008")</f>
        <v>GSM1182008</v>
      </c>
      <c r="B447" s="2" t="s">
        <v>6794</v>
      </c>
      <c r="C447" t="str">
        <f>HYPERLINK("https://www.ncbi.nlm.nih.gov/geo/query/acc.cgi?acc=GSE48606","GSE48606")</f>
        <v>GSE48606</v>
      </c>
      <c r="D447" t="str">
        <f>HYPERLINK("https://www.ncbi.nlm.nih.gov/Traces/study/?acc=SRP026625","SRP026625")</f>
        <v>SRP026625</v>
      </c>
      <c r="E447" t="str">
        <f>HYPERLINK("https://www.ncbi.nlm.nih.gov/Traces/study/?acc=SRX318974","SRX318974")</f>
        <v>SRX318974</v>
      </c>
    </row>
    <row r="448" spans="1:5" x14ac:dyDescent="0.25">
      <c r="A448" t="str">
        <f>HYPERLINK("https://www.ncbi.nlm.nih.gov/geo/query/acc.cgi?acc=GSM984548","GSM984548")</f>
        <v>GSM984548</v>
      </c>
      <c r="B448" s="2" t="s">
        <v>6795</v>
      </c>
      <c r="C448" t="str">
        <f>HYPERLINK("https://www.ncbi.nlm.nih.gov/geo/query/acc.cgi?acc=GSE40064","GSE40064")</f>
        <v>GSE40064</v>
      </c>
      <c r="D448" t="str">
        <f>HYPERLINK("https://www.ncbi.nlm.nih.gov/Traces/study/?acc=SRP014791","SRP014791")</f>
        <v>SRP014791</v>
      </c>
      <c r="E448" t="str">
        <f>HYPERLINK("https://www.ncbi.nlm.nih.gov/Traces/study/?acc=SRX175838","SRX175838")</f>
        <v>SRX175838</v>
      </c>
    </row>
    <row r="449" spans="1:5" x14ac:dyDescent="0.25">
      <c r="A449" t="str">
        <f>HYPERLINK("https://www.ncbi.nlm.nih.gov/geo/query/acc.cgi?acc=GSM984547","GSM984547")</f>
        <v>GSM984547</v>
      </c>
      <c r="B449" s="2" t="s">
        <v>6796</v>
      </c>
      <c r="C449" t="str">
        <f>HYPERLINK("https://www.ncbi.nlm.nih.gov/geo/query/acc.cgi?acc=GSE40064","GSE40064")</f>
        <v>GSE40064</v>
      </c>
      <c r="D449" t="str">
        <f>HYPERLINK("https://www.ncbi.nlm.nih.gov/Traces/study/?acc=SRP014791","SRP014791")</f>
        <v>SRP014791</v>
      </c>
      <c r="E449" t="str">
        <f>HYPERLINK("https://www.ncbi.nlm.nih.gov/Traces/study/?acc=SRX175837","SRX175837")</f>
        <v>SRX175837</v>
      </c>
    </row>
    <row r="450" spans="1:5" x14ac:dyDescent="0.25">
      <c r="A450" t="str">
        <f>HYPERLINK("https://www.ncbi.nlm.nih.gov/geo/query/acc.cgi?acc=GSM1098619","GSM1098619")</f>
        <v>GSM1098619</v>
      </c>
      <c r="B450" s="2" t="s">
        <v>6797</v>
      </c>
      <c r="C450" t="str">
        <f>HYPERLINK("https://www.ncbi.nlm.nih.gov/geo/query/acc.cgi?acc=GSE45182","GSE45182")</f>
        <v>GSE45182</v>
      </c>
      <c r="D450" t="str">
        <f>HYPERLINK("https://www.ncbi.nlm.nih.gov/Traces/study/?acc=SRP019467","SRP019467")</f>
        <v>SRP019467</v>
      </c>
      <c r="E450" t="str">
        <f>HYPERLINK("https://www.ncbi.nlm.nih.gov/Traces/study/?acc=SRX249640","SRX249640")</f>
        <v>SRX249640</v>
      </c>
    </row>
    <row r="451" spans="1:5" x14ac:dyDescent="0.25">
      <c r="A451" t="str">
        <f>HYPERLINK("https://www.ncbi.nlm.nih.gov/geo/query/acc.cgi?acc=GSM1098621","GSM1098621")</f>
        <v>GSM1098621</v>
      </c>
      <c r="B451" s="2" t="s">
        <v>6798</v>
      </c>
      <c r="C451" t="str">
        <f>HYPERLINK("https://www.ncbi.nlm.nih.gov/geo/query/acc.cgi?acc=GSE45182","GSE45182")</f>
        <v>GSE45182</v>
      </c>
      <c r="D451" t="str">
        <f>HYPERLINK("https://www.ncbi.nlm.nih.gov/Traces/study/?acc=SRP019467","SRP019467")</f>
        <v>SRP019467</v>
      </c>
      <c r="E451" t="str">
        <f>HYPERLINK("https://www.ncbi.nlm.nih.gov/Traces/study/?acc=SRX249642","SRX249642")</f>
        <v>SRX249642</v>
      </c>
    </row>
    <row r="452" spans="1:5" x14ac:dyDescent="0.25">
      <c r="A452" t="str">
        <f>HYPERLINK("https://www.ncbi.nlm.nih.gov/geo/query/acc.cgi?acc=GSM2183916","GSM2183916")</f>
        <v>GSM2183916</v>
      </c>
      <c r="B452" s="2" t="s">
        <v>6799</v>
      </c>
      <c r="C452" t="str">
        <f>HYPERLINK("https://www.ncbi.nlm.nih.gov/geo/query/acc.cgi?acc=GSE82127","GSE82127")</f>
        <v>GSE82127</v>
      </c>
      <c r="D452" t="str">
        <f>HYPERLINK("https://www.ncbi.nlm.nih.gov/Traces/study/?acc=SRP075973","SRP075973")</f>
        <v>SRP075973</v>
      </c>
      <c r="E452" t="str">
        <f>HYPERLINK("https://www.ncbi.nlm.nih.gov/Traces/study/?acc=SRX1814876","SRX1814876")</f>
        <v>SRX1814876</v>
      </c>
    </row>
    <row r="453" spans="1:5" x14ac:dyDescent="0.25">
      <c r="A453" t="str">
        <f>HYPERLINK("https://www.ncbi.nlm.nih.gov/geo/query/acc.cgi?acc=GSM2183914","GSM2183914")</f>
        <v>GSM2183914</v>
      </c>
      <c r="B453" s="2" t="s">
        <v>6800</v>
      </c>
      <c r="C453" t="str">
        <f>HYPERLINK("https://www.ncbi.nlm.nih.gov/geo/query/acc.cgi?acc=GSE82127","GSE82127")</f>
        <v>GSE82127</v>
      </c>
      <c r="D453" t="str">
        <f>HYPERLINK("https://www.ncbi.nlm.nih.gov/Traces/study/?acc=SRP075973","SRP075973")</f>
        <v>SRP075973</v>
      </c>
      <c r="E453" t="str">
        <f>HYPERLINK("https://www.ncbi.nlm.nih.gov/Traces/study/?acc=SRX1814874","SRX1814874")</f>
        <v>SRX1814874</v>
      </c>
    </row>
    <row r="454" spans="1:5" x14ac:dyDescent="0.25">
      <c r="A454" t="str">
        <f>HYPERLINK("https://www.ncbi.nlm.nih.gov/geo/query/acc.cgi?acc=GSM1053452","GSM1053452")</f>
        <v>GSM1053452</v>
      </c>
      <c r="B454" s="2" t="s">
        <v>6801</v>
      </c>
      <c r="C454" t="str">
        <f>HYPERLINK("https://www.ncbi.nlm.nih.gov/geo/query/acc.cgi?acc=GSE42923","GSE42923")</f>
        <v>GSE42923</v>
      </c>
      <c r="D454" t="str">
        <f>HYPERLINK("https://www.ncbi.nlm.nih.gov/Traces/study/?acc=SRP017572","SRP017572")</f>
        <v>SRP017572</v>
      </c>
      <c r="E454" t="str">
        <f>HYPERLINK("https://www.ncbi.nlm.nih.gov/Traces/study/?acc=SRX210594","SRX210594")</f>
        <v>SRX210594</v>
      </c>
    </row>
    <row r="455" spans="1:5" x14ac:dyDescent="0.25">
      <c r="A455" t="str">
        <f>HYPERLINK("https://www.ncbi.nlm.nih.gov/geo/query/acc.cgi?acc=GSM2308998","GSM2308998")</f>
        <v>GSM2308998</v>
      </c>
      <c r="B455" s="2" t="s">
        <v>6802</v>
      </c>
      <c r="C455" t="str">
        <f>HYPERLINK("https://www.ncbi.nlm.nih.gov/geo/query/acc.cgi?acc=GSE86817","GSE86817")</f>
        <v>GSE86817</v>
      </c>
      <c r="D455" t="str">
        <f>HYPERLINK("https://www.ncbi.nlm.nih.gov/Traces/study/?acc=SRP089693","SRP089693")</f>
        <v>SRP089693</v>
      </c>
      <c r="E455" t="str">
        <f>HYPERLINK("https://www.ncbi.nlm.nih.gov/Traces/study/?acc=SRX2159273","SRX2159273")</f>
        <v>SRX2159273</v>
      </c>
    </row>
    <row r="456" spans="1:5" x14ac:dyDescent="0.25">
      <c r="A456" t="str">
        <f>HYPERLINK("https://www.ncbi.nlm.nih.gov/geo/query/acc.cgi?acc=GSM1496604","GSM1496604")</f>
        <v>GSM1496604</v>
      </c>
      <c r="B456" s="2" t="s">
        <v>6803</v>
      </c>
      <c r="C456" t="str">
        <f>HYPERLINK("https://www.ncbi.nlm.nih.gov/geo/query/acc.cgi?acc=GSE61102","GSE61102")</f>
        <v>GSE61102</v>
      </c>
      <c r="D456" t="str">
        <f>HYPERLINK("https://www.ncbi.nlm.nih.gov/Traces/study/?acc=SRP046218","SRP046218")</f>
        <v>SRP046218</v>
      </c>
      <c r="E456" t="str">
        <f>HYPERLINK("https://www.ncbi.nlm.nih.gov/Traces/study/?acc=SRX692821","SRX692821")</f>
        <v>SRX692821</v>
      </c>
    </row>
    <row r="457" spans="1:5" x14ac:dyDescent="0.25">
      <c r="A457" t="str">
        <f>HYPERLINK("https://www.ncbi.nlm.nih.gov/geo/query/acc.cgi?acc=GSM2321984","GSM2321984")</f>
        <v>GSM2321984</v>
      </c>
      <c r="B457" s="2" t="s">
        <v>6804</v>
      </c>
      <c r="C457" t="str">
        <f>HYPERLINK("https://www.ncbi.nlm.nih.gov/geo/query/acc.cgi?acc=GSE87084","GSE87084")</f>
        <v>GSE87084</v>
      </c>
      <c r="D457" t="str">
        <f>HYPERLINK("https://www.ncbi.nlm.nih.gov/Traces/study/?acc=SRP090129","SRP090129")</f>
        <v>SRP090129</v>
      </c>
      <c r="E457" t="str">
        <f>HYPERLINK("https://www.ncbi.nlm.nih.gov/Traces/study/?acc=SRX2175602","SRX2175602")</f>
        <v>SRX2175602</v>
      </c>
    </row>
    <row r="458" spans="1:5" x14ac:dyDescent="0.25">
      <c r="A458" t="str">
        <f>HYPERLINK("https://www.ncbi.nlm.nih.gov/geo/query/acc.cgi?acc=GSM1477672","GSM1477672")</f>
        <v>GSM1477672</v>
      </c>
      <c r="B458" s="2" t="s">
        <v>6805</v>
      </c>
      <c r="C458" t="str">
        <f>HYPERLINK("https://www.ncbi.nlm.nih.gov/geo/query/acc.cgi?acc=GSE60397","GSE60397")</f>
        <v>GSE60397</v>
      </c>
      <c r="D458" t="str">
        <f>HYPERLINK("https://www.ncbi.nlm.nih.gov/Traces/study/?acc=SRP045486","SRP045486")</f>
        <v>SRP045486</v>
      </c>
      <c r="E458" t="str">
        <f>HYPERLINK("https://www.ncbi.nlm.nih.gov/Traces/study/?acc=SRX679515","SRX679515")</f>
        <v>SRX679515</v>
      </c>
    </row>
    <row r="459" spans="1:5" x14ac:dyDescent="0.25">
      <c r="A459" t="str">
        <f>HYPERLINK("https://www.ncbi.nlm.nih.gov/geo/query/acc.cgi?acc=GSM1842784","GSM1842784")</f>
        <v>GSM1842784</v>
      </c>
      <c r="B459" s="2" t="s">
        <v>6806</v>
      </c>
      <c r="C459" t="str">
        <f>HYPERLINK("https://www.ncbi.nlm.nih.gov/geo/query/acc.cgi?acc=GSE71674","GSE71674")</f>
        <v>GSE71674</v>
      </c>
      <c r="D459" t="str">
        <f>HYPERLINK("https://www.ncbi.nlm.nih.gov/Traces/study/?acc=SRP061948","SRP061948")</f>
        <v>SRP061948</v>
      </c>
      <c r="E459" t="str">
        <f>HYPERLINK("https://www.ncbi.nlm.nih.gov/Traces/study/?acc=SRX1131586","SRX1131586")</f>
        <v>SRX1131586</v>
      </c>
    </row>
    <row r="460" spans="1:5" x14ac:dyDescent="0.25">
      <c r="A460" t="str">
        <f>HYPERLINK("https://www.ncbi.nlm.nih.gov/geo/query/acc.cgi?acc=GSM2322597","GSM2322597")</f>
        <v>GSM2322597</v>
      </c>
      <c r="B460" s="2" t="s">
        <v>6807</v>
      </c>
      <c r="C460" t="str">
        <f>HYPERLINK("https://www.ncbi.nlm.nih.gov/geo/query/acc.cgi?acc=GSE87119","GSE87119")</f>
        <v>GSE87119</v>
      </c>
      <c r="D460" t="str">
        <f>HYPERLINK("https://www.ncbi.nlm.nih.gov/Traces/study/?acc=SRP090169","SRP090169")</f>
        <v>SRP090169</v>
      </c>
      <c r="E460" t="str">
        <f>HYPERLINK("https://www.ncbi.nlm.nih.gov/Traces/study/?acc=SRX2178819","SRX2178819")</f>
        <v>SRX2178819</v>
      </c>
    </row>
    <row r="461" spans="1:5" x14ac:dyDescent="0.25">
      <c r="A461" t="str">
        <f>HYPERLINK("https://www.ncbi.nlm.nih.gov/geo/query/acc.cgi?acc=GSM1563247","GSM1563247")</f>
        <v>GSM1563247</v>
      </c>
      <c r="B461" s="2" t="s">
        <v>663</v>
      </c>
      <c r="C461" t="str">
        <f>HYPERLINK("https://www.ncbi.nlm.nih.gov/geo/query/acc.cgi?acc=GSE64040","GSE64040")</f>
        <v>GSE64040</v>
      </c>
      <c r="D461" t="str">
        <f>HYPERLINK("https://www.ncbi.nlm.nih.gov/Traces/study/?acc=SRP051030","SRP051030")</f>
        <v>SRP051030</v>
      </c>
      <c r="E461" t="str">
        <f>HYPERLINK("https://www.ncbi.nlm.nih.gov/Traces/study/?acc=SRX803862","SRX803862")</f>
        <v>SRX803862</v>
      </c>
    </row>
    <row r="462" spans="1:5" x14ac:dyDescent="0.25">
      <c r="A462" t="str">
        <f>HYPERLINK("https://www.ncbi.nlm.nih.gov/geo/query/acc.cgi?acc=GSM984552","GSM984552")</f>
        <v>GSM984552</v>
      </c>
      <c r="B462" s="2" t="s">
        <v>6808</v>
      </c>
      <c r="C462" t="str">
        <f>HYPERLINK("https://www.ncbi.nlm.nih.gov/geo/query/acc.cgi?acc=GSE40064","GSE40064")</f>
        <v>GSE40064</v>
      </c>
      <c r="D462" t="str">
        <f>HYPERLINK("https://www.ncbi.nlm.nih.gov/Traces/study/?acc=SRP014791","SRP014791")</f>
        <v>SRP014791</v>
      </c>
      <c r="E462" t="str">
        <f>HYPERLINK("https://www.ncbi.nlm.nih.gov/Traces/study/?acc=SRX175842","SRX175842")</f>
        <v>SRX175842</v>
      </c>
    </row>
    <row r="463" spans="1:5" x14ac:dyDescent="0.25">
      <c r="A463" t="str">
        <f>HYPERLINK("https://www.ncbi.nlm.nih.gov/geo/query/acc.cgi?acc=GSM1820684","GSM1820684")</f>
        <v>GSM1820684</v>
      </c>
      <c r="B463" s="2" t="s">
        <v>6809</v>
      </c>
      <c r="C463" t="str">
        <f>HYPERLINK("https://www.ncbi.nlm.nih.gov/geo/query/acc.cgi?acc=GSE70863","GSE70863")</f>
        <v>GSE70863</v>
      </c>
      <c r="D463" t="str">
        <f>HYPERLINK("https://www.ncbi.nlm.nih.gov/Traces/study/?acc=SRP060878","SRP060878")</f>
        <v>SRP060878</v>
      </c>
      <c r="E463" t="str">
        <f>HYPERLINK("https://www.ncbi.nlm.nih.gov/Traces/study/?acc=SRX1093887","SRX1093887")</f>
        <v>SRX1093887</v>
      </c>
    </row>
    <row r="464" spans="1:5" x14ac:dyDescent="0.25">
      <c r="A464" t="str">
        <f>HYPERLINK("https://www.ncbi.nlm.nih.gov/geo/query/acc.cgi?acc=GSM1820676","GSM1820676")</f>
        <v>GSM1820676</v>
      </c>
      <c r="B464" s="2" t="s">
        <v>6810</v>
      </c>
      <c r="C464" t="str">
        <f>HYPERLINK("https://www.ncbi.nlm.nih.gov/geo/query/acc.cgi?acc=GSE70863","GSE70863")</f>
        <v>GSE70863</v>
      </c>
      <c r="D464" t="str">
        <f>HYPERLINK("https://www.ncbi.nlm.nih.gov/Traces/study/?acc=SRP060878","SRP060878")</f>
        <v>SRP060878</v>
      </c>
      <c r="E464" t="str">
        <f>HYPERLINK("https://www.ncbi.nlm.nih.gov/Traces/study/?acc=SRX1093879","SRX1093879")</f>
        <v>SRX1093879</v>
      </c>
    </row>
    <row r="465" spans="1:5" x14ac:dyDescent="0.25">
      <c r="A465" t="str">
        <f>HYPERLINK("https://www.ncbi.nlm.nih.gov/geo/query/acc.cgi?acc=GSM1820682","GSM1820682")</f>
        <v>GSM1820682</v>
      </c>
      <c r="B465" s="2" t="s">
        <v>6811</v>
      </c>
      <c r="C465" t="str">
        <f>HYPERLINK("https://www.ncbi.nlm.nih.gov/geo/query/acc.cgi?acc=GSE70863","GSE70863")</f>
        <v>GSE70863</v>
      </c>
      <c r="D465" t="str">
        <f>HYPERLINK("https://www.ncbi.nlm.nih.gov/Traces/study/?acc=SRP060878","SRP060878")</f>
        <v>SRP060878</v>
      </c>
      <c r="E465" t="str">
        <f>HYPERLINK("https://www.ncbi.nlm.nih.gov/Traces/study/?acc=SRX1093885","SRX1093885")</f>
        <v>SRX1093885</v>
      </c>
    </row>
    <row r="466" spans="1:5" x14ac:dyDescent="0.25">
      <c r="A466" t="str">
        <f>HYPERLINK("https://www.ncbi.nlm.nih.gov/geo/query/acc.cgi?acc=GSM1820680","GSM1820680")</f>
        <v>GSM1820680</v>
      </c>
      <c r="B466" s="2" t="s">
        <v>6812</v>
      </c>
      <c r="C466" t="str">
        <f>HYPERLINK("https://www.ncbi.nlm.nih.gov/geo/query/acc.cgi?acc=GSE70863","GSE70863")</f>
        <v>GSE70863</v>
      </c>
      <c r="D466" t="str">
        <f>HYPERLINK("https://www.ncbi.nlm.nih.gov/Traces/study/?acc=SRP060878","SRP060878")</f>
        <v>SRP060878</v>
      </c>
      <c r="E466" t="str">
        <f>HYPERLINK("https://www.ncbi.nlm.nih.gov/Traces/study/?acc=SRX1093883","SRX1093883")</f>
        <v>SRX1093883</v>
      </c>
    </row>
    <row r="467" spans="1:5" x14ac:dyDescent="0.25">
      <c r="A467" t="str">
        <f>HYPERLINK("https://www.ncbi.nlm.nih.gov/geo/query/acc.cgi?acc=GSM1820678","GSM1820678")</f>
        <v>GSM1820678</v>
      </c>
      <c r="B467" s="2" t="s">
        <v>6813</v>
      </c>
      <c r="C467" t="str">
        <f>HYPERLINK("https://www.ncbi.nlm.nih.gov/geo/query/acc.cgi?acc=GSE70863","GSE70863")</f>
        <v>GSE70863</v>
      </c>
      <c r="D467" t="str">
        <f>HYPERLINK("https://www.ncbi.nlm.nih.gov/Traces/study/?acc=SRP060878","SRP060878")</f>
        <v>SRP060878</v>
      </c>
      <c r="E467" t="str">
        <f>HYPERLINK("https://www.ncbi.nlm.nih.gov/Traces/study/?acc=SRX1093881","SRX1093881")</f>
        <v>SRX1093881</v>
      </c>
    </row>
    <row r="468" spans="1:5" x14ac:dyDescent="0.25">
      <c r="A468" t="str">
        <f>HYPERLINK("https://www.ncbi.nlm.nih.gov/geo/query/acc.cgi?acc=GSM1583044","GSM1583044")</f>
        <v>GSM1583044</v>
      </c>
      <c r="B468" s="2" t="s">
        <v>6814</v>
      </c>
      <c r="C468" t="str">
        <f>HYPERLINK("https://www.ncbi.nlm.nih.gov/geo/query/acc.cgi?acc=GSE64910","GSE64910")</f>
        <v>GSE64910</v>
      </c>
      <c r="D468" t="str">
        <f>HYPERLINK("https://www.ncbi.nlm.nih.gov/Traces/study/?acc=SRP052235","SRP052235")</f>
        <v>SRP052235</v>
      </c>
      <c r="E468" t="str">
        <f>HYPERLINK("https://www.ncbi.nlm.nih.gov/Traces/study/?acc=SRX843299","SRX843299")</f>
        <v>SRX843299</v>
      </c>
    </row>
    <row r="469" spans="1:5" x14ac:dyDescent="0.25">
      <c r="A469" t="str">
        <f>HYPERLINK("https://www.ncbi.nlm.nih.gov/geo/query/acc.cgi?acc=GSM1583050","GSM1583050")</f>
        <v>GSM1583050</v>
      </c>
      <c r="B469" s="2" t="s">
        <v>6815</v>
      </c>
      <c r="C469" t="str">
        <f>HYPERLINK("https://www.ncbi.nlm.nih.gov/geo/query/acc.cgi?acc=GSE64910","GSE64910")</f>
        <v>GSE64910</v>
      </c>
      <c r="D469" t="str">
        <f>HYPERLINK("https://www.ncbi.nlm.nih.gov/Traces/study/?acc=SRP052235","SRP052235")</f>
        <v>SRP052235</v>
      </c>
      <c r="E469" t="str">
        <f>HYPERLINK("https://www.ncbi.nlm.nih.gov/Traces/study/?acc=SRX843305","SRX843305")</f>
        <v>SRX843305</v>
      </c>
    </row>
    <row r="470" spans="1:5" x14ac:dyDescent="0.25">
      <c r="A470" t="str">
        <f>HYPERLINK("https://www.ncbi.nlm.nih.gov/geo/query/acc.cgi?acc=GSM1583046","GSM1583046")</f>
        <v>GSM1583046</v>
      </c>
      <c r="B470" s="2" t="s">
        <v>6816</v>
      </c>
      <c r="C470" t="str">
        <f>HYPERLINK("https://www.ncbi.nlm.nih.gov/geo/query/acc.cgi?acc=GSE64910","GSE64910")</f>
        <v>GSE64910</v>
      </c>
      <c r="D470" t="str">
        <f>HYPERLINK("https://www.ncbi.nlm.nih.gov/Traces/study/?acc=SRP052235","SRP052235")</f>
        <v>SRP052235</v>
      </c>
      <c r="E470" t="str">
        <f>HYPERLINK("https://www.ncbi.nlm.nih.gov/Traces/study/?acc=SRX843301","SRX843301")</f>
        <v>SRX843301</v>
      </c>
    </row>
    <row r="471" spans="1:5" x14ac:dyDescent="0.25">
      <c r="A471" t="str">
        <f>HYPERLINK("https://www.ncbi.nlm.nih.gov/geo/query/acc.cgi?acc=GSM1583048","GSM1583048")</f>
        <v>GSM1583048</v>
      </c>
      <c r="B471" s="2" t="s">
        <v>6817</v>
      </c>
      <c r="C471" t="str">
        <f>HYPERLINK("https://www.ncbi.nlm.nih.gov/geo/query/acc.cgi?acc=GSE64910","GSE64910")</f>
        <v>GSE64910</v>
      </c>
      <c r="D471" t="str">
        <f>HYPERLINK("https://www.ncbi.nlm.nih.gov/Traces/study/?acc=SRP052235","SRP052235")</f>
        <v>SRP052235</v>
      </c>
      <c r="E471" t="str">
        <f>HYPERLINK("https://www.ncbi.nlm.nih.gov/Traces/study/?acc=SRX843303","SRX843303")</f>
        <v>SRX843303</v>
      </c>
    </row>
    <row r="472" spans="1:5" x14ac:dyDescent="0.25">
      <c r="A472" t="str">
        <f>HYPERLINK("https://www.ncbi.nlm.nih.gov/geo/query/acc.cgi?acc=GSM2067693","GSM2067693")</f>
        <v>GSM2067693</v>
      </c>
      <c r="B472" s="2" t="s">
        <v>6818</v>
      </c>
      <c r="C472" t="str">
        <f>HYPERLINK("https://www.ncbi.nlm.nih.gov/geo/query/acc.cgi?acc=GSE78127","GSE78127")</f>
        <v>GSE78127</v>
      </c>
      <c r="D472" t="str">
        <f>HYPERLINK("https://www.ncbi.nlm.nih.gov/Traces/study/?acc=SRP070581","SRP070581")</f>
        <v>SRP070581</v>
      </c>
      <c r="E472" t="str">
        <f>HYPERLINK("https://www.ncbi.nlm.nih.gov/Traces/study/?acc=SRX1594726","SRX1594726")</f>
        <v>SRX1594726</v>
      </c>
    </row>
    <row r="473" spans="1:5" x14ac:dyDescent="0.25">
      <c r="A473" t="str">
        <f>HYPERLINK("https://www.ncbi.nlm.nih.gov/geo/query/acc.cgi?acc=GSM1032504","GSM1032504")</f>
        <v>GSM1032504</v>
      </c>
      <c r="B473" s="2" t="s">
        <v>6819</v>
      </c>
      <c r="C473" t="str">
        <f>HYPERLINK("https://www.ncbi.nlm.nih.gov/geo/query/acc.cgi?acc=GSE42100","GSE42100")</f>
        <v>GSE42100</v>
      </c>
      <c r="D473" t="str">
        <f>HYPERLINK("https://www.ncbi.nlm.nih.gov/Traces/study/?acc=SRP017101","SRP017101")</f>
        <v>SRP017101</v>
      </c>
      <c r="E473" t="str">
        <f>HYPERLINK("https://www.ncbi.nlm.nih.gov/Traces/study/?acc=SRX203137","SRX203137")</f>
        <v>SRX203137</v>
      </c>
    </row>
    <row r="474" spans="1:5" x14ac:dyDescent="0.25">
      <c r="A474" t="str">
        <f>HYPERLINK("https://www.ncbi.nlm.nih.gov/geo/query/acc.cgi?acc=GSM2588391","GSM2588391")</f>
        <v>GSM2588391</v>
      </c>
      <c r="B474" s="2" t="s">
        <v>6820</v>
      </c>
      <c r="C474" t="str">
        <f t="shared" ref="C474:C481" si="4">HYPERLINK("https://www.ncbi.nlm.nih.gov/geo/query/acc.cgi?acc=GSE98140","GSE98140")</f>
        <v>GSE98140</v>
      </c>
      <c r="D474" t="str">
        <f t="shared" ref="D474:D481" si="5">HYPERLINK("https://www.ncbi.nlm.nih.gov/Traces/study/?acc=SRP105122","SRP105122")</f>
        <v>SRP105122</v>
      </c>
      <c r="E474" t="str">
        <f>HYPERLINK("https://www.ncbi.nlm.nih.gov/Traces/study/?acc=SRX2762134","SRX2762134")</f>
        <v>SRX2762134</v>
      </c>
    </row>
    <row r="475" spans="1:5" x14ac:dyDescent="0.25">
      <c r="A475" t="str">
        <f>HYPERLINK("https://www.ncbi.nlm.nih.gov/geo/query/acc.cgi?acc=GSM2588430","GSM2588430")</f>
        <v>GSM2588430</v>
      </c>
      <c r="B475" s="2" t="s">
        <v>6821</v>
      </c>
      <c r="C475" t="str">
        <f t="shared" si="4"/>
        <v>GSE98140</v>
      </c>
      <c r="D475" t="str">
        <f t="shared" si="5"/>
        <v>SRP105122</v>
      </c>
      <c r="E475" t="str">
        <f>HYPERLINK("https://www.ncbi.nlm.nih.gov/Traces/study/?acc=SRX2762173","SRX2762173")</f>
        <v>SRX2762173</v>
      </c>
    </row>
    <row r="476" spans="1:5" x14ac:dyDescent="0.25">
      <c r="A476" t="str">
        <f>HYPERLINK("https://www.ncbi.nlm.nih.gov/geo/query/acc.cgi?acc=GSM2588380","GSM2588380")</f>
        <v>GSM2588380</v>
      </c>
      <c r="B476" s="2" t="s">
        <v>6822</v>
      </c>
      <c r="C476" t="str">
        <f t="shared" si="4"/>
        <v>GSE98140</v>
      </c>
      <c r="D476" t="str">
        <f t="shared" si="5"/>
        <v>SRP105122</v>
      </c>
      <c r="E476" t="str">
        <f>HYPERLINK("https://www.ncbi.nlm.nih.gov/Traces/study/?acc=SRX2762123","SRX2762123")</f>
        <v>SRX2762123</v>
      </c>
    </row>
    <row r="477" spans="1:5" x14ac:dyDescent="0.25">
      <c r="A477" t="str">
        <f>HYPERLINK("https://www.ncbi.nlm.nih.gov/geo/query/acc.cgi?acc=GSM2588352","GSM2588352")</f>
        <v>GSM2588352</v>
      </c>
      <c r="B477" s="2" t="s">
        <v>6823</v>
      </c>
      <c r="C477" t="str">
        <f t="shared" si="4"/>
        <v>GSE98140</v>
      </c>
      <c r="D477" t="str">
        <f t="shared" si="5"/>
        <v>SRP105122</v>
      </c>
      <c r="E477" t="str">
        <f>HYPERLINK("https://www.ncbi.nlm.nih.gov/Traces/study/?acc=SRX2762095","SRX2762095")</f>
        <v>SRX2762095</v>
      </c>
    </row>
    <row r="478" spans="1:5" x14ac:dyDescent="0.25">
      <c r="A478" t="str">
        <f>HYPERLINK("https://www.ncbi.nlm.nih.gov/geo/query/acc.cgi?acc=GSM2588416","GSM2588416")</f>
        <v>GSM2588416</v>
      </c>
      <c r="B478" s="2" t="s">
        <v>6824</v>
      </c>
      <c r="C478" t="str">
        <f t="shared" si="4"/>
        <v>GSE98140</v>
      </c>
      <c r="D478" t="str">
        <f t="shared" si="5"/>
        <v>SRP105122</v>
      </c>
      <c r="E478" t="str">
        <f>HYPERLINK("https://www.ncbi.nlm.nih.gov/Traces/study/?acc=SRX2762159","SRX2762159")</f>
        <v>SRX2762159</v>
      </c>
    </row>
    <row r="479" spans="1:5" x14ac:dyDescent="0.25">
      <c r="A479" t="str">
        <f>HYPERLINK("https://www.ncbi.nlm.nih.gov/geo/query/acc.cgi?acc=GSM2588335","GSM2588335")</f>
        <v>GSM2588335</v>
      </c>
      <c r="B479" s="2" t="s">
        <v>6825</v>
      </c>
      <c r="C479" t="str">
        <f t="shared" si="4"/>
        <v>GSE98140</v>
      </c>
      <c r="D479" t="str">
        <f t="shared" si="5"/>
        <v>SRP105122</v>
      </c>
      <c r="E479" t="str">
        <f>HYPERLINK("https://www.ncbi.nlm.nih.gov/Traces/study/?acc=SRX2762078","SRX2762078")</f>
        <v>SRX2762078</v>
      </c>
    </row>
    <row r="480" spans="1:5" x14ac:dyDescent="0.25">
      <c r="A480" t="str">
        <f>HYPERLINK("https://www.ncbi.nlm.nih.gov/geo/query/acc.cgi?acc=GSM2588289","GSM2588289")</f>
        <v>GSM2588289</v>
      </c>
      <c r="B480" s="2" t="s">
        <v>6826</v>
      </c>
      <c r="C480" t="str">
        <f t="shared" si="4"/>
        <v>GSE98140</v>
      </c>
      <c r="D480" t="str">
        <f t="shared" si="5"/>
        <v>SRP105122</v>
      </c>
      <c r="E480" t="str">
        <f>HYPERLINK("https://www.ncbi.nlm.nih.gov/Traces/study/?acc=SRX2762032","SRX2762032")</f>
        <v>SRX2762032</v>
      </c>
    </row>
    <row r="481" spans="1:5" x14ac:dyDescent="0.25">
      <c r="A481" t="str">
        <f>HYPERLINK("https://www.ncbi.nlm.nih.gov/geo/query/acc.cgi?acc=GSM2588367","GSM2588367")</f>
        <v>GSM2588367</v>
      </c>
      <c r="B481" s="2" t="s">
        <v>6827</v>
      </c>
      <c r="C481" t="str">
        <f t="shared" si="4"/>
        <v>GSE98140</v>
      </c>
      <c r="D481" t="str">
        <f t="shared" si="5"/>
        <v>SRP105122</v>
      </c>
      <c r="E481" t="str">
        <f>HYPERLINK("https://www.ncbi.nlm.nih.gov/Traces/study/?acc=SRX2762110","SRX2762110")</f>
        <v>SRX2762110</v>
      </c>
    </row>
    <row r="482" spans="1:5" x14ac:dyDescent="0.25">
      <c r="A482" t="str">
        <f>HYPERLINK("https://www.ncbi.nlm.nih.gov/geo/query/acc.cgi?acc=GSM2307995","GSM2307995")</f>
        <v>GSM2307995</v>
      </c>
      <c r="B482" s="2" t="s">
        <v>6828</v>
      </c>
      <c r="C482" t="str">
        <f>HYPERLINK("https://www.ncbi.nlm.nih.gov/geo/query/acc.cgi?acc=GSE86631","GSE86631")</f>
        <v>GSE86631</v>
      </c>
      <c r="D482" t="str">
        <f>HYPERLINK("https://www.ncbi.nlm.nih.gov/Traces/study/?acc=SRP087761","SRP087761")</f>
        <v>SRP087761</v>
      </c>
      <c r="E482" t="str">
        <f>HYPERLINK("https://www.ncbi.nlm.nih.gov/Traces/study/?acc=SRX2154557","SRX2154557")</f>
        <v>SRX2154557</v>
      </c>
    </row>
    <row r="483" spans="1:5" x14ac:dyDescent="0.25">
      <c r="A483" t="str">
        <f>HYPERLINK("https://www.ncbi.nlm.nih.gov/geo/query/acc.cgi?acc=GSM2027606","GSM2027606")</f>
        <v>GSM2027606</v>
      </c>
      <c r="B483" s="2" t="s">
        <v>6829</v>
      </c>
      <c r="C483" t="str">
        <f>HYPERLINK("https://www.ncbi.nlm.nih.gov/geo/query/acc.cgi?acc=GSE76536","GSE76536")</f>
        <v>GSE76536</v>
      </c>
      <c r="D483" t="str">
        <f>HYPERLINK("https://www.ncbi.nlm.nih.gov/Traces/study/?acc=SRP068097","SRP068097")</f>
        <v>SRP068097</v>
      </c>
      <c r="E483" t="str">
        <f>HYPERLINK("https://www.ncbi.nlm.nih.gov/Traces/study/?acc=SRX1517393","SRX1517393")</f>
        <v>SRX1517393</v>
      </c>
    </row>
    <row r="484" spans="1:5" x14ac:dyDescent="0.25">
      <c r="A484" t="str">
        <f>HYPERLINK("https://www.ncbi.nlm.nih.gov/geo/query/acc.cgi?acc=GSM1891566","GSM1891566")</f>
        <v>GSM1891566</v>
      </c>
      <c r="B484" s="2" t="s">
        <v>6830</v>
      </c>
      <c r="C484" t="str">
        <f>HYPERLINK("https://www.ncbi.nlm.nih.gov/geo/query/acc.cgi?acc=GSE73352","GSE73352")</f>
        <v>GSE73352</v>
      </c>
      <c r="D484" t="str">
        <f>HYPERLINK("https://www.ncbi.nlm.nih.gov/Traces/study/?acc=SRP064115","SRP064115")</f>
        <v>SRP064115</v>
      </c>
      <c r="E484" t="str">
        <f>HYPERLINK("https://www.ncbi.nlm.nih.gov/Traces/study/?acc=SRX1280423","SRX1280423")</f>
        <v>SRX1280423</v>
      </c>
    </row>
    <row r="485" spans="1:5" x14ac:dyDescent="0.25">
      <c r="A485" t="str">
        <f>HYPERLINK("https://www.ncbi.nlm.nih.gov/geo/query/acc.cgi?acc=GSM1657394","GSM1657394")</f>
        <v>GSM1657394</v>
      </c>
      <c r="B485" s="2" t="s">
        <v>6831</v>
      </c>
      <c r="C485" t="str">
        <f>HYPERLINK("https://www.ncbi.nlm.nih.gov/geo/query/acc.cgi?acc=GSE67868","GSE67868")</f>
        <v>GSE67868</v>
      </c>
      <c r="D485" t="str">
        <f>HYPERLINK("https://www.ncbi.nlm.nih.gov/Traces/study/?acc=SRP057159","SRP057159")</f>
        <v>SRP057159</v>
      </c>
      <c r="E485" t="str">
        <f>HYPERLINK("https://www.ncbi.nlm.nih.gov/Traces/study/?acc=SRX994833","SRX994833")</f>
        <v>SRX994833</v>
      </c>
    </row>
    <row r="486" spans="1:5" x14ac:dyDescent="0.25">
      <c r="A486" t="str">
        <f>HYPERLINK("https://www.ncbi.nlm.nih.gov/geo/query/acc.cgi?acc=GSM2067681","GSM2067681")</f>
        <v>GSM2067681</v>
      </c>
      <c r="B486" s="2" t="s">
        <v>6832</v>
      </c>
      <c r="C486" t="str">
        <f>HYPERLINK("https://www.ncbi.nlm.nih.gov/geo/query/acc.cgi?acc=GSE78127","GSE78127")</f>
        <v>GSE78127</v>
      </c>
      <c r="D486" t="str">
        <f>HYPERLINK("https://www.ncbi.nlm.nih.gov/Traces/study/?acc=SRP070581","SRP070581")</f>
        <v>SRP070581</v>
      </c>
      <c r="E486" t="str">
        <f>HYPERLINK("https://www.ncbi.nlm.nih.gov/Traces/study/?acc=SRX1594714","SRX1594714")</f>
        <v>SRX1594714</v>
      </c>
    </row>
    <row r="487" spans="1:5" x14ac:dyDescent="0.25">
      <c r="A487" t="str">
        <f>HYPERLINK("https://www.ncbi.nlm.nih.gov/geo/query/acc.cgi?acc=GSM1820460","GSM1820460")</f>
        <v>GSM1820460</v>
      </c>
      <c r="B487" s="2" t="s">
        <v>6833</v>
      </c>
      <c r="C487" t="str">
        <f>HYPERLINK("https://www.ncbi.nlm.nih.gov/geo/query/acc.cgi?acc=GSE70849","GSE70849")</f>
        <v>GSE70849</v>
      </c>
      <c r="D487" t="str">
        <f>HYPERLINK("https://www.ncbi.nlm.nih.gov/Traces/study/?acc=SRP061023","SRP061023")</f>
        <v>SRP061023</v>
      </c>
      <c r="E487" t="str">
        <f>HYPERLINK("https://www.ncbi.nlm.nih.gov/Traces/study/?acc=SRX1094451","SRX1094451")</f>
        <v>SRX1094451</v>
      </c>
    </row>
    <row r="488" spans="1:5" x14ac:dyDescent="0.25">
      <c r="A488" t="str">
        <f>HYPERLINK("https://www.ncbi.nlm.nih.gov/geo/query/acc.cgi?acc=GSM2309000","GSM2309000")</f>
        <v>GSM2309000</v>
      </c>
      <c r="B488" s="2" t="s">
        <v>6834</v>
      </c>
      <c r="C488" t="str">
        <f>HYPERLINK("https://www.ncbi.nlm.nih.gov/geo/query/acc.cgi?acc=GSE86817","GSE86817")</f>
        <v>GSE86817</v>
      </c>
      <c r="D488" t="str">
        <f>HYPERLINK("https://www.ncbi.nlm.nih.gov/Traces/study/?acc=SRP089693","SRP089693")</f>
        <v>SRP089693</v>
      </c>
      <c r="E488" t="str">
        <f>HYPERLINK("https://www.ncbi.nlm.nih.gov/Traces/study/?acc=SRX2159275","SRX2159275")</f>
        <v>SRX2159275</v>
      </c>
    </row>
    <row r="489" spans="1:5" x14ac:dyDescent="0.25">
      <c r="A489" t="str">
        <f>HYPERLINK("https://www.ncbi.nlm.nih.gov/geo/query/acc.cgi?acc=GSM1136263","GSM1136263")</f>
        <v>GSM1136263</v>
      </c>
      <c r="B489" s="2" t="s">
        <v>6835</v>
      </c>
      <c r="C489" t="str">
        <f>HYPERLINK("https://www.ncbi.nlm.nih.gov/geo/query/acc.cgi?acc=GSE46730","GSE46730")</f>
        <v>GSE46730</v>
      </c>
      <c r="D489" t="str">
        <f>HYPERLINK("https://www.ncbi.nlm.nih.gov/Traces/study/?acc=SRP022177","SRP022177")</f>
        <v>SRP022177</v>
      </c>
      <c r="E489" t="str">
        <f>HYPERLINK("https://www.ncbi.nlm.nih.gov/Traces/study/?acc=SRX276049","SRX276049")</f>
        <v>SRX276049</v>
      </c>
    </row>
    <row r="490" spans="1:5" x14ac:dyDescent="0.25">
      <c r="A490" t="str">
        <f>HYPERLINK("https://www.ncbi.nlm.nih.gov/geo/query/acc.cgi?acc=GSM2183917","GSM2183917")</f>
        <v>GSM2183917</v>
      </c>
      <c r="B490" s="2" t="s">
        <v>6836</v>
      </c>
      <c r="C490" t="str">
        <f>HYPERLINK("https://www.ncbi.nlm.nih.gov/geo/query/acc.cgi?acc=GSE82127","GSE82127")</f>
        <v>GSE82127</v>
      </c>
      <c r="D490" t="str">
        <f>HYPERLINK("https://www.ncbi.nlm.nih.gov/Traces/study/?acc=SRP075973","SRP075973")</f>
        <v>SRP075973</v>
      </c>
      <c r="E490" t="str">
        <f>HYPERLINK("https://www.ncbi.nlm.nih.gov/Traces/study/?acc=SRX1814877","SRX1814877")</f>
        <v>SRX1814877</v>
      </c>
    </row>
    <row r="491" spans="1:5" x14ac:dyDescent="0.25">
      <c r="A491" t="str">
        <f>HYPERLINK("https://www.ncbi.nlm.nih.gov/geo/query/acc.cgi?acc=GSM2183915","GSM2183915")</f>
        <v>GSM2183915</v>
      </c>
      <c r="B491" s="2" t="s">
        <v>6837</v>
      </c>
      <c r="C491" t="str">
        <f>HYPERLINK("https://www.ncbi.nlm.nih.gov/geo/query/acc.cgi?acc=GSE82127","GSE82127")</f>
        <v>GSE82127</v>
      </c>
      <c r="D491" t="str">
        <f>HYPERLINK("https://www.ncbi.nlm.nih.gov/Traces/study/?acc=SRP075973","SRP075973")</f>
        <v>SRP075973</v>
      </c>
      <c r="E491" t="str">
        <f>HYPERLINK("https://www.ncbi.nlm.nih.gov/Traces/study/?acc=SRX1814875","SRX1814875")</f>
        <v>SRX1814875</v>
      </c>
    </row>
    <row r="492" spans="1:5" x14ac:dyDescent="0.25">
      <c r="A492" t="str">
        <f>HYPERLINK("https://www.ncbi.nlm.nih.gov/geo/query/acc.cgi?acc=GSM1098623","GSM1098623")</f>
        <v>GSM1098623</v>
      </c>
      <c r="B492" s="2" t="s">
        <v>6838</v>
      </c>
      <c r="C492" t="str">
        <f>HYPERLINK("https://www.ncbi.nlm.nih.gov/geo/query/acc.cgi?acc=GSE45182","GSE45182")</f>
        <v>GSE45182</v>
      </c>
      <c r="D492" t="str">
        <f>HYPERLINK("https://www.ncbi.nlm.nih.gov/Traces/study/?acc=SRP019467","SRP019467")</f>
        <v>SRP019467</v>
      </c>
      <c r="E492" t="str">
        <f>HYPERLINK("https://www.ncbi.nlm.nih.gov/Traces/study/?acc=SRX249644","SRX249644")</f>
        <v>SRX249644</v>
      </c>
    </row>
    <row r="493" spans="1:5" x14ac:dyDescent="0.25">
      <c r="A493" t="str">
        <f>HYPERLINK("https://www.ncbi.nlm.nih.gov/geo/query/acc.cgi?acc=GSM2141226","GSM2141226")</f>
        <v>GSM2141226</v>
      </c>
      <c r="B493" s="2" t="s">
        <v>6839</v>
      </c>
      <c r="C493" t="str">
        <f>HYPERLINK("https://www.ncbi.nlm.nih.gov/geo/query/acc.cgi?acc=GSE81044","GSE81044")</f>
        <v>GSE81044</v>
      </c>
      <c r="D493" t="str">
        <f>HYPERLINK("https://www.ncbi.nlm.nih.gov/Traces/study/?acc=SRP074273","SRP074273")</f>
        <v>SRP074273</v>
      </c>
      <c r="E493" t="str">
        <f>HYPERLINK("https://www.ncbi.nlm.nih.gov/Traces/study/?acc=SRX1738889","SRX1738889")</f>
        <v>SRX1738889</v>
      </c>
    </row>
    <row r="494" spans="1:5" x14ac:dyDescent="0.25">
      <c r="A494" t="str">
        <f>HYPERLINK("https://www.ncbi.nlm.nih.gov/geo/query/acc.cgi?acc=GSM1866631","GSM1866631")</f>
        <v>GSM1866631</v>
      </c>
      <c r="B494" s="2" t="s">
        <v>6840</v>
      </c>
      <c r="C494" t="str">
        <f>HYPERLINK("https://www.ncbi.nlm.nih.gov/geo/query/acc.cgi?acc=GSE66534","GSE66534")</f>
        <v>GSE66534</v>
      </c>
      <c r="D494" t="str">
        <f>HYPERLINK("https://www.ncbi.nlm.nih.gov/Traces/study/?acc=SRP055832","SRP055832")</f>
        <v>SRP055832</v>
      </c>
      <c r="E494" t="str">
        <f>HYPERLINK("https://www.ncbi.nlm.nih.gov/Traces/study/?acc=SRX1178432","SRX1178432")</f>
        <v>SRX1178432</v>
      </c>
    </row>
    <row r="495" spans="1:5" x14ac:dyDescent="0.25">
      <c r="A495" t="str">
        <f>HYPERLINK("https://www.ncbi.nlm.nih.gov/geo/query/acc.cgi?acc=GSM1866634","GSM1866634")</f>
        <v>GSM1866634</v>
      </c>
      <c r="B495" s="2" t="s">
        <v>6841</v>
      </c>
      <c r="C495" t="str">
        <f>HYPERLINK("https://www.ncbi.nlm.nih.gov/geo/query/acc.cgi?acc=GSE66534","GSE66534")</f>
        <v>GSE66534</v>
      </c>
      <c r="D495" t="str">
        <f>HYPERLINK("https://www.ncbi.nlm.nih.gov/Traces/study/?acc=SRP055832","SRP055832")</f>
        <v>SRP055832</v>
      </c>
      <c r="E495" t="str">
        <f>HYPERLINK("https://www.ncbi.nlm.nih.gov/Traces/study/?acc=SRX1178435","SRX1178435")</f>
        <v>SRX1178435</v>
      </c>
    </row>
    <row r="496" spans="1:5" x14ac:dyDescent="0.25">
      <c r="A496" t="str">
        <f>HYPERLINK("https://www.ncbi.nlm.nih.gov/geo/query/acc.cgi?acc=GSM1654751","GSM1654751")</f>
        <v>GSM1654751</v>
      </c>
      <c r="B496" s="2" t="s">
        <v>6842</v>
      </c>
      <c r="C496" t="str">
        <f>HYPERLINK("https://www.ncbi.nlm.nih.gov/geo/query/acc.cgi?acc=GSE67715","GSE67715")</f>
        <v>GSE67715</v>
      </c>
      <c r="D496" t="str">
        <f>HYPERLINK("https://www.ncbi.nlm.nih.gov/Traces/study/?acc=SRP057021","SRP057021")</f>
        <v>SRP057021</v>
      </c>
      <c r="E496" t="str">
        <f>HYPERLINK("https://www.ncbi.nlm.nih.gov/Traces/study/?acc=SRX984845","SRX984845")</f>
        <v>SRX984845</v>
      </c>
    </row>
    <row r="497" spans="1:5" x14ac:dyDescent="0.25">
      <c r="A497" t="str">
        <f>HYPERLINK("https://www.ncbi.nlm.nih.gov/geo/query/acc.cgi?acc=GSM1446818","GSM1446818")</f>
        <v>GSM1446818</v>
      </c>
      <c r="B497" s="2" t="s">
        <v>6843</v>
      </c>
      <c r="C497" t="str">
        <f>HYPERLINK("https://www.ncbi.nlm.nih.gov/geo/query/acc.cgi?acc=GSE59813","GSE59813")</f>
        <v>GSE59813</v>
      </c>
      <c r="D497" t="str">
        <f>HYPERLINK("https://www.ncbi.nlm.nih.gov/Traces/study/?acc=SRP044929","SRP044929")</f>
        <v>SRP044929</v>
      </c>
      <c r="E497" t="str">
        <f>HYPERLINK("https://www.ncbi.nlm.nih.gov/Traces/study/?acc=SRX663225","SRX663225")</f>
        <v>SRX663225</v>
      </c>
    </row>
    <row r="498" spans="1:5" x14ac:dyDescent="0.25">
      <c r="A498" t="str">
        <f>HYPERLINK("https://www.ncbi.nlm.nih.gov/geo/query/acc.cgi?acc=GSM1446820","GSM1446820")</f>
        <v>GSM1446820</v>
      </c>
      <c r="B498" s="2" t="s">
        <v>6844</v>
      </c>
      <c r="C498" t="str">
        <f>HYPERLINK("https://www.ncbi.nlm.nih.gov/geo/query/acc.cgi?acc=GSE59813","GSE59813")</f>
        <v>GSE59813</v>
      </c>
      <c r="D498" t="str">
        <f>HYPERLINK("https://www.ncbi.nlm.nih.gov/Traces/study/?acc=SRP044929","SRP044929")</f>
        <v>SRP044929</v>
      </c>
      <c r="E498" t="str">
        <f>HYPERLINK("https://www.ncbi.nlm.nih.gov/Traces/study/?acc=SRX663227","SRX663227")</f>
        <v>SRX663227</v>
      </c>
    </row>
    <row r="499" spans="1:5" x14ac:dyDescent="0.25">
      <c r="A499" t="str">
        <f>HYPERLINK("https://www.ncbi.nlm.nih.gov/geo/query/acc.cgi?acc=GSM1706491","GSM1706491")</f>
        <v>GSM1706491</v>
      </c>
      <c r="B499" s="2" t="s">
        <v>6845</v>
      </c>
      <c r="C499" t="str">
        <f>HYPERLINK("https://www.ncbi.nlm.nih.gov/geo/query/acc.cgi?acc=GSE69669","GSE69669")</f>
        <v>GSE69669</v>
      </c>
      <c r="D499" t="str">
        <f>HYPERLINK("https://www.ncbi.nlm.nih.gov/Traces/study/?acc=SRP059253","SRP059253")</f>
        <v>SRP059253</v>
      </c>
      <c r="E499" t="str">
        <f>HYPERLINK("https://www.ncbi.nlm.nih.gov/Traces/study/?acc=SRX1053778","SRX1053778")</f>
        <v>SRX1053778</v>
      </c>
    </row>
    <row r="500" spans="1:5" x14ac:dyDescent="0.25">
      <c r="A500" t="str">
        <f>HYPERLINK("https://www.ncbi.nlm.nih.gov/geo/query/acc.cgi?acc=GSM2073075","GSM2073075")</f>
        <v>GSM2073075</v>
      </c>
      <c r="B500" s="2" t="s">
        <v>6846</v>
      </c>
      <c r="C500" t="str">
        <f>HYPERLINK("https://www.ncbi.nlm.nih.gov/geo/query/acc.cgi?acc=GSE78708","GSE78708")</f>
        <v>GSE78708</v>
      </c>
      <c r="D500" t="str">
        <f>HYPERLINK("https://www.ncbi.nlm.nih.gov/Traces/study/?acc=SRP070890","SRP070890")</f>
        <v>SRP070890</v>
      </c>
      <c r="E500" t="str">
        <f>HYPERLINK("https://www.ncbi.nlm.nih.gov/Traces/study/?acc=SRX1602698","SRX1602698")</f>
        <v>SRX1602698</v>
      </c>
    </row>
    <row r="501" spans="1:5" x14ac:dyDescent="0.25">
      <c r="A501" t="str">
        <f>HYPERLINK("https://www.ncbi.nlm.nih.gov/geo/query/acc.cgi?acc=GSM2073073","GSM2073073")</f>
        <v>GSM2073073</v>
      </c>
      <c r="B501" s="2" t="s">
        <v>6847</v>
      </c>
      <c r="C501" t="str">
        <f>HYPERLINK("https://www.ncbi.nlm.nih.gov/geo/query/acc.cgi?acc=GSE78708","GSE78708")</f>
        <v>GSE78708</v>
      </c>
      <c r="D501" t="str">
        <f>HYPERLINK("https://www.ncbi.nlm.nih.gov/Traces/study/?acc=SRP070890","SRP070890")</f>
        <v>SRP070890</v>
      </c>
      <c r="E501" t="str">
        <f>HYPERLINK("https://www.ncbi.nlm.nih.gov/Traces/study/?acc=SRX1602696","SRX1602696")</f>
        <v>SRX1602696</v>
      </c>
    </row>
    <row r="502" spans="1:5" x14ac:dyDescent="0.25">
      <c r="A502" t="str">
        <f>HYPERLINK("https://www.ncbi.nlm.nih.gov/geo/query/acc.cgi?acc=GSM1123730","GSM1123730")</f>
        <v>GSM1123730</v>
      </c>
      <c r="B502" s="2" t="s">
        <v>6848</v>
      </c>
      <c r="C502" t="str">
        <f>HYPERLINK("https://www.ncbi.nlm.nih.gov/geo/query/acc.cgi?acc=GSE46104","GSE46104")</f>
        <v>GSE46104</v>
      </c>
      <c r="D502" t="str">
        <f>HYPERLINK("https://www.ncbi.nlm.nih.gov/Traces/study/?acc=SRP021101","SRP021101")</f>
        <v>SRP021101</v>
      </c>
      <c r="E502" t="str">
        <f>HYPERLINK("https://www.ncbi.nlm.nih.gov/Traces/study/?acc=SRX265576","SRX265576")</f>
        <v>SRX265576</v>
      </c>
    </row>
    <row r="503" spans="1:5" x14ac:dyDescent="0.25">
      <c r="A503" t="str">
        <f>HYPERLINK("https://www.ncbi.nlm.nih.gov/geo/query/acc.cgi?acc=GSM1123731","GSM1123731")</f>
        <v>GSM1123731</v>
      </c>
      <c r="B503" s="2" t="s">
        <v>6849</v>
      </c>
      <c r="C503" t="str">
        <f>HYPERLINK("https://www.ncbi.nlm.nih.gov/geo/query/acc.cgi?acc=GSE46104","GSE46104")</f>
        <v>GSE46104</v>
      </c>
      <c r="D503" t="str">
        <f>HYPERLINK("https://www.ncbi.nlm.nih.gov/Traces/study/?acc=SRP021101","SRP021101")</f>
        <v>SRP021101</v>
      </c>
      <c r="E503" t="str">
        <f>HYPERLINK("https://www.ncbi.nlm.nih.gov/Traces/study/?acc=SRX265577","SRX265577")</f>
        <v>SRX265577</v>
      </c>
    </row>
    <row r="504" spans="1:5" x14ac:dyDescent="0.25">
      <c r="A504" t="str">
        <f>HYPERLINK("https://www.ncbi.nlm.nih.gov/geo/query/acc.cgi?acc=GSM1706493","GSM1706493")</f>
        <v>GSM1706493</v>
      </c>
      <c r="B504" s="2" t="s">
        <v>6850</v>
      </c>
      <c r="C504" t="str">
        <f>HYPERLINK("https://www.ncbi.nlm.nih.gov/geo/query/acc.cgi?acc=GSE69669","GSE69669")</f>
        <v>GSE69669</v>
      </c>
      <c r="D504" t="str">
        <f>HYPERLINK("https://www.ncbi.nlm.nih.gov/Traces/study/?acc=SRP059253","SRP059253")</f>
        <v>SRP059253</v>
      </c>
      <c r="E504" t="str">
        <f>HYPERLINK("https://www.ncbi.nlm.nih.gov/Traces/study/?acc=SRX1053780","SRX1053780")</f>
        <v>SRX1053780</v>
      </c>
    </row>
    <row r="505" spans="1:5" x14ac:dyDescent="0.25">
      <c r="A505" t="str">
        <f>HYPERLINK("https://www.ncbi.nlm.nih.gov/geo/query/acc.cgi?acc=GSM1706494","GSM1706494")</f>
        <v>GSM1706494</v>
      </c>
      <c r="B505" s="2" t="s">
        <v>6851</v>
      </c>
      <c r="C505" t="str">
        <f>HYPERLINK("https://www.ncbi.nlm.nih.gov/geo/query/acc.cgi?acc=GSE69669","GSE69669")</f>
        <v>GSE69669</v>
      </c>
      <c r="D505" t="str">
        <f>HYPERLINK("https://www.ncbi.nlm.nih.gov/Traces/study/?acc=SRP059253","SRP059253")</f>
        <v>SRP059253</v>
      </c>
      <c r="E505" t="str">
        <f>HYPERLINK("https://www.ncbi.nlm.nih.gov/Traces/study/?acc=SRX1053781","SRX1053781")</f>
        <v>SRX1053781</v>
      </c>
    </row>
    <row r="506" spans="1:5" x14ac:dyDescent="0.25">
      <c r="A506" t="str">
        <f>HYPERLINK("https://www.ncbi.nlm.nih.gov/geo/query/acc.cgi?acc=GSM1136266","GSM1136266")</f>
        <v>GSM1136266</v>
      </c>
      <c r="B506" s="2" t="s">
        <v>6852</v>
      </c>
      <c r="C506" t="str">
        <f>HYPERLINK("https://www.ncbi.nlm.nih.gov/geo/query/acc.cgi?acc=GSE46730","GSE46730")</f>
        <v>GSE46730</v>
      </c>
      <c r="D506" t="str">
        <f>HYPERLINK("https://www.ncbi.nlm.nih.gov/Traces/study/?acc=SRP022177","SRP022177")</f>
        <v>SRP022177</v>
      </c>
      <c r="E506" t="str">
        <f>HYPERLINK("https://www.ncbi.nlm.nih.gov/Traces/study/?acc=SRX276052","SRX276052")</f>
        <v>SRX276052</v>
      </c>
    </row>
    <row r="507" spans="1:5" x14ac:dyDescent="0.25">
      <c r="A507" t="str">
        <f>HYPERLINK("https://www.ncbi.nlm.nih.gov/geo/query/acc.cgi?acc=GSM1308214","GSM1308214")</f>
        <v>GSM1308214</v>
      </c>
      <c r="B507" s="2" t="s">
        <v>6853</v>
      </c>
      <c r="C507" t="str">
        <f>HYPERLINK("https://www.ncbi.nlm.nih.gov/geo/query/acc.cgi?acc=GSE54107","GSE54107")</f>
        <v>GSE54107</v>
      </c>
      <c r="D507" t="str">
        <f>HYPERLINK("https://www.ncbi.nlm.nih.gov/Traces/study/?acc=SRP035420","SRP035420")</f>
        <v>SRP035420</v>
      </c>
      <c r="E507" t="str">
        <f>HYPERLINK("https://www.ncbi.nlm.nih.gov/Traces/study/?acc=SRX433220","SRX433220")</f>
        <v>SRX433220</v>
      </c>
    </row>
    <row r="508" spans="1:5" x14ac:dyDescent="0.25">
      <c r="A508" t="str">
        <f>HYPERLINK("https://www.ncbi.nlm.nih.gov/geo/query/acc.cgi?acc=GSM2586569","GSM2586569")</f>
        <v>GSM2586569</v>
      </c>
      <c r="B508" s="2" t="s">
        <v>6854</v>
      </c>
      <c r="C508" t="str">
        <f>HYPERLINK("https://www.ncbi.nlm.nih.gov/geo/query/acc.cgi?acc=GSE98063","GSE98063")</f>
        <v>GSE98063</v>
      </c>
      <c r="D508" t="str">
        <f>HYPERLINK("https://www.ncbi.nlm.nih.gov/Traces/study/?acc=SRP104739","SRP104739")</f>
        <v>SRP104739</v>
      </c>
      <c r="E508" t="str">
        <f>HYPERLINK("https://www.ncbi.nlm.nih.gov/Traces/study/?acc=SRX2752370","SRX2752370")</f>
        <v>SRX2752370</v>
      </c>
    </row>
    <row r="509" spans="1:5" x14ac:dyDescent="0.25">
      <c r="A509" t="str">
        <f>HYPERLINK("https://www.ncbi.nlm.nih.gov/geo/query/acc.cgi?acc=GSM1866640","GSM1866640")</f>
        <v>GSM1866640</v>
      </c>
      <c r="B509" s="2" t="s">
        <v>6855</v>
      </c>
      <c r="C509" t="str">
        <f>HYPERLINK("https://www.ncbi.nlm.nih.gov/geo/query/acc.cgi?acc=GSE66534","GSE66534")</f>
        <v>GSE66534</v>
      </c>
      <c r="D509" t="str">
        <f>HYPERLINK("https://www.ncbi.nlm.nih.gov/Traces/study/?acc=SRP055832","SRP055832")</f>
        <v>SRP055832</v>
      </c>
      <c r="E509" t="str">
        <f>HYPERLINK("https://www.ncbi.nlm.nih.gov/Traces/study/?acc=SRX1178441","SRX1178441")</f>
        <v>SRX1178441</v>
      </c>
    </row>
    <row r="510" spans="1:5" x14ac:dyDescent="0.25">
      <c r="A510" t="str">
        <f>HYPERLINK("https://www.ncbi.nlm.nih.gov/geo/query/acc.cgi?acc=GSM1866637","GSM1866637")</f>
        <v>GSM1866637</v>
      </c>
      <c r="B510" s="2" t="s">
        <v>6856</v>
      </c>
      <c r="C510" t="str">
        <f>HYPERLINK("https://www.ncbi.nlm.nih.gov/geo/query/acc.cgi?acc=GSE66534","GSE66534")</f>
        <v>GSE66534</v>
      </c>
      <c r="D510" t="str">
        <f>HYPERLINK("https://www.ncbi.nlm.nih.gov/Traces/study/?acc=SRP055832","SRP055832")</f>
        <v>SRP055832</v>
      </c>
      <c r="E510" t="str">
        <f>HYPERLINK("https://www.ncbi.nlm.nih.gov/Traces/study/?acc=SRX1178438","SRX1178438")</f>
        <v>SRX1178438</v>
      </c>
    </row>
    <row r="511" spans="1:5" x14ac:dyDescent="0.25">
      <c r="A511" t="str">
        <f>HYPERLINK("https://www.ncbi.nlm.nih.gov/geo/query/acc.cgi?acc=GSM1098625","GSM1098625")</f>
        <v>GSM1098625</v>
      </c>
      <c r="B511" s="2" t="s">
        <v>6857</v>
      </c>
      <c r="C511" t="str">
        <f>HYPERLINK("https://www.ncbi.nlm.nih.gov/geo/query/acc.cgi?acc=GSE45182","GSE45182")</f>
        <v>GSE45182</v>
      </c>
      <c r="D511" t="str">
        <f>HYPERLINK("https://www.ncbi.nlm.nih.gov/Traces/study/?acc=SRP019467","SRP019467")</f>
        <v>SRP019467</v>
      </c>
      <c r="E511" t="str">
        <f>HYPERLINK("https://www.ncbi.nlm.nih.gov/Traces/study/?acc=SRX249646","SRX249646")</f>
        <v>SRX249646</v>
      </c>
    </row>
    <row r="512" spans="1:5" x14ac:dyDescent="0.25">
      <c r="A512" t="str">
        <f>HYPERLINK("https://www.ncbi.nlm.nih.gov/geo/query/acc.cgi?acc=GSM706680","GSM706680")</f>
        <v>GSM706680</v>
      </c>
      <c r="B512" s="2" t="s">
        <v>6858</v>
      </c>
      <c r="C512" t="str">
        <f>HYPERLINK("https://www.ncbi.nlm.nih.gov/geo/query/acc.cgi?acc=GSE28500","GSE28500")</f>
        <v>GSE28500</v>
      </c>
      <c r="D512" t="str">
        <f>HYPERLINK("https://www.ncbi.nlm.nih.gov/Traces/study/?acc=SRP006418","SRP006418")</f>
        <v>SRP006418</v>
      </c>
      <c r="E512" t="str">
        <f>HYPERLINK("https://www.ncbi.nlm.nih.gov/Traces/study/?acc=SRX057750","SRX057750")</f>
        <v>SRX057750</v>
      </c>
    </row>
    <row r="513" spans="1:5" x14ac:dyDescent="0.25">
      <c r="A513" t="str">
        <f>HYPERLINK("https://www.ncbi.nlm.nih.gov/geo/query/acc.cgi?acc=GSM1496605","GSM1496605")</f>
        <v>GSM1496605</v>
      </c>
      <c r="B513" s="2" t="s">
        <v>6859</v>
      </c>
      <c r="C513" t="str">
        <f>HYPERLINK("https://www.ncbi.nlm.nih.gov/geo/query/acc.cgi?acc=GSE61102","GSE61102")</f>
        <v>GSE61102</v>
      </c>
      <c r="D513" t="str">
        <f>HYPERLINK("https://www.ncbi.nlm.nih.gov/Traces/study/?acc=SRP046218","SRP046218")</f>
        <v>SRP046218</v>
      </c>
      <c r="E513" t="str">
        <f>HYPERLINK("https://www.ncbi.nlm.nih.gov/Traces/study/?acc=SRX692822","SRX692822")</f>
        <v>SRX692822</v>
      </c>
    </row>
    <row r="514" spans="1:5" x14ac:dyDescent="0.25">
      <c r="A514" t="str">
        <f>HYPERLINK("https://www.ncbi.nlm.nih.gov/geo/query/acc.cgi?acc=GSM1496606","GSM1496606")</f>
        <v>GSM1496606</v>
      </c>
      <c r="B514" s="2" t="s">
        <v>6860</v>
      </c>
      <c r="C514" t="str">
        <f>HYPERLINK("https://www.ncbi.nlm.nih.gov/geo/query/acc.cgi?acc=GSE61102","GSE61102")</f>
        <v>GSE61102</v>
      </c>
      <c r="D514" t="str">
        <f>HYPERLINK("https://www.ncbi.nlm.nih.gov/Traces/study/?acc=SRP046218","SRP046218")</f>
        <v>SRP046218</v>
      </c>
      <c r="E514" t="str">
        <f>HYPERLINK("https://www.ncbi.nlm.nih.gov/Traces/study/?acc=SRX692823","SRX692823")</f>
        <v>SRX692823</v>
      </c>
    </row>
    <row r="515" spans="1:5" x14ac:dyDescent="0.25">
      <c r="A515" t="str">
        <f>HYPERLINK("https://www.ncbi.nlm.nih.gov/geo/query/acc.cgi?acc=GSM1496607","GSM1496607")</f>
        <v>GSM1496607</v>
      </c>
      <c r="B515" s="2" t="s">
        <v>6861</v>
      </c>
      <c r="C515" t="str">
        <f>HYPERLINK("https://www.ncbi.nlm.nih.gov/geo/query/acc.cgi?acc=GSE61102","GSE61102")</f>
        <v>GSE61102</v>
      </c>
      <c r="D515" t="str">
        <f>HYPERLINK("https://www.ncbi.nlm.nih.gov/Traces/study/?acc=SRP046218","SRP046218")</f>
        <v>SRP046218</v>
      </c>
      <c r="E515" t="str">
        <f>HYPERLINK("https://www.ncbi.nlm.nih.gov/Traces/study/?acc=SRX692824","SRX692824")</f>
        <v>SRX692824</v>
      </c>
    </row>
    <row r="516" spans="1:5" x14ac:dyDescent="0.25">
      <c r="A516" t="str">
        <f>HYPERLINK("https://www.ncbi.nlm.nih.gov/geo/query/acc.cgi?acc=GSM2301948","GSM2301948")</f>
        <v>GSM2301948</v>
      </c>
      <c r="B516" s="2" t="s">
        <v>6862</v>
      </c>
      <c r="C516" t="str">
        <f>HYPERLINK("https://www.ncbi.nlm.nih.gov/geo/query/acc.cgi?acc=GSE86417","GSE86417")</f>
        <v>GSE86417</v>
      </c>
      <c r="D516" t="str">
        <f>HYPERLINK("https://www.ncbi.nlm.nih.gov/Traces/study/?acc=SRP084395","SRP084395")</f>
        <v>SRP084395</v>
      </c>
      <c r="E516" t="str">
        <f>HYPERLINK("https://www.ncbi.nlm.nih.gov/Traces/study/?acc=SRX2109229","SRX2109229")</f>
        <v>SRX2109229</v>
      </c>
    </row>
    <row r="517" spans="1:5" x14ac:dyDescent="0.25">
      <c r="A517" t="str">
        <f>HYPERLINK("https://www.ncbi.nlm.nih.gov/geo/query/acc.cgi?acc=GSM838739","GSM838739")</f>
        <v>GSM838739</v>
      </c>
      <c r="B517" s="2" t="s">
        <v>6863</v>
      </c>
      <c r="C517" t="str">
        <f>HYPERLINK("https://www.ncbi.nlm.nih.gov/geo/query/acc.cgi?acc=GSE33920","GSE33920")</f>
        <v>GSE33920</v>
      </c>
      <c r="D517" t="str">
        <f>HYPERLINK("https://www.ncbi.nlm.nih.gov/Traces/study/?acc=SRP009467","SRP009467")</f>
        <v>SRP009467</v>
      </c>
      <c r="E517" t="str">
        <f>HYPERLINK("https://www.ncbi.nlm.nih.gov/Traces/study/?acc=SRX109429","SRX109429")</f>
        <v>SRX109429</v>
      </c>
    </row>
    <row r="518" spans="1:5" x14ac:dyDescent="0.25">
      <c r="A518" t="str">
        <f>HYPERLINK("https://www.ncbi.nlm.nih.gov/geo/query/acc.cgi?acc=GSM2515788","GSM2515788")</f>
        <v>GSM2515788</v>
      </c>
      <c r="B518" s="2" t="s">
        <v>6864</v>
      </c>
      <c r="C518" t="str">
        <f>HYPERLINK("https://www.ncbi.nlm.nih.gov/geo/query/acc.cgi?acc=GSE85632","GSE85632")</f>
        <v>GSE85632</v>
      </c>
      <c r="D518" t="str">
        <f>HYPERLINK("https://www.ncbi.nlm.nih.gov/Traces/study/?acc=SRP100862","SRP100862")</f>
        <v>SRP100862</v>
      </c>
      <c r="E518" t="str">
        <f>HYPERLINK("https://www.ncbi.nlm.nih.gov/Traces/study/?acc=SRX2599554","SRX2599554")</f>
        <v>SRX2599554</v>
      </c>
    </row>
    <row r="519" spans="1:5" x14ac:dyDescent="0.25">
      <c r="A519" t="str">
        <f>HYPERLINK("https://www.ncbi.nlm.nih.gov/geo/query/acc.cgi?acc=GSM1415503","GSM1415503")</f>
        <v>GSM1415503</v>
      </c>
      <c r="B519" s="2" t="s">
        <v>6865</v>
      </c>
      <c r="C519" t="str">
        <f>HYPERLINK("https://www.ncbi.nlm.nih.gov/geo/query/acc.cgi?acc=GSE51682","GSE51682")</f>
        <v>GSE51682</v>
      </c>
      <c r="D519" t="str">
        <f>HYPERLINK("https://www.ncbi.nlm.nih.gov/Traces/study/?acc=SRP043376","SRP043376")</f>
        <v>SRP043376</v>
      </c>
      <c r="E519" t="str">
        <f>HYPERLINK("https://www.ncbi.nlm.nih.gov/Traces/study/?acc=SRX610436","SRX610436")</f>
        <v>SRX610436</v>
      </c>
    </row>
    <row r="520" spans="1:5" x14ac:dyDescent="0.25">
      <c r="A520" t="str">
        <f>HYPERLINK("https://www.ncbi.nlm.nih.gov/geo/query/acc.cgi?acc=GSM2473152","GSM2473152")</f>
        <v>GSM2473152</v>
      </c>
      <c r="B520" s="2" t="s">
        <v>6866</v>
      </c>
      <c r="C520" t="str">
        <f>HYPERLINK("https://www.ncbi.nlm.nih.gov/geo/query/acc.cgi?acc=GSE94324","GSE94324")</f>
        <v>GSE94324</v>
      </c>
      <c r="D520" t="str">
        <f>HYPERLINK("https://www.ncbi.nlm.nih.gov/Traces/study/?acc=SRP098643","SRP098643")</f>
        <v>SRP098643</v>
      </c>
      <c r="E520" t="str">
        <f>HYPERLINK("https://www.ncbi.nlm.nih.gov/Traces/study/?acc=SRX2529740","SRX2529740")</f>
        <v>SRX2529740</v>
      </c>
    </row>
    <row r="521" spans="1:5" x14ac:dyDescent="0.25">
      <c r="A521" t="str">
        <f>HYPERLINK("https://www.ncbi.nlm.nih.gov/geo/query/acc.cgi?acc=GSM2473162","GSM2473162")</f>
        <v>GSM2473162</v>
      </c>
      <c r="B521" s="2" t="s">
        <v>6867</v>
      </c>
      <c r="C521" t="str">
        <f>HYPERLINK("https://www.ncbi.nlm.nih.gov/geo/query/acc.cgi?acc=GSE94324","GSE94324")</f>
        <v>GSE94324</v>
      </c>
      <c r="D521" t="str">
        <f>HYPERLINK("https://www.ncbi.nlm.nih.gov/Traces/study/?acc=SRP098643","SRP098643")</f>
        <v>SRP098643</v>
      </c>
      <c r="E521" t="str">
        <f>HYPERLINK("https://www.ncbi.nlm.nih.gov/Traces/study/?acc=SRX2529750","SRX2529750")</f>
        <v>SRX2529750</v>
      </c>
    </row>
    <row r="522" spans="1:5" x14ac:dyDescent="0.25">
      <c r="A522" t="str">
        <f>HYPERLINK("https://www.ncbi.nlm.nih.gov/geo/query/acc.cgi?acc=GSM2301952","GSM2301952")</f>
        <v>GSM2301952</v>
      </c>
      <c r="B522" s="2" t="s">
        <v>6868</v>
      </c>
      <c r="C522" t="str">
        <f>HYPERLINK("https://www.ncbi.nlm.nih.gov/geo/query/acc.cgi?acc=GSE86417","GSE86417")</f>
        <v>GSE86417</v>
      </c>
      <c r="D522" t="str">
        <f>HYPERLINK("https://www.ncbi.nlm.nih.gov/Traces/study/?acc=SRP084395","SRP084395")</f>
        <v>SRP084395</v>
      </c>
      <c r="E522" t="str">
        <f>HYPERLINK("https://www.ncbi.nlm.nih.gov/Traces/study/?acc=SRX2109233","SRX2109233")</f>
        <v>SRX2109233</v>
      </c>
    </row>
    <row r="523" spans="1:5" x14ac:dyDescent="0.25">
      <c r="A523" t="str">
        <f>HYPERLINK("https://www.ncbi.nlm.nih.gov/geo/query/acc.cgi?acc=GSM2588285","GSM2588285")</f>
        <v>GSM2588285</v>
      </c>
      <c r="B523" s="2" t="s">
        <v>6869</v>
      </c>
      <c r="C523" t="str">
        <f>HYPERLINK("https://www.ncbi.nlm.nih.gov/geo/query/acc.cgi?acc=GSE98140","GSE98140")</f>
        <v>GSE98140</v>
      </c>
      <c r="D523" t="str">
        <f>HYPERLINK("https://www.ncbi.nlm.nih.gov/Traces/study/?acc=SRP105122","SRP105122")</f>
        <v>SRP105122</v>
      </c>
      <c r="E523" t="str">
        <f>HYPERLINK("https://www.ncbi.nlm.nih.gov/Traces/study/?acc=SRX2762028","SRX2762028")</f>
        <v>SRX2762028</v>
      </c>
    </row>
    <row r="524" spans="1:5" x14ac:dyDescent="0.25">
      <c r="A524" t="str">
        <f>HYPERLINK("https://www.ncbi.nlm.nih.gov/geo/query/acc.cgi?acc=GSM2588331","GSM2588331")</f>
        <v>GSM2588331</v>
      </c>
      <c r="B524" s="2" t="s">
        <v>6870</v>
      </c>
      <c r="C524" t="str">
        <f>HYPERLINK("https://www.ncbi.nlm.nih.gov/geo/query/acc.cgi?acc=GSE98140","GSE98140")</f>
        <v>GSE98140</v>
      </c>
      <c r="D524" t="str">
        <f>HYPERLINK("https://www.ncbi.nlm.nih.gov/Traces/study/?acc=SRP105122","SRP105122")</f>
        <v>SRP105122</v>
      </c>
      <c r="E524" t="str">
        <f>HYPERLINK("https://www.ncbi.nlm.nih.gov/Traces/study/?acc=SRX2762074","SRX2762074")</f>
        <v>SRX2762074</v>
      </c>
    </row>
    <row r="525" spans="1:5" x14ac:dyDescent="0.25">
      <c r="A525" t="str">
        <f>HYPERLINK("https://www.ncbi.nlm.nih.gov/geo/query/acc.cgi?acc=GSM2588412","GSM2588412")</f>
        <v>GSM2588412</v>
      </c>
      <c r="B525" s="2" t="s">
        <v>6871</v>
      </c>
      <c r="C525" t="str">
        <f>HYPERLINK("https://www.ncbi.nlm.nih.gov/geo/query/acc.cgi?acc=GSE98140","GSE98140")</f>
        <v>GSE98140</v>
      </c>
      <c r="D525" t="str">
        <f>HYPERLINK("https://www.ncbi.nlm.nih.gov/Traces/study/?acc=SRP105122","SRP105122")</f>
        <v>SRP105122</v>
      </c>
      <c r="E525" t="str">
        <f>HYPERLINK("https://www.ncbi.nlm.nih.gov/Traces/study/?acc=SRX2762155","SRX2762155")</f>
        <v>SRX2762155</v>
      </c>
    </row>
    <row r="526" spans="1:5" x14ac:dyDescent="0.25">
      <c r="A526" t="str">
        <f>HYPERLINK("https://www.ncbi.nlm.nih.gov/geo/query/acc.cgi?acc=GSM2588348","GSM2588348")</f>
        <v>GSM2588348</v>
      </c>
      <c r="B526" s="2" t="s">
        <v>6872</v>
      </c>
      <c r="C526" t="str">
        <f>HYPERLINK("https://www.ncbi.nlm.nih.gov/geo/query/acc.cgi?acc=GSE98140","GSE98140")</f>
        <v>GSE98140</v>
      </c>
      <c r="D526" t="str">
        <f>HYPERLINK("https://www.ncbi.nlm.nih.gov/Traces/study/?acc=SRP105122","SRP105122")</f>
        <v>SRP105122</v>
      </c>
      <c r="E526" t="str">
        <f>HYPERLINK("https://www.ncbi.nlm.nih.gov/Traces/study/?acc=SRX2762091","SRX2762091")</f>
        <v>SRX2762091</v>
      </c>
    </row>
    <row r="527" spans="1:5" x14ac:dyDescent="0.25">
      <c r="A527" t="str">
        <f>HYPERLINK("https://www.ncbi.nlm.nih.gov/geo/query/acc.cgi?acc=GSM2586563","GSM2586563")</f>
        <v>GSM2586563</v>
      </c>
      <c r="B527" s="2" t="s">
        <v>6873</v>
      </c>
      <c r="C527" t="str">
        <f>HYPERLINK("https://www.ncbi.nlm.nih.gov/geo/query/acc.cgi?acc=GSE98063","GSE98063")</f>
        <v>GSE98063</v>
      </c>
      <c r="D527" t="str">
        <f>HYPERLINK("https://www.ncbi.nlm.nih.gov/Traces/study/?acc=SRP104739","SRP104739")</f>
        <v>SRP104739</v>
      </c>
      <c r="E527" t="str">
        <f>HYPERLINK("https://www.ncbi.nlm.nih.gov/Traces/study/?acc=SRX2752364","SRX2752364")</f>
        <v>SRX2752364</v>
      </c>
    </row>
    <row r="528" spans="1:5" x14ac:dyDescent="0.25">
      <c r="A528" t="str">
        <f>HYPERLINK("https://www.ncbi.nlm.nih.gov/geo/query/acc.cgi?acc=GSM1891554","GSM1891554")</f>
        <v>GSM1891554</v>
      </c>
      <c r="B528" s="2" t="s">
        <v>6874</v>
      </c>
      <c r="C528" t="str">
        <f>HYPERLINK("https://www.ncbi.nlm.nih.gov/geo/query/acc.cgi?acc=GSE73352","GSE73352")</f>
        <v>GSE73352</v>
      </c>
      <c r="D528" t="str">
        <f>HYPERLINK("https://www.ncbi.nlm.nih.gov/Traces/study/?acc=SRP064115","SRP064115")</f>
        <v>SRP064115</v>
      </c>
      <c r="E528" t="str">
        <f>HYPERLINK("https://www.ncbi.nlm.nih.gov/Traces/study/?acc=SRX1280411","SRX1280411")</f>
        <v>SRX1280411</v>
      </c>
    </row>
    <row r="529" spans="1:5" x14ac:dyDescent="0.25">
      <c r="A529" t="str">
        <f>HYPERLINK("https://www.ncbi.nlm.nih.gov/geo/query/acc.cgi?acc=GSM1891563","GSM1891563")</f>
        <v>GSM1891563</v>
      </c>
      <c r="B529" s="2" t="s">
        <v>6875</v>
      </c>
      <c r="C529" t="str">
        <f>HYPERLINK("https://www.ncbi.nlm.nih.gov/geo/query/acc.cgi?acc=GSE73352","GSE73352")</f>
        <v>GSE73352</v>
      </c>
      <c r="D529" t="str">
        <f>HYPERLINK("https://www.ncbi.nlm.nih.gov/Traces/study/?acc=SRP064115","SRP064115")</f>
        <v>SRP064115</v>
      </c>
      <c r="E529" t="str">
        <f>HYPERLINK("https://www.ncbi.nlm.nih.gov/Traces/study/?acc=SRX1280420","SRX1280420")</f>
        <v>SRX1280420</v>
      </c>
    </row>
    <row r="530" spans="1:5" x14ac:dyDescent="0.25">
      <c r="A530" t="str">
        <f>HYPERLINK("https://www.ncbi.nlm.nih.gov/geo/query/acc.cgi?acc=GSM1891557","GSM1891557")</f>
        <v>GSM1891557</v>
      </c>
      <c r="B530" s="2" t="s">
        <v>6876</v>
      </c>
      <c r="C530" t="str">
        <f>HYPERLINK("https://www.ncbi.nlm.nih.gov/geo/query/acc.cgi?acc=GSE73352","GSE73352")</f>
        <v>GSE73352</v>
      </c>
      <c r="D530" t="str">
        <f>HYPERLINK("https://www.ncbi.nlm.nih.gov/Traces/study/?acc=SRP064115","SRP064115")</f>
        <v>SRP064115</v>
      </c>
      <c r="E530" t="str">
        <f>HYPERLINK("https://www.ncbi.nlm.nih.gov/Traces/study/?acc=SRX1280414","SRX1280414")</f>
        <v>SRX1280414</v>
      </c>
    </row>
    <row r="531" spans="1:5" x14ac:dyDescent="0.25">
      <c r="A531" t="str">
        <f>HYPERLINK("https://www.ncbi.nlm.nih.gov/geo/query/acc.cgi?acc=GSM2301950","GSM2301950")</f>
        <v>GSM2301950</v>
      </c>
      <c r="B531" s="2" t="s">
        <v>6877</v>
      </c>
      <c r="C531" t="str">
        <f>HYPERLINK("https://www.ncbi.nlm.nih.gov/geo/query/acc.cgi?acc=GSE86417","GSE86417")</f>
        <v>GSE86417</v>
      </c>
      <c r="D531" t="str">
        <f>HYPERLINK("https://www.ncbi.nlm.nih.gov/Traces/study/?acc=SRP084395","SRP084395")</f>
        <v>SRP084395</v>
      </c>
      <c r="E531" t="str">
        <f>HYPERLINK("https://www.ncbi.nlm.nih.gov/Traces/study/?acc=SRX2109231","SRX2109231")</f>
        <v>SRX2109231</v>
      </c>
    </row>
    <row r="532" spans="1:5" x14ac:dyDescent="0.25">
      <c r="A532" t="str">
        <f>HYPERLINK("https://www.ncbi.nlm.nih.gov/geo/query/acc.cgi?acc=GSM1916159","GSM1916159")</f>
        <v>GSM1916159</v>
      </c>
      <c r="B532" s="2" t="s">
        <v>6878</v>
      </c>
      <c r="C532" t="str">
        <f>HYPERLINK("https://www.ncbi.nlm.nih.gov/geo/query/acc.cgi?acc=GSE74278","GSE74278")</f>
        <v>GSE74278</v>
      </c>
      <c r="D532" t="str">
        <f>HYPERLINK("https://www.ncbi.nlm.nih.gov/Traces/study/?acc=SRP065215","SRP065215")</f>
        <v>SRP065215</v>
      </c>
      <c r="E532" t="str">
        <f>HYPERLINK("https://www.ncbi.nlm.nih.gov/Traces/study/?acc=SRX1366826","SRX1366826")</f>
        <v>SRX1366826</v>
      </c>
    </row>
    <row r="533" spans="1:5" x14ac:dyDescent="0.25">
      <c r="A533" t="str">
        <f>HYPERLINK("https://www.ncbi.nlm.nih.gov/geo/query/acc.cgi?acc=GSM1916161","GSM1916161")</f>
        <v>GSM1916161</v>
      </c>
      <c r="B533" s="2" t="s">
        <v>6879</v>
      </c>
      <c r="C533" t="str">
        <f>HYPERLINK("https://www.ncbi.nlm.nih.gov/geo/query/acc.cgi?acc=GSE74278","GSE74278")</f>
        <v>GSE74278</v>
      </c>
      <c r="D533" t="str">
        <f>HYPERLINK("https://www.ncbi.nlm.nih.gov/Traces/study/?acc=SRP065215","SRP065215")</f>
        <v>SRP065215</v>
      </c>
      <c r="E533" t="str">
        <f>HYPERLINK("https://www.ncbi.nlm.nih.gov/Traces/study/?acc=SRX1366828","SRX1366828")</f>
        <v>SRX1366828</v>
      </c>
    </row>
    <row r="534" spans="1:5" x14ac:dyDescent="0.25">
      <c r="A534" t="str">
        <f>HYPERLINK("https://www.ncbi.nlm.nih.gov/geo/query/acc.cgi?acc=GSM2308762","GSM2308762")</f>
        <v>GSM2308762</v>
      </c>
      <c r="B534" s="2" t="s">
        <v>6880</v>
      </c>
      <c r="C534" t="str">
        <f>HYPERLINK("https://www.ncbi.nlm.nih.gov/geo/query/acc.cgi?acc=GSE86790","GSE86790")</f>
        <v>GSE86790</v>
      </c>
      <c r="D534" t="str">
        <f>HYPERLINK("https://www.ncbi.nlm.nih.gov/Traces/study/?acc=SRP087933","SRP087933")</f>
        <v>SRP087933</v>
      </c>
      <c r="E534" t="str">
        <f>HYPERLINK("https://www.ncbi.nlm.nih.gov/Traces/study/?acc=SRX2155830","SRX2155830")</f>
        <v>SRX2155830</v>
      </c>
    </row>
    <row r="535" spans="1:5" x14ac:dyDescent="0.25">
      <c r="A535" t="str">
        <f>HYPERLINK("https://www.ncbi.nlm.nih.gov/geo/query/acc.cgi?acc=GSM1419123","GSM1419123")</f>
        <v>GSM1419123</v>
      </c>
      <c r="B535" s="2" t="s">
        <v>6881</v>
      </c>
      <c r="C535" t="str">
        <f>HYPERLINK("https://www.ncbi.nlm.nih.gov/geo/query/acc.cgi?acc=GSE58757","GSE58757")</f>
        <v>GSE58757</v>
      </c>
      <c r="D535" t="str">
        <f>HYPERLINK("https://www.ncbi.nlm.nih.gov/Traces/study/?acc=SRP043525","SRP043525")</f>
        <v>SRP043525</v>
      </c>
      <c r="E535" t="str">
        <f>HYPERLINK("https://www.ncbi.nlm.nih.gov/Traces/study/?acc=SRX621372","SRX621372")</f>
        <v>SRX621372</v>
      </c>
    </row>
    <row r="536" spans="1:5" x14ac:dyDescent="0.25">
      <c r="A536" t="str">
        <f>HYPERLINK("https://www.ncbi.nlm.nih.gov/geo/query/acc.cgi?acc=GSM1419126","GSM1419126")</f>
        <v>GSM1419126</v>
      </c>
      <c r="B536" s="2" t="s">
        <v>6882</v>
      </c>
      <c r="C536" t="str">
        <f>HYPERLINK("https://www.ncbi.nlm.nih.gov/geo/query/acc.cgi?acc=GSE58757","GSE58757")</f>
        <v>GSE58757</v>
      </c>
      <c r="D536" t="str">
        <f>HYPERLINK("https://www.ncbi.nlm.nih.gov/Traces/study/?acc=SRP043525","SRP043525")</f>
        <v>SRP043525</v>
      </c>
      <c r="E536" t="str">
        <f>HYPERLINK("https://www.ncbi.nlm.nih.gov/Traces/study/?acc=SRX621375","SRX621375")</f>
        <v>SRX621375</v>
      </c>
    </row>
    <row r="537" spans="1:5" x14ac:dyDescent="0.25">
      <c r="A537" t="str">
        <f>HYPERLINK("https://www.ncbi.nlm.nih.gov/geo/query/acc.cgi?acc=GSM935897","GSM935897")</f>
        <v>GSM935897</v>
      </c>
      <c r="B537" s="2" t="s">
        <v>6883</v>
      </c>
      <c r="C537" t="str">
        <f>HYPERLINK("https://www.ncbi.nlm.nih.gov/geo/query/acc.cgi?acc=GSE38148","GSE38148")</f>
        <v>GSE38148</v>
      </c>
      <c r="D537" t="str">
        <f>HYPERLINK("https://www.ncbi.nlm.nih.gov/Traces/study/?acc=SRP013333","SRP013333")</f>
        <v>SRP013333</v>
      </c>
      <c r="E537" t="str">
        <f>HYPERLINK("https://www.ncbi.nlm.nih.gov/Traces/study/?acc=SRX149007","SRX149007")</f>
        <v>SRX149007</v>
      </c>
    </row>
    <row r="538" spans="1:5" x14ac:dyDescent="0.25">
      <c r="A538" t="str">
        <f>HYPERLINK("https://www.ncbi.nlm.nih.gov/geo/query/acc.cgi?acc=GSM1192089","GSM1192089")</f>
        <v>GSM1192089</v>
      </c>
      <c r="B538" s="2" t="s">
        <v>6884</v>
      </c>
      <c r="C538" t="str">
        <f>HYPERLINK("https://www.ncbi.nlm.nih.gov/geo/query/acc.cgi?acc=GSE48172","GSE48172")</f>
        <v>GSE48172</v>
      </c>
      <c r="D538" t="str">
        <f>HYPERLINK("https://www.ncbi.nlm.nih.gov/Traces/study/?acc=SRP026214","SRP026214")</f>
        <v>SRP026214</v>
      </c>
      <c r="E538" t="str">
        <f>HYPERLINK("https://www.ncbi.nlm.nih.gov/Traces/study/?acc=SRX326484","SRX326484")</f>
        <v>SRX326484</v>
      </c>
    </row>
    <row r="539" spans="1:5" x14ac:dyDescent="0.25">
      <c r="A539" t="str">
        <f>HYPERLINK("https://www.ncbi.nlm.nih.gov/geo/query/acc.cgi?acc=GSM1192090","GSM1192090")</f>
        <v>GSM1192090</v>
      </c>
      <c r="B539" s="2" t="s">
        <v>6885</v>
      </c>
      <c r="C539" t="str">
        <f>HYPERLINK("https://www.ncbi.nlm.nih.gov/geo/query/acc.cgi?acc=GSE48172","GSE48172")</f>
        <v>GSE48172</v>
      </c>
      <c r="D539" t="str">
        <f>HYPERLINK("https://www.ncbi.nlm.nih.gov/Traces/study/?acc=SRP026214","SRP026214")</f>
        <v>SRP026214</v>
      </c>
      <c r="E539" t="str">
        <f>HYPERLINK("https://www.ncbi.nlm.nih.gov/Traces/study/?acc=SRX326485","SRX326485")</f>
        <v>SRX326485</v>
      </c>
    </row>
    <row r="540" spans="1:5" x14ac:dyDescent="0.25">
      <c r="A540" t="str">
        <f>HYPERLINK("https://www.ncbi.nlm.nih.gov/geo/query/acc.cgi?acc=GSM1706490","GSM1706490")</f>
        <v>GSM1706490</v>
      </c>
      <c r="B540" s="2" t="s">
        <v>1131</v>
      </c>
      <c r="C540" t="str">
        <f>HYPERLINK("https://www.ncbi.nlm.nih.gov/geo/query/acc.cgi?acc=GSE69669","GSE69669")</f>
        <v>GSE69669</v>
      </c>
      <c r="D540" t="str">
        <f>HYPERLINK("https://www.ncbi.nlm.nih.gov/Traces/study/?acc=SRP059253","SRP059253")</f>
        <v>SRP059253</v>
      </c>
      <c r="E540" t="str">
        <f>HYPERLINK("https://www.ncbi.nlm.nih.gov/Traces/study/?acc=SRX1053777","SRX1053777")</f>
        <v>SRX1053777</v>
      </c>
    </row>
    <row r="541" spans="1:5" x14ac:dyDescent="0.25">
      <c r="A541" t="str">
        <f>HYPERLINK("https://www.ncbi.nlm.nih.gov/geo/query/acc.cgi?acc=GSM886464","GSM886464")</f>
        <v>GSM886464</v>
      </c>
      <c r="B541" s="2" t="s">
        <v>6886</v>
      </c>
      <c r="C541" t="str">
        <f>HYPERLINK("https://www.ncbi.nlm.nih.gov/geo/query/acc.cgi?acc=GSE36290","GSE36290")</f>
        <v>GSE36290</v>
      </c>
      <c r="D541" t="str">
        <f>HYPERLINK("https://www.ncbi.nlm.nih.gov/Traces/study/?acc=SRP011318","SRP011318")</f>
        <v>SRP011318</v>
      </c>
      <c r="E541" t="str">
        <f>HYPERLINK("https://www.ncbi.nlm.nih.gov/Traces/study/?acc=SRX127330","SRX127330")</f>
        <v>SRX127330</v>
      </c>
    </row>
    <row r="542" spans="1:5" x14ac:dyDescent="0.25">
      <c r="A542" t="str">
        <f>HYPERLINK("https://www.ncbi.nlm.nih.gov/geo/query/acc.cgi?acc=GSM2027608","GSM2027608")</f>
        <v>GSM2027608</v>
      </c>
      <c r="B542" s="2" t="s">
        <v>6887</v>
      </c>
      <c r="C542" t="str">
        <f>HYPERLINK("https://www.ncbi.nlm.nih.gov/geo/query/acc.cgi?acc=GSE76536","GSE76536")</f>
        <v>GSE76536</v>
      </c>
      <c r="D542" t="str">
        <f>HYPERLINK("https://www.ncbi.nlm.nih.gov/Traces/study/?acc=SRP068097","SRP068097")</f>
        <v>SRP068097</v>
      </c>
      <c r="E542" t="str">
        <f>HYPERLINK("https://www.ncbi.nlm.nih.gov/Traces/study/?acc=SRX1517395","SRX1517395")</f>
        <v>SRX1517395</v>
      </c>
    </row>
    <row r="543" spans="1:5" x14ac:dyDescent="0.25">
      <c r="A543" t="str">
        <f>HYPERLINK("https://www.ncbi.nlm.nih.gov/geo/query/acc.cgi?acc=GSM1654759","GSM1654759")</f>
        <v>GSM1654759</v>
      </c>
      <c r="B543" s="2" t="s">
        <v>6888</v>
      </c>
      <c r="C543" t="str">
        <f>HYPERLINK("https://www.ncbi.nlm.nih.gov/geo/query/acc.cgi?acc=GSE67715","GSE67715")</f>
        <v>GSE67715</v>
      </c>
      <c r="D543" t="str">
        <f>HYPERLINK("https://www.ncbi.nlm.nih.gov/Traces/study/?acc=SRP057021","SRP057021")</f>
        <v>SRP057021</v>
      </c>
      <c r="E543" t="str">
        <f>HYPERLINK("https://www.ncbi.nlm.nih.gov/Traces/study/?acc=SRX984853","SRX984853")</f>
        <v>SRX984853</v>
      </c>
    </row>
    <row r="544" spans="1:5" x14ac:dyDescent="0.25">
      <c r="A544" t="str">
        <f>HYPERLINK("https://www.ncbi.nlm.nih.gov/geo/query/acc.cgi?acc=GSM1308215","GSM1308215")</f>
        <v>GSM1308215</v>
      </c>
      <c r="B544" s="2" t="s">
        <v>6889</v>
      </c>
      <c r="C544" t="str">
        <f>HYPERLINK("https://www.ncbi.nlm.nih.gov/geo/query/acc.cgi?acc=GSE54107","GSE54107")</f>
        <v>GSE54107</v>
      </c>
      <c r="D544" t="str">
        <f>HYPERLINK("https://www.ncbi.nlm.nih.gov/Traces/study/?acc=SRP035420","SRP035420")</f>
        <v>SRP035420</v>
      </c>
      <c r="E544" t="str">
        <f>HYPERLINK("https://www.ncbi.nlm.nih.gov/Traces/study/?acc=SRX433221","SRX433221")</f>
        <v>SRX433221</v>
      </c>
    </row>
    <row r="545" spans="1:5" x14ac:dyDescent="0.25">
      <c r="A545" t="str">
        <f>HYPERLINK("https://www.ncbi.nlm.nih.gov/geo/query/acc.cgi?acc=GSM1657393","GSM1657393")</f>
        <v>GSM1657393</v>
      </c>
      <c r="B545" s="2" t="s">
        <v>6890</v>
      </c>
      <c r="C545" t="str">
        <f>HYPERLINK("https://www.ncbi.nlm.nih.gov/geo/query/acc.cgi?acc=GSE67868","GSE67868")</f>
        <v>GSE67868</v>
      </c>
      <c r="D545" t="str">
        <f>HYPERLINK("https://www.ncbi.nlm.nih.gov/Traces/study/?acc=SRP057159","SRP057159")</f>
        <v>SRP057159</v>
      </c>
      <c r="E545" t="str">
        <f>HYPERLINK("https://www.ncbi.nlm.nih.gov/Traces/study/?acc=SRX994832","SRX994832")</f>
        <v>SRX994832</v>
      </c>
    </row>
    <row r="546" spans="1:5" x14ac:dyDescent="0.25">
      <c r="A546" t="str">
        <f>HYPERLINK("https://www.ncbi.nlm.nih.gov/geo/query/acc.cgi?acc=GSM2038601","GSM2038601")</f>
        <v>GSM2038601</v>
      </c>
      <c r="B546" s="2" t="s">
        <v>6891</v>
      </c>
      <c r="C546" t="str">
        <f>HYPERLINK("https://www.ncbi.nlm.nih.gov/geo/query/acc.cgi?acc=GSE76837","GSE76837")</f>
        <v>GSE76837</v>
      </c>
      <c r="D546" t="str">
        <f>HYPERLINK("https://www.ncbi.nlm.nih.gov/Traces/study/?acc=SRP068417","SRP068417")</f>
        <v>SRP068417</v>
      </c>
      <c r="E546" t="str">
        <f>HYPERLINK("https://www.ncbi.nlm.nih.gov/Traces/study/?acc=SRX1529456","SRX1529456")</f>
        <v>SRX1529456</v>
      </c>
    </row>
    <row r="547" spans="1:5" x14ac:dyDescent="0.25">
      <c r="A547" t="str">
        <f>HYPERLINK("https://www.ncbi.nlm.nih.gov/geo/query/acc.cgi?acc=GSM1922375","GSM1922375")</f>
        <v>GSM1922375</v>
      </c>
      <c r="B547" s="2" t="s">
        <v>6892</v>
      </c>
      <c r="C547" t="str">
        <f>HYPERLINK("https://www.ncbi.nlm.nih.gov/geo/query/acc.cgi?acc=GSE74537","GSE74537")</f>
        <v>GSE74537</v>
      </c>
      <c r="D547" t="str">
        <f>HYPERLINK("https://www.ncbi.nlm.nih.gov/Traces/study/?acc=SRP065547","SRP065547")</f>
        <v>SRP065547</v>
      </c>
      <c r="E547" t="str">
        <f>HYPERLINK("https://www.ncbi.nlm.nih.gov/Traces/study/?acc=SRX1403544","SRX1403544")</f>
        <v>SRX1403544</v>
      </c>
    </row>
    <row r="548" spans="1:5" x14ac:dyDescent="0.25">
      <c r="A548" t="str">
        <f>HYPERLINK("https://www.ncbi.nlm.nih.gov/geo/query/acc.cgi?acc=GSM1038266","GSM1038266")</f>
        <v>GSM1038266</v>
      </c>
      <c r="B548" s="2" t="s">
        <v>6893</v>
      </c>
      <c r="C548" t="str">
        <f>HYPERLINK("https://www.ncbi.nlm.nih.gov/geo/query/acc.cgi?acc=GSE42474","GSE42474")</f>
        <v>GSE42474</v>
      </c>
      <c r="D548" t="str">
        <f>HYPERLINK("https://www.ncbi.nlm.nih.gov/Traces/study/?acc=SRP017308","SRP017308")</f>
        <v>SRP017308</v>
      </c>
      <c r="E548" t="str">
        <f>HYPERLINK("https://www.ncbi.nlm.nih.gov/Traces/study/?acc=SRX206372","SRX206372")</f>
        <v>SRX206372</v>
      </c>
    </row>
    <row r="549" spans="1:5" x14ac:dyDescent="0.25">
      <c r="A549" t="str">
        <f>HYPERLINK("https://www.ncbi.nlm.nih.gov/geo/query/acc.cgi?acc=GSM2038600","GSM2038600")</f>
        <v>GSM2038600</v>
      </c>
      <c r="B549" s="2" t="s">
        <v>6894</v>
      </c>
      <c r="C549" t="str">
        <f>HYPERLINK("https://www.ncbi.nlm.nih.gov/geo/query/acc.cgi?acc=GSE76837","GSE76837")</f>
        <v>GSE76837</v>
      </c>
      <c r="D549" t="str">
        <f>HYPERLINK("https://www.ncbi.nlm.nih.gov/Traces/study/?acc=SRP068417","SRP068417")</f>
        <v>SRP068417</v>
      </c>
      <c r="E549" t="str">
        <f>HYPERLINK("https://www.ncbi.nlm.nih.gov/Traces/study/?acc=SRX1529455","SRX1529455")</f>
        <v>SRX1529455</v>
      </c>
    </row>
    <row r="550" spans="1:5" x14ac:dyDescent="0.25">
      <c r="A550" t="str">
        <f>HYPERLINK("https://www.ncbi.nlm.nih.gov/geo/query/acc.cgi?acc=GSM706681","GSM706681")</f>
        <v>GSM706681</v>
      </c>
      <c r="B550" s="2" t="s">
        <v>6895</v>
      </c>
      <c r="C550" t="str">
        <f>HYPERLINK("https://www.ncbi.nlm.nih.gov/geo/query/acc.cgi?acc=GSE28500","GSE28500")</f>
        <v>GSE28500</v>
      </c>
      <c r="D550" t="str">
        <f>HYPERLINK("https://www.ncbi.nlm.nih.gov/Traces/study/?acc=SRP006418","SRP006418")</f>
        <v>SRP006418</v>
      </c>
      <c r="E550" t="str">
        <f>HYPERLINK("https://www.ncbi.nlm.nih.gov/Traces/study/?acc=SRX057751","SRX057751")</f>
        <v>SRX057751</v>
      </c>
    </row>
    <row r="551" spans="1:5" x14ac:dyDescent="0.25">
      <c r="A551" t="str">
        <f>HYPERLINK("https://www.ncbi.nlm.nih.gov/geo/query/acc.cgi?acc=GSM1032502","GSM1032502")</f>
        <v>GSM1032502</v>
      </c>
      <c r="B551" s="2" t="s">
        <v>6896</v>
      </c>
      <c r="C551" t="str">
        <f>HYPERLINK("https://www.ncbi.nlm.nih.gov/geo/query/acc.cgi?acc=GSE42100","GSE42100")</f>
        <v>GSE42100</v>
      </c>
      <c r="D551" t="str">
        <f>HYPERLINK("https://www.ncbi.nlm.nih.gov/Traces/study/?acc=SRP017101","SRP017101")</f>
        <v>SRP017101</v>
      </c>
      <c r="E551" t="str">
        <f>HYPERLINK("https://www.ncbi.nlm.nih.gov/Traces/study/?acc=SRX203135","SRX203135")</f>
        <v>SRX203135</v>
      </c>
    </row>
    <row r="552" spans="1:5" x14ac:dyDescent="0.25">
      <c r="A552" t="str">
        <f>HYPERLINK("https://www.ncbi.nlm.nih.gov/geo/query/acc.cgi?acc=GSM1032505","GSM1032505")</f>
        <v>GSM1032505</v>
      </c>
      <c r="B552" s="2" t="s">
        <v>6897</v>
      </c>
      <c r="C552" t="str">
        <f>HYPERLINK("https://www.ncbi.nlm.nih.gov/geo/query/acc.cgi?acc=GSE42100","GSE42100")</f>
        <v>GSE42100</v>
      </c>
      <c r="D552" t="str">
        <f>HYPERLINK("https://www.ncbi.nlm.nih.gov/Traces/study/?acc=SRP017101","SRP017101")</f>
        <v>SRP017101</v>
      </c>
      <c r="E552" t="str">
        <f>HYPERLINK("https://www.ncbi.nlm.nih.gov/Traces/study/?acc=SRX203138","SRX203138")</f>
        <v>SRX203138</v>
      </c>
    </row>
    <row r="553" spans="1:5" x14ac:dyDescent="0.25">
      <c r="A553" t="str">
        <f>HYPERLINK("https://www.ncbi.nlm.nih.gov/geo/query/acc.cgi?acc=GSM1176461","GSM1176461")</f>
        <v>GSM1176461</v>
      </c>
      <c r="B553" s="2" t="s">
        <v>6898</v>
      </c>
      <c r="C553" t="str">
        <f>HYPERLINK("https://www.ncbi.nlm.nih.gov/geo/query/acc.cgi?acc=GSE48364","GSE48364")</f>
        <v>GSE48364</v>
      </c>
      <c r="D553" t="str">
        <f>HYPERLINK("https://www.ncbi.nlm.nih.gov/Traces/study/?acc=SRP026364","SRP026364")</f>
        <v>SRP026364</v>
      </c>
      <c r="E553" t="str">
        <f>HYPERLINK("https://www.ncbi.nlm.nih.gov/Traces/study/?acc=SRX316289","SRX316289")</f>
        <v>SRX316289</v>
      </c>
    </row>
    <row r="554" spans="1:5" x14ac:dyDescent="0.25">
      <c r="A554" t="str">
        <f>HYPERLINK("https://www.ncbi.nlm.nih.gov/geo/query/acc.cgi?acc=GSM1176465","GSM1176465")</f>
        <v>GSM1176465</v>
      </c>
      <c r="B554" s="2" t="s">
        <v>6899</v>
      </c>
      <c r="C554" t="str">
        <f>HYPERLINK("https://www.ncbi.nlm.nih.gov/geo/query/acc.cgi?acc=GSE48364","GSE48364")</f>
        <v>GSE48364</v>
      </c>
      <c r="D554" t="str">
        <f>HYPERLINK("https://www.ncbi.nlm.nih.gov/Traces/study/?acc=SRP026364","SRP026364")</f>
        <v>SRP026364</v>
      </c>
      <c r="E554" t="str">
        <f>HYPERLINK("https://www.ncbi.nlm.nih.gov/Traces/study/?acc=SRX316293","SRX316293")</f>
        <v>SRX316293</v>
      </c>
    </row>
    <row r="555" spans="1:5" x14ac:dyDescent="0.25">
      <c r="A555" t="str">
        <f>HYPERLINK("https://www.ncbi.nlm.nih.gov/geo/query/acc.cgi?acc=GSM1706488","GSM1706488")</f>
        <v>GSM1706488</v>
      </c>
      <c r="B555" s="2" t="s">
        <v>6900</v>
      </c>
      <c r="C555" t="str">
        <f>HYPERLINK("https://www.ncbi.nlm.nih.gov/geo/query/acc.cgi?acc=GSE69669","GSE69669")</f>
        <v>GSE69669</v>
      </c>
      <c r="D555" t="str">
        <f>HYPERLINK("https://www.ncbi.nlm.nih.gov/Traces/study/?acc=SRP059253","SRP059253")</f>
        <v>SRP059253</v>
      </c>
      <c r="E555" t="str">
        <f>HYPERLINK("https://www.ncbi.nlm.nih.gov/Traces/study/?acc=SRX1053775","SRX1053775")</f>
        <v>SRX1053775</v>
      </c>
    </row>
    <row r="556" spans="1:5" x14ac:dyDescent="0.25">
      <c r="A556" t="str">
        <f>HYPERLINK("https://www.ncbi.nlm.nih.gov/geo/query/acc.cgi?acc=GSM1173365","GSM1173365")</f>
        <v>GSM1173365</v>
      </c>
      <c r="B556" s="2" t="s">
        <v>6901</v>
      </c>
      <c r="C556" t="str">
        <f>HYPERLINK("https://www.ncbi.nlm.nih.gov/geo/query/acc.cgi?acc=GSE48243","GSE48243")</f>
        <v>GSE48243</v>
      </c>
      <c r="D556" t="str">
        <f>HYPERLINK("https://www.ncbi.nlm.nih.gov/Traces/study/?acc=SRP026281","SRP026281")</f>
        <v>SRP026281</v>
      </c>
      <c r="E556" t="str">
        <f>HYPERLINK("https://www.ncbi.nlm.nih.gov/Traces/study/?acc=SRX314756","SRX314756")</f>
        <v>SRX314756</v>
      </c>
    </row>
    <row r="557" spans="1:5" x14ac:dyDescent="0.25">
      <c r="A557" t="str">
        <f>HYPERLINK("https://www.ncbi.nlm.nih.gov/geo/query/acc.cgi?acc=GSM1173366","GSM1173366")</f>
        <v>GSM1173366</v>
      </c>
      <c r="B557" s="2" t="s">
        <v>6902</v>
      </c>
      <c r="C557" t="str">
        <f>HYPERLINK("https://www.ncbi.nlm.nih.gov/geo/query/acc.cgi?acc=GSE48243","GSE48243")</f>
        <v>GSE48243</v>
      </c>
      <c r="D557" t="str">
        <f>HYPERLINK("https://www.ncbi.nlm.nih.gov/Traces/study/?acc=SRP026281","SRP026281")</f>
        <v>SRP026281</v>
      </c>
      <c r="E557" t="str">
        <f>HYPERLINK("https://www.ncbi.nlm.nih.gov/Traces/study/?acc=SRX314757","SRX314757")</f>
        <v>SRX314757</v>
      </c>
    </row>
    <row r="558" spans="1:5" x14ac:dyDescent="0.25">
      <c r="A558" t="str">
        <f>HYPERLINK("https://www.ncbi.nlm.nih.gov/geo/query/acc.cgi?acc=GSM1632634","GSM1632634")</f>
        <v>GSM1632634</v>
      </c>
      <c r="B558" s="2" t="s">
        <v>6903</v>
      </c>
      <c r="C558" t="str">
        <f>HYPERLINK("https://www.ncbi.nlm.nih.gov/geo/query/acc.cgi?acc=GSE66814","GSE66814")</f>
        <v>GSE66814</v>
      </c>
      <c r="D558" t="str">
        <f>HYPERLINK("https://www.ncbi.nlm.nih.gov/Traces/study/?acc=SRP056115","SRP056115")</f>
        <v>SRP056115</v>
      </c>
      <c r="E558" t="str">
        <f>HYPERLINK("https://www.ncbi.nlm.nih.gov/Traces/study/?acc=SRX955399","SRX955399")</f>
        <v>SRX955399</v>
      </c>
    </row>
    <row r="559" spans="1:5" x14ac:dyDescent="0.25">
      <c r="A559" t="str">
        <f>HYPERLINK("https://www.ncbi.nlm.nih.gov/geo/query/acc.cgi?acc=GSM1910630","GSM1910630")</f>
        <v>GSM1910630</v>
      </c>
      <c r="B559" s="2" t="s">
        <v>6904</v>
      </c>
      <c r="C559" t="str">
        <f>HYPERLINK("https://www.ncbi.nlm.nih.gov/geo/query/acc.cgi?acc=GSE74111","GSE74111")</f>
        <v>GSE74111</v>
      </c>
      <c r="D559" t="str">
        <f>HYPERLINK("https://www.ncbi.nlm.nih.gov/Traces/study/?acc=SRP064920","SRP064920")</f>
        <v>SRP064920</v>
      </c>
      <c r="E559" t="str">
        <f>HYPERLINK("https://www.ncbi.nlm.nih.gov/Traces/study/?acc=SRX1342293","SRX1342293")</f>
        <v>SRX1342293</v>
      </c>
    </row>
    <row r="560" spans="1:5" x14ac:dyDescent="0.25">
      <c r="A560" t="str">
        <f>HYPERLINK("https://www.ncbi.nlm.nih.gov/geo/query/acc.cgi?acc=GSM1428580","GSM1428580")</f>
        <v>GSM1428580</v>
      </c>
      <c r="B560" s="2" t="s">
        <v>6905</v>
      </c>
      <c r="C560" t="str">
        <f>HYPERLINK("https://www.ncbi.nlm.nih.gov/geo/query/acc.cgi?acc=GSE59104","GSE59104")</f>
        <v>GSE59104</v>
      </c>
      <c r="D560" t="str">
        <f>HYPERLINK("https://www.ncbi.nlm.nih.gov/Traces/study/?acc=SRP044086","SRP044086")</f>
        <v>SRP044086</v>
      </c>
      <c r="E560" t="str">
        <f>HYPERLINK("https://www.ncbi.nlm.nih.gov/Traces/study/?acc=SRX647221","SRX647221")</f>
        <v>SRX647221</v>
      </c>
    </row>
    <row r="561" spans="1:5" x14ac:dyDescent="0.25">
      <c r="A561" t="str">
        <f>HYPERLINK("https://www.ncbi.nlm.nih.gov/geo/query/acc.cgi?acc=GSM935899","GSM935899")</f>
        <v>GSM935899</v>
      </c>
      <c r="B561" s="2" t="s">
        <v>6906</v>
      </c>
      <c r="C561" t="str">
        <f>HYPERLINK("https://www.ncbi.nlm.nih.gov/geo/query/acc.cgi?acc=GSE38148","GSE38148")</f>
        <v>GSE38148</v>
      </c>
      <c r="D561" t="str">
        <f>HYPERLINK("https://www.ncbi.nlm.nih.gov/Traces/study/?acc=SRP013333","SRP013333")</f>
        <v>SRP013333</v>
      </c>
      <c r="E561" t="str">
        <f>HYPERLINK("https://www.ncbi.nlm.nih.gov/Traces/study/?acc=SRX149009","SRX149009")</f>
        <v>SRX149009</v>
      </c>
    </row>
    <row r="562" spans="1:5" x14ac:dyDescent="0.25">
      <c r="A562" t="str">
        <f>HYPERLINK("https://www.ncbi.nlm.nih.gov/geo/query/acc.cgi?acc=GSM1916163","GSM1916163")</f>
        <v>GSM1916163</v>
      </c>
      <c r="B562" s="2" t="s">
        <v>6907</v>
      </c>
      <c r="C562" t="str">
        <f>HYPERLINK("https://www.ncbi.nlm.nih.gov/geo/query/acc.cgi?acc=GSE74278","GSE74278")</f>
        <v>GSE74278</v>
      </c>
      <c r="D562" t="str">
        <f>HYPERLINK("https://www.ncbi.nlm.nih.gov/Traces/study/?acc=SRP065215","SRP065215")</f>
        <v>SRP065215</v>
      </c>
      <c r="E562" t="str">
        <f>HYPERLINK("https://www.ncbi.nlm.nih.gov/Traces/study/?acc=SRX1366830","SRX1366830")</f>
        <v>SRX1366830</v>
      </c>
    </row>
    <row r="563" spans="1:5" x14ac:dyDescent="0.25">
      <c r="A563" t="str">
        <f>HYPERLINK("https://www.ncbi.nlm.nih.gov/geo/query/acc.cgi?acc=GSM1192092","GSM1192092")</f>
        <v>GSM1192092</v>
      </c>
      <c r="B563" s="2" t="s">
        <v>6908</v>
      </c>
      <c r="C563" t="str">
        <f>HYPERLINK("https://www.ncbi.nlm.nih.gov/geo/query/acc.cgi?acc=GSE48172","GSE48172")</f>
        <v>GSE48172</v>
      </c>
      <c r="D563" t="str">
        <f>HYPERLINK("https://www.ncbi.nlm.nih.gov/Traces/study/?acc=SRP026214","SRP026214")</f>
        <v>SRP026214</v>
      </c>
      <c r="E563" t="str">
        <f>HYPERLINK("https://www.ncbi.nlm.nih.gov/Traces/study/?acc=SRX326487","SRX326487")</f>
        <v>SRX326487</v>
      </c>
    </row>
    <row r="564" spans="1:5" x14ac:dyDescent="0.25">
      <c r="A564" t="str">
        <f>HYPERLINK("https://www.ncbi.nlm.nih.gov/geo/query/acc.cgi?acc=GSM1192094","GSM1192094")</f>
        <v>GSM1192094</v>
      </c>
      <c r="B564" s="2" t="s">
        <v>6909</v>
      </c>
      <c r="C564" t="str">
        <f>HYPERLINK("https://www.ncbi.nlm.nih.gov/geo/query/acc.cgi?acc=GSE48172","GSE48172")</f>
        <v>GSE48172</v>
      </c>
      <c r="D564" t="str">
        <f>HYPERLINK("https://www.ncbi.nlm.nih.gov/Traces/study/?acc=SRP026214","SRP026214")</f>
        <v>SRP026214</v>
      </c>
      <c r="E564" t="str">
        <f>HYPERLINK("https://www.ncbi.nlm.nih.gov/Traces/study/?acc=SRX326489","SRX326489")</f>
        <v>SRX326489</v>
      </c>
    </row>
    <row r="565" spans="1:5" x14ac:dyDescent="0.25">
      <c r="A565" t="str">
        <f>HYPERLINK("https://www.ncbi.nlm.nih.gov/geo/query/acc.cgi?acc=GSM1192093","GSM1192093")</f>
        <v>GSM1192093</v>
      </c>
      <c r="B565" s="2" t="s">
        <v>6910</v>
      </c>
      <c r="C565" t="str">
        <f>HYPERLINK("https://www.ncbi.nlm.nih.gov/geo/query/acc.cgi?acc=GSE48172","GSE48172")</f>
        <v>GSE48172</v>
      </c>
      <c r="D565" t="str">
        <f>HYPERLINK("https://www.ncbi.nlm.nih.gov/Traces/study/?acc=SRP026214","SRP026214")</f>
        <v>SRP026214</v>
      </c>
      <c r="E565" t="str">
        <f>HYPERLINK("https://www.ncbi.nlm.nih.gov/Traces/study/?acc=SRX326488","SRX326488")</f>
        <v>SRX326488</v>
      </c>
    </row>
    <row r="566" spans="1:5" x14ac:dyDescent="0.25">
      <c r="A566" t="str">
        <f>HYPERLINK("https://www.ncbi.nlm.nih.gov/geo/query/acc.cgi?acc=GSM1192091","GSM1192091")</f>
        <v>GSM1192091</v>
      </c>
      <c r="B566" s="2" t="s">
        <v>6911</v>
      </c>
      <c r="C566" t="str">
        <f>HYPERLINK("https://www.ncbi.nlm.nih.gov/geo/query/acc.cgi?acc=GSE48172","GSE48172")</f>
        <v>GSE48172</v>
      </c>
      <c r="D566" t="str">
        <f>HYPERLINK("https://www.ncbi.nlm.nih.gov/Traces/study/?acc=SRP026214","SRP026214")</f>
        <v>SRP026214</v>
      </c>
      <c r="E566" t="str">
        <f>HYPERLINK("https://www.ncbi.nlm.nih.gov/Traces/study/?acc=SRX326486","SRX326486")</f>
        <v>SRX326486</v>
      </c>
    </row>
    <row r="567" spans="1:5" x14ac:dyDescent="0.25">
      <c r="A567" t="str">
        <f>HYPERLINK("https://www.ncbi.nlm.nih.gov/geo/query/acc.cgi?acc=GSM1182004","GSM1182004")</f>
        <v>GSM1182004</v>
      </c>
      <c r="B567" s="2" t="s">
        <v>6912</v>
      </c>
      <c r="C567" t="str">
        <f>HYPERLINK("https://www.ncbi.nlm.nih.gov/geo/query/acc.cgi?acc=GSE48606","GSE48606")</f>
        <v>GSE48606</v>
      </c>
      <c r="D567" t="str">
        <f>HYPERLINK("https://www.ncbi.nlm.nih.gov/Traces/study/?acc=SRP026625","SRP026625")</f>
        <v>SRP026625</v>
      </c>
      <c r="E567" t="str">
        <f>HYPERLINK("https://www.ncbi.nlm.nih.gov/Traces/study/?acc=SRX318970","SRX318970")</f>
        <v>SRX318970</v>
      </c>
    </row>
    <row r="568" spans="1:5" x14ac:dyDescent="0.25">
      <c r="A568" t="str">
        <f>HYPERLINK("https://www.ncbi.nlm.nih.gov/geo/query/acc.cgi?acc=GSM1657371","GSM1657371")</f>
        <v>GSM1657371</v>
      </c>
      <c r="B568" s="2" t="s">
        <v>6913</v>
      </c>
      <c r="C568" t="str">
        <f>HYPERLINK("https://www.ncbi.nlm.nih.gov/geo/query/acc.cgi?acc=GSE67867","GSE67867")</f>
        <v>GSE67867</v>
      </c>
      <c r="D568" t="str">
        <f>HYPERLINK("https://www.ncbi.nlm.nih.gov/Traces/study/?acc=SRP057157","SRP057157")</f>
        <v>SRP057157</v>
      </c>
      <c r="E568" t="str">
        <f>HYPERLINK("https://www.ncbi.nlm.nih.gov/Traces/study/?acc=SRX994798","SRX994798")</f>
        <v>SRX994798</v>
      </c>
    </row>
    <row r="569" spans="1:5" x14ac:dyDescent="0.25">
      <c r="A569" t="str">
        <f>HYPERLINK("https://www.ncbi.nlm.nih.gov/geo/query/acc.cgi?acc=GSM1847170","GSM1847170")</f>
        <v>GSM1847170</v>
      </c>
      <c r="B569" s="2" t="s">
        <v>6914</v>
      </c>
      <c r="C569" t="str">
        <f>HYPERLINK("https://www.ncbi.nlm.nih.gov/geo/query/acc.cgi?acc=GSE71882","GSE71882")</f>
        <v>GSE71882</v>
      </c>
      <c r="D569" t="str">
        <f>HYPERLINK("https://www.ncbi.nlm.nih.gov/Traces/study/?acc=SRP062216","SRP062216")</f>
        <v>SRP062216</v>
      </c>
      <c r="E569" t="str">
        <f>HYPERLINK("https://www.ncbi.nlm.nih.gov/Traces/study/?acc=SRX1140464","SRX1140464")</f>
        <v>SRX1140464</v>
      </c>
    </row>
    <row r="570" spans="1:5" x14ac:dyDescent="0.25">
      <c r="A570" t="str">
        <f>HYPERLINK("https://www.ncbi.nlm.nih.gov/geo/query/acc.cgi?acc=GSM1420583","GSM1420583")</f>
        <v>GSM1420583</v>
      </c>
      <c r="B570" s="2" t="s">
        <v>6915</v>
      </c>
      <c r="C570" t="str">
        <f>HYPERLINK("https://www.ncbi.nlm.nih.gov/geo/query/acc.cgi?acc=GSE58836","GSE58836")</f>
        <v>GSE58836</v>
      </c>
      <c r="D570" t="str">
        <f>HYPERLINK("https://www.ncbi.nlm.nih.gov/Traces/study/?acc=SRP043590","SRP043590")</f>
        <v>SRP043590</v>
      </c>
      <c r="E570" t="str">
        <f>HYPERLINK("https://www.ncbi.nlm.nih.gov/Traces/study/?acc=SRX626886","SRX626886")</f>
        <v>SRX626886</v>
      </c>
    </row>
    <row r="571" spans="1:5" x14ac:dyDescent="0.25">
      <c r="A571" t="str">
        <f>HYPERLINK("https://www.ncbi.nlm.nih.gov/geo/query/acc.cgi?acc=GSM1810506","GSM1810506")</f>
        <v>GSM1810506</v>
      </c>
      <c r="B571" s="2" t="s">
        <v>6916</v>
      </c>
      <c r="C571" t="str">
        <f>HYPERLINK("https://www.ncbi.nlm.nih.gov/geo/query/acc.cgi?acc=GSE70578","GSE70578")</f>
        <v>GSE70578</v>
      </c>
      <c r="D571" t="str">
        <f>HYPERLINK("https://www.ncbi.nlm.nih.gov/Traces/study/?acc=SRP060414","SRP060414")</f>
        <v>SRP060414</v>
      </c>
      <c r="E571" t="str">
        <f>HYPERLINK("https://www.ncbi.nlm.nih.gov/Traces/study/?acc=SRX1082034","SRX1082034")</f>
        <v>SRX1082034</v>
      </c>
    </row>
    <row r="572" spans="1:5" x14ac:dyDescent="0.25">
      <c r="A572" t="str">
        <f>HYPERLINK("https://www.ncbi.nlm.nih.gov/geo/query/acc.cgi?acc=GSM1319988","GSM1319988")</f>
        <v>GSM1319988</v>
      </c>
      <c r="B572" s="2" t="s">
        <v>6917</v>
      </c>
      <c r="C572" t="str">
        <f>HYPERLINK("https://www.ncbi.nlm.nih.gov/geo/query/acc.cgi?acc=GSE54619","GSE54619")</f>
        <v>GSE54619</v>
      </c>
      <c r="D572" t="str">
        <f>HYPERLINK("https://www.ncbi.nlm.nih.gov/Traces/study/?acc=SRP036148","SRP036148")</f>
        <v>SRP036148</v>
      </c>
      <c r="E572" t="str">
        <f>HYPERLINK("https://www.ncbi.nlm.nih.gov/Traces/study/?acc=SRX460594","SRX460594")</f>
        <v>SRX460594</v>
      </c>
    </row>
    <row r="573" spans="1:5" x14ac:dyDescent="0.25">
      <c r="A573" t="str">
        <f>HYPERLINK("https://www.ncbi.nlm.nih.gov/geo/query/acc.cgi?acc=GSM1847166","GSM1847166")</f>
        <v>GSM1847166</v>
      </c>
      <c r="B573" s="2" t="s">
        <v>6918</v>
      </c>
      <c r="C573" t="str">
        <f>HYPERLINK("https://www.ncbi.nlm.nih.gov/geo/query/acc.cgi?acc=GSE71882","GSE71882")</f>
        <v>GSE71882</v>
      </c>
      <c r="D573" t="str">
        <f>HYPERLINK("https://www.ncbi.nlm.nih.gov/Traces/study/?acc=SRP062216","SRP062216")</f>
        <v>SRP062216</v>
      </c>
      <c r="E573" t="str">
        <f>HYPERLINK("https://www.ncbi.nlm.nih.gov/Traces/study/?acc=SRX1140459","SRX1140459")</f>
        <v>SRX1140459</v>
      </c>
    </row>
    <row r="574" spans="1:5" x14ac:dyDescent="0.25">
      <c r="A574" t="str">
        <f>HYPERLINK("https://www.ncbi.nlm.nih.gov/geo/query/acc.cgi?acc=GSM1215580","GSM1215580")</f>
        <v>GSM1215580</v>
      </c>
      <c r="B574" s="2" t="s">
        <v>6919</v>
      </c>
      <c r="C574" t="str">
        <f>HYPERLINK("https://www.ncbi.nlm.nih.gov/geo/query/acc.cgi?acc=GSE50198","GSE50198")</f>
        <v>GSE50198</v>
      </c>
      <c r="D574" t="str">
        <f>HYPERLINK("https://www.ncbi.nlm.nih.gov/Traces/study/?acc=SRP029221","SRP029221")</f>
        <v>SRP029221</v>
      </c>
      <c r="E574" t="str">
        <f>HYPERLINK("https://www.ncbi.nlm.nih.gov/Traces/study/?acc=SRX339554","SRX339554")</f>
        <v>SRX339554</v>
      </c>
    </row>
    <row r="575" spans="1:5" x14ac:dyDescent="0.25">
      <c r="A575" t="str">
        <f>HYPERLINK("https://www.ncbi.nlm.nih.gov/geo/query/acc.cgi?acc=GSM1922383","GSM1922383")</f>
        <v>GSM1922383</v>
      </c>
      <c r="B575" s="2" t="s">
        <v>6920</v>
      </c>
      <c r="C575" t="str">
        <f>HYPERLINK("https://www.ncbi.nlm.nih.gov/geo/query/acc.cgi?acc=GSE74537","GSE74537")</f>
        <v>GSE74537</v>
      </c>
      <c r="D575" t="str">
        <f>HYPERLINK("https://www.ncbi.nlm.nih.gov/Traces/study/?acc=SRP065547","SRP065547")</f>
        <v>SRP065547</v>
      </c>
      <c r="E575" t="str">
        <f>HYPERLINK("https://www.ncbi.nlm.nih.gov/Traces/study/?acc=SRX1403552","SRX1403552")</f>
        <v>SRX1403552</v>
      </c>
    </row>
    <row r="576" spans="1:5" x14ac:dyDescent="0.25">
      <c r="A576" t="str">
        <f>HYPERLINK("https://www.ncbi.nlm.nih.gov/geo/query/acc.cgi?acc=GSM851694","GSM851694")</f>
        <v>GSM851694</v>
      </c>
      <c r="B576" s="2" t="s">
        <v>6921</v>
      </c>
      <c r="C576" t="str">
        <f>HYPERLINK("https://www.ncbi.nlm.nih.gov/geo/query/acc.cgi?acc=GSE32120","GSE32120")</f>
        <v>GSE32120</v>
      </c>
      <c r="D576" t="str">
        <f>HYPERLINK("https://www.ncbi.nlm.nih.gov/Traces/study/?acc=SRP008264","SRP008264")</f>
        <v>SRP008264</v>
      </c>
      <c r="E576" t="str">
        <f>HYPERLINK("https://www.ncbi.nlm.nih.gov/Traces/study/?acc=SRX113081","SRX113081")</f>
        <v>SRX113081</v>
      </c>
    </row>
    <row r="577" spans="1:5" x14ac:dyDescent="0.25">
      <c r="A577" t="str">
        <f>HYPERLINK("https://www.ncbi.nlm.nih.gov/geo/query/acc.cgi?acc=GSM1891635","GSM1891635")</f>
        <v>GSM1891635</v>
      </c>
      <c r="B577" s="2" t="s">
        <v>6922</v>
      </c>
      <c r="C577" t="str">
        <f>HYPERLINK("https://www.ncbi.nlm.nih.gov/geo/query/acc.cgi?acc=GSE67867","GSE67867")</f>
        <v>GSE67867</v>
      </c>
      <c r="D577" t="str">
        <f>HYPERLINK("https://www.ncbi.nlm.nih.gov/Traces/study/?acc=SRP057157","SRP057157")</f>
        <v>SRP057157</v>
      </c>
      <c r="E577" t="str">
        <f>HYPERLINK("https://www.ncbi.nlm.nih.gov/Traces/study/?acc=SRX1280428","SRX1280428")</f>
        <v>SRX1280428</v>
      </c>
    </row>
    <row r="578" spans="1:5" x14ac:dyDescent="0.25">
      <c r="A578" t="str">
        <f>HYPERLINK("https://www.ncbi.nlm.nih.gov/geo/query/acc.cgi?acc=GSM1922379","GSM1922379")</f>
        <v>GSM1922379</v>
      </c>
      <c r="B578" s="2" t="s">
        <v>6923</v>
      </c>
      <c r="C578" t="str">
        <f>HYPERLINK("https://www.ncbi.nlm.nih.gov/geo/query/acc.cgi?acc=GSE74537","GSE74537")</f>
        <v>GSE74537</v>
      </c>
      <c r="D578" t="str">
        <f>HYPERLINK("https://www.ncbi.nlm.nih.gov/Traces/study/?acc=SRP065547","SRP065547")</f>
        <v>SRP065547</v>
      </c>
      <c r="E578" t="str">
        <f>HYPERLINK("https://www.ncbi.nlm.nih.gov/Traces/study/?acc=SRX1403548","SRX1403548")</f>
        <v>SRX1403548</v>
      </c>
    </row>
    <row r="579" spans="1:5" x14ac:dyDescent="0.25">
      <c r="A579" t="str">
        <f>HYPERLINK("https://www.ncbi.nlm.nih.gov/geo/query/acc.cgi?acc=GSM2142839","GSM2142839")</f>
        <v>GSM2142839</v>
      </c>
      <c r="B579" s="2" t="s">
        <v>6924</v>
      </c>
      <c r="C579" t="str">
        <f>HYPERLINK("https://www.ncbi.nlm.nih.gov/geo/query/acc.cgi?acc=GSE81095","GSE81095")</f>
        <v>GSE81095</v>
      </c>
      <c r="D579" t="str">
        <f>HYPERLINK("https://www.ncbi.nlm.nih.gov/Traces/study/?acc=SRP074352","SRP074352")</f>
        <v>SRP074352</v>
      </c>
      <c r="E579" t="str">
        <f>HYPERLINK("https://www.ncbi.nlm.nih.gov/Traces/study/?acc=SRX1742209","SRX1742209")</f>
        <v>SRX1742209</v>
      </c>
    </row>
    <row r="580" spans="1:5" x14ac:dyDescent="0.25">
      <c r="A580" t="str">
        <f>HYPERLINK("https://www.ncbi.nlm.nih.gov/geo/query/acc.cgi?acc=GSM1572324","GSM1572324")</f>
        <v>GSM1572324</v>
      </c>
      <c r="B580" s="2" t="s">
        <v>6925</v>
      </c>
      <c r="C580" t="str">
        <f>HYPERLINK("https://www.ncbi.nlm.nih.gov/geo/query/acc.cgi?acc=GSE64489","GSE64489")</f>
        <v>GSE64489</v>
      </c>
      <c r="D580" t="str">
        <f>HYPERLINK("https://www.ncbi.nlm.nih.gov/Traces/study/?acc=SRP051521","SRP051521")</f>
        <v>SRP051521</v>
      </c>
      <c r="E580" t="str">
        <f>HYPERLINK("https://www.ncbi.nlm.nih.gov/Traces/study/?acc=SRX823766","SRX823766")</f>
        <v>SRX823766</v>
      </c>
    </row>
    <row r="581" spans="1:5" x14ac:dyDescent="0.25">
      <c r="A581" t="str">
        <f>HYPERLINK("https://www.ncbi.nlm.nih.gov/geo/query/acc.cgi?acc=GSM2286879","GSM2286879")</f>
        <v>GSM2286879</v>
      </c>
      <c r="B581" s="2" t="s">
        <v>6926</v>
      </c>
      <c r="C581" t="str">
        <f>HYPERLINK("https://www.ncbi.nlm.nih.gov/geo/query/acc.cgi?acc=GSE77115","GSE77115")</f>
        <v>GSE77115</v>
      </c>
      <c r="D581" t="str">
        <f>HYPERLINK("https://www.ncbi.nlm.nih.gov/Traces/study/?acc=SRP068749","SRP068749")</f>
        <v>SRP068749</v>
      </c>
      <c r="E581" t="str">
        <f>HYPERLINK("https://www.ncbi.nlm.nih.gov/Traces/study/?acc=SRX2037665","SRX2037665")</f>
        <v>SRX2037665</v>
      </c>
    </row>
    <row r="582" spans="1:5" x14ac:dyDescent="0.25">
      <c r="A582" t="str">
        <f>HYPERLINK("https://www.ncbi.nlm.nih.gov/geo/query/acc.cgi?acc=GSM1966773","GSM1966773")</f>
        <v>GSM1966773</v>
      </c>
      <c r="B582" s="2" t="s">
        <v>6927</v>
      </c>
      <c r="C582" t="str">
        <f>HYPERLINK("https://www.ncbi.nlm.nih.gov/geo/query/acc.cgi?acc=GSE75751","GSE75751")</f>
        <v>GSE75751</v>
      </c>
      <c r="D582" t="str">
        <f>HYPERLINK("https://www.ncbi.nlm.nih.gov/Traces/study/?acc=SRP067094","SRP067094")</f>
        <v>SRP067094</v>
      </c>
      <c r="E582" t="str">
        <f>HYPERLINK("https://www.ncbi.nlm.nih.gov/Traces/study/?acc=SRX1469922","SRX1469922")</f>
        <v>SRX1469922</v>
      </c>
    </row>
    <row r="583" spans="1:5" x14ac:dyDescent="0.25">
      <c r="A583" t="str">
        <f>HYPERLINK("https://www.ncbi.nlm.nih.gov/geo/query/acc.cgi?acc=GSM1415501","GSM1415501")</f>
        <v>GSM1415501</v>
      </c>
      <c r="B583" s="2" t="s">
        <v>6928</v>
      </c>
      <c r="C583" t="str">
        <f>HYPERLINK("https://www.ncbi.nlm.nih.gov/geo/query/acc.cgi?acc=GSE51682","GSE51682")</f>
        <v>GSE51682</v>
      </c>
      <c r="D583" t="str">
        <f>HYPERLINK("https://www.ncbi.nlm.nih.gov/Traces/study/?acc=SRP043376","SRP043376")</f>
        <v>SRP043376</v>
      </c>
      <c r="E583" t="str">
        <f>HYPERLINK("https://www.ncbi.nlm.nih.gov/Traces/study/?acc=SRX610434","SRX610434")</f>
        <v>SRX610434</v>
      </c>
    </row>
    <row r="584" spans="1:5" x14ac:dyDescent="0.25">
      <c r="A584" t="str">
        <f>HYPERLINK("https://www.ncbi.nlm.nih.gov/geo/query/acc.cgi?acc=GSM838738","GSM838738")</f>
        <v>GSM838738</v>
      </c>
      <c r="B584" s="2" t="s">
        <v>6929</v>
      </c>
      <c r="C584" t="str">
        <f>HYPERLINK("https://www.ncbi.nlm.nih.gov/geo/query/acc.cgi?acc=GSE33920","GSE33920")</f>
        <v>GSE33920</v>
      </c>
      <c r="D584" t="str">
        <f>HYPERLINK("https://www.ncbi.nlm.nih.gov/Traces/study/?acc=SRP009467","SRP009467")</f>
        <v>SRP009467</v>
      </c>
      <c r="E584" t="str">
        <f>HYPERLINK("https://www.ncbi.nlm.nih.gov/Traces/study/?acc=SRX109428","SRX109428")</f>
        <v>SRX109428</v>
      </c>
    </row>
    <row r="585" spans="1:5" x14ac:dyDescent="0.25">
      <c r="A585" t="str">
        <f>HYPERLINK("https://www.ncbi.nlm.nih.gov/geo/query/acc.cgi?acc=GSM2236633","GSM2236633")</f>
        <v>GSM2236633</v>
      </c>
      <c r="B585" s="2" t="s">
        <v>6930</v>
      </c>
      <c r="C585" t="str">
        <f>HYPERLINK("https://www.ncbi.nlm.nih.gov/geo/query/acc.cgi?acc=GSE84458","GSE84458")</f>
        <v>GSE84458</v>
      </c>
      <c r="D585" t="str">
        <f>HYPERLINK("https://www.ncbi.nlm.nih.gov/Traces/study/?acc=SRP078583","SRP078583")</f>
        <v>SRP078583</v>
      </c>
      <c r="E585" t="str">
        <f>HYPERLINK("https://www.ncbi.nlm.nih.gov/Traces/study/?acc=SRX1951448","SRX1951448")</f>
        <v>SRX1951448</v>
      </c>
    </row>
    <row r="586" spans="1:5" x14ac:dyDescent="0.25">
      <c r="A586" t="str">
        <f>HYPERLINK("https://www.ncbi.nlm.nih.gov/geo/query/acc.cgi?acc=GSM905089","GSM905089")</f>
        <v>GSM905089</v>
      </c>
      <c r="B586" s="2" t="s">
        <v>6931</v>
      </c>
      <c r="C586" t="str">
        <f>HYPERLINK("https://www.ncbi.nlm.nih.gov/geo/query/acc.cgi?acc=GSE33923","GSE33923")</f>
        <v>GSE33923</v>
      </c>
      <c r="D586" t="str">
        <f>HYPERLINK("https://www.ncbi.nlm.nih.gov/Traces/study/?acc=SRP011988","SRP011988")</f>
        <v>SRP011988</v>
      </c>
      <c r="E586" t="str">
        <f>HYPERLINK("https://www.ncbi.nlm.nih.gov/Traces/study/?acc=SRX132054","SRX132054")</f>
        <v>SRX132054</v>
      </c>
    </row>
    <row r="587" spans="1:5" x14ac:dyDescent="0.25">
      <c r="A587" t="str">
        <f>HYPERLINK("https://www.ncbi.nlm.nih.gov/geo/query/acc.cgi?acc=GSM2473156","GSM2473156")</f>
        <v>GSM2473156</v>
      </c>
      <c r="B587" s="2" t="s">
        <v>6932</v>
      </c>
      <c r="C587" t="str">
        <f>HYPERLINK("https://www.ncbi.nlm.nih.gov/geo/query/acc.cgi?acc=GSE94324","GSE94324")</f>
        <v>GSE94324</v>
      </c>
      <c r="D587" t="str">
        <f>HYPERLINK("https://www.ncbi.nlm.nih.gov/Traces/study/?acc=SRP098643","SRP098643")</f>
        <v>SRP098643</v>
      </c>
      <c r="E587" t="str">
        <f>HYPERLINK("https://www.ncbi.nlm.nih.gov/Traces/study/?acc=SRX2529744","SRX2529744")</f>
        <v>SRX2529744</v>
      </c>
    </row>
    <row r="588" spans="1:5" x14ac:dyDescent="0.25">
      <c r="A588" t="str">
        <f>HYPERLINK("https://www.ncbi.nlm.nih.gov/geo/query/acc.cgi?acc=GSM2052297","GSM2052297")</f>
        <v>GSM2052297</v>
      </c>
      <c r="B588" s="2" t="s">
        <v>6933</v>
      </c>
      <c r="C588" t="str">
        <f>HYPERLINK("https://www.ncbi.nlm.nih.gov/geo/query/acc.cgi?acc=GSE77453","GSE77453")</f>
        <v>GSE77453</v>
      </c>
      <c r="D588" t="str">
        <f>HYPERLINK("https://www.ncbi.nlm.nih.gov/Traces/study/?acc=SRP069154","SRP069154")</f>
        <v>SRP069154</v>
      </c>
      <c r="E588" t="str">
        <f>HYPERLINK("https://www.ncbi.nlm.nih.gov/Traces/study/?acc=SRX1556201","SRX1556201")</f>
        <v>SRX1556201</v>
      </c>
    </row>
    <row r="589" spans="1:5" x14ac:dyDescent="0.25">
      <c r="A589" t="str">
        <f>HYPERLINK("https://www.ncbi.nlm.nih.gov/geo/query/acc.cgi?acc=GSM1502745","GSM1502745")</f>
        <v>GSM1502745</v>
      </c>
      <c r="B589" s="2" t="s">
        <v>6934</v>
      </c>
      <c r="C589" t="str">
        <f>HYPERLINK("https://www.ncbi.nlm.nih.gov/geo/query/acc.cgi?acc=GSE61346","GSE61346")</f>
        <v>GSE61346</v>
      </c>
      <c r="D589" t="str">
        <f>HYPERLINK("https://www.ncbi.nlm.nih.gov/Traces/study/?acc=SRP047043","SRP047043")</f>
        <v>SRP047043</v>
      </c>
      <c r="E589" t="str">
        <f>HYPERLINK("https://www.ncbi.nlm.nih.gov/Traces/study/?acc=SRX699609","SRX699609")</f>
        <v>SRX699609</v>
      </c>
    </row>
    <row r="590" spans="1:5" x14ac:dyDescent="0.25">
      <c r="A590" t="str">
        <f>HYPERLINK("https://www.ncbi.nlm.nih.gov/geo/query/acc.cgi?acc=GSM1033649","GSM1033649")</f>
        <v>GSM1033649</v>
      </c>
      <c r="B590" s="2" t="s">
        <v>6935</v>
      </c>
      <c r="C590" t="str">
        <f>HYPERLINK("https://www.ncbi.nlm.nih.gov/geo/query/acc.cgi?acc=GSE42154","GSE42154")</f>
        <v>GSE42154</v>
      </c>
      <c r="D590" t="str">
        <f>HYPERLINK("https://www.ncbi.nlm.nih.gov/Traces/study/?acc=SRP017129","SRP017129")</f>
        <v>SRP017129</v>
      </c>
      <c r="E590" t="str">
        <f>HYPERLINK("https://www.ncbi.nlm.nih.gov/Traces/study/?acc=SRX203371","SRX203371")</f>
        <v>SRX203371</v>
      </c>
    </row>
    <row r="591" spans="1:5" x14ac:dyDescent="0.25">
      <c r="A591" t="str">
        <f>HYPERLINK("https://www.ncbi.nlm.nih.gov/geo/query/acc.cgi?acc=GSM1412949","GSM1412949")</f>
        <v>GSM1412949</v>
      </c>
      <c r="B591" s="2" t="s">
        <v>6936</v>
      </c>
      <c r="C591" t="str">
        <f>HYPERLINK("https://www.ncbi.nlm.nih.gov/geo/query/acc.cgi?acc=GSE58523","GSE58523")</f>
        <v>GSE58523</v>
      </c>
      <c r="D591" t="str">
        <f>HYPERLINK("https://www.ncbi.nlm.nih.gov/Traces/study/?acc=SRP043271","SRP043271")</f>
        <v>SRP043271</v>
      </c>
      <c r="E591" t="str">
        <f>HYPERLINK("https://www.ncbi.nlm.nih.gov/Traces/study/?acc=SRX603338","SRX603338")</f>
        <v>SRX603338</v>
      </c>
    </row>
    <row r="592" spans="1:5" x14ac:dyDescent="0.25">
      <c r="A592" t="str">
        <f>HYPERLINK("https://www.ncbi.nlm.nih.gov/geo/query/acc.cgi?acc=GSM2386102","GSM2386102")</f>
        <v>GSM2386102</v>
      </c>
      <c r="B592" s="2" t="s">
        <v>6937</v>
      </c>
      <c r="C592" t="str">
        <f>HYPERLINK("https://www.ncbi.nlm.nih.gov/geo/query/acc.cgi?acc=GSE76824","GSE76824")</f>
        <v>GSE76824</v>
      </c>
      <c r="D592" t="str">
        <f>HYPERLINK("https://www.ncbi.nlm.nih.gov/Traces/study/?acc=SRP068412","SRP068412")</f>
        <v>SRP068412</v>
      </c>
      <c r="E592" t="str">
        <f>HYPERLINK("https://www.ncbi.nlm.nih.gov/Traces/study/?acc=SRX2336350","SRX2336350")</f>
        <v>SRX2336350</v>
      </c>
    </row>
    <row r="593" spans="1:5" x14ac:dyDescent="0.25">
      <c r="A593" t="str">
        <f>HYPERLINK("https://www.ncbi.nlm.nih.gov/geo/query/acc.cgi?acc=GSM1954928","GSM1954928")</f>
        <v>GSM1954928</v>
      </c>
      <c r="B593" s="2" t="s">
        <v>6938</v>
      </c>
      <c r="C593" t="str">
        <f>HYPERLINK("https://www.ncbi.nlm.nih.gov/geo/query/acc.cgi?acc=GSE75426","GSE75426")</f>
        <v>GSE75426</v>
      </c>
      <c r="D593" t="str">
        <f>HYPERLINK("https://www.ncbi.nlm.nih.gov/Traces/study/?acc=SRP066683","SRP066683")</f>
        <v>SRP066683</v>
      </c>
      <c r="E593" t="str">
        <f>HYPERLINK("https://www.ncbi.nlm.nih.gov/Traces/study/?acc=SRX1452760","SRX1452760")</f>
        <v>SRX1452760</v>
      </c>
    </row>
    <row r="594" spans="1:5" x14ac:dyDescent="0.25">
      <c r="A594" t="str">
        <f>HYPERLINK("https://www.ncbi.nlm.nih.gov/geo/query/acc.cgi?acc=GSM886466","GSM886466")</f>
        <v>GSM886466</v>
      </c>
      <c r="B594" s="2" t="s">
        <v>6939</v>
      </c>
      <c r="C594" t="str">
        <f>HYPERLINK("https://www.ncbi.nlm.nih.gov/geo/query/acc.cgi?acc=GSE36290","GSE36290")</f>
        <v>GSE36290</v>
      </c>
      <c r="D594" t="str">
        <f>HYPERLINK("https://www.ncbi.nlm.nih.gov/Traces/study/?acc=SRP011318","SRP011318")</f>
        <v>SRP011318</v>
      </c>
      <c r="E594" t="str">
        <f>HYPERLINK("https://www.ncbi.nlm.nih.gov/Traces/study/?acc=SRX127332","SRX127332")</f>
        <v>SRX127332</v>
      </c>
    </row>
    <row r="595" spans="1:5" x14ac:dyDescent="0.25">
      <c r="A595" t="str">
        <f>HYPERLINK("https://www.ncbi.nlm.nih.gov/geo/query/acc.cgi?acc=GSM886454","GSM886454")</f>
        <v>GSM886454</v>
      </c>
      <c r="B595" s="2" t="s">
        <v>6940</v>
      </c>
      <c r="C595" t="str">
        <f>HYPERLINK("https://www.ncbi.nlm.nih.gov/geo/query/acc.cgi?acc=GSE36290","GSE36290")</f>
        <v>GSE36290</v>
      </c>
      <c r="D595" t="str">
        <f>HYPERLINK("https://www.ncbi.nlm.nih.gov/Traces/study/?acc=SRP011318","SRP011318")</f>
        <v>SRP011318</v>
      </c>
      <c r="E595" t="str">
        <f>HYPERLINK("https://www.ncbi.nlm.nih.gov/Traces/study/?acc=SRX127320","SRX127320")</f>
        <v>SRX127320</v>
      </c>
    </row>
    <row r="596" spans="1:5" x14ac:dyDescent="0.25">
      <c r="A596" t="str">
        <f>HYPERLINK("https://www.ncbi.nlm.nih.gov/geo/query/acc.cgi?acc=GSM1182007","GSM1182007")</f>
        <v>GSM1182007</v>
      </c>
      <c r="B596" s="2" t="s">
        <v>6941</v>
      </c>
      <c r="C596" t="str">
        <f>HYPERLINK("https://www.ncbi.nlm.nih.gov/geo/query/acc.cgi?acc=GSE48606","GSE48606")</f>
        <v>GSE48606</v>
      </c>
      <c r="D596" t="str">
        <f>HYPERLINK("https://www.ncbi.nlm.nih.gov/Traces/study/?acc=SRP026625","SRP026625")</f>
        <v>SRP026625</v>
      </c>
      <c r="E596" t="str">
        <f>HYPERLINK("https://www.ncbi.nlm.nih.gov/Traces/study/?acc=SRX318973","SRX318973")</f>
        <v>SRX318973</v>
      </c>
    </row>
    <row r="597" spans="1:5" x14ac:dyDescent="0.25">
      <c r="A597" t="str">
        <f>HYPERLINK("https://www.ncbi.nlm.nih.gov/geo/query/acc.cgi?acc=GSM1234865","GSM1234865")</f>
        <v>GSM1234865</v>
      </c>
      <c r="B597" s="2" t="s">
        <v>6942</v>
      </c>
      <c r="C597" t="str">
        <f>HYPERLINK("https://www.ncbi.nlm.nih.gov/geo/query/acc.cgi?acc=GSE50860","GSE50860")</f>
        <v>GSE50860</v>
      </c>
      <c r="D597" t="str">
        <f>HYPERLINK("https://www.ncbi.nlm.nih.gov/Traces/study/?acc=ERP002405","ERP002405")</f>
        <v>ERP002405</v>
      </c>
      <c r="E597" t="str">
        <f>HYPERLINK("https://www.ncbi.nlm.nih.gov/Traces/study/?acc=ERX221946","ERX221946")</f>
        <v>ERX221946</v>
      </c>
    </row>
    <row r="598" spans="1:5" x14ac:dyDescent="0.25">
      <c r="A598" t="str">
        <f>HYPERLINK("https://www.ncbi.nlm.nih.gov/geo/query/acc.cgi?acc=GSM1563248","GSM1563248")</f>
        <v>GSM1563248</v>
      </c>
      <c r="B598" s="2" t="s">
        <v>6943</v>
      </c>
      <c r="C598" t="str">
        <f>HYPERLINK("https://www.ncbi.nlm.nih.gov/geo/query/acc.cgi?acc=GSE64040","GSE64040")</f>
        <v>GSE64040</v>
      </c>
      <c r="D598" t="str">
        <f>HYPERLINK("https://www.ncbi.nlm.nih.gov/Traces/study/?acc=SRP051030","SRP051030")</f>
        <v>SRP051030</v>
      </c>
      <c r="E598" t="str">
        <f>HYPERLINK("https://www.ncbi.nlm.nih.gov/Traces/study/?acc=SRX803863","SRX803863")</f>
        <v>SRX803863</v>
      </c>
    </row>
    <row r="599" spans="1:5" x14ac:dyDescent="0.25">
      <c r="A599" t="str">
        <f>HYPERLINK("https://www.ncbi.nlm.nih.gov/geo/query/acc.cgi?acc=GSM2386100","GSM2386100")</f>
        <v>GSM2386100</v>
      </c>
      <c r="B599" s="2" t="s">
        <v>6944</v>
      </c>
      <c r="C599" t="str">
        <f>HYPERLINK("https://www.ncbi.nlm.nih.gov/geo/query/acc.cgi?acc=GSE76824","GSE76824")</f>
        <v>GSE76824</v>
      </c>
      <c r="D599" t="str">
        <f>HYPERLINK("https://www.ncbi.nlm.nih.gov/Traces/study/?acc=SRP068412","SRP068412")</f>
        <v>SRP068412</v>
      </c>
      <c r="E599" t="str">
        <f>HYPERLINK("https://www.ncbi.nlm.nih.gov/Traces/study/?acc=SRX2336348","SRX2336348")</f>
        <v>SRX2336348</v>
      </c>
    </row>
    <row r="600" spans="1:5" x14ac:dyDescent="0.25">
      <c r="A600" t="str">
        <f>HYPERLINK("https://www.ncbi.nlm.nih.gov/geo/query/acc.cgi?acc=GSM1954926","GSM1954926")</f>
        <v>GSM1954926</v>
      </c>
      <c r="B600" s="2" t="s">
        <v>6945</v>
      </c>
      <c r="C600" t="str">
        <f>HYPERLINK("https://www.ncbi.nlm.nih.gov/geo/query/acc.cgi?acc=GSE75426","GSE75426")</f>
        <v>GSE75426</v>
      </c>
      <c r="D600" t="str">
        <f>HYPERLINK("https://www.ncbi.nlm.nih.gov/Traces/study/?acc=SRP066683","SRP066683")</f>
        <v>SRP066683</v>
      </c>
      <c r="E600" t="str">
        <f>HYPERLINK("https://www.ncbi.nlm.nih.gov/Traces/study/?acc=SRX1452758","SRX1452758")</f>
        <v>SRX1452758</v>
      </c>
    </row>
    <row r="601" spans="1:5" x14ac:dyDescent="0.25">
      <c r="A601" t="str">
        <f>HYPERLINK("https://www.ncbi.nlm.nih.gov/geo/query/acc.cgi?acc=GSM1412955","GSM1412955")</f>
        <v>GSM1412955</v>
      </c>
      <c r="B601" s="2" t="s">
        <v>6946</v>
      </c>
      <c r="C601" t="str">
        <f>HYPERLINK("https://www.ncbi.nlm.nih.gov/geo/query/acc.cgi?acc=GSE58523","GSE58523")</f>
        <v>GSE58523</v>
      </c>
      <c r="D601" t="str">
        <f>HYPERLINK("https://www.ncbi.nlm.nih.gov/Traces/study/?acc=SRP043271","SRP043271")</f>
        <v>SRP043271</v>
      </c>
      <c r="E601" t="str">
        <f>HYPERLINK("https://www.ncbi.nlm.nih.gov/Traces/study/?acc=SRX603344","SRX603344")</f>
        <v>SRX603344</v>
      </c>
    </row>
    <row r="602" spans="1:5" x14ac:dyDescent="0.25">
      <c r="A602" t="str">
        <f>HYPERLINK("https://www.ncbi.nlm.nih.gov/geo/query/acc.cgi?acc=GSM1324112","GSM1324112")</f>
        <v>GSM1324112</v>
      </c>
      <c r="B602" s="2" t="s">
        <v>6947</v>
      </c>
      <c r="C602" t="str">
        <f>HYPERLINK("https://www.ncbi.nlm.nih.gov/geo/query/acc.cgi?acc=GSE54794","GSE54794")</f>
        <v>GSE54794</v>
      </c>
      <c r="D602" t="str">
        <f>HYPERLINK("https://www.ncbi.nlm.nih.gov/Traces/study/?acc=SRP036863","SRP036863")</f>
        <v>SRP036863</v>
      </c>
      <c r="E602" t="str">
        <f>HYPERLINK("https://www.ncbi.nlm.nih.gov/Traces/study/?acc=SRX467570","SRX467570")</f>
        <v>SRX467570</v>
      </c>
    </row>
    <row r="603" spans="1:5" x14ac:dyDescent="0.25">
      <c r="A603" t="str">
        <f>HYPERLINK("https://www.ncbi.nlm.nih.gov/geo/query/acc.cgi?acc=GSM2307993","GSM2307993")</f>
        <v>GSM2307993</v>
      </c>
      <c r="B603" s="2" t="s">
        <v>6948</v>
      </c>
      <c r="C603" t="str">
        <f>HYPERLINK("https://www.ncbi.nlm.nih.gov/geo/query/acc.cgi?acc=GSE86631","GSE86631")</f>
        <v>GSE86631</v>
      </c>
      <c r="D603" t="str">
        <f>HYPERLINK("https://www.ncbi.nlm.nih.gov/Traces/study/?acc=SRP087761","SRP087761")</f>
        <v>SRP087761</v>
      </c>
      <c r="E603" t="str">
        <f>HYPERLINK("https://www.ncbi.nlm.nih.gov/Traces/study/?acc=SRX2154555","SRX2154555")</f>
        <v>SRX2154555</v>
      </c>
    </row>
    <row r="604" spans="1:5" x14ac:dyDescent="0.25">
      <c r="A604" t="str">
        <f>HYPERLINK("https://www.ncbi.nlm.nih.gov/geo/query/acc.cgi?acc=GSM2307994","GSM2307994")</f>
        <v>GSM2307994</v>
      </c>
      <c r="B604" s="2" t="s">
        <v>6949</v>
      </c>
      <c r="C604" t="str">
        <f>HYPERLINK("https://www.ncbi.nlm.nih.gov/geo/query/acc.cgi?acc=GSE86631","GSE86631")</f>
        <v>GSE86631</v>
      </c>
      <c r="D604" t="str">
        <f>HYPERLINK("https://www.ncbi.nlm.nih.gov/Traces/study/?acc=SRP087761","SRP087761")</f>
        <v>SRP087761</v>
      </c>
      <c r="E604" t="str">
        <f>HYPERLINK("https://www.ncbi.nlm.nih.gov/Traces/study/?acc=SRX2154556","SRX2154556")</f>
        <v>SRX2154556</v>
      </c>
    </row>
    <row r="605" spans="1:5" x14ac:dyDescent="0.25">
      <c r="A605" t="str">
        <f>HYPERLINK("https://www.ncbi.nlm.nih.gov/geo/query/acc.cgi?acc=GSM2425400","GSM2425400")</f>
        <v>GSM2425400</v>
      </c>
      <c r="B605" s="2" t="s">
        <v>6950</v>
      </c>
      <c r="C605" t="str">
        <f>HYPERLINK("https://www.ncbi.nlm.nih.gov/geo/query/acc.cgi?acc=GSE45338","GSE45338")</f>
        <v>GSE45338</v>
      </c>
      <c r="D605" t="str">
        <f>HYPERLINK("https://www.ncbi.nlm.nih.gov/Traces/study/?acc=SRP019829","SRP019829")</f>
        <v>SRP019829</v>
      </c>
      <c r="E605" t="str">
        <f>HYPERLINK("https://www.ncbi.nlm.nih.gov/Traces/study/?acc=SRX2416690","SRX2416690")</f>
        <v>SRX2416690</v>
      </c>
    </row>
    <row r="606" spans="1:5" x14ac:dyDescent="0.25">
      <c r="A606" t="str">
        <f>HYPERLINK("https://www.ncbi.nlm.nih.gov/geo/query/acc.cgi?acc=GSM886460","GSM886460")</f>
        <v>GSM886460</v>
      </c>
      <c r="B606" s="2" t="s">
        <v>6951</v>
      </c>
      <c r="C606" t="str">
        <f>HYPERLINK("https://www.ncbi.nlm.nih.gov/geo/query/acc.cgi?acc=GSE36290","GSE36290")</f>
        <v>GSE36290</v>
      </c>
      <c r="D606" t="str">
        <f>HYPERLINK("https://www.ncbi.nlm.nih.gov/Traces/study/?acc=SRP011318","SRP011318")</f>
        <v>SRP011318</v>
      </c>
      <c r="E606" t="str">
        <f>HYPERLINK("https://www.ncbi.nlm.nih.gov/Traces/study/?acc=SRX127326","SRX127326")</f>
        <v>SRX127326</v>
      </c>
    </row>
    <row r="607" spans="1:5" x14ac:dyDescent="0.25">
      <c r="A607" t="str">
        <f>HYPERLINK("https://www.ncbi.nlm.nih.gov/geo/query/acc.cgi?acc=GSM1941859","GSM1941859")</f>
        <v>GSM1941859</v>
      </c>
      <c r="B607" s="2" t="s">
        <v>6952</v>
      </c>
      <c r="C607" t="str">
        <f>HYPERLINK("https://www.ncbi.nlm.nih.gov/geo/query/acc.cgi?acc=GSE75066","GSE75066")</f>
        <v>GSE75066</v>
      </c>
      <c r="D607" t="str">
        <f>HYPERLINK("https://www.ncbi.nlm.nih.gov/Traces/study/?acc=SRP066268","SRP066268")</f>
        <v>SRP066268</v>
      </c>
      <c r="E607" t="str">
        <f>HYPERLINK("https://www.ncbi.nlm.nih.gov/Traces/study/?acc=SRX1434664","SRX1434664")</f>
        <v>SRX1434664</v>
      </c>
    </row>
    <row r="608" spans="1:5" x14ac:dyDescent="0.25">
      <c r="A608" t="str">
        <f>HYPERLINK("https://www.ncbi.nlm.nih.gov/geo/query/acc.cgi?acc=GSM1324106","GSM1324106")</f>
        <v>GSM1324106</v>
      </c>
      <c r="B608" s="2" t="s">
        <v>6953</v>
      </c>
      <c r="C608" t="str">
        <f>HYPERLINK("https://www.ncbi.nlm.nih.gov/geo/query/acc.cgi?acc=GSE54794","GSE54794")</f>
        <v>GSE54794</v>
      </c>
      <c r="D608" t="str">
        <f>HYPERLINK("https://www.ncbi.nlm.nih.gov/Traces/study/?acc=SRP036863","SRP036863")</f>
        <v>SRP036863</v>
      </c>
      <c r="E608" t="str">
        <f>HYPERLINK("https://www.ncbi.nlm.nih.gov/Traces/study/?acc=SRX467564","SRX467564")</f>
        <v>SRX467564</v>
      </c>
    </row>
    <row r="609" spans="1:5" x14ac:dyDescent="0.25">
      <c r="A609" t="str">
        <f>HYPERLINK("https://www.ncbi.nlm.nih.gov/geo/query/acc.cgi?acc=GSM2142836","GSM2142836")</f>
        <v>GSM2142836</v>
      </c>
      <c r="B609" s="2" t="s">
        <v>6954</v>
      </c>
      <c r="C609" t="str">
        <f>HYPERLINK("https://www.ncbi.nlm.nih.gov/geo/query/acc.cgi?acc=GSE81095","GSE81095")</f>
        <v>GSE81095</v>
      </c>
      <c r="D609" t="str">
        <f>HYPERLINK("https://www.ncbi.nlm.nih.gov/Traces/study/?acc=SRP074352","SRP074352")</f>
        <v>SRP074352</v>
      </c>
      <c r="E609" t="str">
        <f>HYPERLINK("https://www.ncbi.nlm.nih.gov/Traces/study/?acc=SRX1742206","SRX1742206")</f>
        <v>SRX1742206</v>
      </c>
    </row>
    <row r="610" spans="1:5" x14ac:dyDescent="0.25">
      <c r="A610" t="str">
        <f>HYPERLINK("https://www.ncbi.nlm.nih.gov/geo/query/acc.cgi?acc=GSM1842781","GSM1842781")</f>
        <v>GSM1842781</v>
      </c>
      <c r="B610" s="2" t="s">
        <v>6955</v>
      </c>
      <c r="C610" t="str">
        <f>HYPERLINK("https://www.ncbi.nlm.nih.gov/geo/query/acc.cgi?acc=GSE71674","GSE71674")</f>
        <v>GSE71674</v>
      </c>
      <c r="D610" t="str">
        <f>HYPERLINK("https://www.ncbi.nlm.nih.gov/Traces/study/?acc=SRP061948","SRP061948")</f>
        <v>SRP061948</v>
      </c>
      <c r="E610" t="str">
        <f>HYPERLINK("https://www.ncbi.nlm.nih.gov/Traces/study/?acc=SRX1131583","SRX1131583")</f>
        <v>SRX1131583</v>
      </c>
    </row>
    <row r="611" spans="1:5" x14ac:dyDescent="0.25">
      <c r="A611" t="str">
        <f>HYPERLINK("https://www.ncbi.nlm.nih.gov/geo/query/acc.cgi?acc=GSM1885049","GSM1885049")</f>
        <v>GSM1885049</v>
      </c>
      <c r="B611" s="2" t="s">
        <v>6956</v>
      </c>
      <c r="C611" t="str">
        <f>HYPERLINK("https://www.ncbi.nlm.nih.gov/geo/query/acc.cgi?acc=GSE73083","GSE73083")</f>
        <v>GSE73083</v>
      </c>
      <c r="D611" t="str">
        <f>HYPERLINK("https://www.ncbi.nlm.nih.gov/Traces/study/?acc=SRP063826","SRP063826")</f>
        <v>SRP063826</v>
      </c>
      <c r="E611" t="str">
        <f>HYPERLINK("https://www.ncbi.nlm.nih.gov/Traces/study/?acc=SRX1249941","SRX1249941")</f>
        <v>SRX1249941</v>
      </c>
    </row>
    <row r="612" spans="1:5" x14ac:dyDescent="0.25">
      <c r="A612" t="str">
        <f>HYPERLINK("https://www.ncbi.nlm.nih.gov/geo/query/acc.cgi?acc=GSM1531443","GSM1531443")</f>
        <v>GSM1531443</v>
      </c>
      <c r="B612" s="2" t="s">
        <v>6957</v>
      </c>
      <c r="C612" t="str">
        <f>HYPERLINK("https://www.ncbi.nlm.nih.gov/geo/query/acc.cgi?acc=GSE62684","GSE62684")</f>
        <v>GSE62684</v>
      </c>
      <c r="D612" t="str">
        <f>HYPERLINK("https://www.ncbi.nlm.nih.gov/Traces/study/?acc=SRP049240","SRP049240")</f>
        <v>SRP049240</v>
      </c>
      <c r="E612" t="str">
        <f>HYPERLINK("https://www.ncbi.nlm.nih.gov/Traces/study/?acc=SRX740767","SRX740767")</f>
        <v>SRX740767</v>
      </c>
    </row>
    <row r="613" spans="1:5" x14ac:dyDescent="0.25">
      <c r="A613" t="str">
        <f>HYPERLINK("https://www.ncbi.nlm.nih.gov/geo/query/acc.cgi?acc=GSM1563249","GSM1563249")</f>
        <v>GSM1563249</v>
      </c>
      <c r="B613" s="2" t="s">
        <v>6958</v>
      </c>
      <c r="C613" t="str">
        <f>HYPERLINK("https://www.ncbi.nlm.nih.gov/geo/query/acc.cgi?acc=GSE64040","GSE64040")</f>
        <v>GSE64040</v>
      </c>
      <c r="D613" t="str">
        <f>HYPERLINK("https://www.ncbi.nlm.nih.gov/Traces/study/?acc=SRP051030","SRP051030")</f>
        <v>SRP051030</v>
      </c>
      <c r="E613" t="str">
        <f>HYPERLINK("https://www.ncbi.nlm.nih.gov/Traces/study/?acc=SRX803864","SRX803864")</f>
        <v>SRX803864</v>
      </c>
    </row>
    <row r="614" spans="1:5" x14ac:dyDescent="0.25">
      <c r="A614" t="str">
        <f>HYPERLINK("https://www.ncbi.nlm.nih.gov/geo/query/acc.cgi?acc=GSM2038599","GSM2038599")</f>
        <v>GSM2038599</v>
      </c>
      <c r="B614" s="2" t="s">
        <v>6959</v>
      </c>
      <c r="C614" t="str">
        <f>HYPERLINK("https://www.ncbi.nlm.nih.gov/geo/query/acc.cgi?acc=GSE76837","GSE76837")</f>
        <v>GSE76837</v>
      </c>
      <c r="D614" t="str">
        <f>HYPERLINK("https://www.ncbi.nlm.nih.gov/Traces/study/?acc=SRP068417","SRP068417")</f>
        <v>SRP068417</v>
      </c>
      <c r="E614" t="str">
        <f>HYPERLINK("https://www.ncbi.nlm.nih.gov/Traces/study/?acc=SRX1529454","SRX1529454")</f>
        <v>SRX1529454</v>
      </c>
    </row>
    <row r="615" spans="1:5" x14ac:dyDescent="0.25">
      <c r="A615" t="str">
        <f>HYPERLINK("https://www.ncbi.nlm.nih.gov/geo/query/acc.cgi?acc=GSM1563250","GSM1563250")</f>
        <v>GSM1563250</v>
      </c>
      <c r="B615" s="2" t="s">
        <v>6960</v>
      </c>
      <c r="C615" t="str">
        <f>HYPERLINK("https://www.ncbi.nlm.nih.gov/geo/query/acc.cgi?acc=GSE64040","GSE64040")</f>
        <v>GSE64040</v>
      </c>
      <c r="D615" t="str">
        <f>HYPERLINK("https://www.ncbi.nlm.nih.gov/Traces/study/?acc=SRP051030","SRP051030")</f>
        <v>SRP051030</v>
      </c>
      <c r="E615" t="str">
        <f>HYPERLINK("https://www.ncbi.nlm.nih.gov/Traces/study/?acc=SRX803865","SRX803865")</f>
        <v>SRX803865</v>
      </c>
    </row>
    <row r="616" spans="1:5" x14ac:dyDescent="0.25">
      <c r="A616" t="str">
        <f>HYPERLINK("https://www.ncbi.nlm.nih.gov/geo/query/acc.cgi?acc=GSM1562340","GSM1562340")</f>
        <v>GSM1562340</v>
      </c>
      <c r="B616" s="2" t="s">
        <v>6961</v>
      </c>
      <c r="C616" t="str">
        <f>HYPERLINK("https://www.ncbi.nlm.nih.gov/geo/query/acc.cgi?acc=GSE64008","GSE64008")</f>
        <v>GSE64008</v>
      </c>
      <c r="D616" t="str">
        <f>HYPERLINK("https://www.ncbi.nlm.nih.gov/Traces/study/?acc=SRP050985","SRP050985")</f>
        <v>SRP050985</v>
      </c>
      <c r="E616" t="str">
        <f>HYPERLINK("https://www.ncbi.nlm.nih.gov/Traces/study/?acc=SRX802064","SRX802064")</f>
        <v>SRX802064</v>
      </c>
    </row>
    <row r="617" spans="1:5" x14ac:dyDescent="0.25">
      <c r="A617" t="str">
        <f>HYPERLINK("https://www.ncbi.nlm.nih.gov/geo/query/acc.cgi?acc=GSM2363450","GSM2363450")</f>
        <v>GSM2363450</v>
      </c>
      <c r="B617" s="2" t="s">
        <v>6962</v>
      </c>
      <c r="C617" t="str">
        <f>HYPERLINK("https://www.ncbi.nlm.nih.gov/geo/query/acc.cgi?acc=GSE89270","GSE89270")</f>
        <v>GSE89270</v>
      </c>
      <c r="D617" t="str">
        <f>HYPERLINK("https://www.ncbi.nlm.nih.gov/Traces/study/?acc=SRP092246","SRP092246")</f>
        <v>SRP092246</v>
      </c>
      <c r="E617" t="str">
        <f>HYPERLINK("https://www.ncbi.nlm.nih.gov/Traces/study/?acc=SRX2279735","SRX2279735")</f>
        <v>SRX2279735</v>
      </c>
    </row>
    <row r="618" spans="1:5" x14ac:dyDescent="0.25">
      <c r="A618" t="str">
        <f>HYPERLINK("https://www.ncbi.nlm.nih.gov/geo/query/acc.cgi?acc=GSM1915726","GSM1915726")</f>
        <v>GSM1915726</v>
      </c>
      <c r="B618" s="2" t="s">
        <v>6963</v>
      </c>
      <c r="C618" t="str">
        <f>HYPERLINK("https://www.ncbi.nlm.nih.gov/geo/query/acc.cgi?acc=GSE74254","GSE74254")</f>
        <v>GSE74254</v>
      </c>
      <c r="D618" t="str">
        <f>HYPERLINK("https://www.ncbi.nlm.nih.gov/Traces/study/?acc=SRP065192","SRP065192")</f>
        <v>SRP065192</v>
      </c>
      <c r="E618" t="str">
        <f>HYPERLINK("https://www.ncbi.nlm.nih.gov/Traces/study/?acc=SRX1365379","SRX1365379")</f>
        <v>SRX1365379</v>
      </c>
    </row>
    <row r="619" spans="1:5" x14ac:dyDescent="0.25">
      <c r="A619" t="str">
        <f>HYPERLINK("https://www.ncbi.nlm.nih.gov/geo/query/acc.cgi?acc=GSM1324108","GSM1324108")</f>
        <v>GSM1324108</v>
      </c>
      <c r="B619" s="2" t="s">
        <v>6964</v>
      </c>
      <c r="C619" t="str">
        <f>HYPERLINK("https://www.ncbi.nlm.nih.gov/geo/query/acc.cgi?acc=GSE54794","GSE54794")</f>
        <v>GSE54794</v>
      </c>
      <c r="D619" t="str">
        <f>HYPERLINK("https://www.ncbi.nlm.nih.gov/Traces/study/?acc=SRP036863","SRP036863")</f>
        <v>SRP036863</v>
      </c>
      <c r="E619" t="str">
        <f>HYPERLINK("https://www.ncbi.nlm.nih.gov/Traces/study/?acc=SRX467566","SRX467566")</f>
        <v>SRX467566</v>
      </c>
    </row>
    <row r="620" spans="1:5" x14ac:dyDescent="0.25">
      <c r="A620" t="str">
        <f>HYPERLINK("https://www.ncbi.nlm.nih.gov/geo/query/acc.cgi?acc=GSM1891961","GSM1891961")</f>
        <v>GSM1891961</v>
      </c>
      <c r="B620" s="2" t="s">
        <v>6965</v>
      </c>
      <c r="C620" t="str">
        <f>HYPERLINK("https://www.ncbi.nlm.nih.gov/geo/query/acc.cgi?acc=GSE73369","GSE73369")</f>
        <v>GSE73369</v>
      </c>
      <c r="D620" t="str">
        <f>HYPERLINK("https://www.ncbi.nlm.nih.gov/Traces/study/?acc=SRP064129","SRP064129")</f>
        <v>SRP064129</v>
      </c>
      <c r="E620" t="str">
        <f>HYPERLINK("https://www.ncbi.nlm.nih.gov/Traces/study/?acc=SRX1281612","SRX1281612")</f>
        <v>SRX1281612</v>
      </c>
    </row>
    <row r="621" spans="1:5" x14ac:dyDescent="0.25">
      <c r="A621" t="str">
        <f>HYPERLINK("https://www.ncbi.nlm.nih.gov/geo/query/acc.cgi?acc=GSM2515792","GSM2515792")</f>
        <v>GSM2515792</v>
      </c>
      <c r="B621" s="2" t="s">
        <v>6966</v>
      </c>
      <c r="C621" t="str">
        <f>HYPERLINK("https://www.ncbi.nlm.nih.gov/geo/query/acc.cgi?acc=GSE85632","GSE85632")</f>
        <v>GSE85632</v>
      </c>
      <c r="D621" t="str">
        <f>HYPERLINK("https://www.ncbi.nlm.nih.gov/Traces/study/?acc=SRP100862","SRP100862")</f>
        <v>SRP100862</v>
      </c>
      <c r="E621" t="str">
        <f>HYPERLINK("https://www.ncbi.nlm.nih.gov/Traces/study/?acc=SRX2599556","SRX2599556")</f>
        <v>SRX2599556</v>
      </c>
    </row>
    <row r="622" spans="1:5" x14ac:dyDescent="0.25">
      <c r="A622" t="str">
        <f>HYPERLINK("https://www.ncbi.nlm.nih.gov/geo/query/acc.cgi?acc=GSM1167554","GSM1167554")</f>
        <v>GSM1167554</v>
      </c>
      <c r="B622" s="2" t="s">
        <v>6967</v>
      </c>
      <c r="C622" t="str">
        <f>HYPERLINK("https://www.ncbi.nlm.nih.gov/geo/query/acc.cgi?acc=GSE48083","GSE48083")</f>
        <v>GSE48083</v>
      </c>
      <c r="D622" t="str">
        <f>HYPERLINK("https://www.ncbi.nlm.nih.gov/Traces/study/?acc=SRP026162","SRP026162")</f>
        <v>SRP026162</v>
      </c>
      <c r="E622" t="str">
        <f>HYPERLINK("https://www.ncbi.nlm.nih.gov/Traces/study/?acc=SRX310159","SRX310159")</f>
        <v>SRX310159</v>
      </c>
    </row>
    <row r="623" spans="1:5" x14ac:dyDescent="0.25">
      <c r="A623" t="str">
        <f>HYPERLINK("https://www.ncbi.nlm.nih.gov/geo/query/acc.cgi?acc=GSM1499150","GSM1499150")</f>
        <v>GSM1499150</v>
      </c>
      <c r="B623" s="2" t="s">
        <v>6968</v>
      </c>
      <c r="C623" t="str">
        <f>HYPERLINK("https://www.ncbi.nlm.nih.gov/geo/query/acc.cgi?acc=GSE61188","GSE61188")</f>
        <v>GSE61188</v>
      </c>
      <c r="D623" t="str">
        <f>HYPERLINK("https://www.ncbi.nlm.nih.gov/Traces/study/?acc=SRP046299","SRP046299")</f>
        <v>SRP046299</v>
      </c>
      <c r="E623" t="str">
        <f>HYPERLINK("https://www.ncbi.nlm.nih.gov/Traces/study/?acc=SRX695729","SRX695729")</f>
        <v>SRX695729</v>
      </c>
    </row>
    <row r="624" spans="1:5" x14ac:dyDescent="0.25">
      <c r="A624" t="str">
        <f>HYPERLINK("https://www.ncbi.nlm.nih.gov/geo/query/acc.cgi?acc=GSM1891958","GSM1891958")</f>
        <v>GSM1891958</v>
      </c>
      <c r="B624" s="2" t="s">
        <v>6969</v>
      </c>
      <c r="C624" t="str">
        <f>HYPERLINK("https://www.ncbi.nlm.nih.gov/geo/query/acc.cgi?acc=GSE73369","GSE73369")</f>
        <v>GSE73369</v>
      </c>
      <c r="D624" t="str">
        <f>HYPERLINK("https://www.ncbi.nlm.nih.gov/Traces/study/?acc=SRP064129","SRP064129")</f>
        <v>SRP064129</v>
      </c>
      <c r="E624" t="str">
        <f>HYPERLINK("https://www.ncbi.nlm.nih.gov/Traces/study/?acc=SRX1281609","SRX1281609")</f>
        <v>SRX1281609</v>
      </c>
    </row>
    <row r="625" spans="1:5" x14ac:dyDescent="0.25">
      <c r="A625" t="str">
        <f>HYPERLINK("https://www.ncbi.nlm.nih.gov/geo/query/acc.cgi?acc=GSM1167557","GSM1167557")</f>
        <v>GSM1167557</v>
      </c>
      <c r="B625" s="2" t="s">
        <v>6970</v>
      </c>
      <c r="C625" t="str">
        <f>HYPERLINK("https://www.ncbi.nlm.nih.gov/geo/query/acc.cgi?acc=GSE48083","GSE48083")</f>
        <v>GSE48083</v>
      </c>
      <c r="D625" t="str">
        <f>HYPERLINK("https://www.ncbi.nlm.nih.gov/Traces/study/?acc=SRP026162","SRP026162")</f>
        <v>SRP026162</v>
      </c>
      <c r="E625" t="str">
        <f>HYPERLINK("https://www.ncbi.nlm.nih.gov/Traces/study/?acc=SRX310162","SRX310162")</f>
        <v>SRX310162</v>
      </c>
    </row>
    <row r="626" spans="1:5" x14ac:dyDescent="0.25">
      <c r="A626" t="str">
        <f>HYPERLINK("https://www.ncbi.nlm.nih.gov/geo/query/acc.cgi?acc=GSM1891960","GSM1891960")</f>
        <v>GSM1891960</v>
      </c>
      <c r="B626" s="2" t="s">
        <v>6971</v>
      </c>
      <c r="C626" t="str">
        <f>HYPERLINK("https://www.ncbi.nlm.nih.gov/geo/query/acc.cgi?acc=GSE73369","GSE73369")</f>
        <v>GSE73369</v>
      </c>
      <c r="D626" t="str">
        <f>HYPERLINK("https://www.ncbi.nlm.nih.gov/Traces/study/?acc=SRP064129","SRP064129")</f>
        <v>SRP064129</v>
      </c>
      <c r="E626" t="str">
        <f>HYPERLINK("https://www.ncbi.nlm.nih.gov/Traces/study/?acc=SRX1281611","SRX1281611")</f>
        <v>SRX1281611</v>
      </c>
    </row>
    <row r="627" spans="1:5" x14ac:dyDescent="0.25">
      <c r="A627" t="str">
        <f>HYPERLINK("https://www.ncbi.nlm.nih.gov/geo/query/acc.cgi?acc=GSM1904550","GSM1904550")</f>
        <v>GSM1904550</v>
      </c>
      <c r="B627" s="2" t="s">
        <v>587</v>
      </c>
      <c r="C627" t="str">
        <f>HYPERLINK("https://www.ncbi.nlm.nih.gov/geo/query/acc.cgi?acc=GSE68198","GSE68198")</f>
        <v>GSE68198</v>
      </c>
      <c r="D627" t="str">
        <f>HYPERLINK("https://www.ncbi.nlm.nih.gov/Traces/study/?acc=SRP064618","SRP064618")</f>
        <v>SRP064618</v>
      </c>
      <c r="E627" t="str">
        <f>HYPERLINK("https://www.ncbi.nlm.nih.gov/Traces/study/?acc=SRX1318180","SRX1318180")</f>
        <v>SRX1318180</v>
      </c>
    </row>
    <row r="628" spans="1:5" x14ac:dyDescent="0.25">
      <c r="A628" t="str">
        <f>HYPERLINK("https://www.ncbi.nlm.nih.gov/geo/query/acc.cgi?acc=GSM1891959","GSM1891959")</f>
        <v>GSM1891959</v>
      </c>
      <c r="B628" s="2" t="s">
        <v>6972</v>
      </c>
      <c r="C628" t="str">
        <f>HYPERLINK("https://www.ncbi.nlm.nih.gov/geo/query/acc.cgi?acc=GSE73369","GSE73369")</f>
        <v>GSE73369</v>
      </c>
      <c r="D628" t="str">
        <f>HYPERLINK("https://www.ncbi.nlm.nih.gov/Traces/study/?acc=SRP064129","SRP064129")</f>
        <v>SRP064129</v>
      </c>
      <c r="E628" t="str">
        <f>HYPERLINK("https://www.ncbi.nlm.nih.gov/Traces/study/?acc=SRX1281610","SRX1281610")</f>
        <v>SRX1281610</v>
      </c>
    </row>
    <row r="629" spans="1:5" x14ac:dyDescent="0.25">
      <c r="A629" t="str">
        <f>HYPERLINK("https://www.ncbi.nlm.nih.gov/geo/query/acc.cgi?acc=GSM2194157","GSM2194157")</f>
        <v>GSM2194157</v>
      </c>
      <c r="B629" s="2" t="s">
        <v>6973</v>
      </c>
      <c r="C629" t="str">
        <f>HYPERLINK("https://www.ncbi.nlm.nih.gov/geo/query/acc.cgi?acc=GSE83134","GSE83134")</f>
        <v>GSE83134</v>
      </c>
      <c r="D629" t="str">
        <f>HYPERLINK("https://www.ncbi.nlm.nih.gov/Traces/study/?acc=SRP076358","SRP076358")</f>
        <v>SRP076358</v>
      </c>
      <c r="E629" t="str">
        <f>HYPERLINK("https://www.ncbi.nlm.nih.gov/Traces/study/?acc=SRX1831867","SRX1831867")</f>
        <v>SRX1831867</v>
      </c>
    </row>
    <row r="630" spans="1:5" x14ac:dyDescent="0.25">
      <c r="A630" t="str">
        <f>HYPERLINK("https://www.ncbi.nlm.nih.gov/geo/query/acc.cgi?acc=GSM1581675","GSM1581675")</f>
        <v>GSM1581675</v>
      </c>
      <c r="B630" s="2" t="s">
        <v>6974</v>
      </c>
      <c r="C630" t="str">
        <f>HYPERLINK("https://www.ncbi.nlm.nih.gov/geo/query/acc.cgi?acc=GSE64856","GSE64856")</f>
        <v>GSE64856</v>
      </c>
      <c r="D630" t="str">
        <f>HYPERLINK("https://www.ncbi.nlm.nih.gov/Traces/study/?acc=SRP052014","SRP052014")</f>
        <v>SRP052014</v>
      </c>
      <c r="E630" t="str">
        <f>HYPERLINK("https://www.ncbi.nlm.nih.gov/Traces/study/?acc=SRX838056","SRX838056")</f>
        <v>SRX838056</v>
      </c>
    </row>
    <row r="631" spans="1:5" x14ac:dyDescent="0.25">
      <c r="A631" t="str">
        <f>HYPERLINK("https://www.ncbi.nlm.nih.gov/geo/query/acc.cgi?acc=GSM2236623","GSM2236623")</f>
        <v>GSM2236623</v>
      </c>
      <c r="B631" s="2" t="s">
        <v>6975</v>
      </c>
      <c r="C631" t="str">
        <f>HYPERLINK("https://www.ncbi.nlm.nih.gov/geo/query/acc.cgi?acc=GSE84458","GSE84458")</f>
        <v>GSE84458</v>
      </c>
      <c r="D631" t="str">
        <f>HYPERLINK("https://www.ncbi.nlm.nih.gov/Traces/study/?acc=SRP078583","SRP078583")</f>
        <v>SRP078583</v>
      </c>
      <c r="E631" t="str">
        <f>HYPERLINK("https://www.ncbi.nlm.nih.gov/Traces/study/?acc=SRX1951437","SRX1951437")</f>
        <v>SRX1951437</v>
      </c>
    </row>
    <row r="632" spans="1:5" x14ac:dyDescent="0.25">
      <c r="A632" t="str">
        <f>HYPERLINK("https://www.ncbi.nlm.nih.gov/geo/query/acc.cgi?acc=GSM1422163","GSM1422163")</f>
        <v>GSM1422163</v>
      </c>
      <c r="B632" s="2" t="s">
        <v>6976</v>
      </c>
      <c r="C632" t="str">
        <f>HYPERLINK("https://www.ncbi.nlm.nih.gov/geo/query/acc.cgi?acc=GSE43390","GSE43390")</f>
        <v>GSE43390</v>
      </c>
      <c r="D632" t="str">
        <f>HYPERLINK("https://www.ncbi.nlm.nih.gov/Traces/study/?acc=SRP043635","SRP043635")</f>
        <v>SRP043635</v>
      </c>
      <c r="E632" t="str">
        <f>HYPERLINK("https://www.ncbi.nlm.nih.gov/Traces/study/?acc=SRX635259","SRX635259")</f>
        <v>SRX635259</v>
      </c>
    </row>
    <row r="633" spans="1:5" x14ac:dyDescent="0.25">
      <c r="A633" t="str">
        <f>HYPERLINK("https://www.ncbi.nlm.nih.gov/geo/query/acc.cgi?acc=GSM1406447","GSM1406447")</f>
        <v>GSM1406447</v>
      </c>
      <c r="B633" s="2" t="s">
        <v>6977</v>
      </c>
      <c r="C633" t="str">
        <f>HYPERLINK("https://www.ncbi.nlm.nih.gov/geo/query/acc.cgi?acc=GSE58323","GSE58323")</f>
        <v>GSE58323</v>
      </c>
      <c r="D633" t="str">
        <f>HYPERLINK("https://www.ncbi.nlm.nih.gov/Traces/study/?acc=SRP043041","SRP043041")</f>
        <v>SRP043041</v>
      </c>
      <c r="E633" t="str">
        <f>HYPERLINK("https://www.ncbi.nlm.nih.gov/Traces/study/?acc=SRX581838","SRX581838")</f>
        <v>SRX581838</v>
      </c>
    </row>
    <row r="634" spans="1:5" x14ac:dyDescent="0.25">
      <c r="A634" t="str">
        <f>HYPERLINK("https://www.ncbi.nlm.nih.gov/geo/query/acc.cgi?acc=GSM1019086","GSM1019086")</f>
        <v>GSM1019086</v>
      </c>
      <c r="B634" s="2" t="s">
        <v>6978</v>
      </c>
      <c r="C634" t="str">
        <f>HYPERLINK("https://www.ncbi.nlm.nih.gov/geo/query/acc.cgi?acc=GSE41545","GSE41545")</f>
        <v>GSE41545</v>
      </c>
      <c r="D634" t="str">
        <f>HYPERLINK("https://www.ncbi.nlm.nih.gov/Traces/study/?acc=SRP016104","SRP016104")</f>
        <v>SRP016104</v>
      </c>
      <c r="E634" t="str">
        <f>HYPERLINK("https://www.ncbi.nlm.nih.gov/Traces/study/?acc=SRX194547","SRX194547")</f>
        <v>SRX194547</v>
      </c>
    </row>
    <row r="635" spans="1:5" x14ac:dyDescent="0.25">
      <c r="A635" t="str">
        <f>HYPERLINK("https://www.ncbi.nlm.nih.gov/geo/query/acc.cgi?acc=GSM2384800","GSM2384800")</f>
        <v>GSM2384800</v>
      </c>
      <c r="B635" s="2" t="s">
        <v>6979</v>
      </c>
      <c r="C635" t="str">
        <f>HYPERLINK("https://www.ncbi.nlm.nih.gov/geo/query/acc.cgi?acc=GSE89574","GSE89574")</f>
        <v>GSE89574</v>
      </c>
      <c r="D635" t="str">
        <f>HYPERLINK("https://www.ncbi.nlm.nih.gov/Traces/study/?acc=SRP092646","SRP092646")</f>
        <v>SRP092646</v>
      </c>
      <c r="E635" t="str">
        <f>HYPERLINK("https://www.ncbi.nlm.nih.gov/Traces/study/?acc=SRX2329679","SRX2329679")</f>
        <v>SRX2329679</v>
      </c>
    </row>
    <row r="636" spans="1:5" x14ac:dyDescent="0.25">
      <c r="A636" t="str">
        <f>HYPERLINK("https://www.ncbi.nlm.nih.gov/geo/query/acc.cgi?acc=GSM1019088","GSM1019088")</f>
        <v>GSM1019088</v>
      </c>
      <c r="B636" s="2" t="s">
        <v>6980</v>
      </c>
      <c r="C636" t="str">
        <f>HYPERLINK("https://www.ncbi.nlm.nih.gov/geo/query/acc.cgi?acc=GSE41545","GSE41545")</f>
        <v>GSE41545</v>
      </c>
      <c r="D636" t="str">
        <f>HYPERLINK("https://www.ncbi.nlm.nih.gov/Traces/study/?acc=SRP016104","SRP016104")</f>
        <v>SRP016104</v>
      </c>
      <c r="E636" t="str">
        <f>HYPERLINK("https://www.ncbi.nlm.nih.gov/Traces/study/?acc=SRX194549","SRX194549")</f>
        <v>SRX194549</v>
      </c>
    </row>
    <row r="637" spans="1:5" x14ac:dyDescent="0.25">
      <c r="A637" t="str">
        <f>HYPERLINK("https://www.ncbi.nlm.nih.gov/geo/query/acc.cgi?acc=GSM1406449","GSM1406449")</f>
        <v>GSM1406449</v>
      </c>
      <c r="B637" s="2" t="s">
        <v>6981</v>
      </c>
      <c r="C637" t="str">
        <f>HYPERLINK("https://www.ncbi.nlm.nih.gov/geo/query/acc.cgi?acc=GSE58323","GSE58323")</f>
        <v>GSE58323</v>
      </c>
      <c r="D637" t="str">
        <f>HYPERLINK("https://www.ncbi.nlm.nih.gov/Traces/study/?acc=SRP043041","SRP043041")</f>
        <v>SRP043041</v>
      </c>
      <c r="E637" t="str">
        <f>HYPERLINK("https://www.ncbi.nlm.nih.gov/Traces/study/?acc=SRX581840","SRX581840")</f>
        <v>SRX581840</v>
      </c>
    </row>
    <row r="638" spans="1:5" x14ac:dyDescent="0.25">
      <c r="A638" t="str">
        <f>HYPERLINK("https://www.ncbi.nlm.nih.gov/geo/query/acc.cgi?acc=GSM2395768","GSM2395768")</f>
        <v>GSM2395768</v>
      </c>
      <c r="B638" s="2" t="s">
        <v>6982</v>
      </c>
      <c r="C638" t="str">
        <f>HYPERLINK("https://www.ncbi.nlm.nih.gov/geo/query/acc.cgi?acc=GSE90019","GSE90019")</f>
        <v>GSE90019</v>
      </c>
      <c r="D638" t="str">
        <f>HYPERLINK("https://www.ncbi.nlm.nih.gov/Traces/study/?acc=SRP093797","SRP093797")</f>
        <v>SRP093797</v>
      </c>
      <c r="E638" t="str">
        <f>HYPERLINK("https://www.ncbi.nlm.nih.gov/Traces/study/?acc=SRX2357545","SRX2357545")</f>
        <v>SRX2357545</v>
      </c>
    </row>
    <row r="639" spans="1:5" x14ac:dyDescent="0.25">
      <c r="A639" t="str">
        <f>HYPERLINK("https://www.ncbi.nlm.nih.gov/geo/query/acc.cgi?acc=GSM1654362","GSM1654362")</f>
        <v>GSM1654362</v>
      </c>
      <c r="B639" s="2" t="s">
        <v>6983</v>
      </c>
      <c r="C639" t="str">
        <f>HYPERLINK("https://www.ncbi.nlm.nih.gov/geo/query/acc.cgi?acc=GSE67691","GSE67691")</f>
        <v>GSE67691</v>
      </c>
      <c r="D639" t="str">
        <f>HYPERLINK("https://www.ncbi.nlm.nih.gov/Traces/study/?acc=SRP057001","SRP057001")</f>
        <v>SRP057001</v>
      </c>
      <c r="E639" t="str">
        <f>HYPERLINK("https://www.ncbi.nlm.nih.gov/Traces/study/?acc=SRX984191","SRX984191")</f>
        <v>SRX984191</v>
      </c>
    </row>
    <row r="640" spans="1:5" x14ac:dyDescent="0.25">
      <c r="A640" t="str">
        <f>HYPERLINK("https://www.ncbi.nlm.nih.gov/geo/query/acc.cgi?acc=GSM1723641","GSM1723641")</f>
        <v>GSM1723641</v>
      </c>
      <c r="B640" s="2" t="s">
        <v>6984</v>
      </c>
      <c r="C640" t="str">
        <f>HYPERLINK("https://www.ncbi.nlm.nih.gov/geo/query/acc.cgi?acc=GSE70314","GSE70314")</f>
        <v>GSE70314</v>
      </c>
      <c r="D640" t="str">
        <f>HYPERLINK("https://www.ncbi.nlm.nih.gov/Traces/study/?acc=SRP059915","SRP059915")</f>
        <v>SRP059915</v>
      </c>
      <c r="E640" t="str">
        <f>HYPERLINK("https://www.ncbi.nlm.nih.gov/Traces/study/?acc=SRX1074422","SRX1074422")</f>
        <v>SRX1074422</v>
      </c>
    </row>
    <row r="641" spans="1:5" x14ac:dyDescent="0.25">
      <c r="A641" t="str">
        <f>HYPERLINK("https://www.ncbi.nlm.nih.gov/geo/query/acc.cgi?acc=GSM2252002","GSM2252002")</f>
        <v>GSM2252002</v>
      </c>
      <c r="B641" s="2" t="s">
        <v>6985</v>
      </c>
      <c r="C641" t="str">
        <f>HYPERLINK("https://www.ncbi.nlm.nih.gov/geo/query/acc.cgi?acc=GSE84832","GSE84832")</f>
        <v>GSE84832</v>
      </c>
      <c r="D641" t="str">
        <f>HYPERLINK("https://www.ncbi.nlm.nih.gov/Traces/study/?acc=SRP079880","SRP079880")</f>
        <v>SRP079880</v>
      </c>
      <c r="E641" t="str">
        <f>HYPERLINK("https://www.ncbi.nlm.nih.gov/Traces/study/?acc=SRX1977230","SRX1977230")</f>
        <v>SRX1977230</v>
      </c>
    </row>
    <row r="642" spans="1:5" x14ac:dyDescent="0.25">
      <c r="A642" t="str">
        <f>HYPERLINK("https://www.ncbi.nlm.nih.gov/geo/query/acc.cgi?acc=GSM1654363","GSM1654363")</f>
        <v>GSM1654363</v>
      </c>
      <c r="B642" s="2" t="s">
        <v>6986</v>
      </c>
      <c r="C642" t="str">
        <f>HYPERLINK("https://www.ncbi.nlm.nih.gov/geo/query/acc.cgi?acc=GSE67691","GSE67691")</f>
        <v>GSE67691</v>
      </c>
      <c r="D642" t="str">
        <f>HYPERLINK("https://www.ncbi.nlm.nih.gov/Traces/study/?acc=SRP057001","SRP057001")</f>
        <v>SRP057001</v>
      </c>
      <c r="E642" t="str">
        <f>HYPERLINK("https://www.ncbi.nlm.nih.gov/Traces/study/?acc=SRX984192","SRX984192")</f>
        <v>SRX984192</v>
      </c>
    </row>
    <row r="643" spans="1:5" x14ac:dyDescent="0.25">
      <c r="A643" t="str">
        <f>HYPERLINK("https://www.ncbi.nlm.nih.gov/geo/query/acc.cgi?acc=GSM1723639","GSM1723639")</f>
        <v>GSM1723639</v>
      </c>
      <c r="B643" s="2" t="s">
        <v>6987</v>
      </c>
      <c r="C643" t="str">
        <f>HYPERLINK("https://www.ncbi.nlm.nih.gov/geo/query/acc.cgi?acc=GSE70314","GSE70314")</f>
        <v>GSE70314</v>
      </c>
      <c r="D643" t="str">
        <f>HYPERLINK("https://www.ncbi.nlm.nih.gov/Traces/study/?acc=SRP059915","SRP059915")</f>
        <v>SRP059915</v>
      </c>
      <c r="E643" t="str">
        <f>HYPERLINK("https://www.ncbi.nlm.nih.gov/Traces/study/?acc=SRX1074420","SRX1074420")</f>
        <v>SRX1074420</v>
      </c>
    </row>
    <row r="644" spans="1:5" x14ac:dyDescent="0.25">
      <c r="A644" t="str">
        <f>HYPERLINK("https://www.ncbi.nlm.nih.gov/geo/query/acc.cgi?acc=GSM2251995","GSM2251995")</f>
        <v>GSM2251995</v>
      </c>
      <c r="B644" s="2" t="s">
        <v>6988</v>
      </c>
      <c r="C644" t="str">
        <f>HYPERLINK("https://www.ncbi.nlm.nih.gov/geo/query/acc.cgi?acc=GSE84832","GSE84832")</f>
        <v>GSE84832</v>
      </c>
      <c r="D644" t="str">
        <f>HYPERLINK("https://www.ncbi.nlm.nih.gov/Traces/study/?acc=SRP079880","SRP079880")</f>
        <v>SRP079880</v>
      </c>
      <c r="E644" t="str">
        <f>HYPERLINK("https://www.ncbi.nlm.nih.gov/Traces/study/?acc=SRX1977223","SRX1977223")</f>
        <v>SRX1977223</v>
      </c>
    </row>
    <row r="645" spans="1:5" x14ac:dyDescent="0.25">
      <c r="A645" t="str">
        <f>HYPERLINK("https://www.ncbi.nlm.nih.gov/geo/query/acc.cgi?acc=GSM1422165","GSM1422165")</f>
        <v>GSM1422165</v>
      </c>
      <c r="B645" s="2" t="s">
        <v>6989</v>
      </c>
      <c r="C645" t="str">
        <f>HYPERLINK("https://www.ncbi.nlm.nih.gov/geo/query/acc.cgi?acc=GSE43390","GSE43390")</f>
        <v>GSE43390</v>
      </c>
      <c r="D645" t="str">
        <f>HYPERLINK("https://www.ncbi.nlm.nih.gov/Traces/study/?acc=SRP043635","SRP043635")</f>
        <v>SRP043635</v>
      </c>
      <c r="E645" t="str">
        <f>HYPERLINK("https://www.ncbi.nlm.nih.gov/Traces/study/?acc=SRX635261","SRX635261")</f>
        <v>SRX635261</v>
      </c>
    </row>
    <row r="646" spans="1:5" x14ac:dyDescent="0.25">
      <c r="A646" t="str">
        <f>HYPERLINK("https://www.ncbi.nlm.nih.gov/geo/query/acc.cgi?acc=GSM2395766","GSM2395766")</f>
        <v>GSM2395766</v>
      </c>
      <c r="B646" s="2" t="s">
        <v>6990</v>
      </c>
      <c r="C646" t="str">
        <f>HYPERLINK("https://www.ncbi.nlm.nih.gov/geo/query/acc.cgi?acc=GSE90019","GSE90019")</f>
        <v>GSE90019</v>
      </c>
      <c r="D646" t="str">
        <f>HYPERLINK("https://www.ncbi.nlm.nih.gov/Traces/study/?acc=SRP093797","SRP093797")</f>
        <v>SRP093797</v>
      </c>
      <c r="E646" t="str">
        <f>HYPERLINK("https://www.ncbi.nlm.nih.gov/Traces/study/?acc=SRX2357543","SRX2357543")</f>
        <v>SRX2357543</v>
      </c>
    </row>
    <row r="647" spans="1:5" x14ac:dyDescent="0.25">
      <c r="A647" t="str">
        <f>HYPERLINK("https://www.ncbi.nlm.nih.gov/geo/query/acc.cgi?acc=GSM2384798","GSM2384798")</f>
        <v>GSM2384798</v>
      </c>
      <c r="B647" s="2" t="s">
        <v>6991</v>
      </c>
      <c r="C647" t="str">
        <f>HYPERLINK("https://www.ncbi.nlm.nih.gov/geo/query/acc.cgi?acc=GSE89574","GSE89574")</f>
        <v>GSE89574</v>
      </c>
      <c r="D647" t="str">
        <f>HYPERLINK("https://www.ncbi.nlm.nih.gov/Traces/study/?acc=SRP092646","SRP092646")</f>
        <v>SRP092646</v>
      </c>
      <c r="E647" t="str">
        <f>HYPERLINK("https://www.ncbi.nlm.nih.gov/Traces/study/?acc=SRX2329677","SRX2329677")</f>
        <v>SRX2329677</v>
      </c>
    </row>
    <row r="648" spans="1:5" x14ac:dyDescent="0.25">
      <c r="A648" t="str">
        <f>HYPERLINK("https://www.ncbi.nlm.nih.gov/geo/query/acc.cgi?acc=GSM1272808","GSM1272808")</f>
        <v>GSM1272808</v>
      </c>
      <c r="B648" s="2" t="s">
        <v>6992</v>
      </c>
      <c r="C648" t="str">
        <f>HYPERLINK("https://www.ncbi.nlm.nih.gov/geo/query/acc.cgi?acc=GSE52619","GSE52619")</f>
        <v>GSE52619</v>
      </c>
      <c r="D648" t="str">
        <f>HYPERLINK("https://www.ncbi.nlm.nih.gov/Traces/study/?acc=SRP033245","SRP033245")</f>
        <v>SRP033245</v>
      </c>
      <c r="E648" t="str">
        <f>HYPERLINK("https://www.ncbi.nlm.nih.gov/Traces/study/?acc=SRX381497","SRX381497")</f>
        <v>SRX381497</v>
      </c>
    </row>
    <row r="649" spans="1:5" x14ac:dyDescent="0.25">
      <c r="A649" t="str">
        <f>HYPERLINK("https://www.ncbi.nlm.nih.gov/geo/query/acc.cgi?acc=GSM1904549","GSM1904549")</f>
        <v>GSM1904549</v>
      </c>
      <c r="B649" s="2" t="s">
        <v>6993</v>
      </c>
      <c r="C649" t="str">
        <f>HYPERLINK("https://www.ncbi.nlm.nih.gov/geo/query/acc.cgi?acc=GSE68198","GSE68198")</f>
        <v>GSE68198</v>
      </c>
      <c r="D649" t="str">
        <f>HYPERLINK("https://www.ncbi.nlm.nih.gov/Traces/study/?acc=SRP064618","SRP064618")</f>
        <v>SRP064618</v>
      </c>
      <c r="E649" t="str">
        <f>HYPERLINK("https://www.ncbi.nlm.nih.gov/Traces/study/?acc=SRX1318179","SRX1318179")</f>
        <v>SRX1318179</v>
      </c>
    </row>
    <row r="650" spans="1:5" x14ac:dyDescent="0.25">
      <c r="A650" t="str">
        <f>HYPERLINK("https://www.ncbi.nlm.nih.gov/geo/query/acc.cgi?acc=GSM1581678","GSM1581678")</f>
        <v>GSM1581678</v>
      </c>
      <c r="B650" s="2" t="s">
        <v>6994</v>
      </c>
      <c r="C650" t="str">
        <f>HYPERLINK("https://www.ncbi.nlm.nih.gov/geo/query/acc.cgi?acc=GSE64856","GSE64856")</f>
        <v>GSE64856</v>
      </c>
      <c r="D650" t="str">
        <f>HYPERLINK("https://www.ncbi.nlm.nih.gov/Traces/study/?acc=SRP052014","SRP052014")</f>
        <v>SRP052014</v>
      </c>
      <c r="E650" t="str">
        <f>HYPERLINK("https://www.ncbi.nlm.nih.gov/Traces/study/?acc=SRX838059","SRX838059")</f>
        <v>SRX838059</v>
      </c>
    </row>
    <row r="651" spans="1:5" x14ac:dyDescent="0.25">
      <c r="A651" t="str">
        <f>HYPERLINK("https://www.ncbi.nlm.nih.gov/geo/query/acc.cgi?acc=GSM1436014","GSM1436014")</f>
        <v>GSM1436014</v>
      </c>
      <c r="B651" s="2" t="s">
        <v>6995</v>
      </c>
      <c r="C651" t="str">
        <f>HYPERLINK("https://www.ncbi.nlm.nih.gov/geo/query/acc.cgi?acc=GSE59373","GSE59373")</f>
        <v>GSE59373</v>
      </c>
      <c r="D651" t="str">
        <f>HYPERLINK("https://www.ncbi.nlm.nih.gov/Traces/study/?acc=SRP044301","SRP044301")</f>
        <v>SRP044301</v>
      </c>
      <c r="E651" t="str">
        <f>HYPERLINK("https://www.ncbi.nlm.nih.gov/Traces/study/?acc=SRX651967","SRX651967")</f>
        <v>SRX651967</v>
      </c>
    </row>
    <row r="652" spans="1:5" x14ac:dyDescent="0.25">
      <c r="A652" t="str">
        <f>HYPERLINK("https://www.ncbi.nlm.nih.gov/geo/query/acc.cgi?acc=GSM2130683","GSM2130683")</f>
        <v>GSM2130683</v>
      </c>
      <c r="B652" s="2" t="s">
        <v>6996</v>
      </c>
      <c r="C652" t="str">
        <f>HYPERLINK("https://www.ncbi.nlm.nih.gov/geo/query/acc.cgi?acc=GSE80550","GSE80550")</f>
        <v>GSE80550</v>
      </c>
      <c r="D652" t="str">
        <f>HYPERLINK("https://www.ncbi.nlm.nih.gov/Traces/study/?acc=SRP073679","SRP073679")</f>
        <v>SRP073679</v>
      </c>
      <c r="E652" t="str">
        <f>HYPERLINK("https://www.ncbi.nlm.nih.gov/Traces/study/?acc=SRX1718993","SRX1718993")</f>
        <v>SRX1718993</v>
      </c>
    </row>
    <row r="653" spans="1:5" x14ac:dyDescent="0.25">
      <c r="A653" t="str">
        <f>HYPERLINK("https://www.ncbi.nlm.nih.gov/geo/query/acc.cgi?acc=GSM2194154","GSM2194154")</f>
        <v>GSM2194154</v>
      </c>
      <c r="B653" s="2" t="s">
        <v>6997</v>
      </c>
      <c r="C653" t="str">
        <f>HYPERLINK("https://www.ncbi.nlm.nih.gov/geo/query/acc.cgi?acc=GSE83134","GSE83134")</f>
        <v>GSE83134</v>
      </c>
      <c r="D653" t="str">
        <f>HYPERLINK("https://www.ncbi.nlm.nih.gov/Traces/study/?acc=SRP076358","SRP076358")</f>
        <v>SRP076358</v>
      </c>
      <c r="E653" t="str">
        <f>HYPERLINK("https://www.ncbi.nlm.nih.gov/Traces/study/?acc=SRX1831864","SRX1831864")</f>
        <v>SRX1831864</v>
      </c>
    </row>
    <row r="654" spans="1:5" x14ac:dyDescent="0.25">
      <c r="A654" t="str">
        <f>HYPERLINK("https://www.ncbi.nlm.nih.gov/geo/query/acc.cgi?acc=GSM1272805","GSM1272805")</f>
        <v>GSM1272805</v>
      </c>
      <c r="B654" s="2" t="s">
        <v>6998</v>
      </c>
      <c r="C654" t="str">
        <f>HYPERLINK("https://www.ncbi.nlm.nih.gov/geo/query/acc.cgi?acc=GSE52619","GSE52619")</f>
        <v>GSE52619</v>
      </c>
      <c r="D654" t="str">
        <f>HYPERLINK("https://www.ncbi.nlm.nih.gov/Traces/study/?acc=SRP033245","SRP033245")</f>
        <v>SRP033245</v>
      </c>
      <c r="E654" t="str">
        <f>HYPERLINK("https://www.ncbi.nlm.nih.gov/Traces/study/?acc=SRX381494","SRX381494")</f>
        <v>SRX381494</v>
      </c>
    </row>
    <row r="655" spans="1:5" x14ac:dyDescent="0.25">
      <c r="A655" t="str">
        <f>HYPERLINK("https://www.ncbi.nlm.nih.gov/geo/query/acc.cgi?acc=GSM1436017","GSM1436017")</f>
        <v>GSM1436017</v>
      </c>
      <c r="B655" s="2" t="s">
        <v>6999</v>
      </c>
      <c r="C655" t="str">
        <f>HYPERLINK("https://www.ncbi.nlm.nih.gov/geo/query/acc.cgi?acc=GSE59373","GSE59373")</f>
        <v>GSE59373</v>
      </c>
      <c r="D655" t="str">
        <f>HYPERLINK("https://www.ncbi.nlm.nih.gov/Traces/study/?acc=SRP044301","SRP044301")</f>
        <v>SRP044301</v>
      </c>
      <c r="E655" t="str">
        <f>HYPERLINK("https://www.ncbi.nlm.nih.gov/Traces/study/?acc=SRX651970","SRX651970")</f>
        <v>SRX651970</v>
      </c>
    </row>
    <row r="656" spans="1:5" x14ac:dyDescent="0.25">
      <c r="A656" t="str">
        <f>HYPERLINK("https://www.ncbi.nlm.nih.gov/geo/query/acc.cgi?acc=GSM1941853","GSM1941853")</f>
        <v>GSM1941853</v>
      </c>
      <c r="B656" s="2" t="s">
        <v>7000</v>
      </c>
      <c r="C656" t="str">
        <f>HYPERLINK("https://www.ncbi.nlm.nih.gov/geo/query/acc.cgi?acc=GSE75066","GSE75066")</f>
        <v>GSE75066</v>
      </c>
      <c r="D656" t="str">
        <f>HYPERLINK("https://www.ncbi.nlm.nih.gov/Traces/study/?acc=SRP066268","SRP066268")</f>
        <v>SRP066268</v>
      </c>
      <c r="E656" t="str">
        <f>HYPERLINK("https://www.ncbi.nlm.nih.gov/Traces/study/?acc=SRX1434658","SRX1434658")</f>
        <v>SRX1434658</v>
      </c>
    </row>
    <row r="657" spans="1:5" x14ac:dyDescent="0.25">
      <c r="A657" t="str">
        <f>HYPERLINK("https://www.ncbi.nlm.nih.gov/geo/query/acc.cgi?acc=GSM1941847","GSM1941847")</f>
        <v>GSM1941847</v>
      </c>
      <c r="B657" s="2" t="s">
        <v>7001</v>
      </c>
      <c r="C657" t="str">
        <f>HYPERLINK("https://www.ncbi.nlm.nih.gov/geo/query/acc.cgi?acc=GSE75066","GSE75066")</f>
        <v>GSE75066</v>
      </c>
      <c r="D657" t="str">
        <f>HYPERLINK("https://www.ncbi.nlm.nih.gov/Traces/study/?acc=SRP066268","SRP066268")</f>
        <v>SRP066268</v>
      </c>
      <c r="E657" t="str">
        <f>HYPERLINK("https://www.ncbi.nlm.nih.gov/Traces/study/?acc=SRX1434652","SRX1434652")</f>
        <v>SRX1434652</v>
      </c>
    </row>
    <row r="658" spans="1:5" x14ac:dyDescent="0.25">
      <c r="A658" t="str">
        <f>HYPERLINK("https://www.ncbi.nlm.nih.gov/geo/query/acc.cgi?acc=GSM1033650","GSM1033650")</f>
        <v>GSM1033650</v>
      </c>
      <c r="B658" s="2" t="s">
        <v>7002</v>
      </c>
      <c r="C658" t="str">
        <f>HYPERLINK("https://www.ncbi.nlm.nih.gov/geo/query/acc.cgi?acc=GSE42154","GSE42154")</f>
        <v>GSE42154</v>
      </c>
      <c r="D658" t="str">
        <f>HYPERLINK("https://www.ncbi.nlm.nih.gov/Traces/study/?acc=SRP017129","SRP017129")</f>
        <v>SRP017129</v>
      </c>
      <c r="E658" t="str">
        <f>HYPERLINK("https://www.ncbi.nlm.nih.gov/Traces/study/?acc=SRX203372","SRX203372")</f>
        <v>SRX203372</v>
      </c>
    </row>
    <row r="659" spans="1:5" x14ac:dyDescent="0.25">
      <c r="A659" t="str">
        <f>HYPERLINK("https://www.ncbi.nlm.nih.gov/geo/query/acc.cgi?acc=GSM2307992","GSM2307992")</f>
        <v>GSM2307992</v>
      </c>
      <c r="B659" s="2" t="s">
        <v>7003</v>
      </c>
      <c r="C659" t="str">
        <f>HYPERLINK("https://www.ncbi.nlm.nih.gov/geo/query/acc.cgi?acc=GSE86631","GSE86631")</f>
        <v>GSE86631</v>
      </c>
      <c r="D659" t="str">
        <f>HYPERLINK("https://www.ncbi.nlm.nih.gov/Traces/study/?acc=SRP087761","SRP087761")</f>
        <v>SRP087761</v>
      </c>
      <c r="E659" t="str">
        <f>HYPERLINK("https://www.ncbi.nlm.nih.gov/Traces/study/?acc=SRX2154554","SRX2154554")</f>
        <v>SRX2154554</v>
      </c>
    </row>
    <row r="660" spans="1:5" x14ac:dyDescent="0.25">
      <c r="A660" t="str">
        <f>HYPERLINK("https://www.ncbi.nlm.nih.gov/geo/query/acc.cgi?acc=GSM2307991","GSM2307991")</f>
        <v>GSM2307991</v>
      </c>
      <c r="B660" s="2" t="s">
        <v>7004</v>
      </c>
      <c r="C660" t="str">
        <f>HYPERLINK("https://www.ncbi.nlm.nih.gov/geo/query/acc.cgi?acc=GSE86631","GSE86631")</f>
        <v>GSE86631</v>
      </c>
      <c r="D660" t="str">
        <f>HYPERLINK("https://www.ncbi.nlm.nih.gov/Traces/study/?acc=SRP087761","SRP087761")</f>
        <v>SRP087761</v>
      </c>
      <c r="E660" t="str">
        <f>HYPERLINK("https://www.ncbi.nlm.nih.gov/Traces/study/?acc=SRX2154553","SRX2154553")</f>
        <v>SRX2154553</v>
      </c>
    </row>
    <row r="661" spans="1:5" x14ac:dyDescent="0.25">
      <c r="A661" t="str">
        <f>HYPERLINK("https://www.ncbi.nlm.nih.gov/geo/query/acc.cgi?acc=GSM1941856","GSM1941856")</f>
        <v>GSM1941856</v>
      </c>
      <c r="B661" s="2" t="s">
        <v>7005</v>
      </c>
      <c r="C661" t="str">
        <f>HYPERLINK("https://www.ncbi.nlm.nih.gov/geo/query/acc.cgi?acc=GSE75066","GSE75066")</f>
        <v>GSE75066</v>
      </c>
      <c r="D661" t="str">
        <f>HYPERLINK("https://www.ncbi.nlm.nih.gov/Traces/study/?acc=SRP066268","SRP066268")</f>
        <v>SRP066268</v>
      </c>
      <c r="E661" t="str">
        <f>HYPERLINK("https://www.ncbi.nlm.nih.gov/Traces/study/?acc=SRX1434661","SRX1434661")</f>
        <v>SRX1434661</v>
      </c>
    </row>
    <row r="662" spans="1:5" x14ac:dyDescent="0.25">
      <c r="A662" t="str">
        <f>HYPERLINK("https://www.ncbi.nlm.nih.gov/geo/query/acc.cgi?acc=GSM1941850","GSM1941850")</f>
        <v>GSM1941850</v>
      </c>
      <c r="B662" s="2" t="s">
        <v>7006</v>
      </c>
      <c r="C662" t="str">
        <f>HYPERLINK("https://www.ncbi.nlm.nih.gov/geo/query/acc.cgi?acc=GSE75066","GSE75066")</f>
        <v>GSE75066</v>
      </c>
      <c r="D662" t="str">
        <f>HYPERLINK("https://www.ncbi.nlm.nih.gov/Traces/study/?acc=SRP066268","SRP066268")</f>
        <v>SRP066268</v>
      </c>
      <c r="E662" t="str">
        <f>HYPERLINK("https://www.ncbi.nlm.nih.gov/Traces/study/?acc=SRX1434655","SRX1434655")</f>
        <v>SRX1434655</v>
      </c>
    </row>
    <row r="663" spans="1:5" x14ac:dyDescent="0.25">
      <c r="A663" t="str">
        <f>HYPERLINK("https://www.ncbi.nlm.nih.gov/geo/query/acc.cgi?acc=GSM1941844","GSM1941844")</f>
        <v>GSM1941844</v>
      </c>
      <c r="B663" s="2" t="s">
        <v>7007</v>
      </c>
      <c r="C663" t="str">
        <f>HYPERLINK("https://www.ncbi.nlm.nih.gov/geo/query/acc.cgi?acc=GSE75066","GSE75066")</f>
        <v>GSE75066</v>
      </c>
      <c r="D663" t="str">
        <f>HYPERLINK("https://www.ncbi.nlm.nih.gov/Traces/study/?acc=SRP066268","SRP066268")</f>
        <v>SRP066268</v>
      </c>
      <c r="E663" t="str">
        <f>HYPERLINK("https://www.ncbi.nlm.nih.gov/Traces/study/?acc=SRX1434649","SRX1434649")</f>
        <v>SRX1434649</v>
      </c>
    </row>
    <row r="664" spans="1:5" x14ac:dyDescent="0.25">
      <c r="A664" t="str">
        <f>HYPERLINK("https://www.ncbi.nlm.nih.gov/geo/query/acc.cgi?acc=GSM1915725","GSM1915725")</f>
        <v>GSM1915725</v>
      </c>
      <c r="B664" s="2" t="s">
        <v>7008</v>
      </c>
      <c r="C664" t="str">
        <f>HYPERLINK("https://www.ncbi.nlm.nih.gov/geo/query/acc.cgi?acc=GSE74254","GSE74254")</f>
        <v>GSE74254</v>
      </c>
      <c r="D664" t="str">
        <f>HYPERLINK("https://www.ncbi.nlm.nih.gov/Traces/study/?acc=SRP065192","SRP065192")</f>
        <v>SRP065192</v>
      </c>
      <c r="E664" t="str">
        <f>HYPERLINK("https://www.ncbi.nlm.nih.gov/Traces/study/?acc=SRX1365367","SRX1365367")</f>
        <v>SRX1365367</v>
      </c>
    </row>
    <row r="665" spans="1:5" x14ac:dyDescent="0.25">
      <c r="A665" t="str">
        <f>HYPERLINK("https://www.ncbi.nlm.nih.gov/geo/query/acc.cgi?acc=GSM1033651","GSM1033651")</f>
        <v>GSM1033651</v>
      </c>
      <c r="B665" s="2" t="s">
        <v>7009</v>
      </c>
      <c r="C665" t="str">
        <f>HYPERLINK("https://www.ncbi.nlm.nih.gov/geo/query/acc.cgi?acc=GSE42154","GSE42154")</f>
        <v>GSE42154</v>
      </c>
      <c r="D665" t="str">
        <f>HYPERLINK("https://www.ncbi.nlm.nih.gov/Traces/study/?acc=SRP017129","SRP017129")</f>
        <v>SRP017129</v>
      </c>
      <c r="E665" t="str">
        <f>HYPERLINK("https://www.ncbi.nlm.nih.gov/Traces/study/?acc=SRX203373","SRX203373")</f>
        <v>SRX203373</v>
      </c>
    </row>
    <row r="666" spans="1:5" x14ac:dyDescent="0.25">
      <c r="A666" t="str">
        <f>HYPERLINK("https://www.ncbi.nlm.nih.gov/geo/query/acc.cgi?acc=GSM2363453","GSM2363453")</f>
        <v>GSM2363453</v>
      </c>
      <c r="B666" s="2" t="s">
        <v>7010</v>
      </c>
      <c r="C666" t="str">
        <f>HYPERLINK("https://www.ncbi.nlm.nih.gov/geo/query/acc.cgi?acc=GSE89270","GSE89270")</f>
        <v>GSE89270</v>
      </c>
      <c r="D666" t="str">
        <f>HYPERLINK("https://www.ncbi.nlm.nih.gov/Traces/study/?acc=SRP092246","SRP092246")</f>
        <v>SRP092246</v>
      </c>
      <c r="E666" t="str">
        <f>HYPERLINK("https://www.ncbi.nlm.nih.gov/Traces/study/?acc=SRX2279738","SRX2279738")</f>
        <v>SRX2279738</v>
      </c>
    </row>
    <row r="667" spans="1:5" x14ac:dyDescent="0.25">
      <c r="A667" t="str">
        <f>HYPERLINK("https://www.ncbi.nlm.nih.gov/geo/query/acc.cgi?acc=GSM2142840","GSM2142840")</f>
        <v>GSM2142840</v>
      </c>
      <c r="B667" s="2" t="s">
        <v>7011</v>
      </c>
      <c r="C667" t="str">
        <f>HYPERLINK("https://www.ncbi.nlm.nih.gov/geo/query/acc.cgi?acc=GSE81095","GSE81095")</f>
        <v>GSE81095</v>
      </c>
      <c r="D667" t="str">
        <f>HYPERLINK("https://www.ncbi.nlm.nih.gov/Traces/study/?acc=SRP074352","SRP074352")</f>
        <v>SRP074352</v>
      </c>
      <c r="E667" t="str">
        <f>HYPERLINK("https://www.ncbi.nlm.nih.gov/Traces/study/?acc=SRX1742210","SRX1742210")</f>
        <v>SRX1742210</v>
      </c>
    </row>
    <row r="668" spans="1:5" x14ac:dyDescent="0.25">
      <c r="A668" t="str">
        <f>HYPERLINK("https://www.ncbi.nlm.nih.gov/geo/query/acc.cgi?acc=GSM2236628","GSM2236628")</f>
        <v>GSM2236628</v>
      </c>
      <c r="B668" s="2" t="s">
        <v>7012</v>
      </c>
      <c r="C668" t="str">
        <f>HYPERLINK("https://www.ncbi.nlm.nih.gov/geo/query/acc.cgi?acc=GSE84458","GSE84458")</f>
        <v>GSE84458</v>
      </c>
      <c r="D668" t="str">
        <f>HYPERLINK("https://www.ncbi.nlm.nih.gov/Traces/study/?acc=SRP078583","SRP078583")</f>
        <v>SRP078583</v>
      </c>
      <c r="E668" t="str">
        <f>HYPERLINK("https://www.ncbi.nlm.nih.gov/Traces/study/?acc=SRX1951443","SRX1951443")</f>
        <v>SRX1951443</v>
      </c>
    </row>
    <row r="669" spans="1:5" x14ac:dyDescent="0.25">
      <c r="A669" t="str">
        <f>HYPERLINK("https://www.ncbi.nlm.nih.gov/geo/query/acc.cgi?acc=GSM905088","GSM905088")</f>
        <v>GSM905088</v>
      </c>
      <c r="B669" s="2" t="s">
        <v>663</v>
      </c>
      <c r="C669" t="str">
        <f>HYPERLINK("https://www.ncbi.nlm.nih.gov/geo/query/acc.cgi?acc=GSE33923","GSE33923")</f>
        <v>GSE33923</v>
      </c>
      <c r="D669" t="str">
        <f>HYPERLINK("https://www.ncbi.nlm.nih.gov/Traces/study/?acc=SRP011988","SRP011988")</f>
        <v>SRP011988</v>
      </c>
      <c r="E669" t="str">
        <f>HYPERLINK("https://www.ncbi.nlm.nih.gov/Traces/study/?acc=SRX132053","SRX132053")</f>
        <v>SRX132053</v>
      </c>
    </row>
    <row r="670" spans="1:5" x14ac:dyDescent="0.25">
      <c r="A670" t="str">
        <f>HYPERLINK("https://www.ncbi.nlm.nih.gov/geo/query/acc.cgi?acc=GSM1562339","GSM1562339")</f>
        <v>GSM1562339</v>
      </c>
      <c r="B670" s="2" t="s">
        <v>7013</v>
      </c>
      <c r="C670" t="str">
        <f>HYPERLINK("https://www.ncbi.nlm.nih.gov/geo/query/acc.cgi?acc=GSE64008","GSE64008")</f>
        <v>GSE64008</v>
      </c>
      <c r="D670" t="str">
        <f>HYPERLINK("https://www.ncbi.nlm.nih.gov/Traces/study/?acc=SRP050985","SRP050985")</f>
        <v>SRP050985</v>
      </c>
      <c r="E670" t="str">
        <f>HYPERLINK("https://www.ncbi.nlm.nih.gov/Traces/study/?acc=SRX802063","SRX802063")</f>
        <v>SRX802063</v>
      </c>
    </row>
    <row r="671" spans="1:5" x14ac:dyDescent="0.25">
      <c r="A671" t="str">
        <f>HYPERLINK("https://www.ncbi.nlm.nih.gov/geo/query/acc.cgi?acc=GSM1885052","GSM1885052")</f>
        <v>GSM1885052</v>
      </c>
      <c r="B671" s="2" t="s">
        <v>7014</v>
      </c>
      <c r="C671" t="str">
        <f>HYPERLINK("https://www.ncbi.nlm.nih.gov/geo/query/acc.cgi?acc=GSE73083","GSE73083")</f>
        <v>GSE73083</v>
      </c>
      <c r="D671" t="str">
        <f>HYPERLINK("https://www.ncbi.nlm.nih.gov/Traces/study/?acc=SRP063826","SRP063826")</f>
        <v>SRP063826</v>
      </c>
      <c r="E671" t="str">
        <f>HYPERLINK("https://www.ncbi.nlm.nih.gov/Traces/study/?acc=SRX1249944","SRX1249944")</f>
        <v>SRX1249944</v>
      </c>
    </row>
    <row r="672" spans="1:5" x14ac:dyDescent="0.25">
      <c r="A672" t="str">
        <f>HYPERLINK("https://www.ncbi.nlm.nih.gov/geo/query/acc.cgi?acc=GSM2130689","GSM2130689")</f>
        <v>GSM2130689</v>
      </c>
      <c r="B672" s="2" t="s">
        <v>7015</v>
      </c>
      <c r="C672" t="str">
        <f>HYPERLINK("https://www.ncbi.nlm.nih.gov/geo/query/acc.cgi?acc=GSE80550","GSE80550")</f>
        <v>GSE80550</v>
      </c>
      <c r="D672" t="str">
        <f>HYPERLINK("https://www.ncbi.nlm.nih.gov/Traces/study/?acc=SRP073679","SRP073679")</f>
        <v>SRP073679</v>
      </c>
      <c r="E672" t="str">
        <f>HYPERLINK("https://www.ncbi.nlm.nih.gov/Traces/study/?acc=SRX1718999","SRX1718999")</f>
        <v>SRX1718999</v>
      </c>
    </row>
    <row r="673" spans="1:5" x14ac:dyDescent="0.25">
      <c r="A673" t="str">
        <f>HYPERLINK("https://www.ncbi.nlm.nih.gov/geo/query/acc.cgi?acc=GSM1531441","GSM1531441")</f>
        <v>GSM1531441</v>
      </c>
      <c r="B673" s="2" t="s">
        <v>7016</v>
      </c>
      <c r="C673" t="str">
        <f>HYPERLINK("https://www.ncbi.nlm.nih.gov/geo/query/acc.cgi?acc=GSE62684","GSE62684")</f>
        <v>GSE62684</v>
      </c>
      <c r="D673" t="str">
        <f>HYPERLINK("https://www.ncbi.nlm.nih.gov/Traces/study/?acc=SRP049240","SRP049240")</f>
        <v>SRP049240</v>
      </c>
      <c r="E673" t="str">
        <f>HYPERLINK("https://www.ncbi.nlm.nih.gov/Traces/study/?acc=SRX740765","SRX740765")</f>
        <v>SRX740765</v>
      </c>
    </row>
    <row r="674" spans="1:5" x14ac:dyDescent="0.25">
      <c r="A674" t="str">
        <f>HYPERLINK("https://www.ncbi.nlm.nih.gov/geo/query/acc.cgi?acc=GSM2425399","GSM2425399")</f>
        <v>GSM2425399</v>
      </c>
      <c r="B674" s="2" t="s">
        <v>7017</v>
      </c>
      <c r="C674" t="str">
        <f>HYPERLINK("https://www.ncbi.nlm.nih.gov/geo/query/acc.cgi?acc=GSE45338","GSE45338")</f>
        <v>GSE45338</v>
      </c>
      <c r="D674" t="str">
        <f>HYPERLINK("https://www.ncbi.nlm.nih.gov/Traces/study/?acc=SRP019829","SRP019829")</f>
        <v>SRP019829</v>
      </c>
      <c r="E674" t="str">
        <f>HYPERLINK("https://www.ncbi.nlm.nih.gov/Traces/study/?acc=SRX2416689","SRX2416689")</f>
        <v>SRX2416689</v>
      </c>
    </row>
    <row r="675" spans="1:5" x14ac:dyDescent="0.25">
      <c r="A675" t="str">
        <f>HYPERLINK("https://www.ncbi.nlm.nih.gov/geo/query/acc.cgi?acc=GSM2038597","GSM2038597")</f>
        <v>GSM2038597</v>
      </c>
      <c r="B675" s="2" t="s">
        <v>7018</v>
      </c>
      <c r="C675" t="str">
        <f>HYPERLINK("https://www.ncbi.nlm.nih.gov/geo/query/acc.cgi?acc=GSE76837","GSE76837")</f>
        <v>GSE76837</v>
      </c>
      <c r="D675" t="str">
        <f>HYPERLINK("https://www.ncbi.nlm.nih.gov/Traces/study/?acc=SRP068417","SRP068417")</f>
        <v>SRP068417</v>
      </c>
      <c r="E675" t="str">
        <f>HYPERLINK("https://www.ncbi.nlm.nih.gov/Traces/study/?acc=SRX1529452","SRX1529452")</f>
        <v>SRX1529452</v>
      </c>
    </row>
    <row r="676" spans="1:5" x14ac:dyDescent="0.25">
      <c r="A676" t="str">
        <f>HYPERLINK("https://www.ncbi.nlm.nih.gov/geo/query/acc.cgi?acc=GSM2038603","GSM2038603")</f>
        <v>GSM2038603</v>
      </c>
      <c r="B676" s="2" t="s">
        <v>7019</v>
      </c>
      <c r="C676" t="str">
        <f>HYPERLINK("https://www.ncbi.nlm.nih.gov/geo/query/acc.cgi?acc=GSE76837","GSE76837")</f>
        <v>GSE76837</v>
      </c>
      <c r="D676" t="str">
        <f>HYPERLINK("https://www.ncbi.nlm.nih.gov/Traces/study/?acc=SRP068417","SRP068417")</f>
        <v>SRP068417</v>
      </c>
      <c r="E676" t="str">
        <f>HYPERLINK("https://www.ncbi.nlm.nih.gov/Traces/study/?acc=SRX1529458","SRX1529458")</f>
        <v>SRX1529458</v>
      </c>
    </row>
    <row r="677" spans="1:5" x14ac:dyDescent="0.25">
      <c r="A677" t="str">
        <f>HYPERLINK("https://www.ncbi.nlm.nih.gov/geo/query/acc.cgi?acc=GSM2038604","GSM2038604")</f>
        <v>GSM2038604</v>
      </c>
      <c r="B677" s="2" t="s">
        <v>7020</v>
      </c>
      <c r="C677" t="str">
        <f>HYPERLINK("https://www.ncbi.nlm.nih.gov/geo/query/acc.cgi?acc=GSE76837","GSE76837")</f>
        <v>GSE76837</v>
      </c>
      <c r="D677" t="str">
        <f>HYPERLINK("https://www.ncbi.nlm.nih.gov/Traces/study/?acc=SRP068417","SRP068417")</f>
        <v>SRP068417</v>
      </c>
      <c r="E677" t="str">
        <f>HYPERLINK("https://www.ncbi.nlm.nih.gov/Traces/study/?acc=SRX1529459","SRX1529459")</f>
        <v>SRX1529459</v>
      </c>
    </row>
    <row r="678" spans="1:5" x14ac:dyDescent="0.25">
      <c r="A678" t="str">
        <f>HYPERLINK("https://www.ncbi.nlm.nih.gov/geo/query/acc.cgi?acc=GSM1847168","GSM1847168")</f>
        <v>GSM1847168</v>
      </c>
      <c r="B678" s="2" t="s">
        <v>7021</v>
      </c>
      <c r="C678" t="str">
        <f>HYPERLINK("https://www.ncbi.nlm.nih.gov/geo/query/acc.cgi?acc=GSE71882","GSE71882")</f>
        <v>GSE71882</v>
      </c>
      <c r="D678" t="str">
        <f>HYPERLINK("https://www.ncbi.nlm.nih.gov/Traces/study/?acc=SRP062216","SRP062216")</f>
        <v>SRP062216</v>
      </c>
      <c r="E678" t="str">
        <f>HYPERLINK("https://www.ncbi.nlm.nih.gov/Traces/study/?acc=SRX1140462","SRX1140462")</f>
        <v>SRX1140462</v>
      </c>
    </row>
    <row r="679" spans="1:5" x14ac:dyDescent="0.25">
      <c r="A679" t="str">
        <f>HYPERLINK("https://www.ncbi.nlm.nih.gov/geo/query/acc.cgi?acc=GSM2130680","GSM2130680")</f>
        <v>GSM2130680</v>
      </c>
      <c r="B679" s="2" t="s">
        <v>7022</v>
      </c>
      <c r="C679" t="str">
        <f>HYPERLINK("https://www.ncbi.nlm.nih.gov/geo/query/acc.cgi?acc=GSE80550","GSE80550")</f>
        <v>GSE80550</v>
      </c>
      <c r="D679" t="str">
        <f>HYPERLINK("https://www.ncbi.nlm.nih.gov/Traces/study/?acc=SRP073679","SRP073679")</f>
        <v>SRP073679</v>
      </c>
      <c r="E679" t="str">
        <f>HYPERLINK("https://www.ncbi.nlm.nih.gov/Traces/study/?acc=SRX1718990","SRX1718990")</f>
        <v>SRX1718990</v>
      </c>
    </row>
    <row r="680" spans="1:5" x14ac:dyDescent="0.25">
      <c r="A680" t="str">
        <f>HYPERLINK("https://www.ncbi.nlm.nih.gov/geo/query/acc.cgi?acc=GSM1727256","GSM1727256")</f>
        <v>GSM1727256</v>
      </c>
      <c r="B680" s="2" t="s">
        <v>7023</v>
      </c>
      <c r="C680" t="str">
        <f>HYPERLINK("https://www.ncbi.nlm.nih.gov/geo/query/acc.cgi?acc=GSE70419","GSE70419")</f>
        <v>GSE70419</v>
      </c>
      <c r="D680" t="str">
        <f>HYPERLINK("https://www.ncbi.nlm.nih.gov/Traces/study/?acc=SRP059967","SRP059967")</f>
        <v>SRP059967</v>
      </c>
      <c r="E680" t="str">
        <f>HYPERLINK("https://www.ncbi.nlm.nih.gov/Traces/study/?acc=SRX1077718","SRX1077718")</f>
        <v>SRX1077718</v>
      </c>
    </row>
    <row r="681" spans="1:5" x14ac:dyDescent="0.25">
      <c r="A681" t="str">
        <f>HYPERLINK("https://www.ncbi.nlm.nih.gov/geo/query/acc.cgi?acc=GSM1542246","GSM1542246")</f>
        <v>GSM1542246</v>
      </c>
      <c r="B681" s="2" t="s">
        <v>7024</v>
      </c>
      <c r="C681" t="str">
        <f>HYPERLINK("https://www.ncbi.nlm.nih.gov/geo/query/acc.cgi?acc=GSE61346","GSE61346")</f>
        <v>GSE61346</v>
      </c>
      <c r="D681" t="str">
        <f>HYPERLINK("https://www.ncbi.nlm.nih.gov/Traces/study/?acc=SRP047043","SRP047043")</f>
        <v>SRP047043</v>
      </c>
      <c r="E681" t="str">
        <f>HYPERLINK("https://www.ncbi.nlm.nih.gov/Traces/study/?acc=SRX757049","SRX757049")</f>
        <v>SRX757049</v>
      </c>
    </row>
    <row r="682" spans="1:5" x14ac:dyDescent="0.25">
      <c r="A682" t="str">
        <f>HYPERLINK("https://www.ncbi.nlm.nih.gov/geo/query/acc.cgi?acc=GSM1727251","GSM1727251")</f>
        <v>GSM1727251</v>
      </c>
      <c r="B682" s="2" t="s">
        <v>7025</v>
      </c>
      <c r="C682" t="str">
        <f>HYPERLINK("https://www.ncbi.nlm.nih.gov/geo/query/acc.cgi?acc=GSE70419","GSE70419")</f>
        <v>GSE70419</v>
      </c>
      <c r="D682" t="str">
        <f>HYPERLINK("https://www.ncbi.nlm.nih.gov/Traces/study/?acc=SRP059967","SRP059967")</f>
        <v>SRP059967</v>
      </c>
      <c r="E682" t="str">
        <f>HYPERLINK("https://www.ncbi.nlm.nih.gov/Traces/study/?acc=SRX1077713","SRX1077713")</f>
        <v>SRX1077713</v>
      </c>
    </row>
    <row r="683" spans="1:5" x14ac:dyDescent="0.25">
      <c r="A683" t="str">
        <f>HYPERLINK("https://www.ncbi.nlm.nih.gov/geo/query/acc.cgi?acc=GSM1420584","GSM1420584")</f>
        <v>GSM1420584</v>
      </c>
      <c r="B683" s="2" t="s">
        <v>7026</v>
      </c>
      <c r="C683" t="str">
        <f>HYPERLINK("https://www.ncbi.nlm.nih.gov/geo/query/acc.cgi?acc=GSE58836","GSE58836")</f>
        <v>GSE58836</v>
      </c>
      <c r="D683" t="str">
        <f>HYPERLINK("https://www.ncbi.nlm.nih.gov/Traces/study/?acc=SRP043590","SRP043590")</f>
        <v>SRP043590</v>
      </c>
      <c r="E683" t="str">
        <f>HYPERLINK("https://www.ncbi.nlm.nih.gov/Traces/study/?acc=SRX626887","SRX626887")</f>
        <v>SRX626887</v>
      </c>
    </row>
    <row r="684" spans="1:5" x14ac:dyDescent="0.25">
      <c r="A684" t="str">
        <f>HYPERLINK("https://www.ncbi.nlm.nih.gov/geo/query/acc.cgi?acc=GSM1572322","GSM1572322")</f>
        <v>GSM1572322</v>
      </c>
      <c r="B684" s="2" t="s">
        <v>7027</v>
      </c>
      <c r="C684" t="str">
        <f>HYPERLINK("https://www.ncbi.nlm.nih.gov/geo/query/acc.cgi?acc=GSE64489","GSE64489")</f>
        <v>GSE64489</v>
      </c>
      <c r="D684" t="str">
        <f>HYPERLINK("https://www.ncbi.nlm.nih.gov/Traces/study/?acc=SRP051521","SRP051521")</f>
        <v>SRP051521</v>
      </c>
      <c r="E684" t="str">
        <f>HYPERLINK("https://www.ncbi.nlm.nih.gov/Traces/study/?acc=SRX823764","SRX823764")</f>
        <v>SRX823764</v>
      </c>
    </row>
    <row r="685" spans="1:5" x14ac:dyDescent="0.25">
      <c r="A685" t="str">
        <f>HYPERLINK("https://www.ncbi.nlm.nih.gov/geo/query/acc.cgi?acc=GSM2286875","GSM2286875")</f>
        <v>GSM2286875</v>
      </c>
      <c r="B685" s="2" t="s">
        <v>7028</v>
      </c>
      <c r="C685" t="str">
        <f>HYPERLINK("https://www.ncbi.nlm.nih.gov/geo/query/acc.cgi?acc=GSE77115","GSE77115")</f>
        <v>GSE77115</v>
      </c>
      <c r="D685" t="str">
        <f>HYPERLINK("https://www.ncbi.nlm.nih.gov/Traces/study/?acc=SRP068749","SRP068749")</f>
        <v>SRP068749</v>
      </c>
      <c r="E685" t="str">
        <f>HYPERLINK("https://www.ncbi.nlm.nih.gov/Traces/study/?acc=SRX2037661","SRX2037661")</f>
        <v>SRX2037661</v>
      </c>
    </row>
    <row r="686" spans="1:5" x14ac:dyDescent="0.25">
      <c r="A686" t="str">
        <f>HYPERLINK("https://www.ncbi.nlm.nih.gov/geo/query/acc.cgi?acc=GSM1319992","GSM1319992")</f>
        <v>GSM1319992</v>
      </c>
      <c r="B686" s="2" t="s">
        <v>7029</v>
      </c>
      <c r="C686" t="str">
        <f>HYPERLINK("https://www.ncbi.nlm.nih.gov/geo/query/acc.cgi?acc=GSE54619","GSE54619")</f>
        <v>GSE54619</v>
      </c>
      <c r="D686" t="str">
        <f>HYPERLINK("https://www.ncbi.nlm.nih.gov/Traces/study/?acc=SRP036148","SRP036148")</f>
        <v>SRP036148</v>
      </c>
      <c r="E686" t="str">
        <f>HYPERLINK("https://www.ncbi.nlm.nih.gov/Traces/study/?acc=SRX460598","SRX460598")</f>
        <v>SRX460598</v>
      </c>
    </row>
    <row r="687" spans="1:5" x14ac:dyDescent="0.25">
      <c r="A687" t="str">
        <f>HYPERLINK("https://www.ncbi.nlm.nih.gov/geo/query/acc.cgi?acc=GSM2321978","GSM2321978")</f>
        <v>GSM2321978</v>
      </c>
      <c r="B687" s="2" t="s">
        <v>7030</v>
      </c>
      <c r="C687" t="str">
        <f>HYPERLINK("https://www.ncbi.nlm.nih.gov/geo/query/acc.cgi?acc=GSE87084","GSE87084")</f>
        <v>GSE87084</v>
      </c>
      <c r="D687" t="str">
        <f>HYPERLINK("https://www.ncbi.nlm.nih.gov/Traces/study/?acc=SRP090129","SRP090129")</f>
        <v>SRP090129</v>
      </c>
      <c r="E687" t="str">
        <f>HYPERLINK("https://www.ncbi.nlm.nih.gov/Traces/study/?acc=SRX2175596","SRX2175596")</f>
        <v>SRX2175596</v>
      </c>
    </row>
    <row r="688" spans="1:5" x14ac:dyDescent="0.25">
      <c r="A688" t="str">
        <f>HYPERLINK("https://www.ncbi.nlm.nih.gov/geo/query/acc.cgi?acc=GSM886468","GSM886468")</f>
        <v>GSM886468</v>
      </c>
      <c r="B688" s="2" t="s">
        <v>7031</v>
      </c>
      <c r="C688" t="str">
        <f>HYPERLINK("https://www.ncbi.nlm.nih.gov/geo/query/acc.cgi?acc=GSE36290","GSE36290")</f>
        <v>GSE36290</v>
      </c>
      <c r="D688" t="str">
        <f>HYPERLINK("https://www.ncbi.nlm.nih.gov/Traces/study/?acc=SRP011318","SRP011318")</f>
        <v>SRP011318</v>
      </c>
      <c r="E688" t="str">
        <f>HYPERLINK("https://www.ncbi.nlm.nih.gov/Traces/study/?acc=SRX127334","SRX127334")</f>
        <v>SRX127334</v>
      </c>
    </row>
    <row r="689" spans="1:5" x14ac:dyDescent="0.25">
      <c r="A689" t="str">
        <f>HYPERLINK("https://www.ncbi.nlm.nih.gov/geo/query/acc.cgi?acc=GSM1215588","GSM1215588")</f>
        <v>GSM1215588</v>
      </c>
      <c r="B689" s="2" t="s">
        <v>7032</v>
      </c>
      <c r="C689" t="str">
        <f>HYPERLINK("https://www.ncbi.nlm.nih.gov/geo/query/acc.cgi?acc=GSE50198","GSE50198")</f>
        <v>GSE50198</v>
      </c>
      <c r="D689" t="str">
        <f>HYPERLINK("https://www.ncbi.nlm.nih.gov/Traces/study/?acc=SRP029221","SRP029221")</f>
        <v>SRP029221</v>
      </c>
      <c r="E689" t="str">
        <f>HYPERLINK("https://www.ncbi.nlm.nih.gov/Traces/study/?acc=SRX339562","SRX339562")</f>
        <v>SRX339562</v>
      </c>
    </row>
    <row r="690" spans="1:5" x14ac:dyDescent="0.25">
      <c r="A690" t="str">
        <f>HYPERLINK("https://www.ncbi.nlm.nih.gov/geo/query/acc.cgi?acc=GSM1308218","GSM1308218")</f>
        <v>GSM1308218</v>
      </c>
      <c r="B690" s="2" t="s">
        <v>7033</v>
      </c>
      <c r="C690" t="str">
        <f>HYPERLINK("https://www.ncbi.nlm.nih.gov/geo/query/acc.cgi?acc=GSE54107","GSE54107")</f>
        <v>GSE54107</v>
      </c>
      <c r="D690" t="str">
        <f>HYPERLINK("https://www.ncbi.nlm.nih.gov/Traces/study/?acc=SRP035420","SRP035420")</f>
        <v>SRP035420</v>
      </c>
      <c r="E690" t="str">
        <f>HYPERLINK("https://www.ncbi.nlm.nih.gov/Traces/study/?acc=SRX433224","SRX433224")</f>
        <v>SRX433224</v>
      </c>
    </row>
    <row r="691" spans="1:5" x14ac:dyDescent="0.25">
      <c r="A691" t="str">
        <f>HYPERLINK("https://www.ncbi.nlm.nih.gov/geo/query/acc.cgi?acc=GSM2142842","GSM2142842")</f>
        <v>GSM2142842</v>
      </c>
      <c r="B691" s="2" t="s">
        <v>7034</v>
      </c>
      <c r="C691" t="str">
        <f>HYPERLINK("https://www.ncbi.nlm.nih.gov/geo/query/acc.cgi?acc=GSE81095","GSE81095")</f>
        <v>GSE81095</v>
      </c>
      <c r="D691" t="str">
        <f>HYPERLINK("https://www.ncbi.nlm.nih.gov/Traces/study/?acc=SRP074352","SRP074352")</f>
        <v>SRP074352</v>
      </c>
      <c r="E691" t="str">
        <f>HYPERLINK("https://www.ncbi.nlm.nih.gov/Traces/study/?acc=SRX1742212","SRX1742212")</f>
        <v>SRX1742212</v>
      </c>
    </row>
    <row r="692" spans="1:5" x14ac:dyDescent="0.25">
      <c r="A692" t="str">
        <f>HYPERLINK("https://www.ncbi.nlm.nih.gov/geo/query/acc.cgi?acc=GSM1810505","GSM1810505")</f>
        <v>GSM1810505</v>
      </c>
      <c r="B692" s="2" t="s">
        <v>7035</v>
      </c>
      <c r="C692" t="str">
        <f>HYPERLINK("https://www.ncbi.nlm.nih.gov/geo/query/acc.cgi?acc=GSE70578","GSE70578")</f>
        <v>GSE70578</v>
      </c>
      <c r="D692" t="str">
        <f>HYPERLINK("https://www.ncbi.nlm.nih.gov/Traces/study/?acc=SRP060414","SRP060414")</f>
        <v>SRP060414</v>
      </c>
      <c r="E692" t="str">
        <f>HYPERLINK("https://www.ncbi.nlm.nih.gov/Traces/study/?acc=SRX1082033","SRX1082033")</f>
        <v>SRX1082033</v>
      </c>
    </row>
    <row r="693" spans="1:5" x14ac:dyDescent="0.25">
      <c r="A693" t="str">
        <f>HYPERLINK("https://www.ncbi.nlm.nih.gov/geo/query/acc.cgi?acc=GSM1324110","GSM1324110")</f>
        <v>GSM1324110</v>
      </c>
      <c r="B693" s="2" t="s">
        <v>7036</v>
      </c>
      <c r="C693" t="str">
        <f>HYPERLINK("https://www.ncbi.nlm.nih.gov/geo/query/acc.cgi?acc=GSE54794","GSE54794")</f>
        <v>GSE54794</v>
      </c>
      <c r="D693" t="str">
        <f>HYPERLINK("https://www.ncbi.nlm.nih.gov/Traces/study/?acc=SRP036863","SRP036863")</f>
        <v>SRP036863</v>
      </c>
      <c r="E693" t="str">
        <f>HYPERLINK("https://www.ncbi.nlm.nih.gov/Traces/study/?acc=SRX467568","SRX467568")</f>
        <v>SRX467568</v>
      </c>
    </row>
    <row r="694" spans="1:5" x14ac:dyDescent="0.25">
      <c r="A694" t="str">
        <f>HYPERLINK("https://www.ncbi.nlm.nih.gov/geo/query/acc.cgi?acc=GSM1234867","GSM1234867")</f>
        <v>GSM1234867</v>
      </c>
      <c r="B694" s="2" t="s">
        <v>7037</v>
      </c>
      <c r="C694" t="str">
        <f>HYPERLINK("https://www.ncbi.nlm.nih.gov/geo/query/acc.cgi?acc=GSE50860","GSE50860")</f>
        <v>GSE50860</v>
      </c>
      <c r="D694" t="str">
        <f>HYPERLINK("https://www.ncbi.nlm.nih.gov/Traces/study/?acc=ERP002405","ERP002405")</f>
        <v>ERP002405</v>
      </c>
      <c r="E694" t="str">
        <f>HYPERLINK("https://www.ncbi.nlm.nih.gov/Traces/study/?acc=ERX221947","ERX221947")</f>
        <v>ERX221947</v>
      </c>
    </row>
    <row r="695" spans="1:5" x14ac:dyDescent="0.25">
      <c r="A695" t="str">
        <f>HYPERLINK("https://www.ncbi.nlm.nih.gov/geo/query/acc.cgi?acc=GSM1182002","GSM1182002")</f>
        <v>GSM1182002</v>
      </c>
      <c r="B695" s="2" t="s">
        <v>7038</v>
      </c>
      <c r="C695" t="str">
        <f>HYPERLINK("https://www.ncbi.nlm.nih.gov/geo/query/acc.cgi?acc=GSE48606","GSE48606")</f>
        <v>GSE48606</v>
      </c>
      <c r="D695" t="str">
        <f>HYPERLINK("https://www.ncbi.nlm.nih.gov/Traces/study/?acc=SRP026625","SRP026625")</f>
        <v>SRP026625</v>
      </c>
      <c r="E695" t="str">
        <f>HYPERLINK("https://www.ncbi.nlm.nih.gov/Traces/study/?acc=SRX318968","SRX318968")</f>
        <v>SRX318968</v>
      </c>
    </row>
    <row r="696" spans="1:5" x14ac:dyDescent="0.25">
      <c r="A696" t="str">
        <f>HYPERLINK("https://www.ncbi.nlm.nih.gov/geo/query/acc.cgi?acc=GSM2052298","GSM2052298")</f>
        <v>GSM2052298</v>
      </c>
      <c r="B696" s="2" t="s">
        <v>7039</v>
      </c>
      <c r="C696" t="str">
        <f>HYPERLINK("https://www.ncbi.nlm.nih.gov/geo/query/acc.cgi?acc=GSE77453","GSE77453")</f>
        <v>GSE77453</v>
      </c>
      <c r="D696" t="str">
        <f>HYPERLINK("https://www.ncbi.nlm.nih.gov/Traces/study/?acc=SRP069154","SRP069154")</f>
        <v>SRP069154</v>
      </c>
      <c r="E696" t="str">
        <f>HYPERLINK("https://www.ncbi.nlm.nih.gov/Traces/study/?acc=SRX1556202","SRX1556202")</f>
        <v>SRX1556202</v>
      </c>
    </row>
    <row r="697" spans="1:5" x14ac:dyDescent="0.25">
      <c r="A697" t="str">
        <f>HYPERLINK("https://www.ncbi.nlm.nih.gov/geo/query/acc.cgi?acc=GSM1234857","GSM1234857")</f>
        <v>GSM1234857</v>
      </c>
      <c r="B697" s="2" t="s">
        <v>7040</v>
      </c>
      <c r="C697" t="str">
        <f>HYPERLINK("https://www.ncbi.nlm.nih.gov/geo/query/acc.cgi?acc=GSE50860","GSE50860")</f>
        <v>GSE50860</v>
      </c>
      <c r="D697" t="str">
        <f>HYPERLINK("https://www.ncbi.nlm.nih.gov/Traces/study/?acc=ERP002405","ERP002405")</f>
        <v>ERP002405</v>
      </c>
      <c r="E697" t="str">
        <f>HYPERLINK("https://www.ncbi.nlm.nih.gov/Traces/study/?acc=ERX221945","ERX221945")</f>
        <v>ERX221945</v>
      </c>
    </row>
    <row r="698" spans="1:5" x14ac:dyDescent="0.25">
      <c r="A698" t="str">
        <f>HYPERLINK("https://www.ncbi.nlm.nih.gov/geo/query/acc.cgi?acc=GSM1632637","GSM1632637")</f>
        <v>GSM1632637</v>
      </c>
      <c r="B698" s="2" t="s">
        <v>7041</v>
      </c>
      <c r="C698" t="str">
        <f>HYPERLINK("https://www.ncbi.nlm.nih.gov/geo/query/acc.cgi?acc=GSE66814","GSE66814")</f>
        <v>GSE66814</v>
      </c>
      <c r="D698" t="str">
        <f>HYPERLINK("https://www.ncbi.nlm.nih.gov/Traces/study/?acc=SRP056115","SRP056115")</f>
        <v>SRP056115</v>
      </c>
      <c r="E698" t="str">
        <f>HYPERLINK("https://www.ncbi.nlm.nih.gov/Traces/study/?acc=SRX955402","SRX955402")</f>
        <v>SRX955402</v>
      </c>
    </row>
    <row r="699" spans="1:5" x14ac:dyDescent="0.25">
      <c r="A699" t="str">
        <f>HYPERLINK("https://www.ncbi.nlm.nih.gov/geo/query/acc.cgi?acc=GSM1032503","GSM1032503")</f>
        <v>GSM1032503</v>
      </c>
      <c r="B699" s="2" t="s">
        <v>7042</v>
      </c>
      <c r="C699" t="str">
        <f>HYPERLINK("https://www.ncbi.nlm.nih.gov/geo/query/acc.cgi?acc=GSE42100","GSE42100")</f>
        <v>GSE42100</v>
      </c>
      <c r="D699" t="str">
        <f>HYPERLINK("https://www.ncbi.nlm.nih.gov/Traces/study/?acc=SRP017101","SRP017101")</f>
        <v>SRP017101</v>
      </c>
      <c r="E699" t="str">
        <f>HYPERLINK("https://www.ncbi.nlm.nih.gov/Traces/study/?acc=SRX203136","SRX203136")</f>
        <v>SRX203136</v>
      </c>
    </row>
    <row r="700" spans="1:5" x14ac:dyDescent="0.25">
      <c r="A700" t="str">
        <f>HYPERLINK("https://www.ncbi.nlm.nih.gov/geo/query/acc.cgi?acc=GSM1428581","GSM1428581")</f>
        <v>GSM1428581</v>
      </c>
      <c r="B700" s="2" t="s">
        <v>7043</v>
      </c>
      <c r="C700" t="str">
        <f>HYPERLINK("https://www.ncbi.nlm.nih.gov/geo/query/acc.cgi?acc=GSE59104","GSE59104")</f>
        <v>GSE59104</v>
      </c>
      <c r="D700" t="str">
        <f>HYPERLINK("https://www.ncbi.nlm.nih.gov/Traces/study/?acc=SRP044086","SRP044086")</f>
        <v>SRP044086</v>
      </c>
      <c r="E700" t="str">
        <f>HYPERLINK("https://www.ncbi.nlm.nih.gov/Traces/study/?acc=SRX647222","SRX647222")</f>
        <v>SRX647222</v>
      </c>
    </row>
    <row r="701" spans="1:5" x14ac:dyDescent="0.25">
      <c r="A701" t="str">
        <f>HYPERLINK("https://www.ncbi.nlm.nih.gov/geo/query/acc.cgi?acc=GSM2142845","GSM2142845")</f>
        <v>GSM2142845</v>
      </c>
      <c r="B701" s="2" t="s">
        <v>7044</v>
      </c>
      <c r="C701" t="str">
        <f>HYPERLINK("https://www.ncbi.nlm.nih.gov/geo/query/acc.cgi?acc=GSE81095","GSE81095")</f>
        <v>GSE81095</v>
      </c>
      <c r="D701" t="str">
        <f>HYPERLINK("https://www.ncbi.nlm.nih.gov/Traces/study/?acc=SRP074352","SRP074352")</f>
        <v>SRP074352</v>
      </c>
      <c r="E701" t="str">
        <f>HYPERLINK("https://www.ncbi.nlm.nih.gov/Traces/study/?acc=SRX1742215","SRX1742215")</f>
        <v>SRX1742215</v>
      </c>
    </row>
    <row r="702" spans="1:5" x14ac:dyDescent="0.25">
      <c r="A702" t="str">
        <f>HYPERLINK("https://www.ncbi.nlm.nih.gov/geo/query/acc.cgi?acc=GSM851693","GSM851693")</f>
        <v>GSM851693</v>
      </c>
      <c r="B702" s="2" t="s">
        <v>7045</v>
      </c>
      <c r="C702" t="str">
        <f>HYPERLINK("https://www.ncbi.nlm.nih.gov/geo/query/acc.cgi?acc=GSE32120","GSE32120")</f>
        <v>GSE32120</v>
      </c>
      <c r="D702" t="str">
        <f>HYPERLINK("https://www.ncbi.nlm.nih.gov/Traces/study/?acc=SRP008264","SRP008264")</f>
        <v>SRP008264</v>
      </c>
      <c r="E702" t="str">
        <f>HYPERLINK("https://www.ncbi.nlm.nih.gov/Traces/study/?acc=SRX113080","SRX113080")</f>
        <v>SRX113080</v>
      </c>
    </row>
    <row r="703" spans="1:5" x14ac:dyDescent="0.25">
      <c r="A703" t="str">
        <f>HYPERLINK("https://www.ncbi.nlm.nih.gov/geo/query/acc.cgi?acc=GSM1842778","GSM1842778")</f>
        <v>GSM1842778</v>
      </c>
      <c r="B703" s="2" t="s">
        <v>7046</v>
      </c>
      <c r="C703" t="str">
        <f>HYPERLINK("https://www.ncbi.nlm.nih.gov/geo/query/acc.cgi?acc=GSE71674","GSE71674")</f>
        <v>GSE71674</v>
      </c>
      <c r="D703" t="str">
        <f>HYPERLINK("https://www.ncbi.nlm.nih.gov/Traces/study/?acc=SRP061948","SRP061948")</f>
        <v>SRP061948</v>
      </c>
      <c r="E703" t="str">
        <f>HYPERLINK("https://www.ncbi.nlm.nih.gov/Traces/study/?acc=SRX1131580","SRX1131580")</f>
        <v>SRX1131580</v>
      </c>
    </row>
    <row r="704" spans="1:5" x14ac:dyDescent="0.25">
      <c r="A704" t="str">
        <f>HYPERLINK("https://www.ncbi.nlm.nih.gov/geo/query/acc.cgi?acc=GSM1038267","GSM1038267")</f>
        <v>GSM1038267</v>
      </c>
      <c r="B704" s="2" t="s">
        <v>7047</v>
      </c>
      <c r="C704" t="str">
        <f>HYPERLINK("https://www.ncbi.nlm.nih.gov/geo/query/acc.cgi?acc=GSE42474","GSE42474")</f>
        <v>GSE42474</v>
      </c>
      <c r="D704" t="str">
        <f>HYPERLINK("https://www.ncbi.nlm.nih.gov/Traces/study/?acc=SRP017308","SRP017308")</f>
        <v>SRP017308</v>
      </c>
      <c r="E704" t="str">
        <f>HYPERLINK("https://www.ncbi.nlm.nih.gov/Traces/study/?acc=SRX206373","SRX206373")</f>
        <v>SRX206373</v>
      </c>
    </row>
    <row r="705" spans="1:5" x14ac:dyDescent="0.25">
      <c r="A705" t="str">
        <f>HYPERLINK("https://www.ncbi.nlm.nih.gov/geo/query/acc.cgi?acc=GSM1446816","GSM1446816")</f>
        <v>GSM1446816</v>
      </c>
      <c r="B705" s="2" t="s">
        <v>7048</v>
      </c>
      <c r="C705" t="str">
        <f>HYPERLINK("https://www.ncbi.nlm.nih.gov/geo/query/acc.cgi?acc=GSE59813","GSE59813")</f>
        <v>GSE59813</v>
      </c>
      <c r="D705" t="str">
        <f>HYPERLINK("https://www.ncbi.nlm.nih.gov/Traces/study/?acc=SRP044929","SRP044929")</f>
        <v>SRP044929</v>
      </c>
      <c r="E705" t="str">
        <f>HYPERLINK("https://www.ncbi.nlm.nih.gov/Traces/study/?acc=SRX663223","SRX663223")</f>
        <v>SRX663223</v>
      </c>
    </row>
    <row r="706" spans="1:5" x14ac:dyDescent="0.25">
      <c r="A706" t="str">
        <f>HYPERLINK("https://www.ncbi.nlm.nih.gov/geo/query/acc.cgi?acc=GSM1446814","GSM1446814")</f>
        <v>GSM1446814</v>
      </c>
      <c r="B706" s="2" t="s">
        <v>7049</v>
      </c>
      <c r="C706" t="str">
        <f>HYPERLINK("https://www.ncbi.nlm.nih.gov/geo/query/acc.cgi?acc=GSE59813","GSE59813")</f>
        <v>GSE59813</v>
      </c>
      <c r="D706" t="str">
        <f>HYPERLINK("https://www.ncbi.nlm.nih.gov/Traces/study/?acc=SRP044929","SRP044929")</f>
        <v>SRP044929</v>
      </c>
      <c r="E706" t="str">
        <f>HYPERLINK("https://www.ncbi.nlm.nih.gov/Traces/study/?acc=SRX663221","SRX663221")</f>
        <v>SRX663221</v>
      </c>
    </row>
    <row r="707" spans="1:5" x14ac:dyDescent="0.25">
      <c r="A707" t="str">
        <f>HYPERLINK("https://www.ncbi.nlm.nih.gov/geo/query/acc.cgi?acc=GSM1182009","GSM1182009")</f>
        <v>GSM1182009</v>
      </c>
      <c r="B707" s="2" t="s">
        <v>7050</v>
      </c>
      <c r="C707" t="str">
        <f>HYPERLINK("https://www.ncbi.nlm.nih.gov/geo/query/acc.cgi?acc=GSE48606","GSE48606")</f>
        <v>GSE48606</v>
      </c>
      <c r="D707" t="str">
        <f>HYPERLINK("https://www.ncbi.nlm.nih.gov/Traces/study/?acc=SRP026625","SRP026625")</f>
        <v>SRP026625</v>
      </c>
      <c r="E707" t="str">
        <f>HYPERLINK("https://www.ncbi.nlm.nih.gov/Traces/study/?acc=SRX318975","SRX318975")</f>
        <v>SRX318975</v>
      </c>
    </row>
    <row r="708" spans="1:5" x14ac:dyDescent="0.25">
      <c r="A708" t="str">
        <f>HYPERLINK("https://www.ncbi.nlm.nih.gov/geo/query/acc.cgi?acc=GSM1499144","GSM1499144")</f>
        <v>GSM1499144</v>
      </c>
      <c r="B708" s="2" t="s">
        <v>7051</v>
      </c>
      <c r="C708" t="str">
        <f>HYPERLINK("https://www.ncbi.nlm.nih.gov/geo/query/acc.cgi?acc=GSE61188","GSE61188")</f>
        <v>GSE61188</v>
      </c>
      <c r="D708" t="str">
        <f>HYPERLINK("https://www.ncbi.nlm.nih.gov/Traces/study/?acc=SRP046299","SRP046299")</f>
        <v>SRP046299</v>
      </c>
      <c r="E708" t="str">
        <f>HYPERLINK("https://www.ncbi.nlm.nih.gov/Traces/study/?acc=SRX695723","SRX695723")</f>
        <v>SRX695723</v>
      </c>
    </row>
    <row r="709" spans="1:5" x14ac:dyDescent="0.25">
      <c r="A709" t="str">
        <f>HYPERLINK("https://www.ncbi.nlm.nih.gov/geo/query/acc.cgi?acc=GSM2038598","GSM2038598")</f>
        <v>GSM2038598</v>
      </c>
      <c r="B709" s="2" t="s">
        <v>7052</v>
      </c>
      <c r="C709" t="str">
        <f>HYPERLINK("https://www.ncbi.nlm.nih.gov/geo/query/acc.cgi?acc=GSE76837","GSE76837")</f>
        <v>GSE76837</v>
      </c>
      <c r="D709" t="str">
        <f>HYPERLINK("https://www.ncbi.nlm.nih.gov/Traces/study/?acc=SRP068417","SRP068417")</f>
        <v>SRP068417</v>
      </c>
      <c r="E709" t="str">
        <f>HYPERLINK("https://www.ncbi.nlm.nih.gov/Traces/study/?acc=SRX1529453","SRX1529453")</f>
        <v>SRX1529453</v>
      </c>
    </row>
    <row r="710" spans="1:5" x14ac:dyDescent="0.25">
      <c r="A710" t="str">
        <f>HYPERLINK("https://www.ncbi.nlm.nih.gov/geo/query/acc.cgi?acc=GSM2038602","GSM2038602")</f>
        <v>GSM2038602</v>
      </c>
      <c r="B710" s="2" t="s">
        <v>7053</v>
      </c>
      <c r="C710" t="str">
        <f>HYPERLINK("https://www.ncbi.nlm.nih.gov/geo/query/acc.cgi?acc=GSE76837","GSE76837")</f>
        <v>GSE76837</v>
      </c>
      <c r="D710" t="str">
        <f>HYPERLINK("https://www.ncbi.nlm.nih.gov/Traces/study/?acc=SRP068417","SRP068417")</f>
        <v>SRP068417</v>
      </c>
      <c r="E710" t="str">
        <f>HYPERLINK("https://www.ncbi.nlm.nih.gov/Traces/study/?acc=SRX1529457","SRX1529457")</f>
        <v>SRX1529457</v>
      </c>
    </row>
    <row r="711" spans="1:5" x14ac:dyDescent="0.25">
      <c r="A711" t="str">
        <f>HYPERLINK("https://www.ncbi.nlm.nih.gov/geo/query/acc.cgi?acc=GSM1910632","GSM1910632")</f>
        <v>GSM1910632</v>
      </c>
      <c r="B711" s="2" t="s">
        <v>7054</v>
      </c>
      <c r="C711" t="str">
        <f>HYPERLINK("https://www.ncbi.nlm.nih.gov/geo/query/acc.cgi?acc=GSE74111","GSE74111")</f>
        <v>GSE74111</v>
      </c>
      <c r="D711" t="str">
        <f>HYPERLINK("https://www.ncbi.nlm.nih.gov/Traces/study/?acc=SRP064920","SRP064920")</f>
        <v>SRP064920</v>
      </c>
      <c r="E711" t="str">
        <f>HYPERLINK("https://www.ncbi.nlm.nih.gov/Traces/study/?acc=SRX1342295","SRX1342295")</f>
        <v>SRX1342295</v>
      </c>
    </row>
    <row r="712" spans="1:5" x14ac:dyDescent="0.25">
      <c r="A712" t="str">
        <f>HYPERLINK("https://www.ncbi.nlm.nih.gov/geo/query/acc.cgi?acc=GSM1176474","GSM1176474")</f>
        <v>GSM1176474</v>
      </c>
      <c r="B712" s="2" t="s">
        <v>7055</v>
      </c>
      <c r="C712" t="str">
        <f>HYPERLINK("https://www.ncbi.nlm.nih.gov/geo/query/acc.cgi?acc=GSE48364","GSE48364")</f>
        <v>GSE48364</v>
      </c>
      <c r="D712" t="str">
        <f>HYPERLINK("https://www.ncbi.nlm.nih.gov/Traces/study/?acc=SRP026364","SRP026364")</f>
        <v>SRP026364</v>
      </c>
      <c r="E712" t="str">
        <f>HYPERLINK("https://www.ncbi.nlm.nih.gov/Traces/study/?acc=SRX316302","SRX316302")</f>
        <v>SRX316302</v>
      </c>
    </row>
    <row r="713" spans="1:5" x14ac:dyDescent="0.25">
      <c r="A713" t="str">
        <f>HYPERLINK("https://www.ncbi.nlm.nih.gov/geo/query/acc.cgi?acc=GSM1386924","GSM1386924")</f>
        <v>GSM1386924</v>
      </c>
      <c r="B713" s="2" t="s">
        <v>7056</v>
      </c>
      <c r="C713" t="str">
        <f>HYPERLINK("https://www.ncbi.nlm.nih.gov/geo/query/acc.cgi?acc=GSE57698","GSE57698")</f>
        <v>GSE57698</v>
      </c>
      <c r="D713" t="str">
        <f>HYPERLINK("https://www.ncbi.nlm.nih.gov/Traces/study/?acc=SRP042009","SRP042009")</f>
        <v>SRP042009</v>
      </c>
      <c r="E713" t="str">
        <f>HYPERLINK("https://www.ncbi.nlm.nih.gov/Traces/study/?acc=SRX543167","SRX543167")</f>
        <v>SRX543167</v>
      </c>
    </row>
    <row r="714" spans="1:5" x14ac:dyDescent="0.25">
      <c r="A714" t="str">
        <f>HYPERLINK("https://www.ncbi.nlm.nih.gov/geo/query/acc.cgi?acc=GSM1386915","GSM1386915")</f>
        <v>GSM1386915</v>
      </c>
      <c r="B714" s="2" t="s">
        <v>7057</v>
      </c>
      <c r="C714" t="str">
        <f>HYPERLINK("https://www.ncbi.nlm.nih.gov/geo/query/acc.cgi?acc=GSE57698","GSE57698")</f>
        <v>GSE57698</v>
      </c>
      <c r="D714" t="str">
        <f>HYPERLINK("https://www.ncbi.nlm.nih.gov/Traces/study/?acc=SRP042009","SRP042009")</f>
        <v>SRP042009</v>
      </c>
      <c r="E714" t="str">
        <f>HYPERLINK("https://www.ncbi.nlm.nih.gov/Traces/study/?acc=SRX543158","SRX543158")</f>
        <v>SRX543158</v>
      </c>
    </row>
    <row r="715" spans="1:5" x14ac:dyDescent="0.25">
      <c r="A715" t="str">
        <f>HYPERLINK("https://www.ncbi.nlm.nih.gov/geo/query/acc.cgi?acc=GSM1386912","GSM1386912")</f>
        <v>GSM1386912</v>
      </c>
      <c r="B715" s="2" t="s">
        <v>7058</v>
      </c>
      <c r="C715" t="str">
        <f>HYPERLINK("https://www.ncbi.nlm.nih.gov/geo/query/acc.cgi?acc=GSE57698","GSE57698")</f>
        <v>GSE57698</v>
      </c>
      <c r="D715" t="str">
        <f>HYPERLINK("https://www.ncbi.nlm.nih.gov/Traces/study/?acc=SRP042009","SRP042009")</f>
        <v>SRP042009</v>
      </c>
      <c r="E715" t="str">
        <f>HYPERLINK("https://www.ncbi.nlm.nih.gov/Traces/study/?acc=SRX543155","SRX543155")</f>
        <v>SRX543155</v>
      </c>
    </row>
    <row r="716" spans="1:5" x14ac:dyDescent="0.25">
      <c r="A716" t="str">
        <f>HYPERLINK("https://www.ncbi.nlm.nih.gov/geo/query/acc.cgi?acc=GSM1420585","GSM1420585")</f>
        <v>GSM1420585</v>
      </c>
      <c r="B716" s="2" t="s">
        <v>7059</v>
      </c>
      <c r="C716" t="str">
        <f>HYPERLINK("https://www.ncbi.nlm.nih.gov/geo/query/acc.cgi?acc=GSE58836","GSE58836")</f>
        <v>GSE58836</v>
      </c>
      <c r="D716" t="str">
        <f>HYPERLINK("https://www.ncbi.nlm.nih.gov/Traces/study/?acc=SRP043590","SRP043590")</f>
        <v>SRP043590</v>
      </c>
      <c r="E716" t="str">
        <f>HYPERLINK("https://www.ncbi.nlm.nih.gov/Traces/study/?acc=SRX626888","SRX626888")</f>
        <v>SRX626888</v>
      </c>
    </row>
    <row r="717" spans="1:5" x14ac:dyDescent="0.25">
      <c r="A717" t="str">
        <f>HYPERLINK("https://www.ncbi.nlm.nih.gov/geo/query/acc.cgi?acc=GSM2052299","GSM2052299")</f>
        <v>GSM2052299</v>
      </c>
      <c r="B717" s="2" t="s">
        <v>7060</v>
      </c>
      <c r="C717" t="str">
        <f>HYPERLINK("https://www.ncbi.nlm.nih.gov/geo/query/acc.cgi?acc=GSE77453","GSE77453")</f>
        <v>GSE77453</v>
      </c>
      <c r="D717" t="str">
        <f>HYPERLINK("https://www.ncbi.nlm.nih.gov/Traces/study/?acc=SRP069154","SRP069154")</f>
        <v>SRP069154</v>
      </c>
      <c r="E717" t="str">
        <f>HYPERLINK("https://www.ncbi.nlm.nih.gov/Traces/study/?acc=SRX1556203","SRX1556203")</f>
        <v>SRX1556203</v>
      </c>
    </row>
    <row r="718" spans="1:5" x14ac:dyDescent="0.25">
      <c r="A718" t="str">
        <f>HYPERLINK("https://www.ncbi.nlm.nih.gov/geo/query/acc.cgi?acc=GSM2308753","GSM2308753")</f>
        <v>GSM2308753</v>
      </c>
      <c r="B718" s="2" t="s">
        <v>7061</v>
      </c>
      <c r="C718" t="str">
        <f>HYPERLINK("https://www.ncbi.nlm.nih.gov/geo/query/acc.cgi?acc=GSE86790","GSE86790")</f>
        <v>GSE86790</v>
      </c>
      <c r="D718" t="str">
        <f>HYPERLINK("https://www.ncbi.nlm.nih.gov/Traces/study/?acc=SRP087933","SRP087933")</f>
        <v>SRP087933</v>
      </c>
      <c r="E718" t="str">
        <f>HYPERLINK("https://www.ncbi.nlm.nih.gov/Traces/study/?acc=SRX2155821","SRX2155821")</f>
        <v>SRX2155821</v>
      </c>
    </row>
    <row r="719" spans="1:5" x14ac:dyDescent="0.25">
      <c r="A719" t="str">
        <f>HYPERLINK("https://www.ncbi.nlm.nih.gov/geo/query/acc.cgi?acc=GSM1149548","GSM1149548")</f>
        <v>GSM1149548</v>
      </c>
      <c r="B719" s="2" t="s">
        <v>7062</v>
      </c>
      <c r="C719" t="str">
        <f>HYPERLINK("https://www.ncbi.nlm.nih.gov/geo/query/acc.cgi?acc=GSE43995","GSE43995")</f>
        <v>GSE43995</v>
      </c>
      <c r="D719" t="str">
        <f>HYPERLINK("https://www.ncbi.nlm.nih.gov/Traces/study/?acc=SRP023245","SRP023245")</f>
        <v>SRP023245</v>
      </c>
      <c r="E719" t="str">
        <f>HYPERLINK("https://www.ncbi.nlm.nih.gov/Traces/study/?acc=SRX286882","SRX286882")</f>
        <v>SRX286882</v>
      </c>
    </row>
    <row r="720" spans="1:5" x14ac:dyDescent="0.25">
      <c r="A720" t="str">
        <f>HYPERLINK("https://www.ncbi.nlm.nih.gov/geo/query/acc.cgi?acc=GSM1386927","GSM1386927")</f>
        <v>GSM1386927</v>
      </c>
      <c r="B720" s="2" t="s">
        <v>7063</v>
      </c>
      <c r="C720" t="str">
        <f>HYPERLINK("https://www.ncbi.nlm.nih.gov/geo/query/acc.cgi?acc=GSE57698","GSE57698")</f>
        <v>GSE57698</v>
      </c>
      <c r="D720" t="str">
        <f>HYPERLINK("https://www.ncbi.nlm.nih.gov/Traces/study/?acc=SRP042009","SRP042009")</f>
        <v>SRP042009</v>
      </c>
      <c r="E720" t="str">
        <f>HYPERLINK("https://www.ncbi.nlm.nih.gov/Traces/study/?acc=SRX543170","SRX543170")</f>
        <v>SRX543170</v>
      </c>
    </row>
    <row r="721" spans="1:5" x14ac:dyDescent="0.25">
      <c r="A721" t="str">
        <f>HYPERLINK("https://www.ncbi.nlm.nih.gov/geo/query/acc.cgi?acc=GSM1386921","GSM1386921")</f>
        <v>GSM1386921</v>
      </c>
      <c r="B721" s="2" t="s">
        <v>7064</v>
      </c>
      <c r="C721" t="str">
        <f>HYPERLINK("https://www.ncbi.nlm.nih.gov/geo/query/acc.cgi?acc=GSE57698","GSE57698")</f>
        <v>GSE57698</v>
      </c>
      <c r="D721" t="str">
        <f>HYPERLINK("https://www.ncbi.nlm.nih.gov/Traces/study/?acc=SRP042009","SRP042009")</f>
        <v>SRP042009</v>
      </c>
      <c r="E721" t="str">
        <f>HYPERLINK("https://www.ncbi.nlm.nih.gov/Traces/study/?acc=SRX543164","SRX543164")</f>
        <v>SRX543164</v>
      </c>
    </row>
    <row r="722" spans="1:5" x14ac:dyDescent="0.25">
      <c r="A722" t="str">
        <f>HYPERLINK("https://www.ncbi.nlm.nih.gov/geo/query/acc.cgi?acc=GSM1420582","GSM1420582")</f>
        <v>GSM1420582</v>
      </c>
      <c r="B722" s="2" t="s">
        <v>7065</v>
      </c>
      <c r="C722" t="str">
        <f>HYPERLINK("https://www.ncbi.nlm.nih.gov/geo/query/acc.cgi?acc=GSE58836","GSE58836")</f>
        <v>GSE58836</v>
      </c>
      <c r="D722" t="str">
        <f>HYPERLINK("https://www.ncbi.nlm.nih.gov/Traces/study/?acc=SRP043590","SRP043590")</f>
        <v>SRP043590</v>
      </c>
      <c r="E722" t="str">
        <f>HYPERLINK("https://www.ncbi.nlm.nih.gov/Traces/study/?acc=SRX626885","SRX626885")</f>
        <v>SRX626885</v>
      </c>
    </row>
    <row r="723" spans="1:5" x14ac:dyDescent="0.25">
      <c r="A723" t="str">
        <f>HYPERLINK("https://www.ncbi.nlm.nih.gov/geo/query/acc.cgi?acc=GSM2356588","GSM2356588")</f>
        <v>GSM2356588</v>
      </c>
      <c r="B723" s="2" t="s">
        <v>7066</v>
      </c>
      <c r="C723" t="str">
        <f>HYPERLINK("https://www.ncbi.nlm.nih.gov/geo/query/acc.cgi?acc=GSE88967","GSE88967")</f>
        <v>GSE88967</v>
      </c>
      <c r="D723" t="str">
        <f>HYPERLINK("https://www.ncbi.nlm.nih.gov/Traces/study/?acc=SRP091844","SRP091844")</f>
        <v>SRP091844</v>
      </c>
      <c r="E723" t="str">
        <f>HYPERLINK("https://www.ncbi.nlm.nih.gov/Traces/study/?acc=SRX2254005","SRX2254005")</f>
        <v>SRX2254005</v>
      </c>
    </row>
    <row r="724" spans="1:5" x14ac:dyDescent="0.25">
      <c r="A724" t="str">
        <f>HYPERLINK("https://www.ncbi.nlm.nih.gov/geo/query/acc.cgi?acc=GSM1149549","GSM1149549")</f>
        <v>GSM1149549</v>
      </c>
      <c r="B724" s="2" t="s">
        <v>7067</v>
      </c>
      <c r="C724" t="str">
        <f>HYPERLINK("https://www.ncbi.nlm.nih.gov/geo/query/acc.cgi?acc=GSE43995","GSE43995")</f>
        <v>GSE43995</v>
      </c>
      <c r="D724" t="str">
        <f>HYPERLINK("https://www.ncbi.nlm.nih.gov/Traces/study/?acc=SRP023245","SRP023245")</f>
        <v>SRP023245</v>
      </c>
      <c r="E724" t="str">
        <f>HYPERLINK("https://www.ncbi.nlm.nih.gov/Traces/study/?acc=SRX286883","SRX286883")</f>
        <v>SRX286883</v>
      </c>
    </row>
    <row r="725" spans="1:5" x14ac:dyDescent="0.25">
      <c r="A725" t="str">
        <f>HYPERLINK("https://www.ncbi.nlm.nih.gov/geo/query/acc.cgi?acc=GSM1974113","GSM1974113")</f>
        <v>GSM1974113</v>
      </c>
      <c r="B725" s="2" t="s">
        <v>7068</v>
      </c>
      <c r="C725" t="str">
        <f>HYPERLINK("https://www.ncbi.nlm.nih.gov/geo/query/acc.cgi?acc=GSE68582","GSE68582")</f>
        <v>GSE68582</v>
      </c>
      <c r="D725" t="str">
        <f>HYPERLINK("https://www.ncbi.nlm.nih.gov/Traces/study/?acc=SRP058020","SRP058020")</f>
        <v>SRP058020</v>
      </c>
      <c r="E725" t="str">
        <f>HYPERLINK("https://www.ncbi.nlm.nih.gov/Traces/study/?acc=SRX1488360","SRX1488360")</f>
        <v>SRX1488360</v>
      </c>
    </row>
    <row r="726" spans="1:5" x14ac:dyDescent="0.25">
      <c r="A726" t="str">
        <f>HYPERLINK("https://www.ncbi.nlm.nih.gov/geo/query/acc.cgi?acc=GSM1727253","GSM1727253")</f>
        <v>GSM1727253</v>
      </c>
      <c r="B726" s="2" t="s">
        <v>7069</v>
      </c>
      <c r="C726" t="str">
        <f>HYPERLINK("https://www.ncbi.nlm.nih.gov/geo/query/acc.cgi?acc=GSE70419","GSE70419")</f>
        <v>GSE70419</v>
      </c>
      <c r="D726" t="str">
        <f>HYPERLINK("https://www.ncbi.nlm.nih.gov/Traces/study/?acc=SRP059967","SRP059967")</f>
        <v>SRP059967</v>
      </c>
      <c r="E726" t="str">
        <f>HYPERLINK("https://www.ncbi.nlm.nih.gov/Traces/study/?acc=SRX1077715","SRX1077715")</f>
        <v>SRX1077715</v>
      </c>
    </row>
    <row r="727" spans="1:5" x14ac:dyDescent="0.25">
      <c r="A727" t="str">
        <f>HYPERLINK("https://www.ncbi.nlm.nih.gov/geo/query/acc.cgi?acc=GSM1182006","GSM1182006")</f>
        <v>GSM1182006</v>
      </c>
      <c r="B727" s="2" t="s">
        <v>7070</v>
      </c>
      <c r="C727" t="str">
        <f>HYPERLINK("https://www.ncbi.nlm.nih.gov/geo/query/acc.cgi?acc=GSE48606","GSE48606")</f>
        <v>GSE48606</v>
      </c>
      <c r="D727" t="str">
        <f>HYPERLINK("https://www.ncbi.nlm.nih.gov/Traces/study/?acc=SRP026625","SRP026625")</f>
        <v>SRP026625</v>
      </c>
      <c r="E727" t="str">
        <f>HYPERLINK("https://www.ncbi.nlm.nih.gov/Traces/study/?acc=SRX318972","SRX318972")</f>
        <v>SRX318972</v>
      </c>
    </row>
    <row r="728" spans="1:5" x14ac:dyDescent="0.25">
      <c r="A728" t="str">
        <f>HYPERLINK("https://www.ncbi.nlm.nih.gov/geo/query/acc.cgi?acc=GSM1182005","GSM1182005")</f>
        <v>GSM1182005</v>
      </c>
      <c r="B728" s="2" t="s">
        <v>7071</v>
      </c>
      <c r="C728" t="str">
        <f>HYPERLINK("https://www.ncbi.nlm.nih.gov/geo/query/acc.cgi?acc=GSE48606","GSE48606")</f>
        <v>GSE48606</v>
      </c>
      <c r="D728" t="str">
        <f>HYPERLINK("https://www.ncbi.nlm.nih.gov/Traces/study/?acc=SRP026625","SRP026625")</f>
        <v>SRP026625</v>
      </c>
      <c r="E728" t="str">
        <f>HYPERLINK("https://www.ncbi.nlm.nih.gov/Traces/study/?acc=SRX318971","SRX318971")</f>
        <v>SRX318971</v>
      </c>
    </row>
    <row r="729" spans="1:5" x14ac:dyDescent="0.25">
      <c r="A729" t="str">
        <f>HYPERLINK("https://www.ncbi.nlm.nih.gov/geo/query/acc.cgi?acc=GSM1215584","GSM1215584")</f>
        <v>GSM1215584</v>
      </c>
      <c r="B729" s="2" t="s">
        <v>7072</v>
      </c>
      <c r="C729" t="str">
        <f>HYPERLINK("https://www.ncbi.nlm.nih.gov/geo/query/acc.cgi?acc=GSE50198","GSE50198")</f>
        <v>GSE50198</v>
      </c>
      <c r="D729" t="str">
        <f>HYPERLINK("https://www.ncbi.nlm.nih.gov/Traces/study/?acc=SRP029221","SRP029221")</f>
        <v>SRP029221</v>
      </c>
      <c r="E729" t="str">
        <f>HYPERLINK("https://www.ncbi.nlm.nih.gov/Traces/study/?acc=SRX339558","SRX339558")</f>
        <v>SRX339558</v>
      </c>
    </row>
    <row r="730" spans="1:5" x14ac:dyDescent="0.25">
      <c r="A730" t="str">
        <f>HYPERLINK("https://www.ncbi.nlm.nih.gov/geo/query/acc.cgi?acc=GSM2027607","GSM2027607")</f>
        <v>GSM2027607</v>
      </c>
      <c r="B730" s="2" t="s">
        <v>7073</v>
      </c>
      <c r="C730" t="str">
        <f>HYPERLINK("https://www.ncbi.nlm.nih.gov/geo/query/acc.cgi?acc=GSE76536","GSE76536")</f>
        <v>GSE76536</v>
      </c>
      <c r="D730" t="str">
        <f>HYPERLINK("https://www.ncbi.nlm.nih.gov/Traces/study/?acc=SRP068097","SRP068097")</f>
        <v>SRP068097</v>
      </c>
      <c r="E730" t="str">
        <f>HYPERLINK("https://www.ncbi.nlm.nih.gov/Traces/study/?acc=SRX1517394","SRX1517394")</f>
        <v>SRX1517394</v>
      </c>
    </row>
    <row r="731" spans="1:5" x14ac:dyDescent="0.25">
      <c r="A731" t="str">
        <f>HYPERLINK("https://www.ncbi.nlm.nih.gov/geo/query/acc.cgi?acc=GSM706682","GSM706682")</f>
        <v>GSM706682</v>
      </c>
      <c r="B731" s="2" t="s">
        <v>7074</v>
      </c>
      <c r="C731" t="str">
        <f>HYPERLINK("https://www.ncbi.nlm.nih.gov/geo/query/acc.cgi?acc=GSE28500","GSE28500")</f>
        <v>GSE28500</v>
      </c>
      <c r="D731" t="str">
        <f>HYPERLINK("https://www.ncbi.nlm.nih.gov/Traces/study/?acc=SRP006418","SRP006418")</f>
        <v>SRP006418</v>
      </c>
      <c r="E731" t="str">
        <f>HYPERLINK("https://www.ncbi.nlm.nih.gov/Traces/study/?acc=SRX057752","SRX057752")</f>
        <v>SRX057752</v>
      </c>
    </row>
    <row r="732" spans="1:5" x14ac:dyDescent="0.25">
      <c r="A732" t="str">
        <f>HYPERLINK("https://www.ncbi.nlm.nih.gov/geo/query/acc.cgi?acc=GSM1386918","GSM1386918")</f>
        <v>GSM1386918</v>
      </c>
      <c r="B732" s="2" t="s">
        <v>7075</v>
      </c>
      <c r="C732" t="str">
        <f>HYPERLINK("https://www.ncbi.nlm.nih.gov/geo/query/acc.cgi?acc=GSE57698","GSE57698")</f>
        <v>GSE57698</v>
      </c>
      <c r="D732" t="str">
        <f>HYPERLINK("https://www.ncbi.nlm.nih.gov/Traces/study/?acc=SRP042009","SRP042009")</f>
        <v>SRP042009</v>
      </c>
      <c r="E732" t="str">
        <f>HYPERLINK("https://www.ncbi.nlm.nih.gov/Traces/study/?acc=SRX543161","SRX543161")</f>
        <v>SRX543161</v>
      </c>
    </row>
    <row r="733" spans="1:5" x14ac:dyDescent="0.25">
      <c r="A733" t="str">
        <f>HYPERLINK("https://www.ncbi.nlm.nih.gov/geo/query/acc.cgi?acc=GSM2356590","GSM2356590")</f>
        <v>GSM2356590</v>
      </c>
      <c r="B733" s="2" t="s">
        <v>7076</v>
      </c>
      <c r="C733" t="str">
        <f>HYPERLINK("https://www.ncbi.nlm.nih.gov/geo/query/acc.cgi?acc=GSE88967","GSE88967")</f>
        <v>GSE88967</v>
      </c>
      <c r="D733" t="str">
        <f>HYPERLINK("https://www.ncbi.nlm.nih.gov/Traces/study/?acc=SRP091844","SRP091844")</f>
        <v>SRP091844</v>
      </c>
      <c r="E733" t="str">
        <f>HYPERLINK("https://www.ncbi.nlm.nih.gov/Traces/study/?acc=SRX2254007","SRX2254007")</f>
        <v>SRX2254007</v>
      </c>
    </row>
    <row r="734" spans="1:5" x14ac:dyDescent="0.25">
      <c r="A734" t="str">
        <f>HYPERLINK("https://www.ncbi.nlm.nih.gov/geo/query/acc.cgi?acc=GSM1149547","GSM1149547")</f>
        <v>GSM1149547</v>
      </c>
      <c r="B734" s="2" t="s">
        <v>7077</v>
      </c>
      <c r="C734" t="str">
        <f>HYPERLINK("https://www.ncbi.nlm.nih.gov/geo/query/acc.cgi?acc=GSE43995","GSE43995")</f>
        <v>GSE43995</v>
      </c>
      <c r="D734" t="str">
        <f>HYPERLINK("https://www.ncbi.nlm.nih.gov/Traces/study/?acc=SRP023245","SRP023245")</f>
        <v>SRP023245</v>
      </c>
      <c r="E734" t="str">
        <f>HYPERLINK("https://www.ncbi.nlm.nih.gov/Traces/study/?acc=SRX286881","SRX286881")</f>
        <v>SRX286881</v>
      </c>
    </row>
    <row r="735" spans="1:5" x14ac:dyDescent="0.25">
      <c r="A735" t="str">
        <f>HYPERLINK("https://www.ncbi.nlm.nih.gov/geo/query/acc.cgi?acc=GSM1123728","GSM1123728")</f>
        <v>GSM1123728</v>
      </c>
      <c r="B735" s="2" t="s">
        <v>7078</v>
      </c>
      <c r="C735" t="str">
        <f>HYPERLINK("https://www.ncbi.nlm.nih.gov/geo/query/acc.cgi?acc=GSE46104","GSE46104")</f>
        <v>GSE46104</v>
      </c>
      <c r="D735" t="str">
        <f>HYPERLINK("https://www.ncbi.nlm.nih.gov/Traces/study/?acc=SRP021101","SRP021101")</f>
        <v>SRP021101</v>
      </c>
      <c r="E735" t="str">
        <f>HYPERLINK("https://www.ncbi.nlm.nih.gov/Traces/study/?acc=SRX265574","SRX265574")</f>
        <v>SRX265574</v>
      </c>
    </row>
    <row r="736" spans="1:5" x14ac:dyDescent="0.25">
      <c r="A736" t="str">
        <f>HYPERLINK("https://www.ncbi.nlm.nih.gov/geo/query/acc.cgi?acc=GSM1123729","GSM1123729")</f>
        <v>GSM1123729</v>
      </c>
      <c r="B736" s="2" t="s">
        <v>7079</v>
      </c>
      <c r="C736" t="str">
        <f>HYPERLINK("https://www.ncbi.nlm.nih.gov/geo/query/acc.cgi?acc=GSE46104","GSE46104")</f>
        <v>GSE46104</v>
      </c>
      <c r="D736" t="str">
        <f>HYPERLINK("https://www.ncbi.nlm.nih.gov/Traces/study/?acc=SRP021101","SRP021101")</f>
        <v>SRP021101</v>
      </c>
      <c r="E736" t="str">
        <f>HYPERLINK("https://www.ncbi.nlm.nih.gov/Traces/study/?acc=SRX265575","SRX265575")</f>
        <v>SRX265575</v>
      </c>
    </row>
    <row r="737" spans="1:5" x14ac:dyDescent="0.25">
      <c r="A737" t="str">
        <f>HYPERLINK("https://www.ncbi.nlm.nih.gov/geo/query/acc.cgi?acc=GSM1182010","GSM1182010")</f>
        <v>GSM1182010</v>
      </c>
      <c r="B737" s="2" t="s">
        <v>7080</v>
      </c>
      <c r="C737" t="str">
        <f>HYPERLINK("https://www.ncbi.nlm.nih.gov/geo/query/acc.cgi?acc=GSE48606","GSE48606")</f>
        <v>GSE48606</v>
      </c>
      <c r="D737" t="str">
        <f>HYPERLINK("https://www.ncbi.nlm.nih.gov/Traces/study/?acc=SRP026625","SRP026625")</f>
        <v>SRP026625</v>
      </c>
      <c r="E737" t="str">
        <f>HYPERLINK("https://www.ncbi.nlm.nih.gov/Traces/study/?acc=SRX318976","SRX318976")</f>
        <v>SRX318976</v>
      </c>
    </row>
    <row r="738" spans="1:5" x14ac:dyDescent="0.25">
      <c r="A738" t="str">
        <f>HYPERLINK("https://www.ncbi.nlm.nih.gov/geo/query/acc.cgi?acc=GSM1899786","GSM1899786")</f>
        <v>GSM1899786</v>
      </c>
      <c r="B738" s="2" t="s">
        <v>7081</v>
      </c>
      <c r="C738" t="str">
        <f>HYPERLINK("https://www.ncbi.nlm.nih.gov/geo/query/acc.cgi?acc=GSE73631","GSE73631")</f>
        <v>GSE73631</v>
      </c>
      <c r="D738" t="str">
        <f>HYPERLINK("https://www.ncbi.nlm.nih.gov/Traces/study/?acc=SRP064357","SRP064357")</f>
        <v>SRP064357</v>
      </c>
      <c r="E738" t="str">
        <f>HYPERLINK("https://www.ncbi.nlm.nih.gov/Traces/study/?acc=SRX1297577","SRX1297577")</f>
        <v>SRX1297577</v>
      </c>
    </row>
    <row r="739" spans="1:5" x14ac:dyDescent="0.25">
      <c r="A739" t="str">
        <f>HYPERLINK("https://www.ncbi.nlm.nih.gov/geo/query/acc.cgi?acc=GSM1136269","GSM1136269")</f>
        <v>GSM1136269</v>
      </c>
      <c r="B739" s="2" t="s">
        <v>7082</v>
      </c>
      <c r="C739" t="str">
        <f>HYPERLINK("https://www.ncbi.nlm.nih.gov/geo/query/acc.cgi?acc=GSE46730","GSE46730")</f>
        <v>GSE46730</v>
      </c>
      <c r="D739" t="str">
        <f>HYPERLINK("https://www.ncbi.nlm.nih.gov/Traces/study/?acc=SRP022177","SRP022177")</f>
        <v>SRP022177</v>
      </c>
      <c r="E739" t="str">
        <f>HYPERLINK("https://www.ncbi.nlm.nih.gov/Traces/study/?acc=SRX276055","SRX276055")</f>
        <v>SRX276055</v>
      </c>
    </row>
    <row r="740" spans="1:5" x14ac:dyDescent="0.25">
      <c r="A740" t="str">
        <f>HYPERLINK("https://www.ncbi.nlm.nih.gov/geo/query/acc.cgi?acc=GSM2424669","GSM2424669")</f>
        <v>GSM2424669</v>
      </c>
      <c r="B740" s="2" t="s">
        <v>7083</v>
      </c>
      <c r="C740" t="str">
        <f t="shared" ref="C740:C746" si="6">HYPERLINK("https://www.ncbi.nlm.nih.gov/geo/query/acc.cgi?acc=GSE92257","GSE92257")</f>
        <v>GSE92257</v>
      </c>
      <c r="D740" t="str">
        <f t="shared" ref="D740:D746" si="7">HYPERLINK("https://www.ncbi.nlm.nih.gov/Traces/study/?acc=SRP094937","SRP094937")</f>
        <v>SRP094937</v>
      </c>
      <c r="E740" t="str">
        <f>HYPERLINK("https://www.ncbi.nlm.nih.gov/Traces/study/?acc=SRX2414993","SRX2414993")</f>
        <v>SRX2414993</v>
      </c>
    </row>
    <row r="741" spans="1:5" x14ac:dyDescent="0.25">
      <c r="A741" t="str">
        <f>HYPERLINK("https://www.ncbi.nlm.nih.gov/geo/query/acc.cgi?acc=GSM2424665","GSM2424665")</f>
        <v>GSM2424665</v>
      </c>
      <c r="B741" s="2" t="s">
        <v>7084</v>
      </c>
      <c r="C741" t="str">
        <f t="shared" si="6"/>
        <v>GSE92257</v>
      </c>
      <c r="D741" t="str">
        <f t="shared" si="7"/>
        <v>SRP094937</v>
      </c>
      <c r="E741" t="str">
        <f>HYPERLINK("https://www.ncbi.nlm.nih.gov/Traces/study/?acc=SRX2414989","SRX2414989")</f>
        <v>SRX2414989</v>
      </c>
    </row>
    <row r="742" spans="1:5" x14ac:dyDescent="0.25">
      <c r="A742" t="str">
        <f>HYPERLINK("https://www.ncbi.nlm.nih.gov/geo/query/acc.cgi?acc=GSM2424661","GSM2424661")</f>
        <v>GSM2424661</v>
      </c>
      <c r="B742" s="2" t="s">
        <v>7085</v>
      </c>
      <c r="C742" t="str">
        <f t="shared" si="6"/>
        <v>GSE92257</v>
      </c>
      <c r="D742" t="str">
        <f t="shared" si="7"/>
        <v>SRP094937</v>
      </c>
      <c r="E742" t="str">
        <f>HYPERLINK("https://www.ncbi.nlm.nih.gov/Traces/study/?acc=SRX2414985","SRX2414985")</f>
        <v>SRX2414985</v>
      </c>
    </row>
    <row r="743" spans="1:5" x14ac:dyDescent="0.25">
      <c r="A743" t="str">
        <f>HYPERLINK("https://www.ncbi.nlm.nih.gov/geo/query/acc.cgi?acc=GSM2424659","GSM2424659")</f>
        <v>GSM2424659</v>
      </c>
      <c r="B743" s="2" t="s">
        <v>7086</v>
      </c>
      <c r="C743" t="str">
        <f t="shared" si="6"/>
        <v>GSE92257</v>
      </c>
      <c r="D743" t="str">
        <f t="shared" si="7"/>
        <v>SRP094937</v>
      </c>
      <c r="E743" t="str">
        <f>HYPERLINK("https://www.ncbi.nlm.nih.gov/Traces/study/?acc=SRX2414983","SRX2414983")</f>
        <v>SRX2414983</v>
      </c>
    </row>
    <row r="744" spans="1:5" x14ac:dyDescent="0.25">
      <c r="A744" t="str">
        <f>HYPERLINK("https://www.ncbi.nlm.nih.gov/geo/query/acc.cgi?acc=GSM2424667","GSM2424667")</f>
        <v>GSM2424667</v>
      </c>
      <c r="B744" s="2" t="s">
        <v>7087</v>
      </c>
      <c r="C744" t="str">
        <f t="shared" si="6"/>
        <v>GSE92257</v>
      </c>
      <c r="D744" t="str">
        <f t="shared" si="7"/>
        <v>SRP094937</v>
      </c>
      <c r="E744" t="str">
        <f>HYPERLINK("https://www.ncbi.nlm.nih.gov/Traces/study/?acc=SRX2414991","SRX2414991")</f>
        <v>SRX2414991</v>
      </c>
    </row>
    <row r="745" spans="1:5" x14ac:dyDescent="0.25">
      <c r="A745" t="str">
        <f>HYPERLINK("https://www.ncbi.nlm.nih.gov/geo/query/acc.cgi?acc=GSM2424663","GSM2424663")</f>
        <v>GSM2424663</v>
      </c>
      <c r="B745" s="2" t="s">
        <v>7088</v>
      </c>
      <c r="C745" t="str">
        <f t="shared" si="6"/>
        <v>GSE92257</v>
      </c>
      <c r="D745" t="str">
        <f t="shared" si="7"/>
        <v>SRP094937</v>
      </c>
      <c r="E745" t="str">
        <f>HYPERLINK("https://www.ncbi.nlm.nih.gov/Traces/study/?acc=SRX2414987","SRX2414987")</f>
        <v>SRX2414987</v>
      </c>
    </row>
    <row r="746" spans="1:5" x14ac:dyDescent="0.25">
      <c r="A746" t="str">
        <f>HYPERLINK("https://www.ncbi.nlm.nih.gov/geo/query/acc.cgi?acc=GSM2424682","GSM2424682")</f>
        <v>GSM2424682</v>
      </c>
      <c r="B746" s="2" t="s">
        <v>7089</v>
      </c>
      <c r="C746" t="str">
        <f t="shared" si="6"/>
        <v>GSE92257</v>
      </c>
      <c r="D746" t="str">
        <f t="shared" si="7"/>
        <v>SRP094937</v>
      </c>
      <c r="E746" t="str">
        <f>HYPERLINK("https://www.ncbi.nlm.nih.gov/Traces/study/?acc=SRX2415006","SRX2415006")</f>
        <v>SRX2415006</v>
      </c>
    </row>
    <row r="747" spans="1:5" x14ac:dyDescent="0.25">
      <c r="A747" t="str">
        <f>HYPERLINK("https://www.ncbi.nlm.nih.gov/geo/query/acc.cgi?acc=GSM1526261","GSM1526261")</f>
        <v>GSM1526261</v>
      </c>
      <c r="B747" s="2" t="s">
        <v>7090</v>
      </c>
      <c r="C747" t="str">
        <f>HYPERLINK("https://www.ncbi.nlm.nih.gov/geo/query/acc.cgi?acc=GSE62378","GSE62378")</f>
        <v>GSE62378</v>
      </c>
      <c r="D747" t="str">
        <f>HYPERLINK("https://www.ncbi.nlm.nih.gov/Traces/study/?acc=SRP048945","SRP048945")</f>
        <v>SRP048945</v>
      </c>
      <c r="E747" t="str">
        <f>HYPERLINK("https://www.ncbi.nlm.nih.gov/Traces/study/?acc=SRX733555","SRX733555")</f>
        <v>SRX733555</v>
      </c>
    </row>
    <row r="748" spans="1:5" x14ac:dyDescent="0.25">
      <c r="A748" t="str">
        <f>HYPERLINK("https://www.ncbi.nlm.nih.gov/geo/query/acc.cgi?acc=GSM1489928","GSM1489928")</f>
        <v>GSM1489928</v>
      </c>
      <c r="B748" s="2" t="s">
        <v>7091</v>
      </c>
      <c r="C748" t="str">
        <f>HYPERLINK("https://www.ncbi.nlm.nih.gov/geo/query/acc.cgi?acc=GSE60843","GSE60843")</f>
        <v>GSE60843</v>
      </c>
      <c r="D748" t="str">
        <f>HYPERLINK("https://www.ncbi.nlm.nih.gov/Traces/study/?acc=SRP045832","SRP045832")</f>
        <v>SRP045832</v>
      </c>
      <c r="E748" t="str">
        <f>HYPERLINK("https://www.ncbi.nlm.nih.gov/Traces/study/?acc=SRX688850","SRX688850")</f>
        <v>SRX688850</v>
      </c>
    </row>
    <row r="749" spans="1:5" x14ac:dyDescent="0.25">
      <c r="A749" t="str">
        <f>HYPERLINK("https://www.ncbi.nlm.nih.gov/geo/query/acc.cgi?acc=GSM1782938","GSM1782938")</f>
        <v>GSM1782938</v>
      </c>
      <c r="B749" s="2" t="s">
        <v>7092</v>
      </c>
      <c r="C749" t="str">
        <f>HYPERLINK("https://www.ncbi.nlm.nih.gov/geo/query/acc.cgi?acc=GSE70486","GSE70486")</f>
        <v>GSE70486</v>
      </c>
      <c r="D749" t="str">
        <f>HYPERLINK("https://www.ncbi.nlm.nih.gov/Traces/study/?acc=SRP060294","SRP060294")</f>
        <v>SRP060294</v>
      </c>
      <c r="E749" t="str">
        <f>HYPERLINK("https://www.ncbi.nlm.nih.gov/Traces/study/?acc=SRX1080413","SRX1080413")</f>
        <v>SRX1080413</v>
      </c>
    </row>
    <row r="750" spans="1:5" x14ac:dyDescent="0.25">
      <c r="A750" t="str">
        <f>HYPERLINK("https://www.ncbi.nlm.nih.gov/geo/query/acc.cgi?acc=GSM1782940","GSM1782940")</f>
        <v>GSM1782940</v>
      </c>
      <c r="B750" s="2" t="s">
        <v>7093</v>
      </c>
      <c r="C750" t="str">
        <f>HYPERLINK("https://www.ncbi.nlm.nih.gov/geo/query/acc.cgi?acc=GSE70486","GSE70486")</f>
        <v>GSE70486</v>
      </c>
      <c r="D750" t="str">
        <f>HYPERLINK("https://www.ncbi.nlm.nih.gov/Traces/study/?acc=SRP060294","SRP060294")</f>
        <v>SRP060294</v>
      </c>
      <c r="E750" t="str">
        <f>HYPERLINK("https://www.ncbi.nlm.nih.gov/Traces/study/?acc=SRX1080415","SRX1080415")</f>
        <v>SRX1080415</v>
      </c>
    </row>
    <row r="751" spans="1:5" x14ac:dyDescent="0.25">
      <c r="A751" t="str">
        <f>HYPERLINK("https://www.ncbi.nlm.nih.gov/geo/query/acc.cgi?acc=GSM1477669","GSM1477669")</f>
        <v>GSM1477669</v>
      </c>
      <c r="B751" s="2" t="s">
        <v>7094</v>
      </c>
      <c r="C751" t="str">
        <f>HYPERLINK("https://www.ncbi.nlm.nih.gov/geo/query/acc.cgi?acc=GSE60397","GSE60397")</f>
        <v>GSE60397</v>
      </c>
      <c r="D751" t="str">
        <f>HYPERLINK("https://www.ncbi.nlm.nih.gov/Traces/study/?acc=SRP045486","SRP045486")</f>
        <v>SRP045486</v>
      </c>
      <c r="E751" t="str">
        <f>HYPERLINK("https://www.ncbi.nlm.nih.gov/Traces/study/?acc=SRX679512","SRX679512")</f>
        <v>SRX679512</v>
      </c>
    </row>
    <row r="752" spans="1:5" x14ac:dyDescent="0.25">
      <c r="A752" t="str">
        <f>HYPERLINK("https://www.ncbi.nlm.nih.gov/geo/query/acc.cgi?acc=GSM1477670","GSM1477670")</f>
        <v>GSM1477670</v>
      </c>
      <c r="B752" s="2" t="s">
        <v>7095</v>
      </c>
      <c r="C752" t="str">
        <f>HYPERLINK("https://www.ncbi.nlm.nih.gov/geo/query/acc.cgi?acc=GSE60397","GSE60397")</f>
        <v>GSE60397</v>
      </c>
      <c r="D752" t="str">
        <f>HYPERLINK("https://www.ncbi.nlm.nih.gov/Traces/study/?acc=SRP045486","SRP045486")</f>
        <v>SRP045486</v>
      </c>
      <c r="E752" t="str">
        <f>HYPERLINK("https://www.ncbi.nlm.nih.gov/Traces/study/?acc=SRX679513","SRX679513")</f>
        <v>SRX679513</v>
      </c>
    </row>
    <row r="753" spans="1:5" x14ac:dyDescent="0.25">
      <c r="A753" t="str">
        <f>HYPERLINK("https://www.ncbi.nlm.nih.gov/geo/query/acc.cgi?acc=GSM1419120","GSM1419120")</f>
        <v>GSM1419120</v>
      </c>
      <c r="B753" s="2" t="s">
        <v>7096</v>
      </c>
      <c r="C753" t="str">
        <f>HYPERLINK("https://www.ncbi.nlm.nih.gov/geo/query/acc.cgi?acc=GSE58757","GSE58757")</f>
        <v>GSE58757</v>
      </c>
      <c r="D753" t="str">
        <f>HYPERLINK("https://www.ncbi.nlm.nih.gov/Traces/study/?acc=SRP043525","SRP043525")</f>
        <v>SRP043525</v>
      </c>
      <c r="E753" t="str">
        <f>HYPERLINK("https://www.ncbi.nlm.nih.gov/Traces/study/?acc=SRX621369","SRX621369")</f>
        <v>SRX621369</v>
      </c>
    </row>
    <row r="754" spans="1:5" x14ac:dyDescent="0.25">
      <c r="A754" t="str">
        <f>HYPERLINK("https://www.ncbi.nlm.nih.gov/geo/query/acc.cgi?acc=GSM1247849","GSM1247849")</f>
        <v>GSM1247849</v>
      </c>
      <c r="B754" s="2" t="s">
        <v>7097</v>
      </c>
      <c r="C754" t="str">
        <f>HYPERLINK("https://www.ncbi.nlm.nih.gov/geo/query/acc.cgi?acc=GSE51553","GSE51553")</f>
        <v>GSE51553</v>
      </c>
      <c r="D754" t="str">
        <f>HYPERLINK("https://www.ncbi.nlm.nih.gov/Traces/study/?acc=SRP032317","SRP032317")</f>
        <v>SRP032317</v>
      </c>
      <c r="E754" t="str">
        <f>HYPERLINK("https://www.ncbi.nlm.nih.gov/Traces/study/?acc=SRX369231","SRX369231")</f>
        <v>SRX369231</v>
      </c>
    </row>
    <row r="755" spans="1:5" x14ac:dyDescent="0.25">
      <c r="A755" t="str">
        <f>HYPERLINK("https://www.ncbi.nlm.nih.gov/geo/query/acc.cgi?acc=GSM1247846","GSM1247846")</f>
        <v>GSM1247846</v>
      </c>
      <c r="B755" s="2" t="s">
        <v>7098</v>
      </c>
      <c r="C755" t="str">
        <f>HYPERLINK("https://www.ncbi.nlm.nih.gov/geo/query/acc.cgi?acc=GSE51553","GSE51553")</f>
        <v>GSE51553</v>
      </c>
      <c r="D755" t="str">
        <f>HYPERLINK("https://www.ncbi.nlm.nih.gov/Traces/study/?acc=SRP032317","SRP032317")</f>
        <v>SRP032317</v>
      </c>
      <c r="E755" t="str">
        <f>HYPERLINK("https://www.ncbi.nlm.nih.gov/Traces/study/?acc=SRX369228","SRX369228")</f>
        <v>SRX369228</v>
      </c>
    </row>
    <row r="756" spans="1:5" x14ac:dyDescent="0.25">
      <c r="A756" t="str">
        <f>HYPERLINK("https://www.ncbi.nlm.nih.gov/geo/query/acc.cgi?acc=GSM1960538","GSM1960538")</f>
        <v>GSM1960538</v>
      </c>
      <c r="B756" s="2" t="s">
        <v>7099</v>
      </c>
      <c r="C756" t="str">
        <f>HYPERLINK("https://www.ncbi.nlm.nih.gov/geo/query/acc.cgi?acc=GSE75616","GSE75616")</f>
        <v>GSE75616</v>
      </c>
      <c r="D756" t="str">
        <f>HYPERLINK("https://www.ncbi.nlm.nih.gov/Traces/study/?acc=SRP066910","SRP066910")</f>
        <v>SRP066910</v>
      </c>
      <c r="E756" t="str">
        <f>HYPERLINK("https://www.ncbi.nlm.nih.gov/Traces/study/?acc=SRX1458783","SRX1458783")</f>
        <v>SRX1458783</v>
      </c>
    </row>
    <row r="757" spans="1:5" x14ac:dyDescent="0.25">
      <c r="A757" t="str">
        <f>HYPERLINK("https://www.ncbi.nlm.nih.gov/geo/query/acc.cgi?acc=GSM1496603","GSM1496603")</f>
        <v>GSM1496603</v>
      </c>
      <c r="B757" s="2" t="s">
        <v>7100</v>
      </c>
      <c r="C757" t="str">
        <f>HYPERLINK("https://www.ncbi.nlm.nih.gov/geo/query/acc.cgi?acc=GSE61102","GSE61102")</f>
        <v>GSE61102</v>
      </c>
      <c r="D757" t="str">
        <f>HYPERLINK("https://www.ncbi.nlm.nih.gov/Traces/study/?acc=SRP046218","SRP046218")</f>
        <v>SRP046218</v>
      </c>
      <c r="E757" t="str">
        <f>HYPERLINK("https://www.ncbi.nlm.nih.gov/Traces/study/?acc=SRX692820","SRX692820")</f>
        <v>SRX692820</v>
      </c>
    </row>
    <row r="758" spans="1:5" x14ac:dyDescent="0.25">
      <c r="A758" t="str">
        <f>HYPERLINK("https://www.ncbi.nlm.nih.gov/geo/query/acc.cgi?acc=GSM2321981","GSM2321981")</f>
        <v>GSM2321981</v>
      </c>
      <c r="B758" s="2" t="s">
        <v>7101</v>
      </c>
      <c r="C758" t="str">
        <f>HYPERLINK("https://www.ncbi.nlm.nih.gov/geo/query/acc.cgi?acc=GSE87084","GSE87084")</f>
        <v>GSE87084</v>
      </c>
      <c r="D758" t="str">
        <f>HYPERLINK("https://www.ncbi.nlm.nih.gov/Traces/study/?acc=SRP090129","SRP090129")</f>
        <v>SRP090129</v>
      </c>
      <c r="E758" t="str">
        <f>HYPERLINK("https://www.ncbi.nlm.nih.gov/Traces/study/?acc=SRX2175599","SRX2175599")</f>
        <v>SRX2175599</v>
      </c>
    </row>
    <row r="759" spans="1:5" x14ac:dyDescent="0.25">
      <c r="A759" t="str">
        <f>HYPERLINK("https://www.ncbi.nlm.nih.gov/geo/query/acc.cgi?acc=GSM984551","GSM984551")</f>
        <v>GSM984551</v>
      </c>
      <c r="B759" s="2" t="s">
        <v>7102</v>
      </c>
      <c r="C759" t="str">
        <f>HYPERLINK("https://www.ncbi.nlm.nih.gov/geo/query/acc.cgi?acc=GSE40064","GSE40064")</f>
        <v>GSE40064</v>
      </c>
      <c r="D759" t="str">
        <f>HYPERLINK("https://www.ncbi.nlm.nih.gov/Traces/study/?acc=SRP014791","SRP014791")</f>
        <v>SRP014791</v>
      </c>
      <c r="E759" t="str">
        <f>HYPERLINK("https://www.ncbi.nlm.nih.gov/Traces/study/?acc=SRX175841","SRX175841")</f>
        <v>SRX175841</v>
      </c>
    </row>
    <row r="760" spans="1:5" x14ac:dyDescent="0.25">
      <c r="A760" t="str">
        <f>HYPERLINK("https://www.ncbi.nlm.nih.gov/geo/query/acc.cgi?acc=GSM984550","GSM984550")</f>
        <v>GSM984550</v>
      </c>
      <c r="B760" s="2" t="s">
        <v>7103</v>
      </c>
      <c r="C760" t="str">
        <f>HYPERLINK("https://www.ncbi.nlm.nih.gov/geo/query/acc.cgi?acc=GSE40064","GSE40064")</f>
        <v>GSE40064</v>
      </c>
      <c r="D760" t="str">
        <f>HYPERLINK("https://www.ncbi.nlm.nih.gov/Traces/study/?acc=SRP014791","SRP014791")</f>
        <v>SRP014791</v>
      </c>
      <c r="E760" t="str">
        <f>HYPERLINK("https://www.ncbi.nlm.nih.gov/Traces/study/?acc=SRX175840","SRX175840")</f>
        <v>SRX175840</v>
      </c>
    </row>
    <row r="761" spans="1:5" x14ac:dyDescent="0.25">
      <c r="A761" t="str">
        <f>HYPERLINK("https://www.ncbi.nlm.nih.gov/geo/query/acc.cgi?acc=GSM1176472","GSM1176472")</f>
        <v>GSM1176472</v>
      </c>
      <c r="B761" s="2" t="s">
        <v>7104</v>
      </c>
      <c r="C761" t="str">
        <f>HYPERLINK("https://www.ncbi.nlm.nih.gov/geo/query/acc.cgi?acc=GSE48364","GSE48364")</f>
        <v>GSE48364</v>
      </c>
      <c r="D761" t="str">
        <f>HYPERLINK("https://www.ncbi.nlm.nih.gov/Traces/study/?acc=SRP026364","SRP026364")</f>
        <v>SRP026364</v>
      </c>
      <c r="E761" t="str">
        <f>HYPERLINK("https://www.ncbi.nlm.nih.gov/Traces/study/?acc=SRX316300","SRX316300")</f>
        <v>SRX316300</v>
      </c>
    </row>
    <row r="762" spans="1:5" x14ac:dyDescent="0.25">
      <c r="A762" t="str">
        <f>HYPERLINK("https://www.ncbi.nlm.nih.gov/geo/query/acc.cgi?acc=GSM1891545","GSM1891545")</f>
        <v>GSM1891545</v>
      </c>
      <c r="B762" s="2" t="s">
        <v>7105</v>
      </c>
      <c r="C762" t="str">
        <f>HYPERLINK("https://www.ncbi.nlm.nih.gov/geo/query/acc.cgi?acc=GSE73352","GSE73352")</f>
        <v>GSE73352</v>
      </c>
      <c r="D762" t="str">
        <f>HYPERLINK("https://www.ncbi.nlm.nih.gov/Traces/study/?acc=SRP064115","SRP064115")</f>
        <v>SRP064115</v>
      </c>
      <c r="E762" t="str">
        <f>HYPERLINK("https://www.ncbi.nlm.nih.gov/Traces/study/?acc=SRX1280402","SRX1280402")</f>
        <v>SRX1280402</v>
      </c>
    </row>
    <row r="763" spans="1:5" x14ac:dyDescent="0.25">
      <c r="A763" t="str">
        <f>HYPERLINK("https://www.ncbi.nlm.nih.gov/geo/query/acc.cgi?acc=GSM1891551","GSM1891551")</f>
        <v>GSM1891551</v>
      </c>
      <c r="B763" s="2" t="s">
        <v>7106</v>
      </c>
      <c r="C763" t="str">
        <f>HYPERLINK("https://www.ncbi.nlm.nih.gov/geo/query/acc.cgi?acc=GSE73352","GSE73352")</f>
        <v>GSE73352</v>
      </c>
      <c r="D763" t="str">
        <f>HYPERLINK("https://www.ncbi.nlm.nih.gov/Traces/study/?acc=SRP064115","SRP064115")</f>
        <v>SRP064115</v>
      </c>
      <c r="E763" t="str">
        <f>HYPERLINK("https://www.ncbi.nlm.nih.gov/Traces/study/?acc=SRX1280408","SRX1280408")</f>
        <v>SRX1280408</v>
      </c>
    </row>
    <row r="764" spans="1:5" x14ac:dyDescent="0.25">
      <c r="A764" t="str">
        <f>HYPERLINK("https://www.ncbi.nlm.nih.gov/geo/query/acc.cgi?acc=GSM1899783","GSM1899783")</f>
        <v>GSM1899783</v>
      </c>
      <c r="B764" s="2" t="s">
        <v>7107</v>
      </c>
      <c r="C764" t="str">
        <f>HYPERLINK("https://www.ncbi.nlm.nih.gov/geo/query/acc.cgi?acc=GSE73631","GSE73631")</f>
        <v>GSE73631</v>
      </c>
      <c r="D764" t="str">
        <f>HYPERLINK("https://www.ncbi.nlm.nih.gov/Traces/study/?acc=SRP064357","SRP064357")</f>
        <v>SRP064357</v>
      </c>
      <c r="E764" t="str">
        <f>HYPERLINK("https://www.ncbi.nlm.nih.gov/Traces/study/?acc=SRX1297574","SRX1297574")</f>
        <v>SRX1297574</v>
      </c>
    </row>
    <row r="765" spans="1:5" x14ac:dyDescent="0.25">
      <c r="A765" t="str">
        <f>HYPERLINK("https://www.ncbi.nlm.nih.gov/geo/query/acc.cgi?acc=GSM1899782","GSM1899782")</f>
        <v>GSM1899782</v>
      </c>
      <c r="B765" s="2" t="s">
        <v>7108</v>
      </c>
      <c r="C765" t="str">
        <f>HYPERLINK("https://www.ncbi.nlm.nih.gov/geo/query/acc.cgi?acc=GSE73631","GSE73631")</f>
        <v>GSE73631</v>
      </c>
      <c r="D765" t="str">
        <f>HYPERLINK("https://www.ncbi.nlm.nih.gov/Traces/study/?acc=SRP064357","SRP064357")</f>
        <v>SRP064357</v>
      </c>
      <c r="E765" t="str">
        <f>HYPERLINK("https://www.ncbi.nlm.nih.gov/Traces/study/?acc=SRX1297573","SRX1297573")</f>
        <v>SRX1297573</v>
      </c>
    </row>
    <row r="766" spans="1:5" x14ac:dyDescent="0.25">
      <c r="A766" t="str">
        <f>HYPERLINK("https://www.ncbi.nlm.nih.gov/geo/query/acc.cgi?acc=GSM1182000","GSM1182000")</f>
        <v>GSM1182000</v>
      </c>
      <c r="B766" s="2" t="s">
        <v>7109</v>
      </c>
      <c r="C766" t="str">
        <f>HYPERLINK("https://www.ncbi.nlm.nih.gov/geo/query/acc.cgi?acc=GSE48606","GSE48606")</f>
        <v>GSE48606</v>
      </c>
      <c r="D766" t="str">
        <f>HYPERLINK("https://www.ncbi.nlm.nih.gov/Traces/study/?acc=SRP026625","SRP026625")</f>
        <v>SRP026625</v>
      </c>
      <c r="E766" t="str">
        <f>HYPERLINK("https://www.ncbi.nlm.nih.gov/Traces/study/?acc=SRX318966","SRX318966")</f>
        <v>SRX318966</v>
      </c>
    </row>
    <row r="767" spans="1:5" x14ac:dyDescent="0.25">
      <c r="A767" t="str">
        <f>HYPERLINK("https://www.ncbi.nlm.nih.gov/geo/query/acc.cgi?acc=GSM1904069","GSM1904069")</f>
        <v>GSM1904069</v>
      </c>
      <c r="B767" s="2" t="s">
        <v>7110</v>
      </c>
      <c r="C767" t="str">
        <f t="shared" ref="C767:C775" si="8">HYPERLINK("https://www.ncbi.nlm.nih.gov/geo/query/acc.cgi?acc=GSE73823","GSE73823")</f>
        <v>GSE73823</v>
      </c>
      <c r="D767" t="str">
        <f t="shared" ref="D767:D775" si="9">HYPERLINK("https://www.ncbi.nlm.nih.gov/Traces/study/?acc=SRP064574","SRP064574")</f>
        <v>SRP064574</v>
      </c>
      <c r="E767" t="str">
        <f>HYPERLINK("https://www.ncbi.nlm.nih.gov/Traces/study/?acc=SRX1310963","SRX1310963")</f>
        <v>SRX1310963</v>
      </c>
    </row>
    <row r="768" spans="1:5" x14ac:dyDescent="0.25">
      <c r="A768" t="str">
        <f>HYPERLINK("https://www.ncbi.nlm.nih.gov/geo/query/acc.cgi?acc=GSM1904081","GSM1904081")</f>
        <v>GSM1904081</v>
      </c>
      <c r="B768" s="2" t="s">
        <v>7111</v>
      </c>
      <c r="C768" t="str">
        <f t="shared" si="8"/>
        <v>GSE73823</v>
      </c>
      <c r="D768" t="str">
        <f t="shared" si="9"/>
        <v>SRP064574</v>
      </c>
      <c r="E768" t="str">
        <f>HYPERLINK("https://www.ncbi.nlm.nih.gov/Traces/study/?acc=SRX1310975","SRX1310975")</f>
        <v>SRX1310975</v>
      </c>
    </row>
    <row r="769" spans="1:5" x14ac:dyDescent="0.25">
      <c r="A769" t="str">
        <f>HYPERLINK("https://www.ncbi.nlm.nih.gov/geo/query/acc.cgi?acc=GSM1904075","GSM1904075")</f>
        <v>GSM1904075</v>
      </c>
      <c r="B769" s="2" t="s">
        <v>7112</v>
      </c>
      <c r="C769" t="str">
        <f t="shared" si="8"/>
        <v>GSE73823</v>
      </c>
      <c r="D769" t="str">
        <f t="shared" si="9"/>
        <v>SRP064574</v>
      </c>
      <c r="E769" t="str">
        <f>HYPERLINK("https://www.ncbi.nlm.nih.gov/Traces/study/?acc=SRX1310969","SRX1310969")</f>
        <v>SRX1310969</v>
      </c>
    </row>
    <row r="770" spans="1:5" x14ac:dyDescent="0.25">
      <c r="A770" t="str">
        <f>HYPERLINK("https://www.ncbi.nlm.nih.gov/geo/query/acc.cgi?acc=GSM1904073","GSM1904073")</f>
        <v>GSM1904073</v>
      </c>
      <c r="B770" s="2" t="s">
        <v>7113</v>
      </c>
      <c r="C770" t="str">
        <f t="shared" si="8"/>
        <v>GSE73823</v>
      </c>
      <c r="D770" t="str">
        <f t="shared" si="9"/>
        <v>SRP064574</v>
      </c>
      <c r="E770" t="str">
        <f>HYPERLINK("https://www.ncbi.nlm.nih.gov/Traces/study/?acc=SRX1310967","SRX1310967")</f>
        <v>SRX1310967</v>
      </c>
    </row>
    <row r="771" spans="1:5" x14ac:dyDescent="0.25">
      <c r="A771" t="str">
        <f>HYPERLINK("https://www.ncbi.nlm.nih.gov/geo/query/acc.cgi?acc=GSM1904071","GSM1904071")</f>
        <v>GSM1904071</v>
      </c>
      <c r="B771" s="2" t="s">
        <v>7114</v>
      </c>
      <c r="C771" t="str">
        <f t="shared" si="8"/>
        <v>GSE73823</v>
      </c>
      <c r="D771" t="str">
        <f t="shared" si="9"/>
        <v>SRP064574</v>
      </c>
      <c r="E771" t="str">
        <f>HYPERLINK("https://www.ncbi.nlm.nih.gov/Traces/study/?acc=SRX1310965","SRX1310965")</f>
        <v>SRX1310965</v>
      </c>
    </row>
    <row r="772" spans="1:5" x14ac:dyDescent="0.25">
      <c r="A772" t="str">
        <f>HYPERLINK("https://www.ncbi.nlm.nih.gov/geo/query/acc.cgi?acc=GSM1904083","GSM1904083")</f>
        <v>GSM1904083</v>
      </c>
      <c r="B772" s="2" t="s">
        <v>7115</v>
      </c>
      <c r="C772" t="str">
        <f t="shared" si="8"/>
        <v>GSE73823</v>
      </c>
      <c r="D772" t="str">
        <f t="shared" si="9"/>
        <v>SRP064574</v>
      </c>
      <c r="E772" t="str">
        <f>HYPERLINK("https://www.ncbi.nlm.nih.gov/Traces/study/?acc=SRX1310977","SRX1310977")</f>
        <v>SRX1310977</v>
      </c>
    </row>
    <row r="773" spans="1:5" x14ac:dyDescent="0.25">
      <c r="A773" t="str">
        <f>HYPERLINK("https://www.ncbi.nlm.nih.gov/geo/query/acc.cgi?acc=GSM1904077","GSM1904077")</f>
        <v>GSM1904077</v>
      </c>
      <c r="B773" s="2" t="s">
        <v>7116</v>
      </c>
      <c r="C773" t="str">
        <f t="shared" si="8"/>
        <v>GSE73823</v>
      </c>
      <c r="D773" t="str">
        <f t="shared" si="9"/>
        <v>SRP064574</v>
      </c>
      <c r="E773" t="str">
        <f>HYPERLINK("https://www.ncbi.nlm.nih.gov/Traces/study/?acc=SRX1310971","SRX1310971")</f>
        <v>SRX1310971</v>
      </c>
    </row>
    <row r="774" spans="1:5" x14ac:dyDescent="0.25">
      <c r="A774" t="str">
        <f>HYPERLINK("https://www.ncbi.nlm.nih.gov/geo/query/acc.cgi?acc=GSM1904079","GSM1904079")</f>
        <v>GSM1904079</v>
      </c>
      <c r="B774" s="2" t="s">
        <v>7117</v>
      </c>
      <c r="C774" t="str">
        <f t="shared" si="8"/>
        <v>GSE73823</v>
      </c>
      <c r="D774" t="str">
        <f t="shared" si="9"/>
        <v>SRP064574</v>
      </c>
      <c r="E774" t="str">
        <f>HYPERLINK("https://www.ncbi.nlm.nih.gov/Traces/study/?acc=SRX1310973","SRX1310973")</f>
        <v>SRX1310973</v>
      </c>
    </row>
    <row r="775" spans="1:5" x14ac:dyDescent="0.25">
      <c r="A775" t="str">
        <f>HYPERLINK("https://www.ncbi.nlm.nih.gov/geo/query/acc.cgi?acc=GSM1904065","GSM1904065")</f>
        <v>GSM1904065</v>
      </c>
      <c r="B775" s="2" t="s">
        <v>7118</v>
      </c>
      <c r="C775" t="str">
        <f t="shared" si="8"/>
        <v>GSE73823</v>
      </c>
      <c r="D775" t="str">
        <f t="shared" si="9"/>
        <v>SRP064574</v>
      </c>
      <c r="E775" t="str">
        <f>HYPERLINK("https://www.ncbi.nlm.nih.gov/Traces/study/?acc=SRX1310959","SRX1310959")</f>
        <v>SRX1310959</v>
      </c>
    </row>
    <row r="776" spans="1:5" x14ac:dyDescent="0.25">
      <c r="A776" t="str">
        <f>HYPERLINK("https://www.ncbi.nlm.nih.gov/geo/query/acc.cgi?acc=GSM2360935","GSM2360935")</f>
        <v>GSM2360935</v>
      </c>
      <c r="B776" s="2" t="s">
        <v>7119</v>
      </c>
      <c r="C776" t="str">
        <f>HYPERLINK("https://www.ncbi.nlm.nih.gov/geo/query/acc.cgi?acc=GSE89210","GSE89210")</f>
        <v>GSE89210</v>
      </c>
      <c r="D776" t="str">
        <f>HYPERLINK("https://www.ncbi.nlm.nih.gov/Traces/study/?acc=SRP092111","SRP092111")</f>
        <v>SRP092111</v>
      </c>
      <c r="E776" t="str">
        <f>HYPERLINK("https://www.ncbi.nlm.nih.gov/Traces/study/?acc=SRX2270103","SRX2270103")</f>
        <v>SRX2270103</v>
      </c>
    </row>
    <row r="777" spans="1:5" x14ac:dyDescent="0.25">
      <c r="A777" t="str">
        <f>HYPERLINK("https://www.ncbi.nlm.nih.gov/geo/query/acc.cgi?acc=GSM1437477","GSM1437477")</f>
        <v>GSM1437477</v>
      </c>
      <c r="B777" s="2" t="s">
        <v>7120</v>
      </c>
      <c r="C777" t="str">
        <f>HYPERLINK("https://www.ncbi.nlm.nih.gov/geo/query/acc.cgi?acc=GSE58414","GSE58414")</f>
        <v>GSE58414</v>
      </c>
      <c r="D777" t="str">
        <f>HYPERLINK("https://www.ncbi.nlm.nih.gov/Traces/study/?acc=SRP044364","SRP044364")</f>
        <v>SRP044364</v>
      </c>
      <c r="E777" t="str">
        <f>HYPERLINK("https://www.ncbi.nlm.nih.gov/Traces/study/?acc=SRX652849","SRX652849")</f>
        <v>SRX652849</v>
      </c>
    </row>
    <row r="778" spans="1:5" x14ac:dyDescent="0.25">
      <c r="A778" t="str">
        <f>HYPERLINK("https://www.ncbi.nlm.nih.gov/geo/query/acc.cgi?acc=GSM1282302","GSM1282302")</f>
        <v>GSM1282302</v>
      </c>
      <c r="B778" s="2" t="s">
        <v>7121</v>
      </c>
      <c r="C778" t="str">
        <f>HYPERLINK("https://www.ncbi.nlm.nih.gov/geo/query/acc.cgi?acc=GSE53090","GSE53090")</f>
        <v>GSE53090</v>
      </c>
      <c r="D778" t="str">
        <f>HYPERLINK("https://www.ncbi.nlm.nih.gov/Traces/study/?acc=SRP033568","SRP033568")</f>
        <v>SRP033568</v>
      </c>
      <c r="E778" t="str">
        <f>HYPERLINK("https://www.ncbi.nlm.nih.gov/Traces/study/?acc=SRX388451","SRX388451")</f>
        <v>SRX388451</v>
      </c>
    </row>
    <row r="779" spans="1:5" x14ac:dyDescent="0.25">
      <c r="A779" t="str">
        <f>HYPERLINK("https://www.ncbi.nlm.nih.gov/geo/query/acc.cgi?acc=GSM1437478","GSM1437478")</f>
        <v>GSM1437478</v>
      </c>
      <c r="B779" s="2" t="s">
        <v>7122</v>
      </c>
      <c r="C779" t="str">
        <f>HYPERLINK("https://www.ncbi.nlm.nih.gov/geo/query/acc.cgi?acc=GSE58414","GSE58414")</f>
        <v>GSE58414</v>
      </c>
      <c r="D779" t="str">
        <f>HYPERLINK("https://www.ncbi.nlm.nih.gov/Traces/study/?acc=SRP044364","SRP044364")</f>
        <v>SRP044364</v>
      </c>
      <c r="E779" t="str">
        <f>HYPERLINK("https://www.ncbi.nlm.nih.gov/Traces/study/?acc=SRX652863","SRX652863")</f>
        <v>SRX652863</v>
      </c>
    </row>
    <row r="780" spans="1:5" x14ac:dyDescent="0.25">
      <c r="A780" t="str">
        <f>HYPERLINK("https://www.ncbi.nlm.nih.gov/geo/query/acc.cgi?acc=GSM1355146","GSM1355146")</f>
        <v>GSM1355146</v>
      </c>
      <c r="B780" s="2" t="s">
        <v>7123</v>
      </c>
      <c r="C780" t="str">
        <f>HYPERLINK("https://www.ncbi.nlm.nih.gov/geo/query/acc.cgi?acc=GSE56096","GSE56096")</f>
        <v>GSE56096</v>
      </c>
      <c r="D780" t="str">
        <f>HYPERLINK("https://www.ncbi.nlm.nih.gov/Traces/study/?acc=SRP040451","SRP040451")</f>
        <v>SRP040451</v>
      </c>
      <c r="E780" t="str">
        <f>HYPERLINK("https://www.ncbi.nlm.nih.gov/Traces/study/?acc=SRX497859","SRX497859")</f>
        <v>SRX497859</v>
      </c>
    </row>
    <row r="781" spans="1:5" x14ac:dyDescent="0.25">
      <c r="A781" t="str">
        <f>HYPERLINK("https://www.ncbi.nlm.nih.gov/geo/query/acc.cgi?acc=GSM1176464","GSM1176464")</f>
        <v>GSM1176464</v>
      </c>
      <c r="B781" s="2" t="s">
        <v>7124</v>
      </c>
      <c r="C781" t="str">
        <f>HYPERLINK("https://www.ncbi.nlm.nih.gov/geo/query/acc.cgi?acc=GSE48364","GSE48364")</f>
        <v>GSE48364</v>
      </c>
      <c r="D781" t="str">
        <f>HYPERLINK("https://www.ncbi.nlm.nih.gov/Traces/study/?acc=SRP026364","SRP026364")</f>
        <v>SRP026364</v>
      </c>
      <c r="E781" t="str">
        <f>HYPERLINK("https://www.ncbi.nlm.nih.gov/Traces/study/?acc=SRX316292","SRX316292")</f>
        <v>SRX316292</v>
      </c>
    </row>
    <row r="782" spans="1:5" x14ac:dyDescent="0.25">
      <c r="A782" t="str">
        <f>HYPERLINK("https://www.ncbi.nlm.nih.gov/geo/query/acc.cgi?acc=GSM1308219","GSM1308219")</f>
        <v>GSM1308219</v>
      </c>
      <c r="B782" s="2" t="s">
        <v>7125</v>
      </c>
      <c r="C782" t="str">
        <f>HYPERLINK("https://www.ncbi.nlm.nih.gov/geo/query/acc.cgi?acc=GSE54107","GSE54107")</f>
        <v>GSE54107</v>
      </c>
      <c r="D782" t="str">
        <f>HYPERLINK("https://www.ncbi.nlm.nih.gov/Traces/study/?acc=SRP035420","SRP035420")</f>
        <v>SRP035420</v>
      </c>
      <c r="E782" t="str">
        <f>HYPERLINK("https://www.ncbi.nlm.nih.gov/Traces/study/?acc=SRX433225","SRX433225")</f>
        <v>SRX433225</v>
      </c>
    </row>
    <row r="783" spans="1:5" x14ac:dyDescent="0.25">
      <c r="A783" t="str">
        <f>HYPERLINK("https://www.ncbi.nlm.nih.gov/geo/query/acc.cgi?acc=GSM1974107","GSM1974107")</f>
        <v>GSM1974107</v>
      </c>
      <c r="B783" s="2" t="s">
        <v>7126</v>
      </c>
      <c r="C783" t="str">
        <f>HYPERLINK("https://www.ncbi.nlm.nih.gov/geo/query/acc.cgi?acc=GSE68582","GSE68582")</f>
        <v>GSE68582</v>
      </c>
      <c r="D783" t="str">
        <f>HYPERLINK("https://www.ncbi.nlm.nih.gov/Traces/study/?acc=SRP058020","SRP058020")</f>
        <v>SRP058020</v>
      </c>
      <c r="E783" t="str">
        <f>HYPERLINK("https://www.ncbi.nlm.nih.gov/Traces/study/?acc=SRX1488354","SRX1488354")</f>
        <v>SRX1488354</v>
      </c>
    </row>
    <row r="784" spans="1:5" x14ac:dyDescent="0.25">
      <c r="A784" t="str">
        <f>HYPERLINK("https://www.ncbi.nlm.nih.gov/geo/query/acc.cgi?acc=GSM1820686","GSM1820686")</f>
        <v>GSM1820686</v>
      </c>
      <c r="B784" s="2" t="s">
        <v>7127</v>
      </c>
      <c r="C784" t="str">
        <f>HYPERLINK("https://www.ncbi.nlm.nih.gov/geo/query/acc.cgi?acc=GSE70863","GSE70863")</f>
        <v>GSE70863</v>
      </c>
      <c r="D784" t="str">
        <f>HYPERLINK("https://www.ncbi.nlm.nih.gov/Traces/study/?acc=SRP060878","SRP060878")</f>
        <v>SRP060878</v>
      </c>
      <c r="E784" t="str">
        <f>HYPERLINK("https://www.ncbi.nlm.nih.gov/Traces/study/?acc=SRX1093889","SRX1093889")</f>
        <v>SRX1093889</v>
      </c>
    </row>
    <row r="785" spans="1:5" x14ac:dyDescent="0.25">
      <c r="A785" t="str">
        <f>HYPERLINK("https://www.ncbi.nlm.nih.gov/geo/query/acc.cgi?acc=GSM1820687","GSM1820687")</f>
        <v>GSM1820687</v>
      </c>
      <c r="B785" s="2" t="s">
        <v>7128</v>
      </c>
      <c r="C785" t="str">
        <f>HYPERLINK("https://www.ncbi.nlm.nih.gov/geo/query/acc.cgi?acc=GSE70863","GSE70863")</f>
        <v>GSE70863</v>
      </c>
      <c r="D785" t="str">
        <f>HYPERLINK("https://www.ncbi.nlm.nih.gov/Traces/study/?acc=SRP060878","SRP060878")</f>
        <v>SRP060878</v>
      </c>
      <c r="E785" t="str">
        <f>HYPERLINK("https://www.ncbi.nlm.nih.gov/Traces/study/?acc=SRX1093890","SRX1093890")</f>
        <v>SRX1093890</v>
      </c>
    </row>
    <row r="786" spans="1:5" x14ac:dyDescent="0.25">
      <c r="A786" t="str">
        <f>HYPERLINK("https://www.ncbi.nlm.nih.gov/geo/query/acc.cgi?acc=GSM1820674","GSM1820674")</f>
        <v>GSM1820674</v>
      </c>
      <c r="B786" s="2" t="s">
        <v>7129</v>
      </c>
      <c r="C786" t="str">
        <f>HYPERLINK("https://www.ncbi.nlm.nih.gov/geo/query/acc.cgi?acc=GSE70863","GSE70863")</f>
        <v>GSE70863</v>
      </c>
      <c r="D786" t="str">
        <f>HYPERLINK("https://www.ncbi.nlm.nih.gov/Traces/study/?acc=SRP060878","SRP060878")</f>
        <v>SRP060878</v>
      </c>
      <c r="E786" t="str">
        <f>HYPERLINK("https://www.ncbi.nlm.nih.gov/Traces/study/?acc=SRX1093877","SRX1093877")</f>
        <v>SRX1093877</v>
      </c>
    </row>
    <row r="787" spans="1:5" x14ac:dyDescent="0.25">
      <c r="A787" t="str">
        <f>HYPERLINK("https://www.ncbi.nlm.nih.gov/geo/query/acc.cgi?acc=GSM2586566","GSM2586566")</f>
        <v>GSM2586566</v>
      </c>
      <c r="B787" s="2" t="s">
        <v>7130</v>
      </c>
      <c r="C787" t="str">
        <f>HYPERLINK("https://www.ncbi.nlm.nih.gov/geo/query/acc.cgi?acc=GSE98063","GSE98063")</f>
        <v>GSE98063</v>
      </c>
      <c r="D787" t="str">
        <f>HYPERLINK("https://www.ncbi.nlm.nih.gov/Traces/study/?acc=SRP104739","SRP104739")</f>
        <v>SRP104739</v>
      </c>
      <c r="E787" t="str">
        <f>HYPERLINK("https://www.ncbi.nlm.nih.gov/Traces/study/?acc=SRX2752367","SRX2752367")</f>
        <v>SRX2752367</v>
      </c>
    </row>
    <row r="788" spans="1:5" x14ac:dyDescent="0.25">
      <c r="A788" t="str">
        <f>HYPERLINK("https://www.ncbi.nlm.nih.gov/geo/query/acc.cgi?acc=GSM1136272","GSM1136272")</f>
        <v>GSM1136272</v>
      </c>
      <c r="B788" s="2" t="s">
        <v>7131</v>
      </c>
      <c r="C788" t="str">
        <f>HYPERLINK("https://www.ncbi.nlm.nih.gov/geo/query/acc.cgi?acc=GSE46730","GSE46730")</f>
        <v>GSE46730</v>
      </c>
      <c r="D788" t="str">
        <f>HYPERLINK("https://www.ncbi.nlm.nih.gov/Traces/study/?acc=SRP022177","SRP022177")</f>
        <v>SRP022177</v>
      </c>
      <c r="E788" t="str">
        <f>HYPERLINK("https://www.ncbi.nlm.nih.gov/Traces/study/?acc=SRX276058","SRX276058")</f>
        <v>SRX276058</v>
      </c>
    </row>
    <row r="789" spans="1:5" x14ac:dyDescent="0.25">
      <c r="A789" t="str">
        <f>HYPERLINK("https://www.ncbi.nlm.nih.gov/geo/query/acc.cgi?acc=GSM1706489","GSM1706489")</f>
        <v>GSM1706489</v>
      </c>
      <c r="B789" s="2" t="s">
        <v>7132</v>
      </c>
      <c r="C789" t="str">
        <f>HYPERLINK("https://www.ncbi.nlm.nih.gov/geo/query/acc.cgi?acc=GSE69669","GSE69669")</f>
        <v>GSE69669</v>
      </c>
      <c r="D789" t="str">
        <f>HYPERLINK("https://www.ncbi.nlm.nih.gov/Traces/study/?acc=SRP059253","SRP059253")</f>
        <v>SRP059253</v>
      </c>
      <c r="E789" t="str">
        <f>HYPERLINK("https://www.ncbi.nlm.nih.gov/Traces/study/?acc=SRX1053776","SRX1053776")</f>
        <v>SRX1053776</v>
      </c>
    </row>
    <row r="790" spans="1:5" x14ac:dyDescent="0.25">
      <c r="A790" t="str">
        <f>HYPERLINK("https://www.ncbi.nlm.nih.gov/geo/query/acc.cgi?acc=GSM1891560","GSM1891560")</f>
        <v>GSM1891560</v>
      </c>
      <c r="B790" s="2" t="s">
        <v>7133</v>
      </c>
      <c r="C790" t="str">
        <f>HYPERLINK("https://www.ncbi.nlm.nih.gov/geo/query/acc.cgi?acc=GSE73352","GSE73352")</f>
        <v>GSE73352</v>
      </c>
      <c r="D790" t="str">
        <f>HYPERLINK("https://www.ncbi.nlm.nih.gov/Traces/study/?acc=SRP064115","SRP064115")</f>
        <v>SRP064115</v>
      </c>
      <c r="E790" t="str">
        <f>HYPERLINK("https://www.ncbi.nlm.nih.gov/Traces/study/?acc=SRX1280417","SRX1280417")</f>
        <v>SRX1280417</v>
      </c>
    </row>
    <row r="791" spans="1:5" x14ac:dyDescent="0.25">
      <c r="A791" t="str">
        <f>HYPERLINK("https://www.ncbi.nlm.nih.gov/geo/query/acc.cgi?acc=GSM2149157","GSM2149157")</f>
        <v>GSM2149157</v>
      </c>
      <c r="B791" s="2" t="s">
        <v>7134</v>
      </c>
      <c r="C791" t="str">
        <f>HYPERLINK("https://www.ncbi.nlm.nih.gov/geo/query/acc.cgi?acc=GSE81285","GSE81285")</f>
        <v>GSE81285</v>
      </c>
      <c r="D791" t="str">
        <f>HYPERLINK("https://www.ncbi.nlm.nih.gov/Traces/study/?acc=SRP074763","SRP074763")</f>
        <v>SRP074763</v>
      </c>
      <c r="E791" t="str">
        <f>HYPERLINK("https://www.ncbi.nlm.nih.gov/Traces/study/?acc=SRX1754845","SRX1754845")</f>
        <v>SRX1754845</v>
      </c>
    </row>
    <row r="792" spans="1:5" x14ac:dyDescent="0.25">
      <c r="A792" t="str">
        <f>HYPERLINK("https://www.ncbi.nlm.nih.gov/geo/query/acc.cgi?acc=GSM2149160","GSM2149160")</f>
        <v>GSM2149160</v>
      </c>
      <c r="B792" s="2" t="s">
        <v>7135</v>
      </c>
      <c r="C792" t="str">
        <f>HYPERLINK("https://www.ncbi.nlm.nih.gov/geo/query/acc.cgi?acc=GSE81285","GSE81285")</f>
        <v>GSE81285</v>
      </c>
      <c r="D792" t="str">
        <f>HYPERLINK("https://www.ncbi.nlm.nih.gov/Traces/study/?acc=SRP074763","SRP074763")</f>
        <v>SRP074763</v>
      </c>
      <c r="E792" t="str">
        <f>HYPERLINK("https://www.ncbi.nlm.nih.gov/Traces/study/?acc=SRX1754848","SRX1754848")</f>
        <v>SRX1754848</v>
      </c>
    </row>
    <row r="793" spans="1:5" x14ac:dyDescent="0.25">
      <c r="A793" t="str">
        <f>HYPERLINK("https://www.ncbi.nlm.nih.gov/geo/query/acc.cgi?acc=GSM2141222","GSM2141222")</f>
        <v>GSM2141222</v>
      </c>
      <c r="B793" s="2" t="s">
        <v>7136</v>
      </c>
      <c r="C793" t="str">
        <f>HYPERLINK("https://www.ncbi.nlm.nih.gov/geo/query/acc.cgi?acc=GSE81044","GSE81044")</f>
        <v>GSE81044</v>
      </c>
      <c r="D793" t="str">
        <f>HYPERLINK("https://www.ncbi.nlm.nih.gov/Traces/study/?acc=SRP074273","SRP074273")</f>
        <v>SRP074273</v>
      </c>
      <c r="E793" t="str">
        <f>HYPERLINK("https://www.ncbi.nlm.nih.gov/Traces/study/?acc=SRX1738885","SRX1738885")</f>
        <v>SRX1738885</v>
      </c>
    </row>
    <row r="794" spans="1:5" x14ac:dyDescent="0.25">
      <c r="A794" t="str">
        <f>HYPERLINK("https://www.ncbi.nlm.nih.gov/geo/query/acc.cgi?acc=GSM2141224","GSM2141224")</f>
        <v>GSM2141224</v>
      </c>
      <c r="B794" s="2" t="s">
        <v>7137</v>
      </c>
      <c r="C794" t="str">
        <f>HYPERLINK("https://www.ncbi.nlm.nih.gov/geo/query/acc.cgi?acc=GSE81044","GSE81044")</f>
        <v>GSE81044</v>
      </c>
      <c r="D794" t="str">
        <f>HYPERLINK("https://www.ncbi.nlm.nih.gov/Traces/study/?acc=SRP074273","SRP074273")</f>
        <v>SRP074273</v>
      </c>
      <c r="E794" t="str">
        <f>HYPERLINK("https://www.ncbi.nlm.nih.gov/Traces/study/?acc=SRX1738887","SRX1738887")</f>
        <v>SRX1738887</v>
      </c>
    </row>
    <row r="795" spans="1:5" x14ac:dyDescent="0.25">
      <c r="A795" t="str">
        <f>HYPERLINK("https://www.ncbi.nlm.nih.gov/geo/query/acc.cgi?acc=GSM1856451","GSM1856451")</f>
        <v>GSM1856451</v>
      </c>
      <c r="B795" s="2" t="s">
        <v>7138</v>
      </c>
      <c r="C795" t="str">
        <f>HYPERLINK("https://www.ncbi.nlm.nih.gov/geo/query/acc.cgi?acc=GSE72164","GSE72164")</f>
        <v>GSE72164</v>
      </c>
      <c r="D795" t="str">
        <f>HYPERLINK("https://www.ncbi.nlm.nih.gov/Traces/study/?acc=SRP062574","SRP062574")</f>
        <v>SRP062574</v>
      </c>
      <c r="E795" t="str">
        <f>HYPERLINK("https://www.ncbi.nlm.nih.gov/Traces/study/?acc=SRX1158310","SRX1158310")</f>
        <v>SRX1158310</v>
      </c>
    </row>
    <row r="796" spans="1:5" x14ac:dyDescent="0.25">
      <c r="A796" t="str">
        <f>HYPERLINK("https://www.ncbi.nlm.nih.gov/geo/query/acc.cgi?acc=GSM1053451","GSM1053451")</f>
        <v>GSM1053451</v>
      </c>
      <c r="B796" s="2" t="s">
        <v>7139</v>
      </c>
      <c r="C796" t="str">
        <f>HYPERLINK("https://www.ncbi.nlm.nih.gov/geo/query/acc.cgi?acc=GSE42923","GSE42923")</f>
        <v>GSE42923</v>
      </c>
      <c r="D796" t="str">
        <f>HYPERLINK("https://www.ncbi.nlm.nih.gov/Traces/study/?acc=SRP017572","SRP017572")</f>
        <v>SRP017572</v>
      </c>
      <c r="E796" t="str">
        <f>HYPERLINK("https://www.ncbi.nlm.nih.gov/Traces/study/?acc=SRX210593","SRX210593")</f>
        <v>SRX210593</v>
      </c>
    </row>
    <row r="797" spans="1:5" x14ac:dyDescent="0.25">
      <c r="A797" t="str">
        <f>HYPERLINK("https://www.ncbi.nlm.nih.gov/geo/query/acc.cgi?acc=GSM1024291","GSM1024291")</f>
        <v>GSM1024291</v>
      </c>
      <c r="B797" s="2" t="s">
        <v>7140</v>
      </c>
      <c r="C797" t="str">
        <f>HYPERLINK("https://www.ncbi.nlm.nih.gov/geo/query/acc.cgi?acc=GSE41785","GSE41785")</f>
        <v>GSE41785</v>
      </c>
      <c r="D797" t="str">
        <f>HYPERLINK("https://www.ncbi.nlm.nih.gov/Traces/study/?acc=SRP016625","SRP016625")</f>
        <v>SRP016625</v>
      </c>
      <c r="E797" t="str">
        <f>HYPERLINK("https://www.ncbi.nlm.nih.gov/Traces/study/?acc=SRX200652","SRX200652")</f>
        <v>SRX200652</v>
      </c>
    </row>
    <row r="798" spans="1:5" x14ac:dyDescent="0.25">
      <c r="A798" t="str">
        <f>HYPERLINK("https://www.ncbi.nlm.nih.gov/geo/query/acc.cgi?acc=GSM1024293","GSM1024293")</f>
        <v>GSM1024293</v>
      </c>
      <c r="B798" s="2" t="s">
        <v>7141</v>
      </c>
      <c r="C798" t="str">
        <f>HYPERLINK("https://www.ncbi.nlm.nih.gov/geo/query/acc.cgi?acc=GSE41785","GSE41785")</f>
        <v>GSE41785</v>
      </c>
      <c r="D798" t="str">
        <f>HYPERLINK("https://www.ncbi.nlm.nih.gov/Traces/study/?acc=SRP016625","SRP016625")</f>
        <v>SRP016625</v>
      </c>
      <c r="E798" t="str">
        <f>HYPERLINK("https://www.ncbi.nlm.nih.gov/Traces/study/?acc=SRX200654","SRX200654")</f>
        <v>SRX200654</v>
      </c>
    </row>
    <row r="799" spans="1:5" x14ac:dyDescent="0.25">
      <c r="A799" t="str">
        <f>HYPERLINK("https://www.ncbi.nlm.nih.gov/geo/query/acc.cgi?acc=GSM1643260","GSM1643260")</f>
        <v>GSM1643260</v>
      </c>
      <c r="B799" s="2" t="s">
        <v>7142</v>
      </c>
      <c r="C799" t="str">
        <f>HYPERLINK("https://www.ncbi.nlm.nih.gov/geo/query/acc.cgi?acc=GSE67265","GSE67265")</f>
        <v>GSE67265</v>
      </c>
      <c r="D799" t="str">
        <f>HYPERLINK("https://www.ncbi.nlm.nih.gov/Traces/study/?acc=SRP056571","SRP056571")</f>
        <v>SRP056571</v>
      </c>
      <c r="E799" t="str">
        <f>HYPERLINK("https://www.ncbi.nlm.nih.gov/Traces/study/?acc=SRX969067","SRX969067")</f>
        <v>SRX969067</v>
      </c>
    </row>
    <row r="800" spans="1:5" x14ac:dyDescent="0.25">
      <c r="A800" t="str">
        <f>HYPERLINK("https://www.ncbi.nlm.nih.gov/geo/query/acc.cgi?acc=GSM2059162","GSM2059162")</f>
        <v>GSM2059162</v>
      </c>
      <c r="B800" s="2" t="s">
        <v>7143</v>
      </c>
      <c r="C800" t="str">
        <f>HYPERLINK("https://www.ncbi.nlm.nih.gov/geo/query/acc.cgi?acc=GSE77778","GSE77778")</f>
        <v>GSE77778</v>
      </c>
      <c r="D800" t="str">
        <f>HYPERLINK("https://www.ncbi.nlm.nih.gov/Traces/study/?acc=SRP069861","SRP069861")</f>
        <v>SRP069861</v>
      </c>
      <c r="E800" t="str">
        <f>HYPERLINK("https://www.ncbi.nlm.nih.gov/Traces/study/?acc=SRX1569954","SRX1569954")</f>
        <v>SRX1569954</v>
      </c>
    </row>
    <row r="801" spans="1:5" x14ac:dyDescent="0.25">
      <c r="A801" t="str">
        <f>HYPERLINK("https://www.ncbi.nlm.nih.gov/geo/query/acc.cgi?acc=GSM1047964","GSM1047964")</f>
        <v>GSM1047964</v>
      </c>
      <c r="B801" s="2" t="s">
        <v>7144</v>
      </c>
      <c r="C801" t="str">
        <f>HYPERLINK("https://www.ncbi.nlm.nih.gov/geo/query/acc.cgi?acc=GSE42662","GSE42662")</f>
        <v>GSE42662</v>
      </c>
      <c r="D801" t="str">
        <f>HYPERLINK("https://www.ncbi.nlm.nih.gov/Traces/study/?acc=SRP017396","SRP017396")</f>
        <v>SRP017396</v>
      </c>
      <c r="E801" t="str">
        <f>HYPERLINK("https://www.ncbi.nlm.nih.gov/Traces/study/?acc=SRX208080","SRX208080")</f>
        <v>SRX208080</v>
      </c>
    </row>
    <row r="802" spans="1:5" x14ac:dyDescent="0.25">
      <c r="A802" t="str">
        <f>HYPERLINK("https://www.ncbi.nlm.nih.gov/geo/query/acc.cgi?acc=GSM2073080","GSM2073080")</f>
        <v>GSM2073080</v>
      </c>
      <c r="B802" s="2" t="s">
        <v>7145</v>
      </c>
      <c r="C802" t="str">
        <f>HYPERLINK("https://www.ncbi.nlm.nih.gov/geo/query/acc.cgi?acc=GSE78708","GSE78708")</f>
        <v>GSE78708</v>
      </c>
      <c r="D802" t="str">
        <f>HYPERLINK("https://www.ncbi.nlm.nih.gov/Traces/study/?acc=SRP070890","SRP070890")</f>
        <v>SRP070890</v>
      </c>
      <c r="E802" t="str">
        <f>HYPERLINK("https://www.ncbi.nlm.nih.gov/Traces/study/?acc=SRX1602703","SRX1602703")</f>
        <v>SRX1602703</v>
      </c>
    </row>
    <row r="803" spans="1:5" x14ac:dyDescent="0.25">
      <c r="A803" t="str">
        <f>HYPERLINK("https://www.ncbi.nlm.nih.gov/geo/query/acc.cgi?acc=GSM2073079","GSM2073079")</f>
        <v>GSM2073079</v>
      </c>
      <c r="B803" s="2" t="s">
        <v>7146</v>
      </c>
      <c r="C803" t="str">
        <f>HYPERLINK("https://www.ncbi.nlm.nih.gov/geo/query/acc.cgi?acc=GSE78708","GSE78708")</f>
        <v>GSE78708</v>
      </c>
      <c r="D803" t="str">
        <f>HYPERLINK("https://www.ncbi.nlm.nih.gov/Traces/study/?acc=SRP070890","SRP070890")</f>
        <v>SRP070890</v>
      </c>
      <c r="E803" t="str">
        <f>HYPERLINK("https://www.ncbi.nlm.nih.gov/Traces/study/?acc=SRX1602702","SRX1602702")</f>
        <v>SRX1602702</v>
      </c>
    </row>
    <row r="804" spans="1:5" x14ac:dyDescent="0.25">
      <c r="A804" t="str">
        <f>HYPERLINK("https://www.ncbi.nlm.nih.gov/geo/query/acc.cgi?acc=GSM2073077","GSM2073077")</f>
        <v>GSM2073077</v>
      </c>
      <c r="B804" s="2" t="s">
        <v>7147</v>
      </c>
      <c r="C804" t="str">
        <f>HYPERLINK("https://www.ncbi.nlm.nih.gov/geo/query/acc.cgi?acc=GSE78708","GSE78708")</f>
        <v>GSE78708</v>
      </c>
      <c r="D804" t="str">
        <f>HYPERLINK("https://www.ncbi.nlm.nih.gov/Traces/study/?acc=SRP070890","SRP070890")</f>
        <v>SRP070890</v>
      </c>
      <c r="E804" t="str">
        <f>HYPERLINK("https://www.ncbi.nlm.nih.gov/Traces/study/?acc=SRX1602700","SRX1602700")</f>
        <v>SRX1602700</v>
      </c>
    </row>
    <row r="805" spans="1:5" x14ac:dyDescent="0.25">
      <c r="A805" t="str">
        <f>HYPERLINK("https://www.ncbi.nlm.nih.gov/geo/query/acc.cgi?acc=GSM1428579","GSM1428579")</f>
        <v>GSM1428579</v>
      </c>
      <c r="B805" s="2" t="s">
        <v>7148</v>
      </c>
      <c r="C805" t="str">
        <f>HYPERLINK("https://www.ncbi.nlm.nih.gov/geo/query/acc.cgi?acc=GSE59104","GSE59104")</f>
        <v>GSE59104</v>
      </c>
      <c r="D805" t="str">
        <f>HYPERLINK("https://www.ncbi.nlm.nih.gov/Traces/study/?acc=SRP044086","SRP044086")</f>
        <v>SRP044086</v>
      </c>
      <c r="E805" t="str">
        <f>HYPERLINK("https://www.ncbi.nlm.nih.gov/Traces/study/?acc=SRX647220","SRX647220")</f>
        <v>SRX647220</v>
      </c>
    </row>
    <row r="806" spans="1:5" x14ac:dyDescent="0.25">
      <c r="A806" t="str">
        <f>HYPERLINK("https://www.ncbi.nlm.nih.gov/geo/query/acc.cgi?acc=GSM976929","GSM976929")</f>
        <v>GSM976929</v>
      </c>
      <c r="B806" s="2" t="s">
        <v>7149</v>
      </c>
      <c r="C806" t="str">
        <f>HYPERLINK("https://www.ncbi.nlm.nih.gov/geo/query/acc.cgi?acc=GSE39656","GSE39656")</f>
        <v>GSE39656</v>
      </c>
      <c r="D806" t="str">
        <f>HYPERLINK("https://www.ncbi.nlm.nih.gov/Traces/study/?acc=SRP014579","SRP014579")</f>
        <v>SRP014579</v>
      </c>
      <c r="E806" t="str">
        <f>HYPERLINK("https://www.ncbi.nlm.nih.gov/Traces/study/?acc=SRX170936","SRX170936")</f>
        <v>SRX170936</v>
      </c>
    </row>
    <row r="807" spans="1:5" x14ac:dyDescent="0.25">
      <c r="A807" t="str">
        <f>HYPERLINK("https://www.ncbi.nlm.nih.gov/geo/query/acc.cgi?acc=GSM2219509","GSM2219509")</f>
        <v>GSM2219509</v>
      </c>
      <c r="B807" s="2" t="s">
        <v>7150</v>
      </c>
      <c r="C807" t="str">
        <f>HYPERLINK("https://www.ncbi.nlm.nih.gov/geo/query/acc.cgi?acc=GSE80280","GSE80280")</f>
        <v>GSE80280</v>
      </c>
      <c r="D807" t="str">
        <f>HYPERLINK("https://www.ncbi.nlm.nih.gov/Traces/study/?acc=SRP073306","SRP073306")</f>
        <v>SRP073306</v>
      </c>
      <c r="E807" t="str">
        <f>HYPERLINK("https://www.ncbi.nlm.nih.gov/Traces/study/?acc=SRX1884211","SRX1884211")</f>
        <v>SRX1884211</v>
      </c>
    </row>
    <row r="808" spans="1:5" x14ac:dyDescent="0.25">
      <c r="A808" t="str">
        <f>HYPERLINK("https://www.ncbi.nlm.nih.gov/geo/query/acc.cgi?acc=GSM1047967","GSM1047967")</f>
        <v>GSM1047967</v>
      </c>
      <c r="B808" s="2" t="s">
        <v>7151</v>
      </c>
      <c r="C808" t="str">
        <f>HYPERLINK("https://www.ncbi.nlm.nih.gov/geo/query/acc.cgi?acc=GSE42662","GSE42662")</f>
        <v>GSE42662</v>
      </c>
      <c r="D808" t="str">
        <f>HYPERLINK("https://www.ncbi.nlm.nih.gov/Traces/study/?acc=SRP017396","SRP017396")</f>
        <v>SRP017396</v>
      </c>
      <c r="E808" t="str">
        <f>HYPERLINK("https://www.ncbi.nlm.nih.gov/Traces/study/?acc=SRX208083","SRX208083")</f>
        <v>SRX208083</v>
      </c>
    </row>
    <row r="809" spans="1:5" x14ac:dyDescent="0.25">
      <c r="A809" t="str">
        <f>HYPERLINK("https://www.ncbi.nlm.nih.gov/geo/query/acc.cgi?acc=GSM910952","GSM910952")</f>
        <v>GSM910952</v>
      </c>
      <c r="B809" s="2" t="s">
        <v>7152</v>
      </c>
      <c r="C809" t="str">
        <f>HYPERLINK("https://www.ncbi.nlm.nih.gov/geo/query/acc.cgi?acc=GSE37111","GSE37111")</f>
        <v>GSE37111</v>
      </c>
      <c r="D809" t="str">
        <f>HYPERLINK("https://www.ncbi.nlm.nih.gov/Traces/study/?acc=SRP012118","SRP012118")</f>
        <v>SRP012118</v>
      </c>
      <c r="E809" t="str">
        <f>HYPERLINK("https://www.ncbi.nlm.nih.gov/Traces/study/?acc=SRX137369","SRX137369")</f>
        <v>SRX137369</v>
      </c>
    </row>
    <row r="810" spans="1:5" x14ac:dyDescent="0.25">
      <c r="A810" t="str">
        <f>HYPERLINK("https://www.ncbi.nlm.nih.gov/geo/query/acc.cgi?acc=GSM1182003","GSM1182003")</f>
        <v>GSM1182003</v>
      </c>
      <c r="B810" s="2" t="s">
        <v>7153</v>
      </c>
      <c r="C810" t="str">
        <f>HYPERLINK("https://www.ncbi.nlm.nih.gov/geo/query/acc.cgi?acc=GSE48606","GSE48606")</f>
        <v>GSE48606</v>
      </c>
      <c r="D810" t="str">
        <f>HYPERLINK("https://www.ncbi.nlm.nih.gov/Traces/study/?acc=SRP026625","SRP026625")</f>
        <v>SRP026625</v>
      </c>
      <c r="E810" t="str">
        <f>HYPERLINK("https://www.ncbi.nlm.nih.gov/Traces/study/?acc=SRX318969","SRX318969")</f>
        <v>SRX318969</v>
      </c>
    </row>
    <row r="811" spans="1:5" x14ac:dyDescent="0.25">
      <c r="A811" t="str">
        <f>HYPERLINK("https://www.ncbi.nlm.nih.gov/geo/query/acc.cgi?acc=GSM2515780","GSM2515780")</f>
        <v>GSM2515780</v>
      </c>
      <c r="B811" s="2" t="s">
        <v>7154</v>
      </c>
      <c r="C811" t="str">
        <f>HYPERLINK("https://www.ncbi.nlm.nih.gov/geo/query/acc.cgi?acc=GSE85632","GSE85632")</f>
        <v>GSE85632</v>
      </c>
      <c r="D811" t="str">
        <f>HYPERLINK("https://www.ncbi.nlm.nih.gov/Traces/study/?acc=SRP100862","SRP100862")</f>
        <v>SRP100862</v>
      </c>
      <c r="E811" t="str">
        <f>HYPERLINK("https://www.ncbi.nlm.nih.gov/Traces/study/?acc=SRX2599550","SRX2599550")</f>
        <v>SRX2599550</v>
      </c>
    </row>
    <row r="812" spans="1:5" x14ac:dyDescent="0.25">
      <c r="A812" t="str">
        <f>HYPERLINK("https://www.ncbi.nlm.nih.gov/geo/query/acc.cgi?acc=GSM1899788","GSM1899788")</f>
        <v>GSM1899788</v>
      </c>
      <c r="B812" s="2" t="s">
        <v>7155</v>
      </c>
      <c r="C812" t="str">
        <f>HYPERLINK("https://www.ncbi.nlm.nih.gov/geo/query/acc.cgi?acc=GSE73631","GSE73631")</f>
        <v>GSE73631</v>
      </c>
      <c r="D812" t="str">
        <f>HYPERLINK("https://www.ncbi.nlm.nih.gov/Traces/study/?acc=SRP064357","SRP064357")</f>
        <v>SRP064357</v>
      </c>
      <c r="E812" t="str">
        <f>HYPERLINK("https://www.ncbi.nlm.nih.gov/Traces/study/?acc=SRX1297579","SRX1297579")</f>
        <v>SRX1297579</v>
      </c>
    </row>
    <row r="813" spans="1:5" x14ac:dyDescent="0.25">
      <c r="A813" t="str">
        <f>HYPERLINK("https://www.ncbi.nlm.nih.gov/geo/query/acc.cgi?acc=GSM1899787","GSM1899787")</f>
        <v>GSM1899787</v>
      </c>
      <c r="B813" s="2" t="s">
        <v>7156</v>
      </c>
      <c r="C813" t="str">
        <f>HYPERLINK("https://www.ncbi.nlm.nih.gov/geo/query/acc.cgi?acc=GSE73631","GSE73631")</f>
        <v>GSE73631</v>
      </c>
      <c r="D813" t="str">
        <f>HYPERLINK("https://www.ncbi.nlm.nih.gov/Traces/study/?acc=SRP064357","SRP064357")</f>
        <v>SRP064357</v>
      </c>
      <c r="E813" t="str">
        <f>HYPERLINK("https://www.ncbi.nlm.nih.gov/Traces/study/?acc=SRX1297578","SRX1297578")</f>
        <v>SRX1297578</v>
      </c>
    </row>
    <row r="814" spans="1:5" x14ac:dyDescent="0.25">
      <c r="A814" t="str">
        <f>HYPERLINK("https://www.ncbi.nlm.nih.gov/geo/query/acc.cgi?acc=GSM2237784","GSM2237784")</f>
        <v>GSM2237784</v>
      </c>
      <c r="B814" s="2" t="s">
        <v>7157</v>
      </c>
      <c r="C814" t="str">
        <f>HYPERLINK("https://www.ncbi.nlm.nih.gov/geo/query/acc.cgi?acc=GSE84480","GSE84480")</f>
        <v>GSE84480</v>
      </c>
      <c r="D814" t="str">
        <f>HYPERLINK("https://www.ncbi.nlm.nih.gov/Traces/study/?acc=SRP078684","SRP078684")</f>
        <v>SRP078684</v>
      </c>
      <c r="E814" t="str">
        <f>HYPERLINK("https://www.ncbi.nlm.nih.gov/Traces/study/?acc=SRX1954142","SRX1954142")</f>
        <v>SRX1954142</v>
      </c>
    </row>
    <row r="815" spans="1:5" x14ac:dyDescent="0.25">
      <c r="A815" t="str">
        <f>HYPERLINK("https://www.ncbi.nlm.nih.gov/geo/query/acc.cgi?acc=GSM1657369","GSM1657369")</f>
        <v>GSM1657369</v>
      </c>
      <c r="B815" s="2" t="s">
        <v>7158</v>
      </c>
      <c r="C815" t="str">
        <f>HYPERLINK("https://www.ncbi.nlm.nih.gov/geo/query/acc.cgi?acc=GSE67867","GSE67867")</f>
        <v>GSE67867</v>
      </c>
      <c r="D815" t="str">
        <f>HYPERLINK("https://www.ncbi.nlm.nih.gov/Traces/study/?acc=SRP057157","SRP057157")</f>
        <v>SRP057157</v>
      </c>
      <c r="E815" t="str">
        <f>HYPERLINK("https://www.ncbi.nlm.nih.gov/Traces/study/?acc=SRX994796","SRX994796")</f>
        <v>SRX994796</v>
      </c>
    </row>
    <row r="816" spans="1:5" x14ac:dyDescent="0.25">
      <c r="A816" t="str">
        <f>HYPERLINK("https://www.ncbi.nlm.nih.gov/geo/query/acc.cgi?acc=GSM1838382","GSM1838382")</f>
        <v>GSM1838382</v>
      </c>
      <c r="B816" s="2" t="s">
        <v>7159</v>
      </c>
      <c r="C816" t="str">
        <f>HYPERLINK("https://www.ncbi.nlm.nih.gov/geo/query/acc.cgi?acc=GSE71554","GSE71554")</f>
        <v>GSE71554</v>
      </c>
      <c r="D816" t="str">
        <f>HYPERLINK("https://www.ncbi.nlm.nih.gov/Traces/study/?acc=SRP061838","SRP061838")</f>
        <v>SRP061838</v>
      </c>
      <c r="E816" t="str">
        <f>HYPERLINK("https://www.ncbi.nlm.nih.gov/Traces/study/?acc=SRX1125194","SRX1125194")</f>
        <v>SRX1125194</v>
      </c>
    </row>
    <row r="817" spans="1:5" x14ac:dyDescent="0.25">
      <c r="A817" t="str">
        <f>HYPERLINK("https://www.ncbi.nlm.nih.gov/geo/query/acc.cgi?acc=GSM1838381","GSM1838381")</f>
        <v>GSM1838381</v>
      </c>
      <c r="B817" s="2" t="s">
        <v>7160</v>
      </c>
      <c r="C817" t="str">
        <f>HYPERLINK("https://www.ncbi.nlm.nih.gov/geo/query/acc.cgi?acc=GSE71554","GSE71554")</f>
        <v>GSE71554</v>
      </c>
      <c r="D817" t="str">
        <f>HYPERLINK("https://www.ncbi.nlm.nih.gov/Traces/study/?acc=SRP061838","SRP061838")</f>
        <v>SRP061838</v>
      </c>
      <c r="E817" t="str">
        <f>HYPERLINK("https://www.ncbi.nlm.nih.gov/Traces/study/?acc=SRX1125193","SRX1125193")</f>
        <v>SRX1125193</v>
      </c>
    </row>
    <row r="818" spans="1:5" x14ac:dyDescent="0.25">
      <c r="A818" t="str">
        <f>HYPERLINK("https://www.ncbi.nlm.nih.gov/geo/query/acc.cgi?acc=GSM1399476","GSM1399476")</f>
        <v>GSM1399476</v>
      </c>
      <c r="B818" s="2" t="s">
        <v>7161</v>
      </c>
      <c r="C818" t="str">
        <f>HYPERLINK("https://www.ncbi.nlm.nih.gov/geo/query/acc.cgi?acc=GSE58017","GSE58017")</f>
        <v>GSE58017</v>
      </c>
      <c r="D818" t="str">
        <f>HYPERLINK("https://www.ncbi.nlm.nih.gov/Traces/study/?acc=SRP042333","SRP042333")</f>
        <v>SRP042333</v>
      </c>
      <c r="E818" t="str">
        <f>HYPERLINK("https://www.ncbi.nlm.nih.gov/Traces/study/?acc=SRX554663","SRX554663")</f>
        <v>SRX554663</v>
      </c>
    </row>
    <row r="819" spans="1:5" x14ac:dyDescent="0.25">
      <c r="A819" t="str">
        <f>HYPERLINK("https://www.ncbi.nlm.nih.gov/geo/query/acc.cgi?acc=GSM1319113","GSM1319113")</f>
        <v>GSM1319113</v>
      </c>
      <c r="B819" s="2" t="s">
        <v>7162</v>
      </c>
      <c r="C819" t="str">
        <f>HYPERLINK("https://www.ncbi.nlm.nih.gov/geo/query/acc.cgi?acc=GSE54569","GSE54569")</f>
        <v>GSE54569</v>
      </c>
      <c r="D819" t="str">
        <f>HYPERLINK("https://www.ncbi.nlm.nih.gov/Traces/study/?acc=SRP036080","SRP036080")</f>
        <v>SRP036080</v>
      </c>
      <c r="E819" t="str">
        <f>HYPERLINK("https://www.ncbi.nlm.nih.gov/Traces/study/?acc=SRX456549","SRX456549")</f>
        <v>SRX456549</v>
      </c>
    </row>
    <row r="820" spans="1:5" x14ac:dyDescent="0.25">
      <c r="A820" t="str">
        <f>HYPERLINK("https://www.ncbi.nlm.nih.gov/geo/query/acc.cgi?acc=GSM1782942","GSM1782942")</f>
        <v>GSM1782942</v>
      </c>
      <c r="B820" s="2" t="s">
        <v>7163</v>
      </c>
      <c r="C820" t="str">
        <f>HYPERLINK("https://www.ncbi.nlm.nih.gov/geo/query/acc.cgi?acc=GSE70486","GSE70486")</f>
        <v>GSE70486</v>
      </c>
      <c r="D820" t="str">
        <f>HYPERLINK("https://www.ncbi.nlm.nih.gov/Traces/study/?acc=SRP060294","SRP060294")</f>
        <v>SRP060294</v>
      </c>
      <c r="E820" t="str">
        <f>HYPERLINK("https://www.ncbi.nlm.nih.gov/Traces/study/?acc=SRX1080417","SRX1080417")</f>
        <v>SRX1080417</v>
      </c>
    </row>
    <row r="821" spans="1:5" x14ac:dyDescent="0.25">
      <c r="A821" t="str">
        <f>HYPERLINK("https://www.ncbi.nlm.nih.gov/geo/query/acc.cgi?acc=GSM1104442","GSM1104442")</f>
        <v>GSM1104442</v>
      </c>
      <c r="B821" s="2" t="s">
        <v>7164</v>
      </c>
      <c r="C821" t="str">
        <f>HYPERLINK("https://www.ncbi.nlm.nih.gov/geo/query/acc.cgi?acc=GSE45446","GSE45446")</f>
        <v>GSE45446</v>
      </c>
      <c r="D821" t="str">
        <f>HYPERLINK("https://www.ncbi.nlm.nih.gov/Traces/study/?acc=SRP019958","SRP019958")</f>
        <v>SRP019958</v>
      </c>
      <c r="E821" t="str">
        <f>HYPERLINK("https://www.ncbi.nlm.nih.gov/Traces/study/?acc=SRX254792","SRX254792")</f>
        <v>SRX254792</v>
      </c>
    </row>
    <row r="822" spans="1:5" x14ac:dyDescent="0.25">
      <c r="A822" t="str">
        <f>HYPERLINK("https://www.ncbi.nlm.nih.gov/geo/query/acc.cgi?acc=GSM1104444","GSM1104444")</f>
        <v>GSM1104444</v>
      </c>
      <c r="B822" s="2" t="s">
        <v>7165</v>
      </c>
      <c r="C822" t="str">
        <f>HYPERLINK("https://www.ncbi.nlm.nih.gov/geo/query/acc.cgi?acc=GSE45446","GSE45446")</f>
        <v>GSE45446</v>
      </c>
      <c r="D822" t="str">
        <f>HYPERLINK("https://www.ncbi.nlm.nih.gov/Traces/study/?acc=SRP019958","SRP019958")</f>
        <v>SRP019958</v>
      </c>
      <c r="E822" t="str">
        <f>HYPERLINK("https://www.ncbi.nlm.nih.gov/Traces/study/?acc=SRX254794","SRX254794")</f>
        <v>SRX254794</v>
      </c>
    </row>
    <row r="823" spans="1:5" x14ac:dyDescent="0.25">
      <c r="A823" t="str">
        <f>HYPERLINK("https://www.ncbi.nlm.nih.gov/geo/query/acc.cgi?acc=GSM1409220","GSM1409220")</f>
        <v>GSM1409220</v>
      </c>
      <c r="B823" s="2" t="s">
        <v>7166</v>
      </c>
      <c r="C823" t="str">
        <f>HYPERLINK("https://www.ncbi.nlm.nih.gov/geo/query/acc.cgi?acc=GSE58363","GSE58363")</f>
        <v>GSE58363</v>
      </c>
      <c r="D823" t="str">
        <f>HYPERLINK("https://www.ncbi.nlm.nih.gov/Traces/study/?acc=SRP043076","SRP043076")</f>
        <v>SRP043076</v>
      </c>
      <c r="E823" t="str">
        <f>HYPERLINK("https://www.ncbi.nlm.nih.gov/Traces/study/?acc=SRX587750","SRX587750")</f>
        <v>SRX587750</v>
      </c>
    </row>
    <row r="824" spans="1:5" x14ac:dyDescent="0.25">
      <c r="A824" t="str">
        <f>HYPERLINK("https://www.ncbi.nlm.nih.gov/geo/query/acc.cgi?acc=GSM1409217","GSM1409217")</f>
        <v>GSM1409217</v>
      </c>
      <c r="B824" s="2" t="s">
        <v>7167</v>
      </c>
      <c r="C824" t="str">
        <f>HYPERLINK("https://www.ncbi.nlm.nih.gov/geo/query/acc.cgi?acc=GSE58363","GSE58363")</f>
        <v>GSE58363</v>
      </c>
      <c r="D824" t="str">
        <f>HYPERLINK("https://www.ncbi.nlm.nih.gov/Traces/study/?acc=SRP043076","SRP043076")</f>
        <v>SRP043076</v>
      </c>
      <c r="E824" t="str">
        <f>HYPERLINK("https://www.ncbi.nlm.nih.gov/Traces/study/?acc=SRX587747","SRX587747")</f>
        <v>SRX587747</v>
      </c>
    </row>
    <row r="825" spans="1:5" x14ac:dyDescent="0.25">
      <c r="A825" t="str">
        <f>HYPERLINK("https://www.ncbi.nlm.nih.gov/geo/query/acc.cgi?acc=GSM1409214","GSM1409214")</f>
        <v>GSM1409214</v>
      </c>
      <c r="B825" s="2" t="s">
        <v>7168</v>
      </c>
      <c r="C825" t="str">
        <f>HYPERLINK("https://www.ncbi.nlm.nih.gov/geo/query/acc.cgi?acc=GSE58363","GSE58363")</f>
        <v>GSE58363</v>
      </c>
      <c r="D825" t="str">
        <f>HYPERLINK("https://www.ncbi.nlm.nih.gov/Traces/study/?acc=SRP043076","SRP043076")</f>
        <v>SRP043076</v>
      </c>
      <c r="E825" t="str">
        <f>HYPERLINK("https://www.ncbi.nlm.nih.gov/Traces/study/?acc=SRX587744","SRX587744")</f>
        <v>SRX587744</v>
      </c>
    </row>
    <row r="826" spans="1:5" x14ac:dyDescent="0.25">
      <c r="A826" t="str">
        <f>HYPERLINK("https://www.ncbi.nlm.nih.gov/geo/query/acc.cgi?acc=GSM2432621","GSM2432621")</f>
        <v>GSM2432621</v>
      </c>
      <c r="B826" s="2" t="s">
        <v>7169</v>
      </c>
      <c r="C826" t="str">
        <f>HYPERLINK("https://www.ncbi.nlm.nih.gov/geo/query/acc.cgi?acc=GSE92572","GSE92572")</f>
        <v>GSE92572</v>
      </c>
      <c r="D826" t="str">
        <f>HYPERLINK("https://www.ncbi.nlm.nih.gov/Traces/study/?acc=SRP095349","SRP095349")</f>
        <v>SRP095349</v>
      </c>
      <c r="E826" t="str">
        <f>HYPERLINK("https://www.ncbi.nlm.nih.gov/Traces/study/?acc=SRX2435662","SRX2435662")</f>
        <v>SRX2435662</v>
      </c>
    </row>
    <row r="827" spans="1:5" x14ac:dyDescent="0.25">
      <c r="A827" t="str">
        <f>HYPERLINK("https://www.ncbi.nlm.nih.gov/geo/query/acc.cgi?acc=GSM910951","GSM910951")</f>
        <v>GSM910951</v>
      </c>
      <c r="B827" s="2" t="s">
        <v>7170</v>
      </c>
      <c r="C827" t="str">
        <f>HYPERLINK("https://www.ncbi.nlm.nih.gov/geo/query/acc.cgi?acc=GSE37111","GSE37111")</f>
        <v>GSE37111</v>
      </c>
      <c r="D827" t="str">
        <f>HYPERLINK("https://www.ncbi.nlm.nih.gov/Traces/study/?acc=SRP012118","SRP012118")</f>
        <v>SRP012118</v>
      </c>
      <c r="E827" t="str">
        <f>HYPERLINK("https://www.ncbi.nlm.nih.gov/Traces/study/?acc=SRX137368","SRX137368")</f>
        <v>SRX137368</v>
      </c>
    </row>
    <row r="828" spans="1:5" x14ac:dyDescent="0.25">
      <c r="A828" t="str">
        <f>HYPERLINK("https://www.ncbi.nlm.nih.gov/geo/query/acc.cgi?acc=GSM1419129","GSM1419129")</f>
        <v>GSM1419129</v>
      </c>
      <c r="B828" s="2" t="s">
        <v>7171</v>
      </c>
      <c r="C828" t="str">
        <f>HYPERLINK("https://www.ncbi.nlm.nih.gov/geo/query/acc.cgi?acc=GSE58757","GSE58757")</f>
        <v>GSE58757</v>
      </c>
      <c r="D828" t="str">
        <f>HYPERLINK("https://www.ncbi.nlm.nih.gov/Traces/study/?acc=SRP043525","SRP043525")</f>
        <v>SRP043525</v>
      </c>
      <c r="E828" t="str">
        <f>HYPERLINK("https://www.ncbi.nlm.nih.gov/Traces/study/?acc=SRX621378","SRX621378")</f>
        <v>SRX621378</v>
      </c>
    </row>
    <row r="829" spans="1:5" x14ac:dyDescent="0.25">
      <c r="A829" t="str">
        <f>HYPERLINK("https://www.ncbi.nlm.nih.gov/geo/query/acc.cgi?acc=GSM1419135","GSM1419135")</f>
        <v>GSM1419135</v>
      </c>
      <c r="B829" s="2" t="s">
        <v>7172</v>
      </c>
      <c r="C829" t="str">
        <f>HYPERLINK("https://www.ncbi.nlm.nih.gov/geo/query/acc.cgi?acc=GSE58757","GSE58757")</f>
        <v>GSE58757</v>
      </c>
      <c r="D829" t="str">
        <f>HYPERLINK("https://www.ncbi.nlm.nih.gov/Traces/study/?acc=SRP043525","SRP043525")</f>
        <v>SRP043525</v>
      </c>
      <c r="E829" t="str">
        <f>HYPERLINK("https://www.ncbi.nlm.nih.gov/Traces/study/?acc=SRX621384","SRX621384")</f>
        <v>SRX621384</v>
      </c>
    </row>
    <row r="830" spans="1:5" ht="30" x14ac:dyDescent="0.25">
      <c r="A830" t="str">
        <f>HYPERLINK("https://www.ncbi.nlm.nih.gov/geo/query/acc.cgi?acc=GSM1624427","GSM1624427")</f>
        <v>GSM1624427</v>
      </c>
      <c r="B830" s="2" t="s">
        <v>7173</v>
      </c>
      <c r="C830" t="str">
        <f>HYPERLINK("https://www.ncbi.nlm.nih.gov/geo/query/acc.cgi?acc=GSE66523","GSE66523")</f>
        <v>GSE66523</v>
      </c>
      <c r="D830" t="str">
        <f>HYPERLINK("https://www.ncbi.nlm.nih.gov/Traces/study/?acc=SRP055819","SRP055819")</f>
        <v>SRP055819</v>
      </c>
      <c r="E830" t="str">
        <f>HYPERLINK("https://www.ncbi.nlm.nih.gov/Traces/study/?acc=SRX897447","SRX897447")</f>
        <v>SRX897447</v>
      </c>
    </row>
    <row r="831" spans="1:5" ht="30" x14ac:dyDescent="0.25">
      <c r="A831" t="str">
        <f>HYPERLINK("https://www.ncbi.nlm.nih.gov/geo/query/acc.cgi?acc=GSM1624423","GSM1624423")</f>
        <v>GSM1624423</v>
      </c>
      <c r="B831" s="2" t="s">
        <v>7174</v>
      </c>
      <c r="C831" t="str">
        <f>HYPERLINK("https://www.ncbi.nlm.nih.gov/geo/query/acc.cgi?acc=GSE66523","GSE66523")</f>
        <v>GSE66523</v>
      </c>
      <c r="D831" t="str">
        <f>HYPERLINK("https://www.ncbi.nlm.nih.gov/Traces/study/?acc=SRP055819","SRP055819")</f>
        <v>SRP055819</v>
      </c>
      <c r="E831" t="str">
        <f>HYPERLINK("https://www.ncbi.nlm.nih.gov/Traces/study/?acc=SRX897443","SRX897443")</f>
        <v>SRX897443</v>
      </c>
    </row>
    <row r="832" spans="1:5" ht="30" x14ac:dyDescent="0.25">
      <c r="A832" t="str">
        <f>HYPERLINK("https://www.ncbi.nlm.nih.gov/geo/query/acc.cgi?acc=GSM1624425","GSM1624425")</f>
        <v>GSM1624425</v>
      </c>
      <c r="B832" s="2" t="s">
        <v>7175</v>
      </c>
      <c r="C832" t="str">
        <f>HYPERLINK("https://www.ncbi.nlm.nih.gov/geo/query/acc.cgi?acc=GSE66523","GSE66523")</f>
        <v>GSE66523</v>
      </c>
      <c r="D832" t="str">
        <f>HYPERLINK("https://www.ncbi.nlm.nih.gov/Traces/study/?acc=SRP055819","SRP055819")</f>
        <v>SRP055819</v>
      </c>
      <c r="E832" t="str">
        <f>HYPERLINK("https://www.ncbi.nlm.nih.gov/Traces/study/?acc=SRX897445","SRX897445")</f>
        <v>SRX897445</v>
      </c>
    </row>
    <row r="833" spans="1:5" x14ac:dyDescent="0.25">
      <c r="A833" t="str">
        <f>HYPERLINK("https://www.ncbi.nlm.nih.gov/geo/query/acc.cgi?acc=GSM1163676","GSM1163676")</f>
        <v>GSM1163676</v>
      </c>
      <c r="B833" s="2" t="s">
        <v>7176</v>
      </c>
      <c r="C833" t="str">
        <f t="shared" ref="C833:C838" si="10">HYPERLINK("https://www.ncbi.nlm.nih.gov/geo/query/acc.cgi?acc=GSE47964","GSE47964")</f>
        <v>GSE47964</v>
      </c>
      <c r="D833" t="str">
        <f t="shared" ref="D833:D838" si="11">HYPERLINK("https://www.ncbi.nlm.nih.gov/Traces/study/?acc=SRP026045","SRP026045")</f>
        <v>SRP026045</v>
      </c>
      <c r="E833" t="str">
        <f>HYPERLINK("https://www.ncbi.nlm.nih.gov/Traces/study/?acc=SRX306223","SRX306223")</f>
        <v>SRX306223</v>
      </c>
    </row>
    <row r="834" spans="1:5" x14ac:dyDescent="0.25">
      <c r="A834" t="str">
        <f>HYPERLINK("https://www.ncbi.nlm.nih.gov/geo/query/acc.cgi?acc=GSM1163677","GSM1163677")</f>
        <v>GSM1163677</v>
      </c>
      <c r="B834" s="2" t="s">
        <v>7177</v>
      </c>
      <c r="C834" t="str">
        <f t="shared" si="10"/>
        <v>GSE47964</v>
      </c>
      <c r="D834" t="str">
        <f t="shared" si="11"/>
        <v>SRP026045</v>
      </c>
      <c r="E834" t="str">
        <f>HYPERLINK("https://www.ncbi.nlm.nih.gov/Traces/study/?acc=SRX306224","SRX306224")</f>
        <v>SRX306224</v>
      </c>
    </row>
    <row r="835" spans="1:5" x14ac:dyDescent="0.25">
      <c r="A835" t="str">
        <f>HYPERLINK("https://www.ncbi.nlm.nih.gov/geo/query/acc.cgi?acc=GSM1163693","GSM1163693")</f>
        <v>GSM1163693</v>
      </c>
      <c r="B835" s="2" t="s">
        <v>7178</v>
      </c>
      <c r="C835" t="str">
        <f t="shared" si="10"/>
        <v>GSE47964</v>
      </c>
      <c r="D835" t="str">
        <f t="shared" si="11"/>
        <v>SRP026045</v>
      </c>
      <c r="E835" t="str">
        <f>HYPERLINK("https://www.ncbi.nlm.nih.gov/Traces/study/?acc=SRX306240","SRX306240")</f>
        <v>SRX306240</v>
      </c>
    </row>
    <row r="836" spans="1:5" x14ac:dyDescent="0.25">
      <c r="A836" t="str">
        <f>HYPERLINK("https://www.ncbi.nlm.nih.gov/geo/query/acc.cgi?acc=GSM1163679","GSM1163679")</f>
        <v>GSM1163679</v>
      </c>
      <c r="B836" s="2" t="s">
        <v>7179</v>
      </c>
      <c r="C836" t="str">
        <f t="shared" si="10"/>
        <v>GSE47964</v>
      </c>
      <c r="D836" t="str">
        <f t="shared" si="11"/>
        <v>SRP026045</v>
      </c>
      <c r="E836" t="str">
        <f>HYPERLINK("https://www.ncbi.nlm.nih.gov/Traces/study/?acc=SRX306226","SRX306226")</f>
        <v>SRX306226</v>
      </c>
    </row>
    <row r="837" spans="1:5" x14ac:dyDescent="0.25">
      <c r="A837" t="str">
        <f>HYPERLINK("https://www.ncbi.nlm.nih.gov/geo/query/acc.cgi?acc=GSM1163680","GSM1163680")</f>
        <v>GSM1163680</v>
      </c>
      <c r="B837" s="2" t="s">
        <v>7180</v>
      </c>
      <c r="C837" t="str">
        <f t="shared" si="10"/>
        <v>GSE47964</v>
      </c>
      <c r="D837" t="str">
        <f t="shared" si="11"/>
        <v>SRP026045</v>
      </c>
      <c r="E837" t="str">
        <f>HYPERLINK("https://www.ncbi.nlm.nih.gov/Traces/study/?acc=SRX306227","SRX306227")</f>
        <v>SRX306227</v>
      </c>
    </row>
    <row r="838" spans="1:5" x14ac:dyDescent="0.25">
      <c r="A838" t="str">
        <f>HYPERLINK("https://www.ncbi.nlm.nih.gov/geo/query/acc.cgi?acc=GSM1163678","GSM1163678")</f>
        <v>GSM1163678</v>
      </c>
      <c r="B838" s="2" t="s">
        <v>7181</v>
      </c>
      <c r="C838" t="str">
        <f t="shared" si="10"/>
        <v>GSE47964</v>
      </c>
      <c r="D838" t="str">
        <f t="shared" si="11"/>
        <v>SRP026045</v>
      </c>
      <c r="E838" t="str">
        <f>HYPERLINK("https://www.ncbi.nlm.nih.gov/Traces/study/?acc=SRX306225","SRX306225")</f>
        <v>SRX306225</v>
      </c>
    </row>
    <row r="839" spans="1:5" x14ac:dyDescent="0.25">
      <c r="A839" t="str">
        <f>HYPERLINK("https://www.ncbi.nlm.nih.gov/geo/query/acc.cgi?acc=GSM1816844","GSM1816844")</f>
        <v>GSM1816844</v>
      </c>
      <c r="B839" s="2" t="s">
        <v>7182</v>
      </c>
      <c r="C839" t="str">
        <f>HYPERLINK("https://www.ncbi.nlm.nih.gov/geo/query/acc.cgi?acc=GSE70721","GSE70721")</f>
        <v>GSE70721</v>
      </c>
      <c r="D839" t="str">
        <f>HYPERLINK("https://www.ncbi.nlm.nih.gov/Traces/study/?acc=SRP060644","SRP060644")</f>
        <v>SRP060644</v>
      </c>
      <c r="E839" t="str">
        <f>HYPERLINK("https://www.ncbi.nlm.nih.gov/Traces/study/?acc=SRX1091402","SRX1091402")</f>
        <v>SRX1091402</v>
      </c>
    </row>
    <row r="840" spans="1:5" x14ac:dyDescent="0.25">
      <c r="A840" t="str">
        <f>HYPERLINK("https://www.ncbi.nlm.nih.gov/geo/query/acc.cgi?acc=GSM1899784","GSM1899784")</f>
        <v>GSM1899784</v>
      </c>
      <c r="B840" s="2" t="s">
        <v>7183</v>
      </c>
      <c r="C840" t="str">
        <f>HYPERLINK("https://www.ncbi.nlm.nih.gov/geo/query/acc.cgi?acc=GSE73631","GSE73631")</f>
        <v>GSE73631</v>
      </c>
      <c r="D840" t="str">
        <f>HYPERLINK("https://www.ncbi.nlm.nih.gov/Traces/study/?acc=SRP064357","SRP064357")</f>
        <v>SRP064357</v>
      </c>
      <c r="E840" t="str">
        <f>HYPERLINK("https://www.ncbi.nlm.nih.gov/Traces/study/?acc=SRX1297575","SRX1297575")</f>
        <v>SRX1297575</v>
      </c>
    </row>
    <row r="841" spans="1:5" x14ac:dyDescent="0.25">
      <c r="A841" t="str">
        <f>HYPERLINK("https://www.ncbi.nlm.nih.gov/geo/query/acc.cgi?acc=GSM2133798","GSM2133798")</f>
        <v>GSM2133798</v>
      </c>
      <c r="B841" s="2" t="s">
        <v>7184</v>
      </c>
      <c r="C841" t="str">
        <f>HYPERLINK("https://www.ncbi.nlm.nih.gov/geo/query/acc.cgi?acc=GSE80708","GSE80708")</f>
        <v>GSE80708</v>
      </c>
      <c r="D841" t="str">
        <f>HYPERLINK("https://www.ncbi.nlm.nih.gov/Traces/study/?acc=SRP074044","SRP074044")</f>
        <v>SRP074044</v>
      </c>
      <c r="E841" t="str">
        <f>HYPERLINK("https://www.ncbi.nlm.nih.gov/Traces/study/?acc=SRX1728906","SRX1728906")</f>
        <v>SRX1728906</v>
      </c>
    </row>
    <row r="842" spans="1:5" x14ac:dyDescent="0.25">
      <c r="A842" t="str">
        <f>HYPERLINK("https://www.ncbi.nlm.nih.gov/geo/query/acc.cgi?acc=GSM2133800","GSM2133800")</f>
        <v>GSM2133800</v>
      </c>
      <c r="B842" s="2" t="s">
        <v>7185</v>
      </c>
      <c r="C842" t="str">
        <f>HYPERLINK("https://www.ncbi.nlm.nih.gov/geo/query/acc.cgi?acc=GSE80708","GSE80708")</f>
        <v>GSE80708</v>
      </c>
      <c r="D842" t="str">
        <f>HYPERLINK("https://www.ncbi.nlm.nih.gov/Traces/study/?acc=SRP074044","SRP074044")</f>
        <v>SRP074044</v>
      </c>
      <c r="E842" t="str">
        <f>HYPERLINK("https://www.ncbi.nlm.nih.gov/Traces/study/?acc=SRX1728908","SRX1728908")</f>
        <v>SRX1728908</v>
      </c>
    </row>
    <row r="843" spans="1:5" x14ac:dyDescent="0.25">
      <c r="A843" t="str">
        <f>HYPERLINK("https://www.ncbi.nlm.nih.gov/geo/query/acc.cgi?acc=GSM1446812","GSM1446812")</f>
        <v>GSM1446812</v>
      </c>
      <c r="B843" s="2" t="s">
        <v>7186</v>
      </c>
      <c r="C843" t="str">
        <f>HYPERLINK("https://www.ncbi.nlm.nih.gov/geo/query/acc.cgi?acc=GSE59813","GSE59813")</f>
        <v>GSE59813</v>
      </c>
      <c r="D843" t="str">
        <f>HYPERLINK("https://www.ncbi.nlm.nih.gov/Traces/study/?acc=SRP044929","SRP044929")</f>
        <v>SRP044929</v>
      </c>
      <c r="E843" t="str">
        <f>HYPERLINK("https://www.ncbi.nlm.nih.gov/Traces/study/?acc=SRX663219","SRX663219")</f>
        <v>SRX663219</v>
      </c>
    </row>
    <row r="844" spans="1:5" x14ac:dyDescent="0.25">
      <c r="A844" t="str">
        <f>HYPERLINK("https://www.ncbi.nlm.nih.gov/geo/query/acc.cgi?acc=GSM1446813","GSM1446813")</f>
        <v>GSM1446813</v>
      </c>
      <c r="B844" s="2" t="s">
        <v>7187</v>
      </c>
      <c r="C844" t="str">
        <f>HYPERLINK("https://www.ncbi.nlm.nih.gov/geo/query/acc.cgi?acc=GSE59813","GSE59813")</f>
        <v>GSE59813</v>
      </c>
      <c r="D844" t="str">
        <f>HYPERLINK("https://www.ncbi.nlm.nih.gov/Traces/study/?acc=SRP044929","SRP044929")</f>
        <v>SRP044929</v>
      </c>
      <c r="E844" t="str">
        <f>HYPERLINK("https://www.ncbi.nlm.nih.gov/Traces/study/?acc=SRX663220","SRX663220")</f>
        <v>SRX663220</v>
      </c>
    </row>
    <row r="845" spans="1:5" x14ac:dyDescent="0.25">
      <c r="A845" t="str">
        <f>HYPERLINK("https://www.ncbi.nlm.nih.gov/geo/query/acc.cgi?acc=GSM910950","GSM910950")</f>
        <v>GSM910950</v>
      </c>
      <c r="B845" s="2" t="s">
        <v>7188</v>
      </c>
      <c r="C845" t="str">
        <f>HYPERLINK("https://www.ncbi.nlm.nih.gov/geo/query/acc.cgi?acc=GSE37111","GSE37111")</f>
        <v>GSE37111</v>
      </c>
      <c r="D845" t="str">
        <f>HYPERLINK("https://www.ncbi.nlm.nih.gov/Traces/study/?acc=SRP012118","SRP012118")</f>
        <v>SRP012118</v>
      </c>
      <c r="E845" t="str">
        <f>HYPERLINK("https://www.ncbi.nlm.nih.gov/Traces/study/?acc=SRX137367","SRX137367")</f>
        <v>SRX137367</v>
      </c>
    </row>
    <row r="846" spans="1:5" x14ac:dyDescent="0.25">
      <c r="A846" t="str">
        <f>HYPERLINK("https://www.ncbi.nlm.nih.gov/geo/query/acc.cgi?acc=GSM1842772","GSM1842772")</f>
        <v>GSM1842772</v>
      </c>
      <c r="B846" s="2" t="s">
        <v>7189</v>
      </c>
      <c r="C846" t="str">
        <f>HYPERLINK("https://www.ncbi.nlm.nih.gov/geo/query/acc.cgi?acc=GSE56312","GSE56312")</f>
        <v>GSE56312</v>
      </c>
      <c r="D846" t="str">
        <f>HYPERLINK("https://www.ncbi.nlm.nih.gov/Traces/study/?acc=SRP040666","SRP040666")</f>
        <v>SRP040666</v>
      </c>
      <c r="E846" t="str">
        <f>HYPERLINK("https://www.ncbi.nlm.nih.gov/Traces/study/?acc=SRX1133097","SRX1133097")</f>
        <v>SRX1133097</v>
      </c>
    </row>
    <row r="847" spans="1:5" x14ac:dyDescent="0.25">
      <c r="A847" t="str">
        <f>HYPERLINK("https://www.ncbi.nlm.nih.gov/geo/query/acc.cgi?acc=GSM1654755","GSM1654755")</f>
        <v>GSM1654755</v>
      </c>
      <c r="B847" s="2" t="s">
        <v>7190</v>
      </c>
      <c r="C847" t="str">
        <f>HYPERLINK("https://www.ncbi.nlm.nih.gov/geo/query/acc.cgi?acc=GSE67715","GSE67715")</f>
        <v>GSE67715</v>
      </c>
      <c r="D847" t="str">
        <f>HYPERLINK("https://www.ncbi.nlm.nih.gov/Traces/study/?acc=SRP057021","SRP057021")</f>
        <v>SRP057021</v>
      </c>
      <c r="E847" t="str">
        <f>HYPERLINK("https://www.ncbi.nlm.nih.gov/Traces/study/?acc=SRX984849","SRX984849")</f>
        <v>SRX984849</v>
      </c>
    </row>
    <row r="848" spans="1:5" x14ac:dyDescent="0.25">
      <c r="A848" t="str">
        <f>HYPERLINK("https://www.ncbi.nlm.nih.gov/geo/query/acc.cgi?acc=GSM1470297","GSM1470297")</f>
        <v>GSM1470297</v>
      </c>
      <c r="B848" s="2" t="s">
        <v>7191</v>
      </c>
      <c r="C848" t="str">
        <f>HYPERLINK("https://www.ncbi.nlm.nih.gov/geo/query/acc.cgi?acc=GSE60285","GSE60285")</f>
        <v>GSE60285</v>
      </c>
      <c r="D848" t="str">
        <f>HYPERLINK("https://www.ncbi.nlm.nih.gov/Traces/study/?acc=SRP045417","SRP045417")</f>
        <v>SRP045417</v>
      </c>
      <c r="E848" t="str">
        <f>HYPERLINK("https://www.ncbi.nlm.nih.gov/Traces/study/?acc=SRX674280","SRX674280")</f>
        <v>SRX674280</v>
      </c>
    </row>
    <row r="849" spans="1:5" x14ac:dyDescent="0.25">
      <c r="A849" t="str">
        <f>HYPERLINK("https://www.ncbi.nlm.nih.gov/geo/query/acc.cgi?acc=GSM1470300","GSM1470300")</f>
        <v>GSM1470300</v>
      </c>
      <c r="B849" s="2" t="s">
        <v>7192</v>
      </c>
      <c r="C849" t="str">
        <f>HYPERLINK("https://www.ncbi.nlm.nih.gov/geo/query/acc.cgi?acc=GSE60285","GSE60285")</f>
        <v>GSE60285</v>
      </c>
      <c r="D849" t="str">
        <f>HYPERLINK("https://www.ncbi.nlm.nih.gov/Traces/study/?acc=SRP045417","SRP045417")</f>
        <v>SRP045417</v>
      </c>
      <c r="E849" t="str">
        <f>HYPERLINK("https://www.ncbi.nlm.nih.gov/Traces/study/?acc=SRX674283","SRX674283")</f>
        <v>SRX674283</v>
      </c>
    </row>
    <row r="850" spans="1:5" x14ac:dyDescent="0.25">
      <c r="A850" t="str">
        <f>HYPERLINK("https://www.ncbi.nlm.nih.gov/geo/query/acc.cgi?acc=GSM1399458","GSM1399458")</f>
        <v>GSM1399458</v>
      </c>
      <c r="B850" s="2" t="s">
        <v>7193</v>
      </c>
      <c r="C850" t="str">
        <f>HYPERLINK("https://www.ncbi.nlm.nih.gov/geo/query/acc.cgi?acc=GSE58016","GSE58016")</f>
        <v>GSE58016</v>
      </c>
      <c r="D850" t="str">
        <f>HYPERLINK("https://www.ncbi.nlm.nih.gov/Traces/study/?acc=SRP042332","SRP042332")</f>
        <v>SRP042332</v>
      </c>
      <c r="E850" t="str">
        <f>HYPERLINK("https://www.ncbi.nlm.nih.gov/Traces/study/?acc=SRX554645","SRX554645")</f>
        <v>SRX554645</v>
      </c>
    </row>
    <row r="851" spans="1:5" x14ac:dyDescent="0.25">
      <c r="A851" t="str">
        <f>HYPERLINK("https://www.ncbi.nlm.nih.gov/geo/query/acc.cgi?acc=GSM1816841","GSM1816841")</f>
        <v>GSM1816841</v>
      </c>
      <c r="B851" s="2" t="s">
        <v>7194</v>
      </c>
      <c r="C851" t="str">
        <f>HYPERLINK("https://www.ncbi.nlm.nih.gov/geo/query/acc.cgi?acc=GSE70721","GSE70721")</f>
        <v>GSE70721</v>
      </c>
      <c r="D851" t="str">
        <f>HYPERLINK("https://www.ncbi.nlm.nih.gov/Traces/study/?acc=SRP060644","SRP060644")</f>
        <v>SRP060644</v>
      </c>
      <c r="E851" t="str">
        <f>HYPERLINK("https://www.ncbi.nlm.nih.gov/Traces/study/?acc=SRX1091399","SRX1091399")</f>
        <v>SRX1091399</v>
      </c>
    </row>
    <row r="852" spans="1:5" x14ac:dyDescent="0.25">
      <c r="A852" t="str">
        <f>HYPERLINK("https://www.ncbi.nlm.nih.gov/geo/query/acc.cgi?acc=GSM1816845","GSM1816845")</f>
        <v>GSM1816845</v>
      </c>
      <c r="B852" s="2" t="s">
        <v>7195</v>
      </c>
      <c r="C852" t="str">
        <f>HYPERLINK("https://www.ncbi.nlm.nih.gov/geo/query/acc.cgi?acc=GSE70721","GSE70721")</f>
        <v>GSE70721</v>
      </c>
      <c r="D852" t="str">
        <f>HYPERLINK("https://www.ncbi.nlm.nih.gov/Traces/study/?acc=SRP060644","SRP060644")</f>
        <v>SRP060644</v>
      </c>
      <c r="E852" t="str">
        <f>HYPERLINK("https://www.ncbi.nlm.nih.gov/Traces/study/?acc=SRX1091403","SRX1091403")</f>
        <v>SRX1091403</v>
      </c>
    </row>
    <row r="853" spans="1:5" x14ac:dyDescent="0.25">
      <c r="A853" t="str">
        <f>HYPERLINK("https://www.ncbi.nlm.nih.gov/geo/query/acc.cgi?acc=GSM886452","GSM886452")</f>
        <v>GSM886452</v>
      </c>
      <c r="B853" s="2" t="s">
        <v>7196</v>
      </c>
      <c r="C853" t="str">
        <f>HYPERLINK("https://www.ncbi.nlm.nih.gov/geo/query/acc.cgi?acc=GSE36290","GSE36290")</f>
        <v>GSE36290</v>
      </c>
      <c r="D853" t="str">
        <f>HYPERLINK("https://www.ncbi.nlm.nih.gov/Traces/study/?acc=SRP011318","SRP011318")</f>
        <v>SRP011318</v>
      </c>
      <c r="E853" t="str">
        <f>HYPERLINK("https://www.ncbi.nlm.nih.gov/Traces/study/?acc=SRX127318","SRX127318")</f>
        <v>SRX127318</v>
      </c>
    </row>
    <row r="854" spans="1:5" x14ac:dyDescent="0.25">
      <c r="A854" t="str">
        <f>HYPERLINK("https://www.ncbi.nlm.nih.gov/geo/query/acc.cgi?acc=GSM1136063","GSM1136063")</f>
        <v>GSM1136063</v>
      </c>
      <c r="B854" s="2" t="s">
        <v>7197</v>
      </c>
      <c r="C854" t="str">
        <f>HYPERLINK("https://www.ncbi.nlm.nih.gov/geo/query/acc.cgi?acc=GSE46716","GSE46716")</f>
        <v>GSE46716</v>
      </c>
      <c r="D854" t="str">
        <f>HYPERLINK("https://www.ncbi.nlm.nih.gov/Traces/study/?acc=SRP022161","SRP022161")</f>
        <v>SRP022161</v>
      </c>
      <c r="E854" t="str">
        <f>HYPERLINK("https://www.ncbi.nlm.nih.gov/Traces/study/?acc=SRX275900","SRX275900")</f>
        <v>SRX275900</v>
      </c>
    </row>
    <row r="855" spans="1:5" x14ac:dyDescent="0.25">
      <c r="A855" t="str">
        <f>HYPERLINK("https://www.ncbi.nlm.nih.gov/geo/query/acc.cgi?acc=GSM2073072","GSM2073072")</f>
        <v>GSM2073072</v>
      </c>
      <c r="B855" s="2" t="s">
        <v>7198</v>
      </c>
      <c r="C855" t="str">
        <f>HYPERLINK("https://www.ncbi.nlm.nih.gov/geo/query/acc.cgi?acc=GSE78708","GSE78708")</f>
        <v>GSE78708</v>
      </c>
      <c r="D855" t="str">
        <f>HYPERLINK("https://www.ncbi.nlm.nih.gov/Traces/study/?acc=SRP070890","SRP070890")</f>
        <v>SRP070890</v>
      </c>
      <c r="E855" t="str">
        <f>HYPERLINK("https://www.ncbi.nlm.nih.gov/Traces/study/?acc=SRX1602695","SRX1602695")</f>
        <v>SRX1602695</v>
      </c>
    </row>
    <row r="856" spans="1:5" x14ac:dyDescent="0.25">
      <c r="A856" t="str">
        <f>HYPERLINK("https://www.ncbi.nlm.nih.gov/geo/query/acc.cgi?acc=GSM2073071","GSM2073071")</f>
        <v>GSM2073071</v>
      </c>
      <c r="B856" s="2" t="s">
        <v>7199</v>
      </c>
      <c r="C856" t="str">
        <f>HYPERLINK("https://www.ncbi.nlm.nih.gov/geo/query/acc.cgi?acc=GSE78708","GSE78708")</f>
        <v>GSE78708</v>
      </c>
      <c r="D856" t="str">
        <f>HYPERLINK("https://www.ncbi.nlm.nih.gov/Traces/study/?acc=SRP070890","SRP070890")</f>
        <v>SRP070890</v>
      </c>
      <c r="E856" t="str">
        <f>HYPERLINK("https://www.ncbi.nlm.nih.gov/Traces/study/?acc=SRX1602694","SRX1602694")</f>
        <v>SRX1602694</v>
      </c>
    </row>
    <row r="857" spans="1:5" x14ac:dyDescent="0.25">
      <c r="A857" t="str">
        <f>HYPERLINK("https://www.ncbi.nlm.nih.gov/geo/query/acc.cgi?acc=GSM2306670","GSM2306670")</f>
        <v>GSM2306670</v>
      </c>
      <c r="B857" s="2" t="s">
        <v>7200</v>
      </c>
      <c r="C857" t="str">
        <f>HYPERLINK("https://www.ncbi.nlm.nih.gov/geo/query/acc.cgi?acc=GSE78708","GSE78708")</f>
        <v>GSE78708</v>
      </c>
      <c r="D857" t="str">
        <f>HYPERLINK("https://www.ncbi.nlm.nih.gov/Traces/study/?acc=SRP070890","SRP070890")</f>
        <v>SRP070890</v>
      </c>
      <c r="E857" t="str">
        <f>HYPERLINK("https://www.ncbi.nlm.nih.gov/Traces/study/?acc=SRX2152817","SRX2152817")</f>
        <v>SRX2152817</v>
      </c>
    </row>
    <row r="858" spans="1:5" x14ac:dyDescent="0.25">
      <c r="A858" t="str">
        <f>HYPERLINK("https://www.ncbi.nlm.nih.gov/geo/query/acc.cgi?acc=GSM2306666","GSM2306666")</f>
        <v>GSM2306666</v>
      </c>
      <c r="B858" s="2" t="s">
        <v>7201</v>
      </c>
      <c r="C858" t="str">
        <f>HYPERLINK("https://www.ncbi.nlm.nih.gov/geo/query/acc.cgi?acc=GSE78708","GSE78708")</f>
        <v>GSE78708</v>
      </c>
      <c r="D858" t="str">
        <f>HYPERLINK("https://www.ncbi.nlm.nih.gov/Traces/study/?acc=SRP070890","SRP070890")</f>
        <v>SRP070890</v>
      </c>
      <c r="E858" t="str">
        <f>HYPERLINK("https://www.ncbi.nlm.nih.gov/Traces/study/?acc=SRX2152813","SRX2152813")</f>
        <v>SRX2152813</v>
      </c>
    </row>
    <row r="859" spans="1:5" x14ac:dyDescent="0.25">
      <c r="A859" t="str">
        <f>HYPERLINK("https://www.ncbi.nlm.nih.gov/geo/query/acc.cgi?acc=GSM2282196","GSM2282196")</f>
        <v>GSM2282196</v>
      </c>
      <c r="B859" s="2" t="s">
        <v>7202</v>
      </c>
      <c r="C859" t="str">
        <f>HYPERLINK("https://www.ncbi.nlm.nih.gov/geo/query/acc.cgi?acc=GSE85717","GSE85717")</f>
        <v>GSE85717</v>
      </c>
      <c r="D859" t="str">
        <f>HYPERLINK("https://www.ncbi.nlm.nih.gov/Traces/study/?acc=SRP082325","SRP082325")</f>
        <v>SRP082325</v>
      </c>
      <c r="E859" t="str">
        <f>HYPERLINK("https://www.ncbi.nlm.nih.gov/Traces/study/?acc=SRX2031395","SRX2031395")</f>
        <v>SRX2031395</v>
      </c>
    </row>
    <row r="860" spans="1:5" x14ac:dyDescent="0.25">
      <c r="A860" t="str">
        <f>HYPERLINK("https://www.ncbi.nlm.nih.gov/geo/query/acc.cgi?acc=GSM2282199","GSM2282199")</f>
        <v>GSM2282199</v>
      </c>
      <c r="B860" s="2" t="s">
        <v>7203</v>
      </c>
      <c r="C860" t="str">
        <f>HYPERLINK("https://www.ncbi.nlm.nih.gov/geo/query/acc.cgi?acc=GSE85717","GSE85717")</f>
        <v>GSE85717</v>
      </c>
      <c r="D860" t="str">
        <f>HYPERLINK("https://www.ncbi.nlm.nih.gov/Traces/study/?acc=SRP082325","SRP082325")</f>
        <v>SRP082325</v>
      </c>
      <c r="E860" t="str">
        <f>HYPERLINK("https://www.ncbi.nlm.nih.gov/Traces/study/?acc=SRX2031398","SRX2031398")</f>
        <v>SRX2031398</v>
      </c>
    </row>
    <row r="861" spans="1:5" x14ac:dyDescent="0.25">
      <c r="A861" t="str">
        <f>HYPERLINK("https://www.ncbi.nlm.nih.gov/geo/query/acc.cgi?acc=GSM2282198","GSM2282198")</f>
        <v>GSM2282198</v>
      </c>
      <c r="B861" s="2" t="s">
        <v>7204</v>
      </c>
      <c r="C861" t="str">
        <f>HYPERLINK("https://www.ncbi.nlm.nih.gov/geo/query/acc.cgi?acc=GSE85717","GSE85717")</f>
        <v>GSE85717</v>
      </c>
      <c r="D861" t="str">
        <f>HYPERLINK("https://www.ncbi.nlm.nih.gov/Traces/study/?acc=SRP082325","SRP082325")</f>
        <v>SRP082325</v>
      </c>
      <c r="E861" t="str">
        <f>HYPERLINK("https://www.ncbi.nlm.nih.gov/Traces/study/?acc=SRX2031397","SRX2031397")</f>
        <v>SRX2031397</v>
      </c>
    </row>
    <row r="862" spans="1:5" x14ac:dyDescent="0.25">
      <c r="A862" t="str">
        <f>HYPERLINK("https://www.ncbi.nlm.nih.gov/geo/query/acc.cgi?acc=GSM2282195","GSM2282195")</f>
        <v>GSM2282195</v>
      </c>
      <c r="B862" s="2" t="s">
        <v>7205</v>
      </c>
      <c r="C862" t="str">
        <f>HYPERLINK("https://www.ncbi.nlm.nih.gov/geo/query/acc.cgi?acc=GSE85717","GSE85717")</f>
        <v>GSE85717</v>
      </c>
      <c r="D862" t="str">
        <f>HYPERLINK("https://www.ncbi.nlm.nih.gov/Traces/study/?acc=SRP082325","SRP082325")</f>
        <v>SRP082325</v>
      </c>
      <c r="E862" t="str">
        <f>HYPERLINK("https://www.ncbi.nlm.nih.gov/Traces/study/?acc=SRX2031394","SRX2031394")</f>
        <v>SRX2031394</v>
      </c>
    </row>
    <row r="863" spans="1:5" x14ac:dyDescent="0.25">
      <c r="A863" t="str">
        <f>HYPERLINK("https://www.ncbi.nlm.nih.gov/geo/query/acc.cgi?acc=GSM2254629","GSM2254629")</f>
        <v>GSM2254629</v>
      </c>
      <c r="B863" s="2" t="s">
        <v>7206</v>
      </c>
      <c r="C863" t="str">
        <f>HYPERLINK("https://www.ncbi.nlm.nih.gov/geo/query/acc.cgi?acc=GSE84953","GSE84953")</f>
        <v>GSE84953</v>
      </c>
      <c r="D863" t="str">
        <f>HYPERLINK("https://www.ncbi.nlm.nih.gov/Traces/study/?acc=SRP080131","SRP080131")</f>
        <v>SRP080131</v>
      </c>
      <c r="E863" t="str">
        <f>HYPERLINK("https://www.ncbi.nlm.nih.gov/Traces/study/?acc=SRX1985396","SRX1985396")</f>
        <v>SRX1985396</v>
      </c>
    </row>
    <row r="864" spans="1:5" x14ac:dyDescent="0.25">
      <c r="A864" t="str">
        <f>HYPERLINK("https://www.ncbi.nlm.nih.gov/geo/query/acc.cgi?acc=GSM2254625","GSM2254625")</f>
        <v>GSM2254625</v>
      </c>
      <c r="B864" s="2" t="s">
        <v>7207</v>
      </c>
      <c r="C864" t="str">
        <f>HYPERLINK("https://www.ncbi.nlm.nih.gov/geo/query/acc.cgi?acc=GSE84953","GSE84953")</f>
        <v>GSE84953</v>
      </c>
      <c r="D864" t="str">
        <f>HYPERLINK("https://www.ncbi.nlm.nih.gov/Traces/study/?acc=SRP080131","SRP080131")</f>
        <v>SRP080131</v>
      </c>
      <c r="E864" t="str">
        <f>HYPERLINK("https://www.ncbi.nlm.nih.gov/Traces/study/?acc=SRX1985392","SRX1985392")</f>
        <v>SRX1985392</v>
      </c>
    </row>
    <row r="865" spans="1:5" x14ac:dyDescent="0.25">
      <c r="A865" t="str">
        <f>HYPERLINK("https://www.ncbi.nlm.nih.gov/geo/query/acc.cgi?acc=GSM2473161","GSM2473161")</f>
        <v>GSM2473161</v>
      </c>
      <c r="B865" s="2" t="s">
        <v>7208</v>
      </c>
      <c r="C865" t="str">
        <f>HYPERLINK("https://www.ncbi.nlm.nih.gov/geo/query/acc.cgi?acc=GSE94324","GSE94324")</f>
        <v>GSE94324</v>
      </c>
      <c r="D865" t="str">
        <f>HYPERLINK("https://www.ncbi.nlm.nih.gov/Traces/study/?acc=SRP098643","SRP098643")</f>
        <v>SRP098643</v>
      </c>
      <c r="E865" t="str">
        <f>HYPERLINK("https://www.ncbi.nlm.nih.gov/Traces/study/?acc=SRX2529749","SRX2529749")</f>
        <v>SRX2529749</v>
      </c>
    </row>
    <row r="866" spans="1:5" x14ac:dyDescent="0.25">
      <c r="A866" t="str">
        <f>HYPERLINK("https://www.ncbi.nlm.nih.gov/geo/query/acc.cgi?acc=GSM1966770","GSM1966770")</f>
        <v>GSM1966770</v>
      </c>
      <c r="B866" s="2" t="s">
        <v>7209</v>
      </c>
      <c r="C866" t="str">
        <f>HYPERLINK("https://www.ncbi.nlm.nih.gov/geo/query/acc.cgi?acc=GSE75751","GSE75751")</f>
        <v>GSE75751</v>
      </c>
      <c r="D866" t="str">
        <f>HYPERLINK("https://www.ncbi.nlm.nih.gov/Traces/study/?acc=SRP067094","SRP067094")</f>
        <v>SRP067094</v>
      </c>
      <c r="E866" t="str">
        <f>HYPERLINK("https://www.ncbi.nlm.nih.gov/Traces/study/?acc=SRX1469919","SRX1469919")</f>
        <v>SRX1469919</v>
      </c>
    </row>
    <row r="867" spans="1:5" x14ac:dyDescent="0.25">
      <c r="A867" t="str">
        <f>HYPERLINK("https://www.ncbi.nlm.nih.gov/geo/query/acc.cgi?acc=GSM1657395","GSM1657395")</f>
        <v>GSM1657395</v>
      </c>
      <c r="B867" s="2" t="s">
        <v>7210</v>
      </c>
      <c r="C867" t="str">
        <f>HYPERLINK("https://www.ncbi.nlm.nih.gov/geo/query/acc.cgi?acc=GSE67868","GSE67868")</f>
        <v>GSE67868</v>
      </c>
      <c r="D867" t="str">
        <f>HYPERLINK("https://www.ncbi.nlm.nih.gov/Traces/study/?acc=SRP057159","SRP057159")</f>
        <v>SRP057159</v>
      </c>
      <c r="E867" t="str">
        <f>HYPERLINK("https://www.ncbi.nlm.nih.gov/Traces/study/?acc=SRX994834","SRX994834")</f>
        <v>SRX994834</v>
      </c>
    </row>
    <row r="868" spans="1:5" x14ac:dyDescent="0.25">
      <c r="A868" t="str">
        <f>HYPERLINK("https://www.ncbi.nlm.nih.gov/geo/query/acc.cgi?acc=GSM2588373","GSM2588373")</f>
        <v>GSM2588373</v>
      </c>
      <c r="B868" s="2" t="s">
        <v>7211</v>
      </c>
      <c r="C868" t="str">
        <f>HYPERLINK("https://www.ncbi.nlm.nih.gov/geo/query/acc.cgi?acc=GSE98140","GSE98140")</f>
        <v>GSE98140</v>
      </c>
      <c r="D868" t="str">
        <f>HYPERLINK("https://www.ncbi.nlm.nih.gov/Traces/study/?acc=SRP105122","SRP105122")</f>
        <v>SRP105122</v>
      </c>
      <c r="E868" t="str">
        <f>HYPERLINK("https://www.ncbi.nlm.nih.gov/Traces/study/?acc=SRX2762116","SRX2762116")</f>
        <v>SRX2762116</v>
      </c>
    </row>
    <row r="869" spans="1:5" x14ac:dyDescent="0.25">
      <c r="A869" t="str">
        <f>HYPERLINK("https://www.ncbi.nlm.nih.gov/geo/query/acc.cgi?acc=GSM1399452","GSM1399452")</f>
        <v>GSM1399452</v>
      </c>
      <c r="B869" s="2" t="s">
        <v>7212</v>
      </c>
      <c r="C869" t="str">
        <f>HYPERLINK("https://www.ncbi.nlm.nih.gov/geo/query/acc.cgi?acc=GSE58016","GSE58016")</f>
        <v>GSE58016</v>
      </c>
      <c r="D869" t="str">
        <f>HYPERLINK("https://www.ncbi.nlm.nih.gov/Traces/study/?acc=SRP042332","SRP042332")</f>
        <v>SRP042332</v>
      </c>
      <c r="E869" t="str">
        <f>HYPERLINK("https://www.ncbi.nlm.nih.gov/Traces/study/?acc=SRX554639","SRX554639")</f>
        <v>SRX554639</v>
      </c>
    </row>
    <row r="870" spans="1:5" x14ac:dyDescent="0.25">
      <c r="A870" t="str">
        <f>HYPERLINK("https://www.ncbi.nlm.nih.gov/geo/query/acc.cgi?acc=GSM2254621","GSM2254621")</f>
        <v>GSM2254621</v>
      </c>
      <c r="B870" s="2" t="s">
        <v>7213</v>
      </c>
      <c r="C870" t="str">
        <f>HYPERLINK("https://www.ncbi.nlm.nih.gov/geo/query/acc.cgi?acc=GSE84953","GSE84953")</f>
        <v>GSE84953</v>
      </c>
      <c r="D870" t="str">
        <f>HYPERLINK("https://www.ncbi.nlm.nih.gov/Traces/study/?acc=SRP080131","SRP080131")</f>
        <v>SRP080131</v>
      </c>
      <c r="E870" t="str">
        <f>HYPERLINK("https://www.ncbi.nlm.nih.gov/Traces/study/?acc=SRX1985388","SRX1985388")</f>
        <v>SRX1985388</v>
      </c>
    </row>
    <row r="871" spans="1:5" x14ac:dyDescent="0.25">
      <c r="A871" t="str">
        <f>HYPERLINK("https://www.ncbi.nlm.nih.gov/geo/query/acc.cgi?acc=GSM2254619","GSM2254619")</f>
        <v>GSM2254619</v>
      </c>
      <c r="B871" s="2" t="s">
        <v>7214</v>
      </c>
      <c r="C871" t="str">
        <f>HYPERLINK("https://www.ncbi.nlm.nih.gov/geo/query/acc.cgi?acc=GSE84953","GSE84953")</f>
        <v>GSE84953</v>
      </c>
      <c r="D871" t="str">
        <f>HYPERLINK("https://www.ncbi.nlm.nih.gov/Traces/study/?acc=SRP080131","SRP080131")</f>
        <v>SRP080131</v>
      </c>
      <c r="E871" t="str">
        <f>HYPERLINK("https://www.ncbi.nlm.nih.gov/Traces/study/?acc=SRX1985386","SRX1985386")</f>
        <v>SRX1985386</v>
      </c>
    </row>
    <row r="872" spans="1:5" x14ac:dyDescent="0.25">
      <c r="A872" t="str">
        <f>HYPERLINK("https://www.ncbi.nlm.nih.gov/geo/query/acc.cgi?acc=GSM1047966","GSM1047966")</f>
        <v>GSM1047966</v>
      </c>
      <c r="B872" s="2" t="s">
        <v>7215</v>
      </c>
      <c r="C872" t="str">
        <f>HYPERLINK("https://www.ncbi.nlm.nih.gov/geo/query/acc.cgi?acc=GSE42662","GSE42662")</f>
        <v>GSE42662</v>
      </c>
      <c r="D872" t="str">
        <f>HYPERLINK("https://www.ncbi.nlm.nih.gov/Traces/study/?acc=SRP017396","SRP017396")</f>
        <v>SRP017396</v>
      </c>
      <c r="E872" t="str">
        <f>HYPERLINK("https://www.ncbi.nlm.nih.gov/Traces/study/?acc=SRX208082","SRX208082")</f>
        <v>SRX208082</v>
      </c>
    </row>
    <row r="873" spans="1:5" x14ac:dyDescent="0.25">
      <c r="A873" t="str">
        <f>HYPERLINK("https://www.ncbi.nlm.nih.gov/geo/query/acc.cgi?acc=GSM1355138","GSM1355138")</f>
        <v>GSM1355138</v>
      </c>
      <c r="B873" s="2" t="s">
        <v>7216</v>
      </c>
      <c r="C873" t="str">
        <f>HYPERLINK("https://www.ncbi.nlm.nih.gov/geo/query/acc.cgi?acc=GSE56096","GSE56096")</f>
        <v>GSE56096</v>
      </c>
      <c r="D873" t="str">
        <f>HYPERLINK("https://www.ncbi.nlm.nih.gov/Traces/study/?acc=SRP040451","SRP040451")</f>
        <v>SRP040451</v>
      </c>
      <c r="E873" t="str">
        <f>HYPERLINK("https://www.ncbi.nlm.nih.gov/Traces/study/?acc=SRX497851","SRX497851")</f>
        <v>SRX497851</v>
      </c>
    </row>
    <row r="874" spans="1:5" x14ac:dyDescent="0.25">
      <c r="A874" t="str">
        <f>HYPERLINK("https://www.ncbi.nlm.nih.gov/geo/query/acc.cgi?acc=GSM2065689","GSM2065689")</f>
        <v>GSM2065689</v>
      </c>
      <c r="B874" s="2" t="s">
        <v>7217</v>
      </c>
      <c r="C874" t="str">
        <f>HYPERLINK("https://www.ncbi.nlm.nih.gov/geo/query/acc.cgi?acc=GSE57700","GSE57700")</f>
        <v>GSE57700</v>
      </c>
      <c r="D874" t="str">
        <f>HYPERLINK("https://www.ncbi.nlm.nih.gov/Traces/study/?acc=SRP030776","SRP030776")</f>
        <v>SRP030776</v>
      </c>
      <c r="E874" t="str">
        <f>HYPERLINK("https://www.ncbi.nlm.nih.gov/Traces/study/?acc=SRX1590977","SRX1590977")</f>
        <v>SRX1590977</v>
      </c>
    </row>
    <row r="875" spans="1:5" x14ac:dyDescent="0.25">
      <c r="A875" t="str">
        <f>HYPERLINK("https://www.ncbi.nlm.nih.gov/geo/query/acc.cgi?acc=GSM2065688","GSM2065688")</f>
        <v>GSM2065688</v>
      </c>
      <c r="B875" s="2" t="s">
        <v>7218</v>
      </c>
      <c r="C875" t="str">
        <f>HYPERLINK("https://www.ncbi.nlm.nih.gov/geo/query/acc.cgi?acc=GSE57700","GSE57700")</f>
        <v>GSE57700</v>
      </c>
      <c r="D875" t="str">
        <f>HYPERLINK("https://www.ncbi.nlm.nih.gov/Traces/study/?acc=SRP030776","SRP030776")</f>
        <v>SRP030776</v>
      </c>
      <c r="E875" t="str">
        <f>HYPERLINK("https://www.ncbi.nlm.nih.gov/Traces/study/?acc=SRX1590976","SRX1590976")</f>
        <v>SRX1590976</v>
      </c>
    </row>
    <row r="876" spans="1:5" x14ac:dyDescent="0.25">
      <c r="A876" t="str">
        <f>HYPERLINK("https://www.ncbi.nlm.nih.gov/geo/query/acc.cgi?acc=GSM1583054","GSM1583054")</f>
        <v>GSM1583054</v>
      </c>
      <c r="B876" s="2" t="s">
        <v>7219</v>
      </c>
      <c r="C876" t="str">
        <f>HYPERLINK("https://www.ncbi.nlm.nih.gov/geo/query/acc.cgi?acc=GSE64910","GSE64910")</f>
        <v>GSE64910</v>
      </c>
      <c r="D876" t="str">
        <f>HYPERLINK("https://www.ncbi.nlm.nih.gov/Traces/study/?acc=SRP052235","SRP052235")</f>
        <v>SRP052235</v>
      </c>
      <c r="E876" t="str">
        <f>HYPERLINK("https://www.ncbi.nlm.nih.gov/Traces/study/?acc=SRX843309","SRX843309")</f>
        <v>SRX843309</v>
      </c>
    </row>
    <row r="877" spans="1:5" x14ac:dyDescent="0.25">
      <c r="A877" t="str">
        <f>HYPERLINK("https://www.ncbi.nlm.nih.gov/geo/query/acc.cgi?acc=GSM1161934","GSM1161934")</f>
        <v>GSM1161934</v>
      </c>
      <c r="B877" s="2" t="s">
        <v>7220</v>
      </c>
      <c r="C877" t="str">
        <f>HYPERLINK("https://www.ncbi.nlm.nih.gov/geo/query/acc.cgi?acc=GSE47883","GSE47883")</f>
        <v>GSE47883</v>
      </c>
      <c r="D877" t="str">
        <f>HYPERLINK("https://www.ncbi.nlm.nih.gov/Traces/study/?acc=SRP025990","SRP025990")</f>
        <v>SRP025990</v>
      </c>
      <c r="E877" t="str">
        <f>HYPERLINK("https://www.ncbi.nlm.nih.gov/Traces/study/?acc=SRX304999","SRX304999")</f>
        <v>SRX304999</v>
      </c>
    </row>
    <row r="878" spans="1:5" x14ac:dyDescent="0.25">
      <c r="A878" t="str">
        <f>HYPERLINK("https://www.ncbi.nlm.nih.gov/geo/query/acc.cgi?acc=GSM2308756","GSM2308756")</f>
        <v>GSM2308756</v>
      </c>
      <c r="B878" s="2" t="s">
        <v>7221</v>
      </c>
      <c r="C878" t="str">
        <f>HYPERLINK("https://www.ncbi.nlm.nih.gov/geo/query/acc.cgi?acc=GSE86790","GSE86790")</f>
        <v>GSE86790</v>
      </c>
      <c r="D878" t="str">
        <f>HYPERLINK("https://www.ncbi.nlm.nih.gov/Traces/study/?acc=SRP087933","SRP087933")</f>
        <v>SRP087933</v>
      </c>
      <c r="E878" t="str">
        <f>HYPERLINK("https://www.ncbi.nlm.nih.gov/Traces/study/?acc=SRX2155824","SRX2155824")</f>
        <v>SRX2155824</v>
      </c>
    </row>
    <row r="879" spans="1:5" x14ac:dyDescent="0.25">
      <c r="A879" t="str">
        <f>HYPERLINK("https://www.ncbi.nlm.nih.gov/geo/query/acc.cgi?acc=GSM1125022","GSM1125022")</f>
        <v>GSM1125022</v>
      </c>
      <c r="B879" s="2" t="s">
        <v>7222</v>
      </c>
      <c r="C879" t="str">
        <f>HYPERLINK("https://www.ncbi.nlm.nih.gov/geo/query/acc.cgi?acc=GSE46149","GSE46149")</f>
        <v>GSE46149</v>
      </c>
      <c r="D879" t="str">
        <f>HYPERLINK("https://www.ncbi.nlm.nih.gov/Traces/study/?acc=SRP021137","SRP021137")</f>
        <v>SRP021137</v>
      </c>
      <c r="E879" t="str">
        <f>HYPERLINK("https://www.ncbi.nlm.nih.gov/Traces/study/?acc=SRX267711","SRX267711")</f>
        <v>SRX267711</v>
      </c>
    </row>
    <row r="880" spans="1:5" x14ac:dyDescent="0.25">
      <c r="A880" t="str">
        <f>HYPERLINK("https://www.ncbi.nlm.nih.gov/geo/query/acc.cgi?acc=GSM2463132","GSM2463132")</f>
        <v>GSM2463132</v>
      </c>
      <c r="B880" s="2" t="s">
        <v>7223</v>
      </c>
      <c r="C880" t="str">
        <f>HYPERLINK("https://www.ncbi.nlm.nih.gov/geo/query/acc.cgi?acc=GSE69823","GSE69823")</f>
        <v>GSE69823</v>
      </c>
      <c r="D880" t="str">
        <f>HYPERLINK("https://www.ncbi.nlm.nih.gov/Traces/study/?acc=SRP059433","SRP059433")</f>
        <v>SRP059433</v>
      </c>
      <c r="E880" t="str">
        <f>HYPERLINK("https://www.ncbi.nlm.nih.gov/Traces/study/?acc=SRX2504215","SRX2504215")</f>
        <v>SRX2504215</v>
      </c>
    </row>
    <row r="881" spans="1:5" x14ac:dyDescent="0.25">
      <c r="A881" t="str">
        <f>HYPERLINK("https://www.ncbi.nlm.nih.gov/geo/query/acc.cgi?acc=GSM2424684","GSM2424684")</f>
        <v>GSM2424684</v>
      </c>
      <c r="B881" s="2" t="s">
        <v>7224</v>
      </c>
      <c r="C881" t="str">
        <f>HYPERLINK("https://www.ncbi.nlm.nih.gov/geo/query/acc.cgi?acc=GSE92257","GSE92257")</f>
        <v>GSE92257</v>
      </c>
      <c r="D881" t="str">
        <f>HYPERLINK("https://www.ncbi.nlm.nih.gov/Traces/study/?acc=SRP094937","SRP094937")</f>
        <v>SRP094937</v>
      </c>
      <c r="E881" t="str">
        <f>HYPERLINK("https://www.ncbi.nlm.nih.gov/Traces/study/?acc=SRX2415008","SRX2415008")</f>
        <v>SRX2415008</v>
      </c>
    </row>
    <row r="882" spans="1:5" x14ac:dyDescent="0.25">
      <c r="A882" t="str">
        <f>HYPERLINK("https://www.ncbi.nlm.nih.gov/geo/query/acc.cgi?acc=GSM2424687","GSM2424687")</f>
        <v>GSM2424687</v>
      </c>
      <c r="B882" s="2" t="s">
        <v>7225</v>
      </c>
      <c r="C882" t="str">
        <f>HYPERLINK("https://www.ncbi.nlm.nih.gov/geo/query/acc.cgi?acc=GSE92257","GSE92257")</f>
        <v>GSE92257</v>
      </c>
      <c r="D882" t="str">
        <f>HYPERLINK("https://www.ncbi.nlm.nih.gov/Traces/study/?acc=SRP094937","SRP094937")</f>
        <v>SRP094937</v>
      </c>
      <c r="E882" t="str">
        <f>HYPERLINK("https://www.ncbi.nlm.nih.gov/Traces/study/?acc=SRX2415011","SRX2415011")</f>
        <v>SRX2415011</v>
      </c>
    </row>
    <row r="883" spans="1:5" x14ac:dyDescent="0.25">
      <c r="A883" t="str">
        <f>HYPERLINK("https://www.ncbi.nlm.nih.gov/geo/query/acc.cgi?acc=GSM2306667","GSM2306667")</f>
        <v>GSM2306667</v>
      </c>
      <c r="B883" s="2" t="s">
        <v>7226</v>
      </c>
      <c r="C883" t="str">
        <f>HYPERLINK("https://www.ncbi.nlm.nih.gov/geo/query/acc.cgi?acc=GSE78708","GSE78708")</f>
        <v>GSE78708</v>
      </c>
      <c r="D883" t="str">
        <f>HYPERLINK("https://www.ncbi.nlm.nih.gov/Traces/study/?acc=SRP070890","SRP070890")</f>
        <v>SRP070890</v>
      </c>
      <c r="E883" t="str">
        <f>HYPERLINK("https://www.ncbi.nlm.nih.gov/Traces/study/?acc=SRX2152814","SRX2152814")</f>
        <v>SRX2152814</v>
      </c>
    </row>
    <row r="884" spans="1:5" x14ac:dyDescent="0.25">
      <c r="A884" t="str">
        <f>HYPERLINK("https://www.ncbi.nlm.nih.gov/geo/query/acc.cgi?acc=GSM2588313","GSM2588313")</f>
        <v>GSM2588313</v>
      </c>
      <c r="B884" s="2" t="s">
        <v>7227</v>
      </c>
      <c r="C884" t="str">
        <f>HYPERLINK("https://www.ncbi.nlm.nih.gov/geo/query/acc.cgi?acc=GSE98140","GSE98140")</f>
        <v>GSE98140</v>
      </c>
      <c r="D884" t="str">
        <f>HYPERLINK("https://www.ncbi.nlm.nih.gov/Traces/study/?acc=SRP105122","SRP105122")</f>
        <v>SRP105122</v>
      </c>
      <c r="E884" t="str">
        <f>HYPERLINK("https://www.ncbi.nlm.nih.gov/Traces/study/?acc=SRX2762056","SRX2762056")</f>
        <v>SRX2762056</v>
      </c>
    </row>
    <row r="885" spans="1:5" x14ac:dyDescent="0.25">
      <c r="A885" t="str">
        <f>HYPERLINK("https://www.ncbi.nlm.nih.gov/geo/query/acc.cgi?acc=GSM2588446","GSM2588446")</f>
        <v>GSM2588446</v>
      </c>
      <c r="B885" s="2" t="s">
        <v>7228</v>
      </c>
      <c r="C885" t="str">
        <f>HYPERLINK("https://www.ncbi.nlm.nih.gov/geo/query/acc.cgi?acc=GSE98140","GSE98140")</f>
        <v>GSE98140</v>
      </c>
      <c r="D885" t="str">
        <f>HYPERLINK("https://www.ncbi.nlm.nih.gov/Traces/study/?acc=SRP105122","SRP105122")</f>
        <v>SRP105122</v>
      </c>
      <c r="E885" t="str">
        <f>HYPERLINK("https://www.ncbi.nlm.nih.gov/Traces/study/?acc=SRX2762189","SRX2762189")</f>
        <v>SRX2762189</v>
      </c>
    </row>
    <row r="886" spans="1:5" x14ac:dyDescent="0.25">
      <c r="A886" t="str">
        <f>HYPERLINK("https://www.ncbi.nlm.nih.gov/geo/query/acc.cgi?acc=GSM1419111","GSM1419111")</f>
        <v>GSM1419111</v>
      </c>
      <c r="B886" s="2" t="s">
        <v>7229</v>
      </c>
      <c r="C886" t="str">
        <f>HYPERLINK("https://www.ncbi.nlm.nih.gov/geo/query/acc.cgi?acc=GSE58757","GSE58757")</f>
        <v>GSE58757</v>
      </c>
      <c r="D886" t="str">
        <f>HYPERLINK("https://www.ncbi.nlm.nih.gov/Traces/study/?acc=SRP043525","SRP043525")</f>
        <v>SRP043525</v>
      </c>
      <c r="E886" t="str">
        <f>HYPERLINK("https://www.ncbi.nlm.nih.gov/Traces/study/?acc=SRX621360","SRX621360")</f>
        <v>SRX621360</v>
      </c>
    </row>
    <row r="887" spans="1:5" x14ac:dyDescent="0.25">
      <c r="A887" t="str">
        <f>HYPERLINK("https://www.ncbi.nlm.nih.gov/geo/query/acc.cgi?acc=GSM2424692","GSM2424692")</f>
        <v>GSM2424692</v>
      </c>
      <c r="B887" s="2" t="s">
        <v>7230</v>
      </c>
      <c r="C887" t="str">
        <f>HYPERLINK("https://www.ncbi.nlm.nih.gov/geo/query/acc.cgi?acc=GSE92257","GSE92257")</f>
        <v>GSE92257</v>
      </c>
      <c r="D887" t="str">
        <f>HYPERLINK("https://www.ncbi.nlm.nih.gov/Traces/study/?acc=SRP094937","SRP094937")</f>
        <v>SRP094937</v>
      </c>
      <c r="E887" t="str">
        <f>HYPERLINK("https://www.ncbi.nlm.nih.gov/Traces/study/?acc=SRX2415016","SRX2415016")</f>
        <v>SRX2415016</v>
      </c>
    </row>
    <row r="888" spans="1:5" x14ac:dyDescent="0.25">
      <c r="A888" t="str">
        <f>HYPERLINK("https://www.ncbi.nlm.nih.gov/geo/query/acc.cgi?acc=GSM2424689","GSM2424689")</f>
        <v>GSM2424689</v>
      </c>
      <c r="B888" s="2" t="s">
        <v>7231</v>
      </c>
      <c r="C888" t="str">
        <f>HYPERLINK("https://www.ncbi.nlm.nih.gov/geo/query/acc.cgi?acc=GSE92257","GSE92257")</f>
        <v>GSE92257</v>
      </c>
      <c r="D888" t="str">
        <f>HYPERLINK("https://www.ncbi.nlm.nih.gov/Traces/study/?acc=SRP094937","SRP094937")</f>
        <v>SRP094937</v>
      </c>
      <c r="E888" t="str">
        <f>HYPERLINK("https://www.ncbi.nlm.nih.gov/Traces/study/?acc=SRX2415013","SRX2415013")</f>
        <v>SRX2415013</v>
      </c>
    </row>
    <row r="889" spans="1:5" x14ac:dyDescent="0.25">
      <c r="A889" t="str">
        <f>HYPERLINK("https://www.ncbi.nlm.nih.gov/geo/query/acc.cgi?acc=GSM2424690","GSM2424690")</f>
        <v>GSM2424690</v>
      </c>
      <c r="B889" s="2" t="s">
        <v>7232</v>
      </c>
      <c r="C889" t="str">
        <f>HYPERLINK("https://www.ncbi.nlm.nih.gov/geo/query/acc.cgi?acc=GSE92257","GSE92257")</f>
        <v>GSE92257</v>
      </c>
      <c r="D889" t="str">
        <f>HYPERLINK("https://www.ncbi.nlm.nih.gov/Traces/study/?acc=SRP094937","SRP094937")</f>
        <v>SRP094937</v>
      </c>
      <c r="E889" t="str">
        <f>HYPERLINK("https://www.ncbi.nlm.nih.gov/Traces/study/?acc=SRX2415014","SRX2415014")</f>
        <v>SRX2415014</v>
      </c>
    </row>
    <row r="890" spans="1:5" x14ac:dyDescent="0.25">
      <c r="A890" t="str">
        <f>HYPERLINK("https://www.ncbi.nlm.nih.gov/geo/query/acc.cgi?acc=GSM2424693","GSM2424693")</f>
        <v>GSM2424693</v>
      </c>
      <c r="B890" s="2" t="s">
        <v>7233</v>
      </c>
      <c r="C890" t="str">
        <f>HYPERLINK("https://www.ncbi.nlm.nih.gov/geo/query/acc.cgi?acc=GSE92257","GSE92257")</f>
        <v>GSE92257</v>
      </c>
      <c r="D890" t="str">
        <f>HYPERLINK("https://www.ncbi.nlm.nih.gov/Traces/study/?acc=SRP094937","SRP094937")</f>
        <v>SRP094937</v>
      </c>
      <c r="E890" t="str">
        <f>HYPERLINK("https://www.ncbi.nlm.nih.gov/Traces/study/?acc=SRX2415017","SRX2415017")</f>
        <v>SRX2415017</v>
      </c>
    </row>
    <row r="891" spans="1:5" x14ac:dyDescent="0.25">
      <c r="A891" t="str">
        <f>HYPERLINK("https://www.ncbi.nlm.nih.gov/geo/query/acc.cgi?acc=GSM2133802","GSM2133802")</f>
        <v>GSM2133802</v>
      </c>
      <c r="B891" s="2" t="s">
        <v>7234</v>
      </c>
      <c r="C891" t="str">
        <f>HYPERLINK("https://www.ncbi.nlm.nih.gov/geo/query/acc.cgi?acc=GSE80708","GSE80708")</f>
        <v>GSE80708</v>
      </c>
      <c r="D891" t="str">
        <f>HYPERLINK("https://www.ncbi.nlm.nih.gov/Traces/study/?acc=SRP074044","SRP074044")</f>
        <v>SRP074044</v>
      </c>
      <c r="E891" t="str">
        <f>HYPERLINK("https://www.ncbi.nlm.nih.gov/Traces/study/?acc=SRX1728910","SRX1728910")</f>
        <v>SRX1728910</v>
      </c>
    </row>
    <row r="892" spans="1:5" x14ac:dyDescent="0.25">
      <c r="A892" t="str">
        <f>HYPERLINK("https://www.ncbi.nlm.nih.gov/geo/query/acc.cgi?acc=GSM2424673","GSM2424673")</f>
        <v>GSM2424673</v>
      </c>
      <c r="B892" s="2" t="s">
        <v>7235</v>
      </c>
      <c r="C892" t="str">
        <f t="shared" ref="C892:C897" si="12">HYPERLINK("https://www.ncbi.nlm.nih.gov/geo/query/acc.cgi?acc=GSE92257","GSE92257")</f>
        <v>GSE92257</v>
      </c>
      <c r="D892" t="str">
        <f t="shared" ref="D892:D897" si="13">HYPERLINK("https://www.ncbi.nlm.nih.gov/Traces/study/?acc=SRP094937","SRP094937")</f>
        <v>SRP094937</v>
      </c>
      <c r="E892" t="str">
        <f>HYPERLINK("https://www.ncbi.nlm.nih.gov/Traces/study/?acc=SRX2414997","SRX2414997")</f>
        <v>SRX2414997</v>
      </c>
    </row>
    <row r="893" spans="1:5" x14ac:dyDescent="0.25">
      <c r="A893" t="str">
        <f>HYPERLINK("https://www.ncbi.nlm.nih.gov/geo/query/acc.cgi?acc=GSM2424671","GSM2424671")</f>
        <v>GSM2424671</v>
      </c>
      <c r="B893" s="2" t="s">
        <v>7236</v>
      </c>
      <c r="C893" t="str">
        <f t="shared" si="12"/>
        <v>GSE92257</v>
      </c>
      <c r="D893" t="str">
        <f t="shared" si="13"/>
        <v>SRP094937</v>
      </c>
      <c r="E893" t="str">
        <f>HYPERLINK("https://www.ncbi.nlm.nih.gov/Traces/study/?acc=SRX2414995","SRX2414995")</f>
        <v>SRX2414995</v>
      </c>
    </row>
    <row r="894" spans="1:5" x14ac:dyDescent="0.25">
      <c r="A894" t="str">
        <f>HYPERLINK("https://www.ncbi.nlm.nih.gov/geo/query/acc.cgi?acc=GSM2424675","GSM2424675")</f>
        <v>GSM2424675</v>
      </c>
      <c r="B894" s="2" t="s">
        <v>7237</v>
      </c>
      <c r="C894" t="str">
        <f t="shared" si="12"/>
        <v>GSE92257</v>
      </c>
      <c r="D894" t="str">
        <f t="shared" si="13"/>
        <v>SRP094937</v>
      </c>
      <c r="E894" t="str">
        <f>HYPERLINK("https://www.ncbi.nlm.nih.gov/Traces/study/?acc=SRX2414999","SRX2414999")</f>
        <v>SRX2414999</v>
      </c>
    </row>
    <row r="895" spans="1:5" x14ac:dyDescent="0.25">
      <c r="A895" t="str">
        <f>HYPERLINK("https://www.ncbi.nlm.nih.gov/geo/query/acc.cgi?acc=GSM2424679","GSM2424679")</f>
        <v>GSM2424679</v>
      </c>
      <c r="B895" s="2" t="s">
        <v>7238</v>
      </c>
      <c r="C895" t="str">
        <f t="shared" si="12"/>
        <v>GSE92257</v>
      </c>
      <c r="D895" t="str">
        <f t="shared" si="13"/>
        <v>SRP094937</v>
      </c>
      <c r="E895" t="str">
        <f>HYPERLINK("https://www.ncbi.nlm.nih.gov/Traces/study/?acc=SRX2415003","SRX2415003")</f>
        <v>SRX2415003</v>
      </c>
    </row>
    <row r="896" spans="1:5" x14ac:dyDescent="0.25">
      <c r="A896" t="str">
        <f>HYPERLINK("https://www.ncbi.nlm.nih.gov/geo/query/acc.cgi?acc=GSM2424677","GSM2424677")</f>
        <v>GSM2424677</v>
      </c>
      <c r="B896" s="2" t="s">
        <v>7239</v>
      </c>
      <c r="C896" t="str">
        <f t="shared" si="12"/>
        <v>GSE92257</v>
      </c>
      <c r="D896" t="str">
        <f t="shared" si="13"/>
        <v>SRP094937</v>
      </c>
      <c r="E896" t="str">
        <f>HYPERLINK("https://www.ncbi.nlm.nih.gov/Traces/study/?acc=SRX2415001","SRX2415001")</f>
        <v>SRX2415001</v>
      </c>
    </row>
    <row r="897" spans="1:5" x14ac:dyDescent="0.25">
      <c r="A897" t="str">
        <f>HYPERLINK("https://www.ncbi.nlm.nih.gov/geo/query/acc.cgi?acc=GSM2424681","GSM2424681")</f>
        <v>GSM2424681</v>
      </c>
      <c r="B897" s="2" t="s">
        <v>7240</v>
      </c>
      <c r="C897" t="str">
        <f t="shared" si="12"/>
        <v>GSE92257</v>
      </c>
      <c r="D897" t="str">
        <f t="shared" si="13"/>
        <v>SRP094937</v>
      </c>
      <c r="E897" t="str">
        <f>HYPERLINK("https://www.ncbi.nlm.nih.gov/Traces/study/?acc=SRX2415005","SRX2415005")</f>
        <v>SRX2415005</v>
      </c>
    </row>
    <row r="898" spans="1:5" x14ac:dyDescent="0.25">
      <c r="A898" t="str">
        <f>HYPERLINK("https://www.ncbi.nlm.nih.gov/geo/query/acc.cgi?acc=GSM1294854","GSM1294854")</f>
        <v>GSM1294854</v>
      </c>
      <c r="B898" s="2" t="s">
        <v>7241</v>
      </c>
      <c r="C898" t="str">
        <f>HYPERLINK("https://www.ncbi.nlm.nih.gov/geo/query/acc.cgi?acc=GSE53489","GSE53489")</f>
        <v>GSE53489</v>
      </c>
      <c r="D898" t="str">
        <f>HYPERLINK("https://www.ncbi.nlm.nih.gov/Traces/study/?acc=SRP034620","SRP034620")</f>
        <v>SRP034620</v>
      </c>
      <c r="E898" t="str">
        <f>HYPERLINK("https://www.ncbi.nlm.nih.gov/Traces/study/?acc=SRX396223","SRX396223")</f>
        <v>SRX396223</v>
      </c>
    </row>
    <row r="899" spans="1:5" x14ac:dyDescent="0.25">
      <c r="A899" t="str">
        <f>HYPERLINK("https://www.ncbi.nlm.nih.gov/geo/query/acc.cgi?acc=GSM1047956","GSM1047956")</f>
        <v>GSM1047956</v>
      </c>
      <c r="B899" s="2" t="s">
        <v>7242</v>
      </c>
      <c r="C899" t="str">
        <f t="shared" ref="C899:C906" si="14">HYPERLINK("https://www.ncbi.nlm.nih.gov/geo/query/acc.cgi?acc=GSE42662","GSE42662")</f>
        <v>GSE42662</v>
      </c>
      <c r="D899" t="str">
        <f t="shared" ref="D899:D906" si="15">HYPERLINK("https://www.ncbi.nlm.nih.gov/Traces/study/?acc=SRP017396","SRP017396")</f>
        <v>SRP017396</v>
      </c>
      <c r="E899" t="str">
        <f>HYPERLINK("https://www.ncbi.nlm.nih.gov/Traces/study/?acc=SRX208075","SRX208075")</f>
        <v>SRX208075</v>
      </c>
    </row>
    <row r="900" spans="1:5" x14ac:dyDescent="0.25">
      <c r="A900" t="str">
        <f>HYPERLINK("https://www.ncbi.nlm.nih.gov/geo/query/acc.cgi?acc=GSM1047954","GSM1047954")</f>
        <v>GSM1047954</v>
      </c>
      <c r="B900" s="2" t="s">
        <v>7243</v>
      </c>
      <c r="C900" t="str">
        <f t="shared" si="14"/>
        <v>GSE42662</v>
      </c>
      <c r="D900" t="str">
        <f t="shared" si="15"/>
        <v>SRP017396</v>
      </c>
      <c r="E900" t="str">
        <f>HYPERLINK("https://www.ncbi.nlm.nih.gov/Traces/study/?acc=SRX208074","SRX208074")</f>
        <v>SRX208074</v>
      </c>
    </row>
    <row r="901" spans="1:5" x14ac:dyDescent="0.25">
      <c r="A901" t="str">
        <f>HYPERLINK("https://www.ncbi.nlm.nih.gov/geo/query/acc.cgi?acc=GSM1047952","GSM1047952")</f>
        <v>GSM1047952</v>
      </c>
      <c r="B901" s="2" t="s">
        <v>7244</v>
      </c>
      <c r="C901" t="str">
        <f t="shared" si="14"/>
        <v>GSE42662</v>
      </c>
      <c r="D901" t="str">
        <f t="shared" si="15"/>
        <v>SRP017396</v>
      </c>
      <c r="E901" t="str">
        <f>HYPERLINK("https://www.ncbi.nlm.nih.gov/Traces/study/?acc=SRX208073","SRX208073")</f>
        <v>SRX208073</v>
      </c>
    </row>
    <row r="902" spans="1:5" x14ac:dyDescent="0.25">
      <c r="A902" t="str">
        <f>HYPERLINK("https://www.ncbi.nlm.nih.gov/geo/query/acc.cgi?acc=GSM1047941","GSM1047941")</f>
        <v>GSM1047941</v>
      </c>
      <c r="B902" s="2" t="s">
        <v>7245</v>
      </c>
      <c r="C902" t="str">
        <f t="shared" si="14"/>
        <v>GSE42662</v>
      </c>
      <c r="D902" t="str">
        <f t="shared" si="15"/>
        <v>SRP017396</v>
      </c>
      <c r="E902" t="str">
        <f>HYPERLINK("https://www.ncbi.nlm.nih.gov/Traces/study/?acc=SRX208067","SRX208067")</f>
        <v>SRX208067</v>
      </c>
    </row>
    <row r="903" spans="1:5" x14ac:dyDescent="0.25">
      <c r="A903" t="str">
        <f>HYPERLINK("https://www.ncbi.nlm.nih.gov/geo/query/acc.cgi?acc=GSM1047949","GSM1047949")</f>
        <v>GSM1047949</v>
      </c>
      <c r="B903" s="2" t="s">
        <v>7246</v>
      </c>
      <c r="C903" t="str">
        <f t="shared" si="14"/>
        <v>GSE42662</v>
      </c>
      <c r="D903" t="str">
        <f t="shared" si="15"/>
        <v>SRP017396</v>
      </c>
      <c r="E903" t="str">
        <f>HYPERLINK("https://www.ncbi.nlm.nih.gov/Traces/study/?acc=SRX208071","SRX208071")</f>
        <v>SRX208071</v>
      </c>
    </row>
    <row r="904" spans="1:5" x14ac:dyDescent="0.25">
      <c r="A904" t="str">
        <f>HYPERLINK("https://www.ncbi.nlm.nih.gov/geo/query/acc.cgi?acc=GSM1047948","GSM1047948")</f>
        <v>GSM1047948</v>
      </c>
      <c r="B904" s="2" t="s">
        <v>7247</v>
      </c>
      <c r="C904" t="str">
        <f t="shared" si="14"/>
        <v>GSE42662</v>
      </c>
      <c r="D904" t="str">
        <f t="shared" si="15"/>
        <v>SRP017396</v>
      </c>
      <c r="E904" t="str">
        <f>HYPERLINK("https://www.ncbi.nlm.nih.gov/Traces/study/?acc=SRX208070","SRX208070")</f>
        <v>SRX208070</v>
      </c>
    </row>
    <row r="905" spans="1:5" x14ac:dyDescent="0.25">
      <c r="A905" t="str">
        <f>HYPERLINK("https://www.ncbi.nlm.nih.gov/geo/query/acc.cgi?acc=GSM1047946","GSM1047946")</f>
        <v>GSM1047946</v>
      </c>
      <c r="B905" s="2" t="s">
        <v>7248</v>
      </c>
      <c r="C905" t="str">
        <f t="shared" si="14"/>
        <v>GSE42662</v>
      </c>
      <c r="D905" t="str">
        <f t="shared" si="15"/>
        <v>SRP017396</v>
      </c>
      <c r="E905" t="str">
        <f>HYPERLINK("https://www.ncbi.nlm.nih.gov/Traces/study/?acc=SRX208069","SRX208069")</f>
        <v>SRX208069</v>
      </c>
    </row>
    <row r="906" spans="1:5" x14ac:dyDescent="0.25">
      <c r="A906" t="str">
        <f>HYPERLINK("https://www.ncbi.nlm.nih.gov/geo/query/acc.cgi?acc=GSM1047945","GSM1047945")</f>
        <v>GSM1047945</v>
      </c>
      <c r="B906" s="2" t="s">
        <v>7249</v>
      </c>
      <c r="C906" t="str">
        <f t="shared" si="14"/>
        <v>GSE42662</v>
      </c>
      <c r="D906" t="str">
        <f t="shared" si="15"/>
        <v>SRP017396</v>
      </c>
      <c r="E906" t="str">
        <f>HYPERLINK("https://www.ncbi.nlm.nih.gov/Traces/study/?acc=SRX208068","SRX208068")</f>
        <v>SRX208068</v>
      </c>
    </row>
    <row r="907" spans="1:5" x14ac:dyDescent="0.25">
      <c r="A907" t="str">
        <f>HYPERLINK("https://www.ncbi.nlm.nih.gov/geo/query/acc.cgi?acc=GSM1249335","GSM1249335")</f>
        <v>GSM1249335</v>
      </c>
      <c r="B907" s="2" t="s">
        <v>7250</v>
      </c>
      <c r="C907" t="str">
        <f>HYPERLINK("https://www.ncbi.nlm.nih.gov/geo/query/acc.cgi?acc=GSE51006","GSE51006")</f>
        <v>GSE51006</v>
      </c>
      <c r="D907" t="str">
        <f>HYPERLINK("https://www.ncbi.nlm.nih.gov/Traces/study/?acc=SRP030028","SRP030028")</f>
        <v>SRP030028</v>
      </c>
      <c r="E907" t="str">
        <f>HYPERLINK("https://www.ncbi.nlm.nih.gov/Traces/study/?acc=SRX367120","SRX367120")</f>
        <v>SRX367120</v>
      </c>
    </row>
    <row r="908" spans="1:5" x14ac:dyDescent="0.25">
      <c r="A908" t="str">
        <f>HYPERLINK("https://www.ncbi.nlm.nih.gov/geo/query/acc.cgi?acc=GSM1249334","GSM1249334")</f>
        <v>GSM1249334</v>
      </c>
      <c r="B908" s="2" t="s">
        <v>7251</v>
      </c>
      <c r="C908" t="str">
        <f>HYPERLINK("https://www.ncbi.nlm.nih.gov/geo/query/acc.cgi?acc=GSE51006","GSE51006")</f>
        <v>GSE51006</v>
      </c>
      <c r="D908" t="str">
        <f>HYPERLINK("https://www.ncbi.nlm.nih.gov/Traces/study/?acc=SRP030028","SRP030028")</f>
        <v>SRP030028</v>
      </c>
      <c r="E908" t="str">
        <f>HYPERLINK("https://www.ncbi.nlm.nih.gov/Traces/study/?acc=SRX367119","SRX367119")</f>
        <v>SRX367119</v>
      </c>
    </row>
    <row r="909" spans="1:5" x14ac:dyDescent="0.25">
      <c r="A909" t="str">
        <f>HYPERLINK("https://www.ncbi.nlm.nih.gov/geo/query/acc.cgi?acc=GSM1614828","GSM1614828")</f>
        <v>GSM1614828</v>
      </c>
      <c r="B909" s="2" t="s">
        <v>7252</v>
      </c>
      <c r="C909" t="str">
        <f>HYPERLINK("https://www.ncbi.nlm.nih.gov/geo/query/acc.cgi?acc=GSE66127","GSE66127")</f>
        <v>GSE66127</v>
      </c>
      <c r="D909" t="str">
        <f>HYPERLINK("https://www.ncbi.nlm.nih.gov/Traces/study/?acc=SRP055200","SRP055200")</f>
        <v>SRP055200</v>
      </c>
      <c r="E909" t="str">
        <f>HYPERLINK("https://www.ncbi.nlm.nih.gov/Traces/study/?acc=SRX884139","SRX884139")</f>
        <v>SRX884139</v>
      </c>
    </row>
    <row r="910" spans="1:5" x14ac:dyDescent="0.25">
      <c r="A910" t="str">
        <f>HYPERLINK("https://www.ncbi.nlm.nih.gov/geo/query/acc.cgi?acc=GSM1535877","GSM1535877")</f>
        <v>GSM1535877</v>
      </c>
      <c r="B910" s="2" t="s">
        <v>7253</v>
      </c>
      <c r="C910" t="str">
        <f>HYPERLINK("https://www.ncbi.nlm.nih.gov/geo/query/acc.cgi?acc=GSE62899","GSE62899")</f>
        <v>GSE62899</v>
      </c>
      <c r="D910" t="str">
        <f>HYPERLINK("https://www.ncbi.nlm.nih.gov/Traces/study/?acc=SRP049437","SRP049437")</f>
        <v>SRP049437</v>
      </c>
      <c r="E910" t="str">
        <f>HYPERLINK("https://www.ncbi.nlm.nih.gov/Traces/study/?acc=SRX748662","SRX748662")</f>
        <v>SRX748662</v>
      </c>
    </row>
    <row r="911" spans="1:5" x14ac:dyDescent="0.25">
      <c r="A911" t="str">
        <f>HYPERLINK("https://www.ncbi.nlm.nih.gov/geo/query/acc.cgi?acc=GSM1535878","GSM1535878")</f>
        <v>GSM1535878</v>
      </c>
      <c r="B911" s="2" t="s">
        <v>7254</v>
      </c>
      <c r="C911" t="str">
        <f>HYPERLINK("https://www.ncbi.nlm.nih.gov/geo/query/acc.cgi?acc=GSE62899","GSE62899")</f>
        <v>GSE62899</v>
      </c>
      <c r="D911" t="str">
        <f>HYPERLINK("https://www.ncbi.nlm.nih.gov/Traces/study/?acc=SRP049437","SRP049437")</f>
        <v>SRP049437</v>
      </c>
      <c r="E911" t="str">
        <f>HYPERLINK("https://www.ncbi.nlm.nih.gov/Traces/study/?acc=SRX748663","SRX748663")</f>
        <v>SRX748663</v>
      </c>
    </row>
    <row r="912" spans="1:5" x14ac:dyDescent="0.25">
      <c r="A912" t="str">
        <f>HYPERLINK("https://www.ncbi.nlm.nih.gov/geo/query/acc.cgi?acc=GSM1346030","GSM1346030")</f>
        <v>GSM1346030</v>
      </c>
      <c r="B912" s="2" t="s">
        <v>7255</v>
      </c>
      <c r="C912" t="str">
        <f>HYPERLINK("https://www.ncbi.nlm.nih.gov/geo/query/acc.cgi?acc=GSE55782","GSE55782")</f>
        <v>GSE55782</v>
      </c>
      <c r="D912" t="str">
        <f>HYPERLINK("https://www.ncbi.nlm.nih.gov/Traces/study/?acc=SRP040137","SRP040137")</f>
        <v>SRP040137</v>
      </c>
      <c r="E912" t="str">
        <f>HYPERLINK("https://www.ncbi.nlm.nih.gov/Traces/study/?acc=SRX490467","SRX490467")</f>
        <v>SRX490467</v>
      </c>
    </row>
    <row r="913" spans="1:5" x14ac:dyDescent="0.25">
      <c r="A913" t="str">
        <f>HYPERLINK("https://www.ncbi.nlm.nih.gov/geo/query/acc.cgi?acc=GSM1346029","GSM1346029")</f>
        <v>GSM1346029</v>
      </c>
      <c r="B913" s="2" t="s">
        <v>7256</v>
      </c>
      <c r="C913" t="str">
        <f>HYPERLINK("https://www.ncbi.nlm.nih.gov/geo/query/acc.cgi?acc=GSE55782","GSE55782")</f>
        <v>GSE55782</v>
      </c>
      <c r="D913" t="str">
        <f>HYPERLINK("https://www.ncbi.nlm.nih.gov/Traces/study/?acc=SRP040137","SRP040137")</f>
        <v>SRP040137</v>
      </c>
      <c r="E913" t="str">
        <f>HYPERLINK("https://www.ncbi.nlm.nih.gov/Traces/study/?acc=SRX490466","SRX490466")</f>
        <v>SRX490466</v>
      </c>
    </row>
    <row r="914" spans="1:5" x14ac:dyDescent="0.25">
      <c r="A914" t="str">
        <f>HYPERLINK("https://www.ncbi.nlm.nih.gov/geo/query/acc.cgi?acc=GSM1603282","GSM1603282")</f>
        <v>GSM1603282</v>
      </c>
      <c r="B914" s="2" t="s">
        <v>7257</v>
      </c>
      <c r="C914" t="str">
        <f>HYPERLINK("https://www.ncbi.nlm.nih.gov/geo/query/acc.cgi?acc=GSE65697","GSE65697")</f>
        <v>GSE65697</v>
      </c>
      <c r="D914" t="str">
        <f>HYPERLINK("https://www.ncbi.nlm.nih.gov/Traces/study/?acc=SRP053290","SRP053290")</f>
        <v>SRP053290</v>
      </c>
      <c r="E914" t="str">
        <f>HYPERLINK("https://www.ncbi.nlm.nih.gov/Traces/study/?acc=SRX868189","SRX868189")</f>
        <v>SRX868189</v>
      </c>
    </row>
    <row r="915" spans="1:5" x14ac:dyDescent="0.25">
      <c r="A915" t="str">
        <f>HYPERLINK("https://www.ncbi.nlm.nih.gov/geo/query/acc.cgi?acc=GSM1614832","GSM1614832")</f>
        <v>GSM1614832</v>
      </c>
      <c r="B915" s="2" t="s">
        <v>7258</v>
      </c>
      <c r="C915" t="str">
        <f>HYPERLINK("https://www.ncbi.nlm.nih.gov/geo/query/acc.cgi?acc=GSE66127","GSE66127")</f>
        <v>GSE66127</v>
      </c>
      <c r="D915" t="str">
        <f>HYPERLINK("https://www.ncbi.nlm.nih.gov/Traces/study/?acc=SRP055200","SRP055200")</f>
        <v>SRP055200</v>
      </c>
      <c r="E915" t="str">
        <f>HYPERLINK("https://www.ncbi.nlm.nih.gov/Traces/study/?acc=SRX884143","SRX884143")</f>
        <v>SRX884143</v>
      </c>
    </row>
    <row r="916" spans="1:5" x14ac:dyDescent="0.25">
      <c r="A916" t="str">
        <f>HYPERLINK("https://www.ncbi.nlm.nih.gov/geo/query/acc.cgi?acc=GSM1496601","GSM1496601")</f>
        <v>GSM1496601</v>
      </c>
      <c r="B916" s="2" t="s">
        <v>7259</v>
      </c>
      <c r="C916" t="str">
        <f>HYPERLINK("https://www.ncbi.nlm.nih.gov/geo/query/acc.cgi?acc=GSE61102","GSE61102")</f>
        <v>GSE61102</v>
      </c>
      <c r="D916" t="str">
        <f>HYPERLINK("https://www.ncbi.nlm.nih.gov/Traces/study/?acc=SRP046218","SRP046218")</f>
        <v>SRP046218</v>
      </c>
      <c r="E916" t="str">
        <f>HYPERLINK("https://www.ncbi.nlm.nih.gov/Traces/study/?acc=SRX692818","SRX692818")</f>
        <v>SRX692818</v>
      </c>
    </row>
    <row r="917" spans="1:5" x14ac:dyDescent="0.25">
      <c r="A917" t="str">
        <f>HYPERLINK("https://www.ncbi.nlm.nih.gov/geo/query/acc.cgi?acc=GSM1399466","GSM1399466")</f>
        <v>GSM1399466</v>
      </c>
      <c r="B917" s="2" t="s">
        <v>7260</v>
      </c>
      <c r="C917" t="str">
        <f>HYPERLINK("https://www.ncbi.nlm.nih.gov/geo/query/acc.cgi?acc=GSE58017","GSE58017")</f>
        <v>GSE58017</v>
      </c>
      <c r="D917" t="str">
        <f>HYPERLINK("https://www.ncbi.nlm.nih.gov/Traces/study/?acc=SRP042333","SRP042333")</f>
        <v>SRP042333</v>
      </c>
      <c r="E917" t="str">
        <f>HYPERLINK("https://www.ncbi.nlm.nih.gov/Traces/study/?acc=SRX554653","SRX554653")</f>
        <v>SRX554653</v>
      </c>
    </row>
    <row r="918" spans="1:5" x14ac:dyDescent="0.25">
      <c r="A918" t="str">
        <f>HYPERLINK("https://www.ncbi.nlm.nih.gov/geo/query/acc.cgi?acc=GSM1032506","GSM1032506")</f>
        <v>GSM1032506</v>
      </c>
      <c r="B918" s="2" t="s">
        <v>7261</v>
      </c>
      <c r="C918" t="str">
        <f>HYPERLINK("https://www.ncbi.nlm.nih.gov/geo/query/acc.cgi?acc=GSE42100","GSE42100")</f>
        <v>GSE42100</v>
      </c>
      <c r="D918" t="str">
        <f>HYPERLINK("https://www.ncbi.nlm.nih.gov/Traces/study/?acc=SRP017101","SRP017101")</f>
        <v>SRP017101</v>
      </c>
      <c r="E918" t="str">
        <f>HYPERLINK("https://www.ncbi.nlm.nih.gov/Traces/study/?acc=SRX203139","SRX203139")</f>
        <v>SRX203139</v>
      </c>
    </row>
    <row r="919" spans="1:5" x14ac:dyDescent="0.25">
      <c r="A919" t="str">
        <f>HYPERLINK("https://www.ncbi.nlm.nih.gov/geo/query/acc.cgi?acc=GSM1816309","GSM1816309")</f>
        <v>GSM1816309</v>
      </c>
      <c r="B919" s="2" t="s">
        <v>7262</v>
      </c>
      <c r="C919" t="str">
        <f>HYPERLINK("https://www.ncbi.nlm.nih.gov/geo/query/acc.cgi?acc=GSE60627","GSE60627")</f>
        <v>GSE60627</v>
      </c>
      <c r="D919" t="str">
        <f>HYPERLINK("https://www.ncbi.nlm.nih.gov/Traces/study/?acc=SRP045688","SRP045688")</f>
        <v>SRP045688</v>
      </c>
      <c r="E919" t="str">
        <f>HYPERLINK("https://www.ncbi.nlm.nih.gov/Traces/study/?acc=SRX1090872","SRX1090872")</f>
        <v>SRX1090872</v>
      </c>
    </row>
    <row r="920" spans="1:5" x14ac:dyDescent="0.25">
      <c r="A920" t="str">
        <f>HYPERLINK("https://www.ncbi.nlm.nih.gov/geo/query/acc.cgi?acc=GSM1819958","GSM1819958")</f>
        <v>GSM1819958</v>
      </c>
      <c r="B920" s="2" t="s">
        <v>7263</v>
      </c>
      <c r="C920" t="str">
        <f>HYPERLINK("https://www.ncbi.nlm.nih.gov/geo/query/acc.cgi?acc=GSE70816","GSE70816")</f>
        <v>GSE70816</v>
      </c>
      <c r="D920" t="str">
        <f>HYPERLINK("https://www.ncbi.nlm.nih.gov/Traces/study/?acc=SRP060709","SRP060709")</f>
        <v>SRP060709</v>
      </c>
      <c r="E920" t="str">
        <f>HYPERLINK("https://www.ncbi.nlm.nih.gov/Traces/study/?acc=SRX1092469","SRX1092469")</f>
        <v>SRX1092469</v>
      </c>
    </row>
    <row r="921" spans="1:5" x14ac:dyDescent="0.25">
      <c r="A921" t="str">
        <f>HYPERLINK("https://www.ncbi.nlm.nih.gov/geo/query/acc.cgi?acc=GSM1819953","GSM1819953")</f>
        <v>GSM1819953</v>
      </c>
      <c r="B921" s="2" t="s">
        <v>7264</v>
      </c>
      <c r="C921" t="str">
        <f>HYPERLINK("https://www.ncbi.nlm.nih.gov/geo/query/acc.cgi?acc=GSE70816","GSE70816")</f>
        <v>GSE70816</v>
      </c>
      <c r="D921" t="str">
        <f>HYPERLINK("https://www.ncbi.nlm.nih.gov/Traces/study/?acc=SRP060709","SRP060709")</f>
        <v>SRP060709</v>
      </c>
      <c r="E921" t="str">
        <f>HYPERLINK("https://www.ncbi.nlm.nih.gov/Traces/study/?acc=SRX1092464","SRX1092464")</f>
        <v>SRX1092464</v>
      </c>
    </row>
    <row r="922" spans="1:5" x14ac:dyDescent="0.25">
      <c r="A922" t="str">
        <f>HYPERLINK("https://www.ncbi.nlm.nih.gov/geo/query/acc.cgi?acc=GSM1899781","GSM1899781")</f>
        <v>GSM1899781</v>
      </c>
      <c r="B922" s="2" t="s">
        <v>7265</v>
      </c>
      <c r="C922" t="str">
        <f>HYPERLINK("https://www.ncbi.nlm.nih.gov/geo/query/acc.cgi?acc=GSE73631","GSE73631")</f>
        <v>GSE73631</v>
      </c>
      <c r="D922" t="str">
        <f>HYPERLINK("https://www.ncbi.nlm.nih.gov/Traces/study/?acc=SRP064357","SRP064357")</f>
        <v>SRP064357</v>
      </c>
      <c r="E922" t="str">
        <f>HYPERLINK("https://www.ncbi.nlm.nih.gov/Traces/study/?acc=SRX1297572","SRX1297572")</f>
        <v>SRX1297572</v>
      </c>
    </row>
    <row r="923" spans="1:5" x14ac:dyDescent="0.25">
      <c r="A923" t="str">
        <f>HYPERLINK("https://www.ncbi.nlm.nih.gov/geo/query/acc.cgi?acc=GSM1387026","GSM1387026")</f>
        <v>GSM1387026</v>
      </c>
      <c r="B923" s="2" t="s">
        <v>7266</v>
      </c>
      <c r="C923" t="str">
        <f>HYPERLINK("https://www.ncbi.nlm.nih.gov/geo/query/acc.cgi?acc=GSE57700","GSE57700")</f>
        <v>GSE57700</v>
      </c>
      <c r="D923" t="str">
        <f>HYPERLINK("https://www.ncbi.nlm.nih.gov/Traces/study/?acc=SRP030776","SRP030776")</f>
        <v>SRP030776</v>
      </c>
      <c r="E923" t="str">
        <f>HYPERLINK("https://www.ncbi.nlm.nih.gov/Traces/study/?acc=SRX532349","SRX532349")</f>
        <v>SRX532349</v>
      </c>
    </row>
    <row r="924" spans="1:5" x14ac:dyDescent="0.25">
      <c r="A924" t="str">
        <f>HYPERLINK("https://www.ncbi.nlm.nih.gov/geo/query/acc.cgi?acc=GSM2065690","GSM2065690")</f>
        <v>GSM2065690</v>
      </c>
      <c r="B924" s="2" t="s">
        <v>7267</v>
      </c>
      <c r="C924" t="str">
        <f>HYPERLINK("https://www.ncbi.nlm.nih.gov/geo/query/acc.cgi?acc=GSE57700","GSE57700")</f>
        <v>GSE57700</v>
      </c>
      <c r="D924" t="str">
        <f>HYPERLINK("https://www.ncbi.nlm.nih.gov/Traces/study/?acc=SRP030776","SRP030776")</f>
        <v>SRP030776</v>
      </c>
      <c r="E924" t="str">
        <f>HYPERLINK("https://www.ncbi.nlm.nih.gov/Traces/study/?acc=SRX1590978","SRX1590978")</f>
        <v>SRX1590978</v>
      </c>
    </row>
    <row r="925" spans="1:5" x14ac:dyDescent="0.25">
      <c r="A925" t="str">
        <f>HYPERLINK("https://www.ncbi.nlm.nih.gov/geo/query/acc.cgi?acc=GSM774955","GSM774955")</f>
        <v>GSM774955</v>
      </c>
      <c r="B925" s="2" t="s">
        <v>7268</v>
      </c>
      <c r="C925" t="str">
        <f>HYPERLINK("https://www.ncbi.nlm.nih.gov/geo/query/acc.cgi?acc=GSE30959","GSE30959")</f>
        <v>GSE30959</v>
      </c>
      <c r="D925" t="str">
        <f>HYPERLINK("https://www.ncbi.nlm.nih.gov/Traces/study/?acc=SRP007832","SRP007832")</f>
        <v>SRP007832</v>
      </c>
      <c r="E925" t="str">
        <f>HYPERLINK("https://www.ncbi.nlm.nih.gov/Traces/study/?acc=SRX091876","SRX091876")</f>
        <v>SRX091876</v>
      </c>
    </row>
    <row r="926" spans="1:5" x14ac:dyDescent="0.25">
      <c r="A926" t="str">
        <f>HYPERLINK("https://www.ncbi.nlm.nih.gov/geo/query/acc.cgi?acc=GSM774956","GSM774956")</f>
        <v>GSM774956</v>
      </c>
      <c r="B926" s="2" t="s">
        <v>7269</v>
      </c>
      <c r="C926" t="str">
        <f>HYPERLINK("https://www.ncbi.nlm.nih.gov/geo/query/acc.cgi?acc=GSE30959","GSE30959")</f>
        <v>GSE30959</v>
      </c>
      <c r="D926" t="str">
        <f>HYPERLINK("https://www.ncbi.nlm.nih.gov/Traces/study/?acc=SRP007832","SRP007832")</f>
        <v>SRP007832</v>
      </c>
      <c r="E926" t="str">
        <f>HYPERLINK("https://www.ncbi.nlm.nih.gov/Traces/study/?acc=SRX091877","SRX091877")</f>
        <v>SRX091877</v>
      </c>
    </row>
    <row r="927" spans="1:5" x14ac:dyDescent="0.25">
      <c r="A927" t="str">
        <f>HYPERLINK("https://www.ncbi.nlm.nih.gov/geo/query/acc.cgi?acc=GSM2463129","GSM2463129")</f>
        <v>GSM2463129</v>
      </c>
      <c r="B927" s="2" t="s">
        <v>7270</v>
      </c>
      <c r="C927" t="str">
        <f>HYPERLINK("https://www.ncbi.nlm.nih.gov/geo/query/acc.cgi?acc=GSE69823","GSE69823")</f>
        <v>GSE69823</v>
      </c>
      <c r="D927" t="str">
        <f>HYPERLINK("https://www.ncbi.nlm.nih.gov/Traces/study/?acc=SRP059433","SRP059433")</f>
        <v>SRP059433</v>
      </c>
      <c r="E927" t="str">
        <f>HYPERLINK("https://www.ncbi.nlm.nih.gov/Traces/study/?acc=SRX2504212","SRX2504212")</f>
        <v>SRX2504212</v>
      </c>
    </row>
    <row r="928" spans="1:5" x14ac:dyDescent="0.25">
      <c r="A928" t="str">
        <f>HYPERLINK("https://www.ncbi.nlm.nih.gov/geo/query/acc.cgi?acc=GSM2463127","GSM2463127")</f>
        <v>GSM2463127</v>
      </c>
      <c r="B928" s="2" t="s">
        <v>7271</v>
      </c>
      <c r="C928" t="str">
        <f>HYPERLINK("https://www.ncbi.nlm.nih.gov/geo/query/acc.cgi?acc=GSE69823","GSE69823")</f>
        <v>GSE69823</v>
      </c>
      <c r="D928" t="str">
        <f>HYPERLINK("https://www.ncbi.nlm.nih.gov/Traces/study/?acc=SRP059433","SRP059433")</f>
        <v>SRP059433</v>
      </c>
      <c r="E928" t="str">
        <f>HYPERLINK("https://www.ncbi.nlm.nih.gov/Traces/study/?acc=SRX2504210","SRX2504210")</f>
        <v>SRX2504210</v>
      </c>
    </row>
    <row r="929" spans="1:5" x14ac:dyDescent="0.25">
      <c r="A929" t="str">
        <f>HYPERLINK("https://www.ncbi.nlm.nih.gov/geo/query/acc.cgi?acc=GSM1709623","GSM1709623")</f>
        <v>GSM1709623</v>
      </c>
      <c r="B929" s="2" t="s">
        <v>7272</v>
      </c>
      <c r="C929" t="str">
        <f>HYPERLINK("https://www.ncbi.nlm.nih.gov/geo/query/acc.cgi?acc=GSE69823","GSE69823")</f>
        <v>GSE69823</v>
      </c>
      <c r="D929" t="str">
        <f>HYPERLINK("https://www.ncbi.nlm.nih.gov/Traces/study/?acc=SRP059433","SRP059433")</f>
        <v>SRP059433</v>
      </c>
      <c r="E929" t="str">
        <f>HYPERLINK("https://www.ncbi.nlm.nih.gov/Traces/study/?acc=SRX1057684","SRX1057684")</f>
        <v>SRX1057684</v>
      </c>
    </row>
    <row r="930" spans="1:5" x14ac:dyDescent="0.25">
      <c r="A930" t="str">
        <f>HYPERLINK("https://www.ncbi.nlm.nih.gov/geo/query/acc.cgi?acc=GSM2424686","GSM2424686")</f>
        <v>GSM2424686</v>
      </c>
      <c r="B930" s="2" t="s">
        <v>7273</v>
      </c>
      <c r="C930" t="str">
        <f>HYPERLINK("https://www.ncbi.nlm.nih.gov/geo/query/acc.cgi?acc=GSE92257","GSE92257")</f>
        <v>GSE92257</v>
      </c>
      <c r="D930" t="str">
        <f>HYPERLINK("https://www.ncbi.nlm.nih.gov/Traces/study/?acc=SRP094937","SRP094937")</f>
        <v>SRP094937</v>
      </c>
      <c r="E930" t="str">
        <f>HYPERLINK("https://www.ncbi.nlm.nih.gov/Traces/study/?acc=SRX2415010","SRX2415010")</f>
        <v>SRX2415010</v>
      </c>
    </row>
    <row r="931" spans="1:5" x14ac:dyDescent="0.25">
      <c r="A931" t="str">
        <f>HYPERLINK("https://www.ncbi.nlm.nih.gov/geo/query/acc.cgi?acc=GSM2424683","GSM2424683")</f>
        <v>GSM2424683</v>
      </c>
      <c r="B931" s="2" t="s">
        <v>7274</v>
      </c>
      <c r="C931" t="str">
        <f>HYPERLINK("https://www.ncbi.nlm.nih.gov/geo/query/acc.cgi?acc=GSE92257","GSE92257")</f>
        <v>GSE92257</v>
      </c>
      <c r="D931" t="str">
        <f>HYPERLINK("https://www.ncbi.nlm.nih.gov/Traces/study/?acc=SRP094937","SRP094937")</f>
        <v>SRP094937</v>
      </c>
      <c r="E931" t="str">
        <f>HYPERLINK("https://www.ncbi.nlm.nih.gov/Traces/study/?acc=SRX2415007","SRX2415007")</f>
        <v>SRX2415007</v>
      </c>
    </row>
    <row r="932" spans="1:5" x14ac:dyDescent="0.25">
      <c r="A932" t="str">
        <f>HYPERLINK("https://www.ncbi.nlm.nih.gov/geo/query/acc.cgi?acc=GSM2424685","GSM2424685")</f>
        <v>GSM2424685</v>
      </c>
      <c r="B932" s="2" t="s">
        <v>7275</v>
      </c>
      <c r="C932" t="str">
        <f>HYPERLINK("https://www.ncbi.nlm.nih.gov/geo/query/acc.cgi?acc=GSE92257","GSE92257")</f>
        <v>GSE92257</v>
      </c>
      <c r="D932" t="str">
        <f>HYPERLINK("https://www.ncbi.nlm.nih.gov/Traces/study/?acc=SRP094937","SRP094937")</f>
        <v>SRP094937</v>
      </c>
      <c r="E932" t="str">
        <f>HYPERLINK("https://www.ncbi.nlm.nih.gov/Traces/study/?acc=SRX2415009","SRX2415009")</f>
        <v>SRX2415009</v>
      </c>
    </row>
    <row r="933" spans="1:5" x14ac:dyDescent="0.25">
      <c r="A933" t="str">
        <f>HYPERLINK("https://www.ncbi.nlm.nih.gov/geo/query/acc.cgi?acc=GSM2319632","GSM2319632")</f>
        <v>GSM2319632</v>
      </c>
      <c r="B933" s="2" t="s">
        <v>7276</v>
      </c>
      <c r="C933" t="str">
        <f>HYPERLINK("https://www.ncbi.nlm.nih.gov/geo/query/acc.cgi?acc=GSE87043","GSE87043")</f>
        <v>GSE87043</v>
      </c>
      <c r="D933" t="str">
        <f>HYPERLINK("https://www.ncbi.nlm.nih.gov/Traces/study/?acc=SRP090043","SRP090043")</f>
        <v>SRP090043</v>
      </c>
      <c r="E933" t="str">
        <f>HYPERLINK("https://www.ncbi.nlm.nih.gov/Traces/study/?acc=SRX2173069","SRX2173069")</f>
        <v>SRX2173069</v>
      </c>
    </row>
    <row r="934" spans="1:5" x14ac:dyDescent="0.25">
      <c r="A934" t="str">
        <f>HYPERLINK("https://www.ncbi.nlm.nih.gov/geo/query/acc.cgi?acc=GSM2319633","GSM2319633")</f>
        <v>GSM2319633</v>
      </c>
      <c r="B934" s="2" t="s">
        <v>7277</v>
      </c>
      <c r="C934" t="str">
        <f>HYPERLINK("https://www.ncbi.nlm.nih.gov/geo/query/acc.cgi?acc=GSE87043","GSE87043")</f>
        <v>GSE87043</v>
      </c>
      <c r="D934" t="str">
        <f>HYPERLINK("https://www.ncbi.nlm.nih.gov/Traces/study/?acc=SRP090043","SRP090043")</f>
        <v>SRP090043</v>
      </c>
      <c r="E934" t="str">
        <f>HYPERLINK("https://www.ncbi.nlm.nih.gov/Traces/study/?acc=SRX2173070","SRX2173070")</f>
        <v>SRX2173070</v>
      </c>
    </row>
    <row r="935" spans="1:5" x14ac:dyDescent="0.25">
      <c r="A935" t="str">
        <f>HYPERLINK("https://www.ncbi.nlm.nih.gov/geo/query/acc.cgi?acc=GSM2422494","GSM2422494")</f>
        <v>GSM2422494</v>
      </c>
      <c r="B935" s="2" t="s">
        <v>7278</v>
      </c>
      <c r="C935" t="str">
        <f t="shared" ref="C935:C948" si="16">HYPERLINK("https://www.ncbi.nlm.nih.gov/geo/query/acc.cgi?acc=GSE72855","GSE72855")</f>
        <v>GSE72855</v>
      </c>
      <c r="D935" t="str">
        <f t="shared" ref="D935:D948" si="17">HYPERLINK("https://www.ncbi.nlm.nih.gov/Traces/study/?acc=SRP063529","SRP063529")</f>
        <v>SRP063529</v>
      </c>
      <c r="E935" t="str">
        <f>HYPERLINK("https://www.ncbi.nlm.nih.gov/Traces/study/?acc=SRX2410329","SRX2410329")</f>
        <v>SRX2410329</v>
      </c>
    </row>
    <row r="936" spans="1:5" x14ac:dyDescent="0.25">
      <c r="A936" t="str">
        <f>HYPERLINK("https://www.ncbi.nlm.nih.gov/geo/query/acc.cgi?acc=GSM2422495","GSM2422495")</f>
        <v>GSM2422495</v>
      </c>
      <c r="B936" s="2" t="s">
        <v>7279</v>
      </c>
      <c r="C936" t="str">
        <f t="shared" si="16"/>
        <v>GSE72855</v>
      </c>
      <c r="D936" t="str">
        <f t="shared" si="17"/>
        <v>SRP063529</v>
      </c>
      <c r="E936" t="str">
        <f>HYPERLINK("https://www.ncbi.nlm.nih.gov/Traces/study/?acc=SRX2410330","SRX2410330")</f>
        <v>SRX2410330</v>
      </c>
    </row>
    <row r="937" spans="1:5" x14ac:dyDescent="0.25">
      <c r="A937" t="str">
        <f>HYPERLINK("https://www.ncbi.nlm.nih.gov/geo/query/acc.cgi?acc=GSM2422491","GSM2422491")</f>
        <v>GSM2422491</v>
      </c>
      <c r="B937" s="2" t="s">
        <v>7280</v>
      </c>
      <c r="C937" t="str">
        <f t="shared" si="16"/>
        <v>GSE72855</v>
      </c>
      <c r="D937" t="str">
        <f t="shared" si="17"/>
        <v>SRP063529</v>
      </c>
      <c r="E937" t="str">
        <f>HYPERLINK("https://www.ncbi.nlm.nih.gov/Traces/study/?acc=SRX2410326","SRX2410326")</f>
        <v>SRX2410326</v>
      </c>
    </row>
    <row r="938" spans="1:5" x14ac:dyDescent="0.25">
      <c r="A938" t="str">
        <f>HYPERLINK("https://www.ncbi.nlm.nih.gov/geo/query/acc.cgi?acc=GSM2422497","GSM2422497")</f>
        <v>GSM2422497</v>
      </c>
      <c r="B938" s="2" t="s">
        <v>7281</v>
      </c>
      <c r="C938" t="str">
        <f t="shared" si="16"/>
        <v>GSE72855</v>
      </c>
      <c r="D938" t="str">
        <f t="shared" si="17"/>
        <v>SRP063529</v>
      </c>
      <c r="E938" t="str">
        <f>HYPERLINK("https://www.ncbi.nlm.nih.gov/Traces/study/?acc=SRX2410332","SRX2410332")</f>
        <v>SRX2410332</v>
      </c>
    </row>
    <row r="939" spans="1:5" x14ac:dyDescent="0.25">
      <c r="A939" t="str">
        <f>HYPERLINK("https://www.ncbi.nlm.nih.gov/geo/query/acc.cgi?acc=GSM2422505","GSM2422505")</f>
        <v>GSM2422505</v>
      </c>
      <c r="B939" s="2" t="s">
        <v>7282</v>
      </c>
      <c r="C939" t="str">
        <f t="shared" si="16"/>
        <v>GSE72855</v>
      </c>
      <c r="D939" t="str">
        <f t="shared" si="17"/>
        <v>SRP063529</v>
      </c>
      <c r="E939" t="str">
        <f>HYPERLINK("https://www.ncbi.nlm.nih.gov/Traces/study/?acc=SRX2410340","SRX2410340")</f>
        <v>SRX2410340</v>
      </c>
    </row>
    <row r="940" spans="1:5" x14ac:dyDescent="0.25">
      <c r="A940" t="str">
        <f>HYPERLINK("https://www.ncbi.nlm.nih.gov/geo/query/acc.cgi?acc=GSM2422500","GSM2422500")</f>
        <v>GSM2422500</v>
      </c>
      <c r="B940" s="2" t="s">
        <v>7283</v>
      </c>
      <c r="C940" t="str">
        <f t="shared" si="16"/>
        <v>GSE72855</v>
      </c>
      <c r="D940" t="str">
        <f t="shared" si="17"/>
        <v>SRP063529</v>
      </c>
      <c r="E940" t="str">
        <f>HYPERLINK("https://www.ncbi.nlm.nih.gov/Traces/study/?acc=SRX2410335","SRX2410335")</f>
        <v>SRX2410335</v>
      </c>
    </row>
    <row r="941" spans="1:5" x14ac:dyDescent="0.25">
      <c r="A941" t="str">
        <f>HYPERLINK("https://www.ncbi.nlm.nih.gov/geo/query/acc.cgi?acc=GSM2422499","GSM2422499")</f>
        <v>GSM2422499</v>
      </c>
      <c r="B941" s="2" t="s">
        <v>7284</v>
      </c>
      <c r="C941" t="str">
        <f t="shared" si="16"/>
        <v>GSE72855</v>
      </c>
      <c r="D941" t="str">
        <f t="shared" si="17"/>
        <v>SRP063529</v>
      </c>
      <c r="E941" t="str">
        <f>HYPERLINK("https://www.ncbi.nlm.nih.gov/Traces/study/?acc=SRX2410334","SRX2410334")</f>
        <v>SRX2410334</v>
      </c>
    </row>
    <row r="942" spans="1:5" x14ac:dyDescent="0.25">
      <c r="A942" t="str">
        <f>HYPERLINK("https://www.ncbi.nlm.nih.gov/geo/query/acc.cgi?acc=GSM2422496","GSM2422496")</f>
        <v>GSM2422496</v>
      </c>
      <c r="B942" s="2" t="s">
        <v>7285</v>
      </c>
      <c r="C942" t="str">
        <f t="shared" si="16"/>
        <v>GSE72855</v>
      </c>
      <c r="D942" t="str">
        <f t="shared" si="17"/>
        <v>SRP063529</v>
      </c>
      <c r="E942" t="str">
        <f>HYPERLINK("https://www.ncbi.nlm.nih.gov/Traces/study/?acc=SRX2410331","SRX2410331")</f>
        <v>SRX2410331</v>
      </c>
    </row>
    <row r="943" spans="1:5" x14ac:dyDescent="0.25">
      <c r="A943" t="str">
        <f>HYPERLINK("https://www.ncbi.nlm.nih.gov/geo/query/acc.cgi?acc=GSM2422492","GSM2422492")</f>
        <v>GSM2422492</v>
      </c>
      <c r="B943" s="2" t="s">
        <v>7286</v>
      </c>
      <c r="C943" t="str">
        <f t="shared" si="16"/>
        <v>GSE72855</v>
      </c>
      <c r="D943" t="str">
        <f t="shared" si="17"/>
        <v>SRP063529</v>
      </c>
      <c r="E943" t="str">
        <f>HYPERLINK("https://www.ncbi.nlm.nih.gov/Traces/study/?acc=SRX2410327","SRX2410327")</f>
        <v>SRX2410327</v>
      </c>
    </row>
    <row r="944" spans="1:5" x14ac:dyDescent="0.25">
      <c r="A944" t="str">
        <f>HYPERLINK("https://www.ncbi.nlm.nih.gov/geo/query/acc.cgi?acc=GSM2422493","GSM2422493")</f>
        <v>GSM2422493</v>
      </c>
      <c r="B944" s="2" t="s">
        <v>7287</v>
      </c>
      <c r="C944" t="str">
        <f t="shared" si="16"/>
        <v>GSE72855</v>
      </c>
      <c r="D944" t="str">
        <f t="shared" si="17"/>
        <v>SRP063529</v>
      </c>
      <c r="E944" t="str">
        <f>HYPERLINK("https://www.ncbi.nlm.nih.gov/Traces/study/?acc=SRX2410328","SRX2410328")</f>
        <v>SRX2410328</v>
      </c>
    </row>
    <row r="945" spans="1:5" x14ac:dyDescent="0.25">
      <c r="A945" t="str">
        <f>HYPERLINK("https://www.ncbi.nlm.nih.gov/geo/query/acc.cgi?acc=GSM2422502","GSM2422502")</f>
        <v>GSM2422502</v>
      </c>
      <c r="B945" s="2" t="s">
        <v>7288</v>
      </c>
      <c r="C945" t="str">
        <f t="shared" si="16"/>
        <v>GSE72855</v>
      </c>
      <c r="D945" t="str">
        <f t="shared" si="17"/>
        <v>SRP063529</v>
      </c>
      <c r="E945" t="str">
        <f>HYPERLINK("https://www.ncbi.nlm.nih.gov/Traces/study/?acc=SRX2410337","SRX2410337")</f>
        <v>SRX2410337</v>
      </c>
    </row>
    <row r="946" spans="1:5" x14ac:dyDescent="0.25">
      <c r="A946" t="str">
        <f>HYPERLINK("https://www.ncbi.nlm.nih.gov/geo/query/acc.cgi?acc=GSM2422518","GSM2422518")</f>
        <v>GSM2422518</v>
      </c>
      <c r="B946" s="2" t="s">
        <v>7289</v>
      </c>
      <c r="C946" t="str">
        <f t="shared" si="16"/>
        <v>GSE72855</v>
      </c>
      <c r="D946" t="str">
        <f t="shared" si="17"/>
        <v>SRP063529</v>
      </c>
      <c r="E946" t="str">
        <f>HYPERLINK("https://www.ncbi.nlm.nih.gov/Traces/study/?acc=SRX2410353","SRX2410353")</f>
        <v>SRX2410353</v>
      </c>
    </row>
    <row r="947" spans="1:5" x14ac:dyDescent="0.25">
      <c r="A947" t="str">
        <f>HYPERLINK("https://www.ncbi.nlm.nih.gov/geo/query/acc.cgi?acc=GSM2422515","GSM2422515")</f>
        <v>GSM2422515</v>
      </c>
      <c r="B947" s="2" t="s">
        <v>7290</v>
      </c>
      <c r="C947" t="str">
        <f t="shared" si="16"/>
        <v>GSE72855</v>
      </c>
      <c r="D947" t="str">
        <f t="shared" si="17"/>
        <v>SRP063529</v>
      </c>
      <c r="E947" t="str">
        <f>HYPERLINK("https://www.ncbi.nlm.nih.gov/Traces/study/?acc=SRX2410350","SRX2410350")</f>
        <v>SRX2410350</v>
      </c>
    </row>
    <row r="948" spans="1:5" x14ac:dyDescent="0.25">
      <c r="A948" t="str">
        <f>HYPERLINK("https://www.ncbi.nlm.nih.gov/geo/query/acc.cgi?acc=GSM2422516","GSM2422516")</f>
        <v>GSM2422516</v>
      </c>
      <c r="B948" s="2" t="s">
        <v>7291</v>
      </c>
      <c r="C948" t="str">
        <f t="shared" si="16"/>
        <v>GSE72855</v>
      </c>
      <c r="D948" t="str">
        <f t="shared" si="17"/>
        <v>SRP063529</v>
      </c>
      <c r="E948" t="str">
        <f>HYPERLINK("https://www.ncbi.nlm.nih.gov/Traces/study/?acc=SRX2410351","SRX2410351")</f>
        <v>SRX2410351</v>
      </c>
    </row>
    <row r="949" spans="1:5" x14ac:dyDescent="0.25">
      <c r="A949" t="str">
        <f>HYPERLINK("https://www.ncbi.nlm.nih.gov/geo/query/acc.cgi?acc=GSM2319637","GSM2319637")</f>
        <v>GSM2319637</v>
      </c>
      <c r="B949" s="2" t="s">
        <v>7292</v>
      </c>
      <c r="C949" t="str">
        <f>HYPERLINK("https://www.ncbi.nlm.nih.gov/geo/query/acc.cgi?acc=GSE87043","GSE87043")</f>
        <v>GSE87043</v>
      </c>
      <c r="D949" t="str">
        <f>HYPERLINK("https://www.ncbi.nlm.nih.gov/Traces/study/?acc=SRP090043","SRP090043")</f>
        <v>SRP090043</v>
      </c>
      <c r="E949" t="str">
        <f>HYPERLINK("https://www.ncbi.nlm.nih.gov/Traces/study/?acc=SRX2173074","SRX2173074")</f>
        <v>SRX2173074</v>
      </c>
    </row>
    <row r="950" spans="1:5" x14ac:dyDescent="0.25">
      <c r="A950" t="str">
        <f>HYPERLINK("https://www.ncbi.nlm.nih.gov/geo/query/acc.cgi?acc=GSM2319636","GSM2319636")</f>
        <v>GSM2319636</v>
      </c>
      <c r="B950" s="2" t="s">
        <v>7293</v>
      </c>
      <c r="C950" t="str">
        <f>HYPERLINK("https://www.ncbi.nlm.nih.gov/geo/query/acc.cgi?acc=GSE87043","GSE87043")</f>
        <v>GSE87043</v>
      </c>
      <c r="D950" t="str">
        <f>HYPERLINK("https://www.ncbi.nlm.nih.gov/Traces/study/?acc=SRP090043","SRP090043")</f>
        <v>SRP090043</v>
      </c>
      <c r="E950" t="str">
        <f>HYPERLINK("https://www.ncbi.nlm.nih.gov/Traces/study/?acc=SRX2173073","SRX2173073")</f>
        <v>SRX2173073</v>
      </c>
    </row>
    <row r="951" spans="1:5" x14ac:dyDescent="0.25">
      <c r="A951" t="str">
        <f>HYPERLINK("https://www.ncbi.nlm.nih.gov/geo/query/acc.cgi?acc=GSM2319635","GSM2319635")</f>
        <v>GSM2319635</v>
      </c>
      <c r="B951" s="2" t="s">
        <v>7294</v>
      </c>
      <c r="C951" t="str">
        <f>HYPERLINK("https://www.ncbi.nlm.nih.gov/geo/query/acc.cgi?acc=GSE87043","GSE87043")</f>
        <v>GSE87043</v>
      </c>
      <c r="D951" t="str">
        <f>HYPERLINK("https://www.ncbi.nlm.nih.gov/Traces/study/?acc=SRP090043","SRP090043")</f>
        <v>SRP090043</v>
      </c>
      <c r="E951" t="str">
        <f>HYPERLINK("https://www.ncbi.nlm.nih.gov/Traces/study/?acc=SRX2173072","SRX2173072")</f>
        <v>SRX2173072</v>
      </c>
    </row>
    <row r="952" spans="1:5" x14ac:dyDescent="0.25">
      <c r="A952" t="str">
        <f>HYPERLINK("https://www.ncbi.nlm.nih.gov/geo/query/acc.cgi?acc=GSM2098968","GSM2098968")</f>
        <v>GSM2098968</v>
      </c>
      <c r="B952" s="2" t="s">
        <v>2739</v>
      </c>
      <c r="C952" t="str">
        <f>HYPERLINK("https://www.ncbi.nlm.nih.gov/geo/query/acc.cgi?acc=GSE79606","GSE79606")</f>
        <v>GSE79606</v>
      </c>
      <c r="D952" t="str">
        <f>HYPERLINK("https://www.ncbi.nlm.nih.gov/Traces/study/?acc=SRP072351","SRP072351")</f>
        <v>SRP072351</v>
      </c>
      <c r="E952" t="str">
        <f>HYPERLINK("https://www.ncbi.nlm.nih.gov/Traces/study/?acc=SRX1662119","SRX1662119")</f>
        <v>SRX1662119</v>
      </c>
    </row>
    <row r="953" spans="1:5" x14ac:dyDescent="0.25">
      <c r="A953" t="str">
        <f>HYPERLINK("https://www.ncbi.nlm.nih.gov/geo/query/acc.cgi?acc=GSM2098969","GSM2098969")</f>
        <v>GSM2098969</v>
      </c>
      <c r="B953" s="2" t="s">
        <v>7295</v>
      </c>
      <c r="C953" t="str">
        <f>HYPERLINK("https://www.ncbi.nlm.nih.gov/geo/query/acc.cgi?acc=GSE79606","GSE79606")</f>
        <v>GSE79606</v>
      </c>
      <c r="D953" t="str">
        <f>HYPERLINK("https://www.ncbi.nlm.nih.gov/Traces/study/?acc=SRP072351","SRP072351")</f>
        <v>SRP072351</v>
      </c>
      <c r="E953" t="str">
        <f>HYPERLINK("https://www.ncbi.nlm.nih.gov/Traces/study/?acc=SRX1662120","SRX1662120")</f>
        <v>SRX1662120</v>
      </c>
    </row>
    <row r="954" spans="1:5" x14ac:dyDescent="0.25">
      <c r="A954" t="str">
        <f>HYPERLINK("https://www.ncbi.nlm.nih.gov/geo/query/acc.cgi?acc=GSM1125027","GSM1125027")</f>
        <v>GSM1125027</v>
      </c>
      <c r="B954" s="2" t="s">
        <v>7296</v>
      </c>
      <c r="C954" t="str">
        <f>HYPERLINK("https://www.ncbi.nlm.nih.gov/geo/query/acc.cgi?acc=GSE46149","GSE46149")</f>
        <v>GSE46149</v>
      </c>
      <c r="D954" t="str">
        <f>HYPERLINK("https://www.ncbi.nlm.nih.gov/Traces/study/?acc=SRP021137","SRP021137")</f>
        <v>SRP021137</v>
      </c>
      <c r="E954" t="str">
        <f>HYPERLINK("https://www.ncbi.nlm.nih.gov/Traces/study/?acc=SRX267716","SRX267716")</f>
        <v>SRX267716</v>
      </c>
    </row>
    <row r="955" spans="1:5" x14ac:dyDescent="0.25">
      <c r="A955" t="str">
        <f>HYPERLINK("https://www.ncbi.nlm.nih.gov/geo/query/acc.cgi?acc=GSM2299054","GSM2299054")</f>
        <v>GSM2299054</v>
      </c>
      <c r="B955" s="2" t="s">
        <v>7297</v>
      </c>
      <c r="C955" t="str">
        <f>HYPERLINK("https://www.ncbi.nlm.nih.gov/geo/query/acc.cgi?acc=GSE63974","GSE63974")</f>
        <v>GSE63974</v>
      </c>
      <c r="D955" t="str">
        <f>HYPERLINK("https://www.ncbi.nlm.nih.gov/Traces/study/?acc=SRP083772","SRP083772")</f>
        <v>SRP083772</v>
      </c>
      <c r="E955" t="str">
        <f>HYPERLINK("https://www.ncbi.nlm.nih.gov/Traces/study/?acc=SRX2068722","SRX2068722")</f>
        <v>SRX2068722</v>
      </c>
    </row>
    <row r="956" spans="1:5" x14ac:dyDescent="0.25">
      <c r="A956" t="str">
        <f>HYPERLINK("https://www.ncbi.nlm.nih.gov/geo/query/acc.cgi?acc=GSM1294850","GSM1294850")</f>
        <v>GSM1294850</v>
      </c>
      <c r="B956" s="2" t="s">
        <v>7298</v>
      </c>
      <c r="C956" t="str">
        <f>HYPERLINK("https://www.ncbi.nlm.nih.gov/geo/query/acc.cgi?acc=GSE53489","GSE53489")</f>
        <v>GSE53489</v>
      </c>
      <c r="D956" t="str">
        <f>HYPERLINK("https://www.ncbi.nlm.nih.gov/Traces/study/?acc=SRP034620","SRP034620")</f>
        <v>SRP034620</v>
      </c>
      <c r="E956" t="str">
        <f>HYPERLINK("https://www.ncbi.nlm.nih.gov/Traces/study/?acc=SRX396219","SRX396219")</f>
        <v>SRX396219</v>
      </c>
    </row>
    <row r="957" spans="1:5" x14ac:dyDescent="0.25">
      <c r="A957" t="str">
        <f>HYPERLINK("https://www.ncbi.nlm.nih.gov/geo/query/acc.cgi?acc=GSM1526262","GSM1526262")</f>
        <v>GSM1526262</v>
      </c>
      <c r="B957" s="2" t="s">
        <v>7299</v>
      </c>
      <c r="C957" t="str">
        <f>HYPERLINK("https://www.ncbi.nlm.nih.gov/geo/query/acc.cgi?acc=GSE62378","GSE62378")</f>
        <v>GSE62378</v>
      </c>
      <c r="D957" t="str">
        <f>HYPERLINK("https://www.ncbi.nlm.nih.gov/Traces/study/?acc=SRP048945","SRP048945")</f>
        <v>SRP048945</v>
      </c>
      <c r="E957" t="str">
        <f>HYPERLINK("https://www.ncbi.nlm.nih.gov/Traces/study/?acc=SRX733556","SRX733556")</f>
        <v>SRX733556</v>
      </c>
    </row>
    <row r="958" spans="1:5" x14ac:dyDescent="0.25">
      <c r="A958" t="str">
        <f>HYPERLINK("https://www.ncbi.nlm.nih.gov/geo/query/acc.cgi?acc=GSM1489929","GSM1489929")</f>
        <v>GSM1489929</v>
      </c>
      <c r="B958" s="2" t="s">
        <v>7300</v>
      </c>
      <c r="C958" t="str">
        <f>HYPERLINK("https://www.ncbi.nlm.nih.gov/geo/query/acc.cgi?acc=GSE60843","GSE60843")</f>
        <v>GSE60843</v>
      </c>
      <c r="D958" t="str">
        <f>HYPERLINK("https://www.ncbi.nlm.nih.gov/Traces/study/?acc=SRP045832","SRP045832")</f>
        <v>SRP045832</v>
      </c>
      <c r="E958" t="str">
        <f>HYPERLINK("https://www.ncbi.nlm.nih.gov/Traces/study/?acc=SRX688851","SRX688851")</f>
        <v>SRX688851</v>
      </c>
    </row>
    <row r="959" spans="1:5" x14ac:dyDescent="0.25">
      <c r="A959" t="str">
        <f>HYPERLINK("https://www.ncbi.nlm.nih.gov/geo/query/acc.cgi?acc=GSM1294858","GSM1294858")</f>
        <v>GSM1294858</v>
      </c>
      <c r="B959" s="2" t="s">
        <v>7301</v>
      </c>
      <c r="C959" t="str">
        <f>HYPERLINK("https://www.ncbi.nlm.nih.gov/geo/query/acc.cgi?acc=GSE53489","GSE53489")</f>
        <v>GSE53489</v>
      </c>
      <c r="D959" t="str">
        <f>HYPERLINK("https://www.ncbi.nlm.nih.gov/Traces/study/?acc=SRP034620","SRP034620")</f>
        <v>SRP034620</v>
      </c>
      <c r="E959" t="str">
        <f>HYPERLINK("https://www.ncbi.nlm.nih.gov/Traces/study/?acc=SRX396227","SRX396227")</f>
        <v>SRX396227</v>
      </c>
    </row>
    <row r="960" spans="1:5" x14ac:dyDescent="0.25">
      <c r="A960" t="str">
        <f>HYPERLINK("https://www.ncbi.nlm.nih.gov/geo/query/acc.cgi?acc=GSM2299051","GSM2299051")</f>
        <v>GSM2299051</v>
      </c>
      <c r="B960" s="2" t="s">
        <v>7302</v>
      </c>
      <c r="C960" t="str">
        <f>HYPERLINK("https://www.ncbi.nlm.nih.gov/geo/query/acc.cgi?acc=GSE63974","GSE63974")</f>
        <v>GSE63974</v>
      </c>
      <c r="D960" t="str">
        <f>HYPERLINK("https://www.ncbi.nlm.nih.gov/Traces/study/?acc=SRP083772","SRP083772")</f>
        <v>SRP083772</v>
      </c>
      <c r="E960" t="str">
        <f>HYPERLINK("https://www.ncbi.nlm.nih.gov/Traces/study/?acc=SRX2068719","SRX2068719")</f>
        <v>SRX2068719</v>
      </c>
    </row>
    <row r="961" spans="1:5" x14ac:dyDescent="0.25">
      <c r="A961" t="str">
        <f>HYPERLINK("https://www.ncbi.nlm.nih.gov/geo/query/acc.cgi?acc=GSM1419132","GSM1419132")</f>
        <v>GSM1419132</v>
      </c>
      <c r="B961" s="2" t="s">
        <v>7303</v>
      </c>
      <c r="C961" t="str">
        <f>HYPERLINK("https://www.ncbi.nlm.nih.gov/geo/query/acc.cgi?acc=GSE58757","GSE58757")</f>
        <v>GSE58757</v>
      </c>
      <c r="D961" t="str">
        <f>HYPERLINK("https://www.ncbi.nlm.nih.gov/Traces/study/?acc=SRP043525","SRP043525")</f>
        <v>SRP043525</v>
      </c>
      <c r="E961" t="str">
        <f>HYPERLINK("https://www.ncbi.nlm.nih.gov/Traces/study/?acc=SRX621381","SRX621381")</f>
        <v>SRX621381</v>
      </c>
    </row>
    <row r="962" spans="1:5" x14ac:dyDescent="0.25">
      <c r="A962" t="str">
        <f>HYPERLINK("https://www.ncbi.nlm.nih.gov/geo/query/acc.cgi?acc=GSM1419114","GSM1419114")</f>
        <v>GSM1419114</v>
      </c>
      <c r="B962" s="2" t="s">
        <v>7304</v>
      </c>
      <c r="C962" t="str">
        <f>HYPERLINK("https://www.ncbi.nlm.nih.gov/geo/query/acc.cgi?acc=GSE58757","GSE58757")</f>
        <v>GSE58757</v>
      </c>
      <c r="D962" t="str">
        <f>HYPERLINK("https://www.ncbi.nlm.nih.gov/Traces/study/?acc=SRP043525","SRP043525")</f>
        <v>SRP043525</v>
      </c>
      <c r="E962" t="str">
        <f>HYPERLINK("https://www.ncbi.nlm.nih.gov/Traces/study/?acc=SRX621363","SRX621363")</f>
        <v>SRX621363</v>
      </c>
    </row>
    <row r="963" spans="1:5" x14ac:dyDescent="0.25">
      <c r="A963" t="str">
        <f>HYPERLINK("https://www.ncbi.nlm.nih.gov/geo/query/acc.cgi?acc=GSM2463128","GSM2463128")</f>
        <v>GSM2463128</v>
      </c>
      <c r="B963" s="2" t="s">
        <v>7305</v>
      </c>
      <c r="C963" t="str">
        <f>HYPERLINK("https://www.ncbi.nlm.nih.gov/geo/query/acc.cgi?acc=GSE69823","GSE69823")</f>
        <v>GSE69823</v>
      </c>
      <c r="D963" t="str">
        <f>HYPERLINK("https://www.ncbi.nlm.nih.gov/Traces/study/?acc=SRP059433","SRP059433")</f>
        <v>SRP059433</v>
      </c>
      <c r="E963" t="str">
        <f>HYPERLINK("https://www.ncbi.nlm.nih.gov/Traces/study/?acc=SRX2504211","SRX2504211")</f>
        <v>SRX2504211</v>
      </c>
    </row>
    <row r="964" spans="1:5" x14ac:dyDescent="0.25">
      <c r="A964" t="str">
        <f>HYPERLINK("https://www.ncbi.nlm.nih.gov/geo/query/acc.cgi?acc=GSM2463130","GSM2463130")</f>
        <v>GSM2463130</v>
      </c>
      <c r="B964" s="2" t="s">
        <v>7306</v>
      </c>
      <c r="C964" t="str">
        <f>HYPERLINK("https://www.ncbi.nlm.nih.gov/geo/query/acc.cgi?acc=GSE69823","GSE69823")</f>
        <v>GSE69823</v>
      </c>
      <c r="D964" t="str">
        <f>HYPERLINK("https://www.ncbi.nlm.nih.gov/Traces/study/?acc=SRP059433","SRP059433")</f>
        <v>SRP059433</v>
      </c>
      <c r="E964" t="str">
        <f>HYPERLINK("https://www.ncbi.nlm.nih.gov/Traces/study/?acc=SRX2504213","SRX2504213")</f>
        <v>SRX2504213</v>
      </c>
    </row>
    <row r="965" spans="1:5" x14ac:dyDescent="0.25">
      <c r="A965" t="str">
        <f>HYPERLINK("https://www.ncbi.nlm.nih.gov/geo/query/acc.cgi?acc=GSM2299048","GSM2299048")</f>
        <v>GSM2299048</v>
      </c>
      <c r="B965" s="2" t="s">
        <v>7307</v>
      </c>
      <c r="C965" t="str">
        <f>HYPERLINK("https://www.ncbi.nlm.nih.gov/geo/query/acc.cgi?acc=GSE63974","GSE63974")</f>
        <v>GSE63974</v>
      </c>
      <c r="D965" t="str">
        <f>HYPERLINK("https://www.ncbi.nlm.nih.gov/Traces/study/?acc=SRP083772","SRP083772")</f>
        <v>SRP083772</v>
      </c>
      <c r="E965" t="str">
        <f>HYPERLINK("https://www.ncbi.nlm.nih.gov/Traces/study/?acc=SRX2068716","SRX2068716")</f>
        <v>SRX2068716</v>
      </c>
    </row>
    <row r="966" spans="1:5" x14ac:dyDescent="0.25">
      <c r="A966" t="str">
        <f>HYPERLINK("https://www.ncbi.nlm.nih.gov/geo/query/acc.cgi?acc=GSM2588298","GSM2588298")</f>
        <v>GSM2588298</v>
      </c>
      <c r="B966" s="2" t="s">
        <v>7308</v>
      </c>
      <c r="C966" t="str">
        <f>HYPERLINK("https://www.ncbi.nlm.nih.gov/geo/query/acc.cgi?acc=GSE98140","GSE98140")</f>
        <v>GSE98140</v>
      </c>
      <c r="D966" t="str">
        <f>HYPERLINK("https://www.ncbi.nlm.nih.gov/Traces/study/?acc=SRP105122","SRP105122")</f>
        <v>SRP105122</v>
      </c>
      <c r="E966" t="str">
        <f>HYPERLINK("https://www.ncbi.nlm.nih.gov/Traces/study/?acc=SRX2762041","SRX2762041")</f>
        <v>SRX2762041</v>
      </c>
    </row>
    <row r="967" spans="1:5" x14ac:dyDescent="0.25">
      <c r="A967" t="str">
        <f>HYPERLINK("https://www.ncbi.nlm.nih.gov/geo/query/acc.cgi?acc=GSM2588431","GSM2588431")</f>
        <v>GSM2588431</v>
      </c>
      <c r="B967" s="2" t="s">
        <v>7309</v>
      </c>
      <c r="C967" t="str">
        <f>HYPERLINK("https://www.ncbi.nlm.nih.gov/geo/query/acc.cgi?acc=GSE98140","GSE98140")</f>
        <v>GSE98140</v>
      </c>
      <c r="D967" t="str">
        <f>HYPERLINK("https://www.ncbi.nlm.nih.gov/Traces/study/?acc=SRP105122","SRP105122")</f>
        <v>SRP105122</v>
      </c>
      <c r="E967" t="str">
        <f>HYPERLINK("https://www.ncbi.nlm.nih.gov/Traces/study/?acc=SRX2762174","SRX2762174")</f>
        <v>SRX2762174</v>
      </c>
    </row>
    <row r="968" spans="1:5" x14ac:dyDescent="0.25">
      <c r="A968" t="str">
        <f>HYPERLINK("https://www.ncbi.nlm.nih.gov/geo/query/acc.cgi?acc=GSM2588358","GSM2588358")</f>
        <v>GSM2588358</v>
      </c>
      <c r="B968" s="2" t="s">
        <v>7310</v>
      </c>
      <c r="C968" t="str">
        <f>HYPERLINK("https://www.ncbi.nlm.nih.gov/geo/query/acc.cgi?acc=GSE98140","GSE98140")</f>
        <v>GSE98140</v>
      </c>
      <c r="D968" t="str">
        <f>HYPERLINK("https://www.ncbi.nlm.nih.gov/Traces/study/?acc=SRP105122","SRP105122")</f>
        <v>SRP105122</v>
      </c>
      <c r="E968" t="str">
        <f>HYPERLINK("https://www.ncbi.nlm.nih.gov/Traces/study/?acc=SRX2762101","SRX2762101")</f>
        <v>SRX2762101</v>
      </c>
    </row>
    <row r="969" spans="1:5" x14ac:dyDescent="0.25">
      <c r="A969" t="str">
        <f>HYPERLINK("https://www.ncbi.nlm.nih.gov/geo/query/acc.cgi?acc=GSM2588341","GSM2588341")</f>
        <v>GSM2588341</v>
      </c>
      <c r="B969" s="2" t="s">
        <v>7311</v>
      </c>
      <c r="C969" t="str">
        <f>HYPERLINK("https://www.ncbi.nlm.nih.gov/geo/query/acc.cgi?acc=GSE98140","GSE98140")</f>
        <v>GSE98140</v>
      </c>
      <c r="D969" t="str">
        <f>HYPERLINK("https://www.ncbi.nlm.nih.gov/Traces/study/?acc=SRP105122","SRP105122")</f>
        <v>SRP105122</v>
      </c>
      <c r="E969" t="str">
        <f>HYPERLINK("https://www.ncbi.nlm.nih.gov/Traces/study/?acc=SRX2762084","SRX2762084")</f>
        <v>SRX2762084</v>
      </c>
    </row>
    <row r="970" spans="1:5" x14ac:dyDescent="0.25">
      <c r="A970" t="str">
        <f>HYPERLINK("https://www.ncbi.nlm.nih.gov/geo/query/acc.cgi?acc=GSM1960535","GSM1960535")</f>
        <v>GSM1960535</v>
      </c>
      <c r="B970" s="2" t="s">
        <v>7312</v>
      </c>
      <c r="C970" t="str">
        <f>HYPERLINK("https://www.ncbi.nlm.nih.gov/geo/query/acc.cgi?acc=GSE75616","GSE75616")</f>
        <v>GSE75616</v>
      </c>
      <c r="D970" t="str">
        <f>HYPERLINK("https://www.ncbi.nlm.nih.gov/Traces/study/?acc=SRP066910","SRP066910")</f>
        <v>SRP066910</v>
      </c>
      <c r="E970" t="str">
        <f>HYPERLINK("https://www.ncbi.nlm.nih.gov/Traces/study/?acc=SRX1458780","SRX1458780")</f>
        <v>SRX1458780</v>
      </c>
    </row>
    <row r="971" spans="1:5" x14ac:dyDescent="0.25">
      <c r="A971" t="str">
        <f>HYPERLINK("https://www.ncbi.nlm.nih.gov/geo/query/acc.cgi?acc=GSM1960532","GSM1960532")</f>
        <v>GSM1960532</v>
      </c>
      <c r="B971" s="2" t="s">
        <v>7313</v>
      </c>
      <c r="C971" t="str">
        <f>HYPERLINK("https://www.ncbi.nlm.nih.gov/geo/query/acc.cgi?acc=GSE75616","GSE75616")</f>
        <v>GSE75616</v>
      </c>
      <c r="D971" t="str">
        <f>HYPERLINK("https://www.ncbi.nlm.nih.gov/Traces/study/?acc=SRP066910","SRP066910")</f>
        <v>SRP066910</v>
      </c>
      <c r="E971" t="str">
        <f>HYPERLINK("https://www.ncbi.nlm.nih.gov/Traces/study/?acc=SRX1458777","SRX1458777")</f>
        <v>SRX1458777</v>
      </c>
    </row>
    <row r="972" spans="1:5" x14ac:dyDescent="0.25">
      <c r="A972" t="str">
        <f>HYPERLINK("https://www.ncbi.nlm.nih.gov/geo/query/acc.cgi?acc=GSM2237805","GSM2237805")</f>
        <v>GSM2237805</v>
      </c>
      <c r="B972" s="2" t="s">
        <v>7314</v>
      </c>
      <c r="C972" t="str">
        <f>HYPERLINK("https://www.ncbi.nlm.nih.gov/geo/query/acc.cgi?acc=GSE84480","GSE84480")</f>
        <v>GSE84480</v>
      </c>
      <c r="D972" t="str">
        <f>HYPERLINK("https://www.ncbi.nlm.nih.gov/Traces/study/?acc=SRP078684","SRP078684")</f>
        <v>SRP078684</v>
      </c>
      <c r="E972" t="str">
        <f>HYPERLINK("https://www.ncbi.nlm.nih.gov/Traces/study/?acc=SRX1954163","SRX1954163")</f>
        <v>SRX1954163</v>
      </c>
    </row>
    <row r="973" spans="1:5" x14ac:dyDescent="0.25">
      <c r="A973" t="str">
        <f>HYPERLINK("https://www.ncbi.nlm.nih.gov/geo/query/acc.cgi?acc=GSM2059159","GSM2059159")</f>
        <v>GSM2059159</v>
      </c>
      <c r="B973" s="2" t="s">
        <v>7315</v>
      </c>
      <c r="C973" t="str">
        <f>HYPERLINK("https://www.ncbi.nlm.nih.gov/geo/query/acc.cgi?acc=GSE77778","GSE77778")</f>
        <v>GSE77778</v>
      </c>
      <c r="D973" t="str">
        <f>HYPERLINK("https://www.ncbi.nlm.nih.gov/Traces/study/?acc=SRP069861","SRP069861")</f>
        <v>SRP069861</v>
      </c>
      <c r="E973" t="str">
        <f>HYPERLINK("https://www.ncbi.nlm.nih.gov/Traces/study/?acc=SRX1569951","SRX1569951")</f>
        <v>SRX1569951</v>
      </c>
    </row>
    <row r="974" spans="1:5" x14ac:dyDescent="0.25">
      <c r="A974" t="str">
        <f>HYPERLINK("https://www.ncbi.nlm.nih.gov/geo/query/acc.cgi?acc=GSM2282201","GSM2282201")</f>
        <v>GSM2282201</v>
      </c>
      <c r="B974" s="2" t="s">
        <v>7316</v>
      </c>
      <c r="C974" t="str">
        <f>HYPERLINK("https://www.ncbi.nlm.nih.gov/geo/query/acc.cgi?acc=GSE85717","GSE85717")</f>
        <v>GSE85717</v>
      </c>
      <c r="D974" t="str">
        <f>HYPERLINK("https://www.ncbi.nlm.nih.gov/Traces/study/?acc=SRP082325","SRP082325")</f>
        <v>SRP082325</v>
      </c>
      <c r="E974" t="str">
        <f>HYPERLINK("https://www.ncbi.nlm.nih.gov/Traces/study/?acc=SRX2031400","SRX2031400")</f>
        <v>SRX2031400</v>
      </c>
    </row>
    <row r="975" spans="1:5" x14ac:dyDescent="0.25">
      <c r="A975" t="str">
        <f>HYPERLINK("https://www.ncbi.nlm.nih.gov/geo/query/acc.cgi?acc=GSM1819981","GSM1819981")</f>
        <v>GSM1819981</v>
      </c>
      <c r="B975" s="2" t="s">
        <v>7317</v>
      </c>
      <c r="C975" t="str">
        <f t="shared" ref="C975:C980" si="18">HYPERLINK("https://www.ncbi.nlm.nih.gov/geo/query/acc.cgi?acc=GSE70816","GSE70816")</f>
        <v>GSE70816</v>
      </c>
      <c r="D975" t="str">
        <f t="shared" ref="D975:D980" si="19">HYPERLINK("https://www.ncbi.nlm.nih.gov/Traces/study/?acc=SRP060709","SRP060709")</f>
        <v>SRP060709</v>
      </c>
      <c r="E975" t="str">
        <f>HYPERLINK("https://www.ncbi.nlm.nih.gov/Traces/study/?acc=SRX1092492","SRX1092492")</f>
        <v>SRX1092492</v>
      </c>
    </row>
    <row r="976" spans="1:5" x14ac:dyDescent="0.25">
      <c r="A976" t="str">
        <f>HYPERLINK("https://www.ncbi.nlm.nih.gov/geo/query/acc.cgi?acc=GSM1819977","GSM1819977")</f>
        <v>GSM1819977</v>
      </c>
      <c r="B976" s="2" t="s">
        <v>7318</v>
      </c>
      <c r="C976" t="str">
        <f t="shared" si="18"/>
        <v>GSE70816</v>
      </c>
      <c r="D976" t="str">
        <f t="shared" si="19"/>
        <v>SRP060709</v>
      </c>
      <c r="E976" t="str">
        <f>HYPERLINK("https://www.ncbi.nlm.nih.gov/Traces/study/?acc=SRX1092488","SRX1092488")</f>
        <v>SRX1092488</v>
      </c>
    </row>
    <row r="977" spans="1:5" x14ac:dyDescent="0.25">
      <c r="A977" t="str">
        <f>HYPERLINK("https://www.ncbi.nlm.nih.gov/geo/query/acc.cgi?acc=GSM1819983","GSM1819983")</f>
        <v>GSM1819983</v>
      </c>
      <c r="B977" s="2" t="s">
        <v>7319</v>
      </c>
      <c r="C977" t="str">
        <f t="shared" si="18"/>
        <v>GSE70816</v>
      </c>
      <c r="D977" t="str">
        <f t="shared" si="19"/>
        <v>SRP060709</v>
      </c>
      <c r="E977" t="str">
        <f>HYPERLINK("https://www.ncbi.nlm.nih.gov/Traces/study/?acc=SRX1092494","SRX1092494")</f>
        <v>SRX1092494</v>
      </c>
    </row>
    <row r="978" spans="1:5" x14ac:dyDescent="0.25">
      <c r="A978" t="str">
        <f>HYPERLINK("https://www.ncbi.nlm.nih.gov/geo/query/acc.cgi?acc=GSM1819975","GSM1819975")</f>
        <v>GSM1819975</v>
      </c>
      <c r="B978" s="2" t="s">
        <v>7320</v>
      </c>
      <c r="C978" t="str">
        <f t="shared" si="18"/>
        <v>GSE70816</v>
      </c>
      <c r="D978" t="str">
        <f t="shared" si="19"/>
        <v>SRP060709</v>
      </c>
      <c r="E978" t="str">
        <f>HYPERLINK("https://www.ncbi.nlm.nih.gov/Traces/study/?acc=SRX1092486","SRX1092486")</f>
        <v>SRX1092486</v>
      </c>
    </row>
    <row r="979" spans="1:5" x14ac:dyDescent="0.25">
      <c r="A979" t="str">
        <f>HYPERLINK("https://www.ncbi.nlm.nih.gov/geo/query/acc.cgi?acc=GSM1819985","GSM1819985")</f>
        <v>GSM1819985</v>
      </c>
      <c r="B979" s="2" t="s">
        <v>7321</v>
      </c>
      <c r="C979" t="str">
        <f t="shared" si="18"/>
        <v>GSE70816</v>
      </c>
      <c r="D979" t="str">
        <f t="shared" si="19"/>
        <v>SRP060709</v>
      </c>
      <c r="E979" t="str">
        <f>HYPERLINK("https://www.ncbi.nlm.nih.gov/Traces/study/?acc=SRX1092496","SRX1092496")</f>
        <v>SRX1092496</v>
      </c>
    </row>
    <row r="980" spans="1:5" x14ac:dyDescent="0.25">
      <c r="A980" t="str">
        <f>HYPERLINK("https://www.ncbi.nlm.nih.gov/geo/query/acc.cgi?acc=GSM1819989","GSM1819989")</f>
        <v>GSM1819989</v>
      </c>
      <c r="B980" s="2" t="s">
        <v>7322</v>
      </c>
      <c r="C980" t="str">
        <f t="shared" si="18"/>
        <v>GSE70816</v>
      </c>
      <c r="D980" t="str">
        <f t="shared" si="19"/>
        <v>SRP060709</v>
      </c>
      <c r="E980" t="str">
        <f>HYPERLINK("https://www.ncbi.nlm.nih.gov/Traces/study/?acc=SRX1092500","SRX1092500")</f>
        <v>SRX1092500</v>
      </c>
    </row>
    <row r="981" spans="1:5" x14ac:dyDescent="0.25">
      <c r="A981" t="str">
        <f>HYPERLINK("https://www.ncbi.nlm.nih.gov/geo/query/acc.cgi?acc=GSM2308765","GSM2308765")</f>
        <v>GSM2308765</v>
      </c>
      <c r="B981" s="2" t="s">
        <v>7323</v>
      </c>
      <c r="C981" t="str">
        <f>HYPERLINK("https://www.ncbi.nlm.nih.gov/geo/query/acc.cgi?acc=GSE86790","GSE86790")</f>
        <v>GSE86790</v>
      </c>
      <c r="D981" t="str">
        <f>HYPERLINK("https://www.ncbi.nlm.nih.gov/Traces/study/?acc=SRP087933","SRP087933")</f>
        <v>SRP087933</v>
      </c>
      <c r="E981" t="str">
        <f>HYPERLINK("https://www.ncbi.nlm.nih.gov/Traces/study/?acc=SRX2155833","SRX2155833")</f>
        <v>SRX2155833</v>
      </c>
    </row>
    <row r="982" spans="1:5" x14ac:dyDescent="0.25">
      <c r="A982" t="str">
        <f>HYPERLINK("https://www.ncbi.nlm.nih.gov/geo/query/acc.cgi?acc=GSM2308764","GSM2308764")</f>
        <v>GSM2308764</v>
      </c>
      <c r="B982" s="2" t="s">
        <v>7324</v>
      </c>
      <c r="C982" t="str">
        <f>HYPERLINK("https://www.ncbi.nlm.nih.gov/geo/query/acc.cgi?acc=GSE86790","GSE86790")</f>
        <v>GSE86790</v>
      </c>
      <c r="D982" t="str">
        <f>HYPERLINK("https://www.ncbi.nlm.nih.gov/Traces/study/?acc=SRP087933","SRP087933")</f>
        <v>SRP087933</v>
      </c>
      <c r="E982" t="str">
        <f>HYPERLINK("https://www.ncbi.nlm.nih.gov/Traces/study/?acc=SRX2155832","SRX2155832")</f>
        <v>SRX2155832</v>
      </c>
    </row>
    <row r="983" spans="1:5" x14ac:dyDescent="0.25">
      <c r="A983" t="str">
        <f>HYPERLINK("https://www.ncbi.nlm.nih.gov/geo/query/acc.cgi?acc=GSM1047958","GSM1047958")</f>
        <v>GSM1047958</v>
      </c>
      <c r="B983" s="2" t="s">
        <v>7325</v>
      </c>
      <c r="C983" t="str">
        <f>HYPERLINK("https://www.ncbi.nlm.nih.gov/geo/query/acc.cgi?acc=GSE42662","GSE42662")</f>
        <v>GSE42662</v>
      </c>
      <c r="D983" t="str">
        <f>HYPERLINK("https://www.ncbi.nlm.nih.gov/Traces/study/?acc=SRP017396","SRP017396")</f>
        <v>SRP017396</v>
      </c>
      <c r="E983" t="str">
        <f>HYPERLINK("https://www.ncbi.nlm.nih.gov/Traces/study/?acc=SRX208076","SRX208076")</f>
        <v>SRX208076</v>
      </c>
    </row>
    <row r="984" spans="1:5" x14ac:dyDescent="0.25">
      <c r="A984" t="str">
        <f>HYPERLINK("https://www.ncbi.nlm.nih.gov/geo/query/acc.cgi?acc=GSM1176473","GSM1176473")</f>
        <v>GSM1176473</v>
      </c>
      <c r="B984" s="2" t="s">
        <v>7326</v>
      </c>
      <c r="C984" t="str">
        <f>HYPERLINK("https://www.ncbi.nlm.nih.gov/geo/query/acc.cgi?acc=GSE48364","GSE48364")</f>
        <v>GSE48364</v>
      </c>
      <c r="D984" t="str">
        <f>HYPERLINK("https://www.ncbi.nlm.nih.gov/Traces/study/?acc=SRP026364","SRP026364")</f>
        <v>SRP026364</v>
      </c>
      <c r="E984" t="str">
        <f>HYPERLINK("https://www.ncbi.nlm.nih.gov/Traces/study/?acc=SRX316301","SRX316301")</f>
        <v>SRX316301</v>
      </c>
    </row>
    <row r="985" spans="1:5" x14ac:dyDescent="0.25">
      <c r="A985" t="str">
        <f>HYPERLINK("https://www.ncbi.nlm.nih.gov/geo/query/acc.cgi?acc=GSM1032186","GSM1032186")</f>
        <v>GSM1032186</v>
      </c>
      <c r="B985" s="2" t="s">
        <v>7327</v>
      </c>
      <c r="C985" t="str">
        <f>HYPERLINK("https://www.ncbi.nlm.nih.gov/geo/query/acc.cgi?acc=GSE41903","GSE41903")</f>
        <v>GSE41903</v>
      </c>
      <c r="D985" t="str">
        <f>HYPERLINK("https://www.ncbi.nlm.nih.gov/Traces/study/?acc=SRP017085","SRP017085")</f>
        <v>SRP017085</v>
      </c>
      <c r="E985" t="str">
        <f>HYPERLINK("https://www.ncbi.nlm.nih.gov/Traces/study/?acc=SRX202985","SRX202985")</f>
        <v>SRX202985</v>
      </c>
    </row>
    <row r="986" spans="1:5" x14ac:dyDescent="0.25">
      <c r="A986" t="str">
        <f>HYPERLINK("https://www.ncbi.nlm.nih.gov/geo/query/acc.cgi?acc=GSM1346027","GSM1346027")</f>
        <v>GSM1346027</v>
      </c>
      <c r="B986" s="2" t="s">
        <v>7328</v>
      </c>
      <c r="C986" t="str">
        <f>HYPERLINK("https://www.ncbi.nlm.nih.gov/geo/query/acc.cgi?acc=GSE55782","GSE55782")</f>
        <v>GSE55782</v>
      </c>
      <c r="D986" t="str">
        <f>HYPERLINK("https://www.ncbi.nlm.nih.gov/Traces/study/?acc=SRP040137","SRP040137")</f>
        <v>SRP040137</v>
      </c>
      <c r="E986" t="str">
        <f>HYPERLINK("https://www.ncbi.nlm.nih.gov/Traces/study/?acc=SRX490464","SRX490464")</f>
        <v>SRX490464</v>
      </c>
    </row>
    <row r="987" spans="1:5" x14ac:dyDescent="0.25">
      <c r="A987" t="str">
        <f>HYPERLINK("https://www.ncbi.nlm.nih.gov/geo/query/acc.cgi?acc=GSM1346028","GSM1346028")</f>
        <v>GSM1346028</v>
      </c>
      <c r="B987" s="2" t="s">
        <v>7329</v>
      </c>
      <c r="C987" t="str">
        <f>HYPERLINK("https://www.ncbi.nlm.nih.gov/geo/query/acc.cgi?acc=GSE55782","GSE55782")</f>
        <v>GSE55782</v>
      </c>
      <c r="D987" t="str">
        <f>HYPERLINK("https://www.ncbi.nlm.nih.gov/Traces/study/?acc=SRP040137","SRP040137")</f>
        <v>SRP040137</v>
      </c>
      <c r="E987" t="str">
        <f>HYPERLINK("https://www.ncbi.nlm.nih.gov/Traces/study/?acc=SRX490465","SRX490465")</f>
        <v>SRX490465</v>
      </c>
    </row>
    <row r="988" spans="1:5" x14ac:dyDescent="0.25">
      <c r="A988" t="str">
        <f>HYPERLINK("https://www.ncbi.nlm.nih.gov/geo/query/acc.cgi?acc=GSM1709629","GSM1709629")</f>
        <v>GSM1709629</v>
      </c>
      <c r="B988" s="2" t="s">
        <v>7330</v>
      </c>
      <c r="C988" t="str">
        <f>HYPERLINK("https://www.ncbi.nlm.nih.gov/geo/query/acc.cgi?acc=GSE69823","GSE69823")</f>
        <v>GSE69823</v>
      </c>
      <c r="D988" t="str">
        <f>HYPERLINK("https://www.ncbi.nlm.nih.gov/Traces/study/?acc=SRP059433","SRP059433")</f>
        <v>SRP059433</v>
      </c>
      <c r="E988" t="str">
        <f>HYPERLINK("https://www.ncbi.nlm.nih.gov/Traces/study/?acc=SRX1057690","SRX1057690")</f>
        <v>SRX1057690</v>
      </c>
    </row>
    <row r="989" spans="1:5" x14ac:dyDescent="0.25">
      <c r="A989" t="str">
        <f>HYPERLINK("https://www.ncbi.nlm.nih.gov/geo/query/acc.cgi?acc=GSM2463131","GSM2463131")</f>
        <v>GSM2463131</v>
      </c>
      <c r="B989" s="2" t="s">
        <v>7331</v>
      </c>
      <c r="C989" t="str">
        <f>HYPERLINK("https://www.ncbi.nlm.nih.gov/geo/query/acc.cgi?acc=GSE69823","GSE69823")</f>
        <v>GSE69823</v>
      </c>
      <c r="D989" t="str">
        <f>HYPERLINK("https://www.ncbi.nlm.nih.gov/Traces/study/?acc=SRP059433","SRP059433")</f>
        <v>SRP059433</v>
      </c>
      <c r="E989" t="str">
        <f>HYPERLINK("https://www.ncbi.nlm.nih.gov/Traces/study/?acc=SRX2504214","SRX2504214")</f>
        <v>SRX2504214</v>
      </c>
    </row>
    <row r="990" spans="1:5" x14ac:dyDescent="0.25">
      <c r="A990" t="str">
        <f>HYPERLINK("https://www.ncbi.nlm.nih.gov/geo/query/acc.cgi?acc=GSM1498998","GSM1498998")</f>
        <v>GSM1498998</v>
      </c>
      <c r="B990" s="2" t="s">
        <v>7332</v>
      </c>
      <c r="C990" t="str">
        <f>HYPERLINK("https://www.ncbi.nlm.nih.gov/geo/query/acc.cgi?acc=GSE61184","GSE61184")</f>
        <v>GSE61184</v>
      </c>
      <c r="D990" t="str">
        <f>HYPERLINK("https://www.ncbi.nlm.nih.gov/Traces/study/?acc=SRP046290","SRP046290")</f>
        <v>SRP046290</v>
      </c>
      <c r="E990" t="str">
        <f>HYPERLINK("https://www.ncbi.nlm.nih.gov/Traces/study/?acc=SRX695161","SRX695161")</f>
        <v>SRX695161</v>
      </c>
    </row>
    <row r="991" spans="1:5" x14ac:dyDescent="0.25">
      <c r="A991" t="str">
        <f>HYPERLINK("https://www.ncbi.nlm.nih.gov/geo/query/acc.cgi?acc=GSM1498996","GSM1498996")</f>
        <v>GSM1498996</v>
      </c>
      <c r="B991" s="2" t="s">
        <v>7333</v>
      </c>
      <c r="C991" t="str">
        <f>HYPERLINK("https://www.ncbi.nlm.nih.gov/geo/query/acc.cgi?acc=GSE61184","GSE61184")</f>
        <v>GSE61184</v>
      </c>
      <c r="D991" t="str">
        <f>HYPERLINK("https://www.ncbi.nlm.nih.gov/Traces/study/?acc=SRP046290","SRP046290")</f>
        <v>SRP046290</v>
      </c>
      <c r="E991" t="str">
        <f>HYPERLINK("https://www.ncbi.nlm.nih.gov/Traces/study/?acc=SRX695159","SRX695159")</f>
        <v>SRX695159</v>
      </c>
    </row>
    <row r="992" spans="1:5" x14ac:dyDescent="0.25">
      <c r="A992" t="str">
        <f>HYPERLINK("https://www.ncbi.nlm.nih.gov/geo/query/acc.cgi?acc=GSM1498995","GSM1498995")</f>
        <v>GSM1498995</v>
      </c>
      <c r="B992" s="2" t="s">
        <v>7334</v>
      </c>
      <c r="C992" t="str">
        <f>HYPERLINK("https://www.ncbi.nlm.nih.gov/geo/query/acc.cgi?acc=GSE61184","GSE61184")</f>
        <v>GSE61184</v>
      </c>
      <c r="D992" t="str">
        <f>HYPERLINK("https://www.ncbi.nlm.nih.gov/Traces/study/?acc=SRP046290","SRP046290")</f>
        <v>SRP046290</v>
      </c>
      <c r="E992" t="str">
        <f>HYPERLINK("https://www.ncbi.nlm.nih.gov/Traces/study/?acc=SRX695158","SRX695158")</f>
        <v>SRX695158</v>
      </c>
    </row>
    <row r="993" spans="1:5" x14ac:dyDescent="0.25">
      <c r="A993" t="str">
        <f>HYPERLINK("https://www.ncbi.nlm.nih.gov/geo/query/acc.cgi?acc=GSM1399492","GSM1399492")</f>
        <v>GSM1399492</v>
      </c>
      <c r="B993" s="2" t="s">
        <v>7335</v>
      </c>
      <c r="C993" t="str">
        <f>HYPERLINK("https://www.ncbi.nlm.nih.gov/geo/query/acc.cgi?acc=GSE58018","GSE58018")</f>
        <v>GSE58018</v>
      </c>
      <c r="D993" t="str">
        <f>HYPERLINK("https://www.ncbi.nlm.nih.gov/Traces/study/?acc=SRP042334","SRP042334")</f>
        <v>SRP042334</v>
      </c>
      <c r="E993" t="str">
        <f>HYPERLINK("https://www.ncbi.nlm.nih.gov/Traces/study/?acc=SRX554680","SRX554680")</f>
        <v>SRX554680</v>
      </c>
    </row>
    <row r="994" spans="1:5" x14ac:dyDescent="0.25">
      <c r="A994" t="str">
        <f>HYPERLINK("https://www.ncbi.nlm.nih.gov/geo/query/acc.cgi?acc=GSM2051878","GSM2051878")</f>
        <v>GSM2051878</v>
      </c>
      <c r="B994" s="2" t="s">
        <v>7336</v>
      </c>
      <c r="C994" t="str">
        <f>HYPERLINK("https://www.ncbi.nlm.nih.gov/geo/query/acc.cgi?acc=GSE77441","GSE77441")</f>
        <v>GSE77441</v>
      </c>
      <c r="D994" t="str">
        <f>HYPERLINK("https://www.ncbi.nlm.nih.gov/Traces/study/?acc=SRP069147","SRP069147")</f>
        <v>SRP069147</v>
      </c>
      <c r="E994" t="str">
        <f>HYPERLINK("https://www.ncbi.nlm.nih.gov/Traces/study/?acc=SRX1556041","SRX1556041")</f>
        <v>SRX1556041</v>
      </c>
    </row>
    <row r="995" spans="1:5" x14ac:dyDescent="0.25">
      <c r="A995" t="str">
        <f>HYPERLINK("https://www.ncbi.nlm.nih.gov/geo/query/acc.cgi?acc=GSM2051879","GSM2051879")</f>
        <v>GSM2051879</v>
      </c>
      <c r="B995" s="2" t="s">
        <v>7337</v>
      </c>
      <c r="C995" t="str">
        <f>HYPERLINK("https://www.ncbi.nlm.nih.gov/geo/query/acc.cgi?acc=GSE77441","GSE77441")</f>
        <v>GSE77441</v>
      </c>
      <c r="D995" t="str">
        <f>HYPERLINK("https://www.ncbi.nlm.nih.gov/Traces/study/?acc=SRP069147","SRP069147")</f>
        <v>SRP069147</v>
      </c>
      <c r="E995" t="str">
        <f>HYPERLINK("https://www.ncbi.nlm.nih.gov/Traces/study/?acc=SRX1556042","SRX1556042")</f>
        <v>SRX1556042</v>
      </c>
    </row>
    <row r="996" spans="1:5" x14ac:dyDescent="0.25">
      <c r="A996" t="str">
        <f>HYPERLINK("https://www.ncbi.nlm.nih.gov/geo/query/acc.cgi?acc=GSM2319631","GSM2319631")</f>
        <v>GSM2319631</v>
      </c>
      <c r="B996" s="2" t="s">
        <v>7338</v>
      </c>
      <c r="C996" t="str">
        <f>HYPERLINK("https://www.ncbi.nlm.nih.gov/geo/query/acc.cgi?acc=GSE87043","GSE87043")</f>
        <v>GSE87043</v>
      </c>
      <c r="D996" t="str">
        <f>HYPERLINK("https://www.ncbi.nlm.nih.gov/Traces/study/?acc=SRP090043","SRP090043")</f>
        <v>SRP090043</v>
      </c>
      <c r="E996" t="str">
        <f>HYPERLINK("https://www.ncbi.nlm.nih.gov/Traces/study/?acc=SRX2173068","SRX2173068")</f>
        <v>SRX2173068</v>
      </c>
    </row>
    <row r="997" spans="1:5" x14ac:dyDescent="0.25">
      <c r="A997" t="str">
        <f>HYPERLINK("https://www.ncbi.nlm.nih.gov/geo/query/acc.cgi?acc=GSM2319630","GSM2319630")</f>
        <v>GSM2319630</v>
      </c>
      <c r="B997" s="2" t="s">
        <v>7339</v>
      </c>
      <c r="C997" t="str">
        <f>HYPERLINK("https://www.ncbi.nlm.nih.gov/geo/query/acc.cgi?acc=GSE87043","GSE87043")</f>
        <v>GSE87043</v>
      </c>
      <c r="D997" t="str">
        <f>HYPERLINK("https://www.ncbi.nlm.nih.gov/Traces/study/?acc=SRP090043","SRP090043")</f>
        <v>SRP090043</v>
      </c>
      <c r="E997" t="str">
        <f>HYPERLINK("https://www.ncbi.nlm.nih.gov/Traces/study/?acc=SRX2173067","SRX2173067")</f>
        <v>SRX2173067</v>
      </c>
    </row>
    <row r="998" spans="1:5" x14ac:dyDescent="0.25">
      <c r="A998" t="str">
        <f>HYPERLINK("https://www.ncbi.nlm.nih.gov/geo/query/acc.cgi?acc=GSM2267952","GSM2267952")</f>
        <v>GSM2267952</v>
      </c>
      <c r="B998" s="2" t="s">
        <v>7340</v>
      </c>
      <c r="C998" t="str">
        <f>HYPERLINK("https://www.ncbi.nlm.nih.gov/geo/query/acc.cgi?acc=GSE85505","GSE85505")</f>
        <v>GSE85505</v>
      </c>
      <c r="D998" t="str">
        <f>HYPERLINK("https://www.ncbi.nlm.nih.gov/Traces/study/?acc=SRP081300","SRP081300")</f>
        <v>SRP081300</v>
      </c>
      <c r="E998" t="str">
        <f>HYPERLINK("https://www.ncbi.nlm.nih.gov/Traces/study/?acc=SRX2013637","SRX2013637")</f>
        <v>SRX2013637</v>
      </c>
    </row>
    <row r="999" spans="1:5" x14ac:dyDescent="0.25">
      <c r="A999" t="str">
        <f>HYPERLINK("https://www.ncbi.nlm.nih.gov/geo/query/acc.cgi?acc=GSM2267960","GSM2267960")</f>
        <v>GSM2267960</v>
      </c>
      <c r="B999" s="2" t="s">
        <v>7341</v>
      </c>
      <c r="C999" t="str">
        <f>HYPERLINK("https://www.ncbi.nlm.nih.gov/geo/query/acc.cgi?acc=GSE85505","GSE85505")</f>
        <v>GSE85505</v>
      </c>
      <c r="D999" t="str">
        <f>HYPERLINK("https://www.ncbi.nlm.nih.gov/Traces/study/?acc=SRP081300","SRP081300")</f>
        <v>SRP081300</v>
      </c>
      <c r="E999" t="str">
        <f>HYPERLINK("https://www.ncbi.nlm.nih.gov/Traces/study/?acc=SRX2013645","SRX2013645")</f>
        <v>SRX2013645</v>
      </c>
    </row>
    <row r="1000" spans="1:5" x14ac:dyDescent="0.25">
      <c r="A1000" t="str">
        <f>HYPERLINK("https://www.ncbi.nlm.nih.gov/geo/query/acc.cgi?acc=GSM2267958","GSM2267958")</f>
        <v>GSM2267958</v>
      </c>
      <c r="B1000" s="2" t="s">
        <v>7342</v>
      </c>
      <c r="C1000" t="str">
        <f>HYPERLINK("https://www.ncbi.nlm.nih.gov/geo/query/acc.cgi?acc=GSE85505","GSE85505")</f>
        <v>GSE85505</v>
      </c>
      <c r="D1000" t="str">
        <f>HYPERLINK("https://www.ncbi.nlm.nih.gov/Traces/study/?acc=SRP081300","SRP081300")</f>
        <v>SRP081300</v>
      </c>
      <c r="E1000" t="str">
        <f>HYPERLINK("https://www.ncbi.nlm.nih.gov/Traces/study/?acc=SRX2013643","SRX2013643")</f>
        <v>SRX2013643</v>
      </c>
    </row>
    <row r="1001" spans="1:5" x14ac:dyDescent="0.25">
      <c r="A1001" t="str">
        <f>HYPERLINK("https://www.ncbi.nlm.nih.gov/geo/query/acc.cgi?acc=GSM2267950","GSM2267950")</f>
        <v>GSM2267950</v>
      </c>
      <c r="B1001" s="2" t="s">
        <v>7343</v>
      </c>
      <c r="C1001" t="str">
        <f>HYPERLINK("https://www.ncbi.nlm.nih.gov/geo/query/acc.cgi?acc=GSE85505","GSE85505")</f>
        <v>GSE85505</v>
      </c>
      <c r="D1001" t="str">
        <f>HYPERLINK("https://www.ncbi.nlm.nih.gov/Traces/study/?acc=SRP081300","SRP081300")</f>
        <v>SRP081300</v>
      </c>
      <c r="E1001" t="str">
        <f>HYPERLINK("https://www.ncbi.nlm.nih.gov/Traces/study/?acc=SRX2013635","SRX2013635")</f>
        <v>SRX2013635</v>
      </c>
    </row>
    <row r="1002" spans="1:5" x14ac:dyDescent="0.25">
      <c r="A1002" t="str">
        <f>HYPERLINK("https://www.ncbi.nlm.nih.gov/geo/query/acc.cgi?acc=GSM1922484","GSM1922484")</f>
        <v>GSM1922484</v>
      </c>
      <c r="B1002" s="2" t="s">
        <v>7344</v>
      </c>
      <c r="C1002" t="str">
        <f>HYPERLINK("https://www.ncbi.nlm.nih.gov/geo/query/acc.cgi?acc=GSE74547","GSE74547")</f>
        <v>GSE74547</v>
      </c>
      <c r="D1002" t="str">
        <f>HYPERLINK("https://www.ncbi.nlm.nih.gov/Traces/study/?acc=SRP065555","SRP065555")</f>
        <v>SRP065555</v>
      </c>
      <c r="E1002" t="str">
        <f>HYPERLINK("https://www.ncbi.nlm.nih.gov/Traces/study/?acc=SRX1404250","SRX1404250")</f>
        <v>SRX1404250</v>
      </c>
    </row>
    <row r="1003" spans="1:5" x14ac:dyDescent="0.25">
      <c r="A1003" t="str">
        <f>HYPERLINK("https://www.ncbi.nlm.nih.gov/geo/query/acc.cgi?acc=GSM546463","GSM546463")</f>
        <v>GSM546463</v>
      </c>
      <c r="B1003" s="2" t="s">
        <v>7345</v>
      </c>
      <c r="C1003" t="str">
        <f>HYPERLINK("https://www.ncbi.nlm.nih.gov/geo/query/acc.cgi?acc=GSE21975","GSE21975")</f>
        <v>GSE21975</v>
      </c>
      <c r="D1003" t="str">
        <f>HYPERLINK("https://www.ncbi.nlm.nih.gov/Traces/study/?acc=SRP002543","SRP002543")</f>
        <v>SRP002543</v>
      </c>
      <c r="E1003" t="str">
        <f>HYPERLINK("https://www.ncbi.nlm.nih.gov/Traces/study/?acc=SRX021464","SRX021464")</f>
        <v>SRX021464</v>
      </c>
    </row>
    <row r="1004" spans="1:5" x14ac:dyDescent="0.25">
      <c r="A1004" t="str">
        <f>HYPERLINK("https://www.ncbi.nlm.nih.gov/geo/query/acc.cgi?acc=GSM546461","GSM546461")</f>
        <v>GSM546461</v>
      </c>
      <c r="B1004" s="2" t="s">
        <v>7346</v>
      </c>
      <c r="C1004" t="str">
        <f>HYPERLINK("https://www.ncbi.nlm.nih.gov/geo/query/acc.cgi?acc=GSE21975","GSE21975")</f>
        <v>GSE21975</v>
      </c>
      <c r="D1004" t="str">
        <f>HYPERLINK("https://www.ncbi.nlm.nih.gov/Traces/study/?acc=SRP002543","SRP002543")</f>
        <v>SRP002543</v>
      </c>
      <c r="E1004" t="str">
        <f>HYPERLINK("https://www.ncbi.nlm.nih.gov/Traces/study/?acc=SRX021462","SRX021462")</f>
        <v>SRX021462</v>
      </c>
    </row>
    <row r="1005" spans="1:5" x14ac:dyDescent="0.25">
      <c r="A1005" t="str">
        <f>HYPERLINK("https://www.ncbi.nlm.nih.gov/geo/query/acc.cgi?acc=GSM1820691","GSM1820691")</f>
        <v>GSM1820691</v>
      </c>
      <c r="B1005" s="2" t="s">
        <v>7347</v>
      </c>
      <c r="C1005" t="str">
        <f>HYPERLINK("https://www.ncbi.nlm.nih.gov/geo/query/acc.cgi?acc=GSE70863","GSE70863")</f>
        <v>GSE70863</v>
      </c>
      <c r="D1005" t="str">
        <f>HYPERLINK("https://www.ncbi.nlm.nih.gov/Traces/study/?acc=SRP060878","SRP060878")</f>
        <v>SRP060878</v>
      </c>
      <c r="E1005" t="str">
        <f>HYPERLINK("https://www.ncbi.nlm.nih.gov/Traces/study/?acc=SRX1093894","SRX1093894")</f>
        <v>SRX1093894</v>
      </c>
    </row>
    <row r="1006" spans="1:5" x14ac:dyDescent="0.25">
      <c r="A1006" t="str">
        <f>HYPERLINK("https://www.ncbi.nlm.nih.gov/geo/query/acc.cgi?acc=GSM1820689","GSM1820689")</f>
        <v>GSM1820689</v>
      </c>
      <c r="B1006" s="2" t="s">
        <v>7348</v>
      </c>
      <c r="C1006" t="str">
        <f>HYPERLINK("https://www.ncbi.nlm.nih.gov/geo/query/acc.cgi?acc=GSE70863","GSE70863")</f>
        <v>GSE70863</v>
      </c>
      <c r="D1006" t="str">
        <f>HYPERLINK("https://www.ncbi.nlm.nih.gov/Traces/study/?acc=SRP060878","SRP060878")</f>
        <v>SRP060878</v>
      </c>
      <c r="E1006" t="str">
        <f>HYPERLINK("https://www.ncbi.nlm.nih.gov/Traces/study/?acc=SRX1093892","SRX1093892")</f>
        <v>SRX1093892</v>
      </c>
    </row>
    <row r="1007" spans="1:5" x14ac:dyDescent="0.25">
      <c r="A1007" t="str">
        <f>HYPERLINK("https://www.ncbi.nlm.nih.gov/geo/query/acc.cgi?acc=GSM1922482","GSM1922482")</f>
        <v>GSM1922482</v>
      </c>
      <c r="B1007" s="2" t="s">
        <v>7349</v>
      </c>
      <c r="C1007" t="str">
        <f>HYPERLINK("https://www.ncbi.nlm.nih.gov/geo/query/acc.cgi?acc=GSE74547","GSE74547")</f>
        <v>GSE74547</v>
      </c>
      <c r="D1007" t="str">
        <f>HYPERLINK("https://www.ncbi.nlm.nih.gov/Traces/study/?acc=SRP065555","SRP065555")</f>
        <v>SRP065555</v>
      </c>
      <c r="E1007" t="str">
        <f>HYPERLINK("https://www.ncbi.nlm.nih.gov/Traces/study/?acc=SRX1404248","SRX1404248")</f>
        <v>SRX1404248</v>
      </c>
    </row>
    <row r="1008" spans="1:5" x14ac:dyDescent="0.25">
      <c r="A1008" t="str">
        <f>HYPERLINK("https://www.ncbi.nlm.nih.gov/geo/query/acc.cgi?acc=GSM1194346","GSM1194346")</f>
        <v>GSM1194346</v>
      </c>
      <c r="B1008" s="2" t="s">
        <v>7350</v>
      </c>
      <c r="C1008" t="str">
        <f>HYPERLINK("https://www.ncbi.nlm.nih.gov/geo/query/acc.cgi?acc=GSE49147","GSE49147")</f>
        <v>GSE49147</v>
      </c>
      <c r="D1008" t="str">
        <f>HYPERLINK("https://www.ncbi.nlm.nih.gov/Traces/study/?acc=SRP028179","SRP028179")</f>
        <v>SRP028179</v>
      </c>
      <c r="E1008" t="str">
        <f>HYPERLINK("https://www.ncbi.nlm.nih.gov/Traces/study/?acc=SRX327378","SRX327378")</f>
        <v>SRX327378</v>
      </c>
    </row>
    <row r="1009" spans="1:5" x14ac:dyDescent="0.25">
      <c r="A1009" t="str">
        <f>HYPERLINK("https://www.ncbi.nlm.nih.gov/geo/query/acc.cgi?acc=GSM1276716","GSM1276716")</f>
        <v>GSM1276716</v>
      </c>
      <c r="B1009" s="2" t="s">
        <v>7351</v>
      </c>
      <c r="C1009" t="str">
        <f>HYPERLINK("https://www.ncbi.nlm.nih.gov/geo/query/acc.cgi?acc=GSE52071","GSE52071")</f>
        <v>GSE52071</v>
      </c>
      <c r="D1009" t="str">
        <f>HYPERLINK("https://www.ncbi.nlm.nih.gov/Traces/study/?acc=SRP032533","SRP032533")</f>
        <v>SRP032533</v>
      </c>
      <c r="E1009" t="str">
        <f>HYPERLINK("https://www.ncbi.nlm.nih.gov/Traces/study/?acc=SRX385374","SRX385374")</f>
        <v>SRX385374</v>
      </c>
    </row>
    <row r="1010" spans="1:5" x14ac:dyDescent="0.25">
      <c r="A1010" t="str">
        <f>HYPERLINK("https://www.ncbi.nlm.nih.gov/geo/query/acc.cgi?acc=GSM1399496","GSM1399496")</f>
        <v>GSM1399496</v>
      </c>
      <c r="B1010" s="2" t="s">
        <v>7352</v>
      </c>
      <c r="C1010" t="str">
        <f>HYPERLINK("https://www.ncbi.nlm.nih.gov/geo/query/acc.cgi?acc=GSE58018","GSE58018")</f>
        <v>GSE58018</v>
      </c>
      <c r="D1010" t="str">
        <f>HYPERLINK("https://www.ncbi.nlm.nih.gov/Traces/study/?acc=SRP042334","SRP042334")</f>
        <v>SRP042334</v>
      </c>
      <c r="E1010" t="str">
        <f>HYPERLINK("https://www.ncbi.nlm.nih.gov/Traces/study/?acc=SRX554684","SRX554684")</f>
        <v>SRX554684</v>
      </c>
    </row>
    <row r="1011" spans="1:5" x14ac:dyDescent="0.25">
      <c r="A1011" t="str">
        <f>HYPERLINK("https://www.ncbi.nlm.nih.gov/geo/query/acc.cgi?acc=GSM1922480","GSM1922480")</f>
        <v>GSM1922480</v>
      </c>
      <c r="B1011" s="2" t="s">
        <v>7353</v>
      </c>
      <c r="C1011" t="str">
        <f>HYPERLINK("https://www.ncbi.nlm.nih.gov/geo/query/acc.cgi?acc=GSE74547","GSE74547")</f>
        <v>GSE74547</v>
      </c>
      <c r="D1011" t="str">
        <f>HYPERLINK("https://www.ncbi.nlm.nih.gov/Traces/study/?acc=SRP065555","SRP065555")</f>
        <v>SRP065555</v>
      </c>
      <c r="E1011" t="str">
        <f>HYPERLINK("https://www.ncbi.nlm.nih.gov/Traces/study/?acc=SRX1404246","SRX1404246")</f>
        <v>SRX1404246</v>
      </c>
    </row>
    <row r="1012" spans="1:5" x14ac:dyDescent="0.25">
      <c r="A1012" t="str">
        <f>HYPERLINK("https://www.ncbi.nlm.nih.gov/geo/query/acc.cgi?acc=GSM1376650","GSM1376650")</f>
        <v>GSM1376650</v>
      </c>
      <c r="B1012" s="2" t="s">
        <v>7354</v>
      </c>
      <c r="C1012" t="str">
        <f>HYPERLINK("https://www.ncbi.nlm.nih.gov/geo/query/acc.cgi?acc=GSE57170","GSE57170")</f>
        <v>GSE57170</v>
      </c>
      <c r="D1012" t="str">
        <f>HYPERLINK("https://www.ncbi.nlm.nih.gov/Traces/study/?acc=SRP041548","SRP041548")</f>
        <v>SRP041548</v>
      </c>
      <c r="E1012" t="str">
        <f>HYPERLINK("https://www.ncbi.nlm.nih.gov/Traces/study/?acc=SRX529178","SRX529178")</f>
        <v>SRX529178</v>
      </c>
    </row>
    <row r="1013" spans="1:5" x14ac:dyDescent="0.25">
      <c r="A1013" t="str">
        <f>HYPERLINK("https://www.ncbi.nlm.nih.gov/geo/query/acc.cgi?acc=GSM1399480","GSM1399480")</f>
        <v>GSM1399480</v>
      </c>
      <c r="B1013" s="2" t="s">
        <v>7355</v>
      </c>
      <c r="C1013" t="str">
        <f>HYPERLINK("https://www.ncbi.nlm.nih.gov/geo/query/acc.cgi?acc=GSE58018","GSE58018")</f>
        <v>GSE58018</v>
      </c>
      <c r="D1013" t="str">
        <f>HYPERLINK("https://www.ncbi.nlm.nih.gov/Traces/study/?acc=SRP042334","SRP042334")</f>
        <v>SRP042334</v>
      </c>
      <c r="E1013" t="str">
        <f>HYPERLINK("https://www.ncbi.nlm.nih.gov/Traces/study/?acc=SRX554668","SRX554668")</f>
        <v>SRX554668</v>
      </c>
    </row>
    <row r="1014" spans="1:5" x14ac:dyDescent="0.25">
      <c r="A1014" t="str">
        <f>HYPERLINK("https://www.ncbi.nlm.nih.gov/geo/query/acc.cgi?acc=GSM1819979","GSM1819979")</f>
        <v>GSM1819979</v>
      </c>
      <c r="B1014" s="2" t="s">
        <v>7356</v>
      </c>
      <c r="C1014" t="str">
        <f>HYPERLINK("https://www.ncbi.nlm.nih.gov/geo/query/acc.cgi?acc=GSE70816","GSE70816")</f>
        <v>GSE70816</v>
      </c>
      <c r="D1014" t="str">
        <f>HYPERLINK("https://www.ncbi.nlm.nih.gov/Traces/study/?acc=SRP060709","SRP060709")</f>
        <v>SRP060709</v>
      </c>
      <c r="E1014" t="str">
        <f>HYPERLINK("https://www.ncbi.nlm.nih.gov/Traces/study/?acc=SRX1092490","SRX1092490")</f>
        <v>SRX1092490</v>
      </c>
    </row>
    <row r="1015" spans="1:5" x14ac:dyDescent="0.25">
      <c r="A1015" t="str">
        <f>HYPERLINK("https://www.ncbi.nlm.nih.gov/geo/query/acc.cgi?acc=GSM1819986","GSM1819986")</f>
        <v>GSM1819986</v>
      </c>
      <c r="B1015" s="2" t="s">
        <v>7357</v>
      </c>
      <c r="C1015" t="str">
        <f>HYPERLINK("https://www.ncbi.nlm.nih.gov/geo/query/acc.cgi?acc=GSE70816","GSE70816")</f>
        <v>GSE70816</v>
      </c>
      <c r="D1015" t="str">
        <f>HYPERLINK("https://www.ncbi.nlm.nih.gov/Traces/study/?acc=SRP060709","SRP060709")</f>
        <v>SRP060709</v>
      </c>
      <c r="E1015" t="str">
        <f>HYPERLINK("https://www.ncbi.nlm.nih.gov/Traces/study/?acc=SRX1092497","SRX1092497")</f>
        <v>SRX1092497</v>
      </c>
    </row>
    <row r="1016" spans="1:5" x14ac:dyDescent="0.25">
      <c r="A1016" t="str">
        <f>HYPERLINK("https://www.ncbi.nlm.nih.gov/geo/query/acc.cgi?acc=GSM1819990","GSM1819990")</f>
        <v>GSM1819990</v>
      </c>
      <c r="B1016" s="2" t="s">
        <v>7358</v>
      </c>
      <c r="C1016" t="str">
        <f>HYPERLINK("https://www.ncbi.nlm.nih.gov/geo/query/acc.cgi?acc=GSE70816","GSE70816")</f>
        <v>GSE70816</v>
      </c>
      <c r="D1016" t="str">
        <f>HYPERLINK("https://www.ncbi.nlm.nih.gov/Traces/study/?acc=SRP060709","SRP060709")</f>
        <v>SRP060709</v>
      </c>
      <c r="E1016" t="str">
        <f>HYPERLINK("https://www.ncbi.nlm.nih.gov/Traces/study/?acc=SRX1092501","SRX1092501")</f>
        <v>SRX1092501</v>
      </c>
    </row>
    <row r="1017" spans="1:5" x14ac:dyDescent="0.25">
      <c r="A1017" t="str">
        <f>HYPERLINK("https://www.ncbi.nlm.nih.gov/geo/query/acc.cgi?acc=GSM1922481","GSM1922481")</f>
        <v>GSM1922481</v>
      </c>
      <c r="B1017" s="2" t="s">
        <v>7359</v>
      </c>
      <c r="C1017" t="str">
        <f>HYPERLINK("https://www.ncbi.nlm.nih.gov/geo/query/acc.cgi?acc=GSE74547","GSE74547")</f>
        <v>GSE74547</v>
      </c>
      <c r="D1017" t="str">
        <f>HYPERLINK("https://www.ncbi.nlm.nih.gov/Traces/study/?acc=SRP065555","SRP065555")</f>
        <v>SRP065555</v>
      </c>
      <c r="E1017" t="str">
        <f>HYPERLINK("https://www.ncbi.nlm.nih.gov/Traces/study/?acc=SRX1404247","SRX1404247")</f>
        <v>SRX1404247</v>
      </c>
    </row>
    <row r="1018" spans="1:5" x14ac:dyDescent="0.25">
      <c r="A1018" t="str">
        <f>HYPERLINK("https://www.ncbi.nlm.nih.gov/geo/query/acc.cgi?acc=GSM1486510","GSM1486510")</f>
        <v>GSM1486510</v>
      </c>
      <c r="B1018" s="2" t="s">
        <v>7360</v>
      </c>
      <c r="C1018" t="str">
        <f>HYPERLINK("https://www.ncbi.nlm.nih.gov/geo/query/acc.cgi?acc=GSE60738","GSE60738")</f>
        <v>GSE60738</v>
      </c>
      <c r="D1018" t="str">
        <f>HYPERLINK("https://www.ncbi.nlm.nih.gov/Traces/study/?acc=SRP045763","SRP045763")</f>
        <v>SRP045763</v>
      </c>
      <c r="E1018" t="str">
        <f>HYPERLINK("https://www.ncbi.nlm.nih.gov/Traces/study/?acc=SRX685955","SRX685955")</f>
        <v>SRX685955</v>
      </c>
    </row>
    <row r="1019" spans="1:5" x14ac:dyDescent="0.25">
      <c r="A1019" t="str">
        <f>HYPERLINK("https://www.ncbi.nlm.nih.gov/geo/query/acc.cgi?acc=GSM1486509","GSM1486509")</f>
        <v>GSM1486509</v>
      </c>
      <c r="B1019" s="2" t="s">
        <v>7361</v>
      </c>
      <c r="C1019" t="str">
        <f>HYPERLINK("https://www.ncbi.nlm.nih.gov/geo/query/acc.cgi?acc=GSE60738","GSE60738")</f>
        <v>GSE60738</v>
      </c>
      <c r="D1019" t="str">
        <f>HYPERLINK("https://www.ncbi.nlm.nih.gov/Traces/study/?acc=SRP045763","SRP045763")</f>
        <v>SRP045763</v>
      </c>
      <c r="E1019" t="str">
        <f>HYPERLINK("https://www.ncbi.nlm.nih.gov/Traces/study/?acc=SRX685954","SRX685954")</f>
        <v>SRX685954</v>
      </c>
    </row>
    <row r="1020" spans="1:5" x14ac:dyDescent="0.25">
      <c r="A1020" t="str">
        <f>HYPERLINK("https://www.ncbi.nlm.nih.gov/geo/query/acc.cgi?acc=GSM774960","GSM774960")</f>
        <v>GSM774960</v>
      </c>
      <c r="B1020" s="2" t="s">
        <v>7362</v>
      </c>
      <c r="C1020" t="str">
        <f>HYPERLINK("https://www.ncbi.nlm.nih.gov/geo/query/acc.cgi?acc=GSE30959","GSE30959")</f>
        <v>GSE30959</v>
      </c>
      <c r="D1020" t="str">
        <f>HYPERLINK("https://www.ncbi.nlm.nih.gov/Traces/study/?acc=SRP007832","SRP007832")</f>
        <v>SRP007832</v>
      </c>
      <c r="E1020" t="str">
        <f>HYPERLINK("https://www.ncbi.nlm.nih.gov/Traces/study/?acc=SRX091881","SRX091881")</f>
        <v>SRX091881</v>
      </c>
    </row>
    <row r="1021" spans="1:5" x14ac:dyDescent="0.25">
      <c r="A1021" t="str">
        <f>HYPERLINK("https://www.ncbi.nlm.nih.gov/geo/query/acc.cgi?acc=GSM1231194","GSM1231194")</f>
        <v>GSM1231194</v>
      </c>
      <c r="B1021" s="2" t="s">
        <v>7363</v>
      </c>
      <c r="C1021" t="str">
        <f>HYPERLINK("https://www.ncbi.nlm.nih.gov/geo/query/acc.cgi?acc=GSE50856","GSE50856")</f>
        <v>GSE50856</v>
      </c>
      <c r="D1021" t="str">
        <f>HYPERLINK("https://www.ncbi.nlm.nih.gov/Traces/study/?acc=SRP029933","SRP029933")</f>
        <v>SRP029933</v>
      </c>
      <c r="E1021" t="str">
        <f>HYPERLINK("https://www.ncbi.nlm.nih.gov/Traces/study/?acc=SRX350900","SRX350900")</f>
        <v>SRX350900</v>
      </c>
    </row>
    <row r="1022" spans="1:5" x14ac:dyDescent="0.25">
      <c r="A1022" t="str">
        <f>HYPERLINK("https://www.ncbi.nlm.nih.gov/geo/query/acc.cgi?acc=GSM1819951","GSM1819951")</f>
        <v>GSM1819951</v>
      </c>
      <c r="B1022" s="2" t="s">
        <v>7364</v>
      </c>
      <c r="C1022" t="str">
        <f>HYPERLINK("https://www.ncbi.nlm.nih.gov/geo/query/acc.cgi?acc=GSE70816","GSE70816")</f>
        <v>GSE70816</v>
      </c>
      <c r="D1022" t="str">
        <f>HYPERLINK("https://www.ncbi.nlm.nih.gov/Traces/study/?acc=SRP060709","SRP060709")</f>
        <v>SRP060709</v>
      </c>
      <c r="E1022" t="str">
        <f>HYPERLINK("https://www.ncbi.nlm.nih.gov/Traces/study/?acc=SRX1092462","SRX1092462")</f>
        <v>SRX1092462</v>
      </c>
    </row>
    <row r="1023" spans="1:5" x14ac:dyDescent="0.25">
      <c r="A1023" t="str">
        <f>HYPERLINK("https://www.ncbi.nlm.nih.gov/geo/query/acc.cgi?acc=GSM1819952","GSM1819952")</f>
        <v>GSM1819952</v>
      </c>
      <c r="B1023" s="2" t="s">
        <v>7365</v>
      </c>
      <c r="C1023" t="str">
        <f>HYPERLINK("https://www.ncbi.nlm.nih.gov/geo/query/acc.cgi?acc=GSE70816","GSE70816")</f>
        <v>GSE70816</v>
      </c>
      <c r="D1023" t="str">
        <f>HYPERLINK("https://www.ncbi.nlm.nih.gov/Traces/study/?acc=SRP060709","SRP060709")</f>
        <v>SRP060709</v>
      </c>
      <c r="E1023" t="str">
        <f>HYPERLINK("https://www.ncbi.nlm.nih.gov/Traces/study/?acc=SRX1092463","SRX1092463")</f>
        <v>SRX1092463</v>
      </c>
    </row>
    <row r="1024" spans="1:5" x14ac:dyDescent="0.25">
      <c r="A1024" t="str">
        <f>HYPERLINK("https://www.ncbi.nlm.nih.gov/geo/query/acc.cgi?acc=GSM1032501","GSM1032501")</f>
        <v>GSM1032501</v>
      </c>
      <c r="B1024" s="2" t="s">
        <v>7366</v>
      </c>
      <c r="C1024" t="str">
        <f>HYPERLINK("https://www.ncbi.nlm.nih.gov/geo/query/acc.cgi?acc=GSE42100","GSE42100")</f>
        <v>GSE42100</v>
      </c>
      <c r="D1024" t="str">
        <f>HYPERLINK("https://www.ncbi.nlm.nih.gov/Traces/study/?acc=SRP017101","SRP017101")</f>
        <v>SRP017101</v>
      </c>
      <c r="E1024" t="str">
        <f>HYPERLINK("https://www.ncbi.nlm.nih.gov/Traces/study/?acc=SRX203134","SRX203134")</f>
        <v>SRX203134</v>
      </c>
    </row>
    <row r="1025" spans="1:5" x14ac:dyDescent="0.25">
      <c r="A1025" t="str">
        <f>HYPERLINK("https://www.ncbi.nlm.nih.gov/geo/query/acc.cgi?acc=GSM1098177","GSM1098177")</f>
        <v>GSM1098177</v>
      </c>
      <c r="B1025" s="2" t="s">
        <v>7367</v>
      </c>
      <c r="C1025" t="str">
        <f>HYPERLINK("https://www.ncbi.nlm.nih.gov/geo/query/acc.cgi?acc=GSE45157","GSE45157")</f>
        <v>GSE45157</v>
      </c>
      <c r="D1025" t="str">
        <f>HYPERLINK("https://www.ncbi.nlm.nih.gov/Traces/study/?acc=SRP019270","SRP019270")</f>
        <v>SRP019270</v>
      </c>
      <c r="E1025" t="str">
        <f>HYPERLINK("https://www.ncbi.nlm.nih.gov/Traces/study/?acc=SRX249071","SRX249071")</f>
        <v>SRX249071</v>
      </c>
    </row>
    <row r="1026" spans="1:5" x14ac:dyDescent="0.25">
      <c r="A1026" t="str">
        <f>HYPERLINK("https://www.ncbi.nlm.nih.gov/geo/query/acc.cgi?acc=GSM2432624","GSM2432624")</f>
        <v>GSM2432624</v>
      </c>
      <c r="B1026" s="2" t="s">
        <v>7368</v>
      </c>
      <c r="C1026" t="str">
        <f>HYPERLINK("https://www.ncbi.nlm.nih.gov/geo/query/acc.cgi?acc=GSE92572","GSE92572")</f>
        <v>GSE92572</v>
      </c>
      <c r="D1026" t="str">
        <f>HYPERLINK("https://www.ncbi.nlm.nih.gov/Traces/study/?acc=SRP095349","SRP095349")</f>
        <v>SRP095349</v>
      </c>
      <c r="E1026" t="str">
        <f>HYPERLINK("https://www.ncbi.nlm.nih.gov/Traces/study/?acc=SRX2435665","SRX2435665")</f>
        <v>SRX2435665</v>
      </c>
    </row>
    <row r="1027" spans="1:5" x14ac:dyDescent="0.25">
      <c r="A1027" t="str">
        <f>HYPERLINK("https://www.ncbi.nlm.nih.gov/geo/query/acc.cgi?acc=GSM1229034","GSM1229034")</f>
        <v>GSM1229034</v>
      </c>
      <c r="B1027" s="2" t="s">
        <v>7369</v>
      </c>
      <c r="C1027" t="str">
        <f>HYPERLINK("https://www.ncbi.nlm.nih.gov/geo/query/acc.cgi?acc=GSE50776","GSE50776")</f>
        <v>GSE50776</v>
      </c>
      <c r="D1027" t="str">
        <f>HYPERLINK("https://www.ncbi.nlm.nih.gov/Traces/study/?acc=SRP029892","SRP029892")</f>
        <v>SRP029892</v>
      </c>
      <c r="E1027" t="str">
        <f>HYPERLINK("https://www.ncbi.nlm.nih.gov/Traces/study/?acc=SRX348634","SRX348634")</f>
        <v>SRX348634</v>
      </c>
    </row>
    <row r="1028" spans="1:5" x14ac:dyDescent="0.25">
      <c r="A1028" t="str">
        <f>HYPERLINK("https://www.ncbi.nlm.nih.gov/geo/query/acc.cgi?acc=GSM1229033","GSM1229033")</f>
        <v>GSM1229033</v>
      </c>
      <c r="B1028" s="2" t="s">
        <v>7370</v>
      </c>
      <c r="C1028" t="str">
        <f>HYPERLINK("https://www.ncbi.nlm.nih.gov/geo/query/acc.cgi?acc=GSE50776","GSE50776")</f>
        <v>GSE50776</v>
      </c>
      <c r="D1028" t="str">
        <f>HYPERLINK("https://www.ncbi.nlm.nih.gov/Traces/study/?acc=SRP029892","SRP029892")</f>
        <v>SRP029892</v>
      </c>
      <c r="E1028" t="str">
        <f>HYPERLINK("https://www.ncbi.nlm.nih.gov/Traces/study/?acc=SRX348633","SRX348633")</f>
        <v>SRX348633</v>
      </c>
    </row>
    <row r="1029" spans="1:5" x14ac:dyDescent="0.25">
      <c r="A1029" t="str">
        <f>HYPERLINK("https://www.ncbi.nlm.nih.gov/geo/query/acc.cgi?acc=GSM1229031","GSM1229031")</f>
        <v>GSM1229031</v>
      </c>
      <c r="B1029" s="2" t="s">
        <v>7371</v>
      </c>
      <c r="C1029" t="str">
        <f>HYPERLINK("https://www.ncbi.nlm.nih.gov/geo/query/acc.cgi?acc=GSE50776","GSE50776")</f>
        <v>GSE50776</v>
      </c>
      <c r="D1029" t="str">
        <f>HYPERLINK("https://www.ncbi.nlm.nih.gov/Traces/study/?acc=SRP029892","SRP029892")</f>
        <v>SRP029892</v>
      </c>
      <c r="E1029" t="str">
        <f>HYPERLINK("https://www.ncbi.nlm.nih.gov/Traces/study/?acc=SRX348631","SRX348631")</f>
        <v>SRX348631</v>
      </c>
    </row>
    <row r="1030" spans="1:5" x14ac:dyDescent="0.25">
      <c r="A1030" t="str">
        <f>HYPERLINK("https://www.ncbi.nlm.nih.gov/geo/query/acc.cgi?acc=GSM1229032","GSM1229032")</f>
        <v>GSM1229032</v>
      </c>
      <c r="B1030" s="2" t="s">
        <v>7372</v>
      </c>
      <c r="C1030" t="str">
        <f>HYPERLINK("https://www.ncbi.nlm.nih.gov/geo/query/acc.cgi?acc=GSE50776","GSE50776")</f>
        <v>GSE50776</v>
      </c>
      <c r="D1030" t="str">
        <f>HYPERLINK("https://www.ncbi.nlm.nih.gov/Traces/study/?acc=SRP029892","SRP029892")</f>
        <v>SRP029892</v>
      </c>
      <c r="E1030" t="str">
        <f>HYPERLINK("https://www.ncbi.nlm.nih.gov/Traces/study/?acc=SRX348632","SRX348632")</f>
        <v>SRX348632</v>
      </c>
    </row>
    <row r="1031" spans="1:5" x14ac:dyDescent="0.25">
      <c r="A1031" t="str">
        <f>HYPERLINK("https://www.ncbi.nlm.nih.gov/geo/query/acc.cgi?acc=GSM1308220","GSM1308220")</f>
        <v>GSM1308220</v>
      </c>
      <c r="B1031" s="2" t="s">
        <v>7373</v>
      </c>
      <c r="C1031" t="str">
        <f>HYPERLINK("https://www.ncbi.nlm.nih.gov/geo/query/acc.cgi?acc=GSE54107","GSE54107")</f>
        <v>GSE54107</v>
      </c>
      <c r="D1031" t="str">
        <f>HYPERLINK("https://www.ncbi.nlm.nih.gov/Traces/study/?acc=SRP035420","SRP035420")</f>
        <v>SRP035420</v>
      </c>
      <c r="E1031" t="str">
        <f>HYPERLINK("https://www.ncbi.nlm.nih.gov/Traces/study/?acc=SRX433226","SRX433226")</f>
        <v>SRX433226</v>
      </c>
    </row>
    <row r="1032" spans="1:5" x14ac:dyDescent="0.25">
      <c r="A1032" t="str">
        <f>HYPERLINK("https://www.ncbi.nlm.nih.gov/geo/query/acc.cgi?acc=GSM1308216","GSM1308216")</f>
        <v>GSM1308216</v>
      </c>
      <c r="B1032" s="2" t="s">
        <v>7374</v>
      </c>
      <c r="C1032" t="str">
        <f>HYPERLINK("https://www.ncbi.nlm.nih.gov/geo/query/acc.cgi?acc=GSE54107","GSE54107")</f>
        <v>GSE54107</v>
      </c>
      <c r="D1032" t="str">
        <f>HYPERLINK("https://www.ncbi.nlm.nih.gov/Traces/study/?acc=SRP035420","SRP035420")</f>
        <v>SRP035420</v>
      </c>
      <c r="E1032" t="str">
        <f>HYPERLINK("https://www.ncbi.nlm.nih.gov/Traces/study/?acc=SRX433222","SRX433222")</f>
        <v>SRX433222</v>
      </c>
    </row>
    <row r="1033" spans="1:5" x14ac:dyDescent="0.25">
      <c r="A1033" t="str">
        <f>HYPERLINK("https://www.ncbi.nlm.nih.gov/geo/query/acc.cgi?acc=GSM1816308","GSM1816308")</f>
        <v>GSM1816308</v>
      </c>
      <c r="B1033" s="2" t="s">
        <v>7375</v>
      </c>
      <c r="C1033" t="str">
        <f>HYPERLINK("https://www.ncbi.nlm.nih.gov/geo/query/acc.cgi?acc=GSE60627","GSE60627")</f>
        <v>GSE60627</v>
      </c>
      <c r="D1033" t="str">
        <f>HYPERLINK("https://www.ncbi.nlm.nih.gov/Traces/study/?acc=SRP045688","SRP045688")</f>
        <v>SRP045688</v>
      </c>
      <c r="E1033" t="str">
        <f>HYPERLINK("https://www.ncbi.nlm.nih.gov/Traces/study/?acc=SRX1090871","SRX1090871")</f>
        <v>SRX1090871</v>
      </c>
    </row>
    <row r="1034" spans="1:5" x14ac:dyDescent="0.25">
      <c r="A1034" t="str">
        <f>HYPERLINK("https://www.ncbi.nlm.nih.gov/geo/query/acc.cgi?acc=GSM1974111","GSM1974111")</f>
        <v>GSM1974111</v>
      </c>
      <c r="B1034" s="2" t="s">
        <v>7376</v>
      </c>
      <c r="C1034" t="str">
        <f>HYPERLINK("https://www.ncbi.nlm.nih.gov/geo/query/acc.cgi?acc=GSE68582","GSE68582")</f>
        <v>GSE68582</v>
      </c>
      <c r="D1034" t="str">
        <f>HYPERLINK("https://www.ncbi.nlm.nih.gov/Traces/study/?acc=SRP058020","SRP058020")</f>
        <v>SRP058020</v>
      </c>
      <c r="E1034" t="str">
        <f>HYPERLINK("https://www.ncbi.nlm.nih.gov/Traces/study/?acc=SRX1488358","SRX1488358")</f>
        <v>SRX1488358</v>
      </c>
    </row>
    <row r="1035" spans="1:5" x14ac:dyDescent="0.25">
      <c r="A1035" t="str">
        <f>HYPERLINK("https://www.ncbi.nlm.nih.gov/geo/query/acc.cgi?acc=GSM2309001","GSM2309001")</f>
        <v>GSM2309001</v>
      </c>
      <c r="B1035" s="2" t="s">
        <v>7377</v>
      </c>
      <c r="C1035" t="str">
        <f>HYPERLINK("https://www.ncbi.nlm.nih.gov/geo/query/acc.cgi?acc=GSE86817","GSE86817")</f>
        <v>GSE86817</v>
      </c>
      <c r="D1035" t="str">
        <f>HYPERLINK("https://www.ncbi.nlm.nih.gov/Traces/study/?acc=SRP089693","SRP089693")</f>
        <v>SRP089693</v>
      </c>
      <c r="E1035" t="str">
        <f>HYPERLINK("https://www.ncbi.nlm.nih.gov/Traces/study/?acc=SRX2159276","SRX2159276")</f>
        <v>SRX2159276</v>
      </c>
    </row>
    <row r="1036" spans="1:5" x14ac:dyDescent="0.25">
      <c r="A1036" t="str">
        <f>HYPERLINK("https://www.ncbi.nlm.nih.gov/geo/query/acc.cgi?acc=GSM1047968","GSM1047968")</f>
        <v>GSM1047968</v>
      </c>
      <c r="B1036" s="2" t="s">
        <v>7378</v>
      </c>
      <c r="C1036" t="str">
        <f>HYPERLINK("https://www.ncbi.nlm.nih.gov/geo/query/acc.cgi?acc=GSE42662","GSE42662")</f>
        <v>GSE42662</v>
      </c>
      <c r="D1036" t="str">
        <f>HYPERLINK("https://www.ncbi.nlm.nih.gov/Traces/study/?acc=SRP017396","SRP017396")</f>
        <v>SRP017396</v>
      </c>
      <c r="E1036" t="str">
        <f>HYPERLINK("https://www.ncbi.nlm.nih.gov/Traces/study/?acc=SRX208084","SRX208084")</f>
        <v>SRX208084</v>
      </c>
    </row>
    <row r="1037" spans="1:5" x14ac:dyDescent="0.25">
      <c r="A1037" t="str">
        <f>HYPERLINK("https://www.ncbi.nlm.nih.gov/geo/query/acc.cgi?acc=GSM1047970","GSM1047970")</f>
        <v>GSM1047970</v>
      </c>
      <c r="B1037" s="2" t="s">
        <v>7379</v>
      </c>
      <c r="C1037" t="str">
        <f>HYPERLINK("https://www.ncbi.nlm.nih.gov/geo/query/acc.cgi?acc=GSE42662","GSE42662")</f>
        <v>GSE42662</v>
      </c>
      <c r="D1037" t="str">
        <f>HYPERLINK("https://www.ncbi.nlm.nih.gov/Traces/study/?acc=SRP017396","SRP017396")</f>
        <v>SRP017396</v>
      </c>
      <c r="E1037" t="str">
        <f>HYPERLINK("https://www.ncbi.nlm.nih.gov/Traces/study/?acc=SRX208086","SRX208086")</f>
        <v>SRX208086</v>
      </c>
    </row>
    <row r="1038" spans="1:5" x14ac:dyDescent="0.25">
      <c r="A1038" t="str">
        <f>HYPERLINK("https://www.ncbi.nlm.nih.gov/geo/query/acc.cgi?acc=GSM1047969","GSM1047969")</f>
        <v>GSM1047969</v>
      </c>
      <c r="B1038" s="2" t="s">
        <v>7380</v>
      </c>
      <c r="C1038" t="str">
        <f>HYPERLINK("https://www.ncbi.nlm.nih.gov/geo/query/acc.cgi?acc=GSE42662","GSE42662")</f>
        <v>GSE42662</v>
      </c>
      <c r="D1038" t="str">
        <f>HYPERLINK("https://www.ncbi.nlm.nih.gov/Traces/study/?acc=SRP017396","SRP017396")</f>
        <v>SRP017396</v>
      </c>
      <c r="E1038" t="str">
        <f>HYPERLINK("https://www.ncbi.nlm.nih.gov/Traces/study/?acc=SRX208085","SRX208085")</f>
        <v>SRX208085</v>
      </c>
    </row>
    <row r="1039" spans="1:5" x14ac:dyDescent="0.25">
      <c r="A1039" t="str">
        <f>HYPERLINK("https://www.ncbi.nlm.nih.gov/geo/query/acc.cgi?acc=GSM1535891","GSM1535891")</f>
        <v>GSM1535891</v>
      </c>
      <c r="B1039" s="2" t="s">
        <v>7381</v>
      </c>
      <c r="C1039" t="str">
        <f>HYPERLINK("https://www.ncbi.nlm.nih.gov/geo/query/acc.cgi?acc=GSE62899","GSE62899")</f>
        <v>GSE62899</v>
      </c>
      <c r="D1039" t="str">
        <f>HYPERLINK("https://www.ncbi.nlm.nih.gov/Traces/study/?acc=SRP049437","SRP049437")</f>
        <v>SRP049437</v>
      </c>
      <c r="E1039" t="str">
        <f>HYPERLINK("https://www.ncbi.nlm.nih.gov/Traces/study/?acc=SRX748676","SRX748676")</f>
        <v>SRX748676</v>
      </c>
    </row>
    <row r="1040" spans="1:5" x14ac:dyDescent="0.25">
      <c r="A1040" t="str">
        <f>HYPERLINK("https://www.ncbi.nlm.nih.gov/geo/query/acc.cgi?acc=GSM1535889","GSM1535889")</f>
        <v>GSM1535889</v>
      </c>
      <c r="B1040" s="2" t="s">
        <v>7382</v>
      </c>
      <c r="C1040" t="str">
        <f>HYPERLINK("https://www.ncbi.nlm.nih.gov/geo/query/acc.cgi?acc=GSE62899","GSE62899")</f>
        <v>GSE62899</v>
      </c>
      <c r="D1040" t="str">
        <f>HYPERLINK("https://www.ncbi.nlm.nih.gov/Traces/study/?acc=SRP049437","SRP049437")</f>
        <v>SRP049437</v>
      </c>
      <c r="E1040" t="str">
        <f>HYPERLINK("https://www.ncbi.nlm.nih.gov/Traces/study/?acc=SRX748674","SRX748674")</f>
        <v>SRX748674</v>
      </c>
    </row>
    <row r="1041" spans="1:5" x14ac:dyDescent="0.25">
      <c r="A1041" t="str">
        <f>HYPERLINK("https://www.ncbi.nlm.nih.gov/geo/query/acc.cgi?acc=GSM1535892","GSM1535892")</f>
        <v>GSM1535892</v>
      </c>
      <c r="B1041" s="2" t="s">
        <v>7383</v>
      </c>
      <c r="C1041" t="str">
        <f>HYPERLINK("https://www.ncbi.nlm.nih.gov/geo/query/acc.cgi?acc=GSE62899","GSE62899")</f>
        <v>GSE62899</v>
      </c>
      <c r="D1041" t="str">
        <f>HYPERLINK("https://www.ncbi.nlm.nih.gov/Traces/study/?acc=SRP049437","SRP049437")</f>
        <v>SRP049437</v>
      </c>
      <c r="E1041" t="str">
        <f>HYPERLINK("https://www.ncbi.nlm.nih.gov/Traces/study/?acc=SRX748677","SRX748677")</f>
        <v>SRX748677</v>
      </c>
    </row>
    <row r="1042" spans="1:5" x14ac:dyDescent="0.25">
      <c r="A1042" t="str">
        <f>HYPERLINK("https://www.ncbi.nlm.nih.gov/geo/query/acc.cgi?acc=GSM1535894","GSM1535894")</f>
        <v>GSM1535894</v>
      </c>
      <c r="B1042" s="2" t="s">
        <v>7384</v>
      </c>
      <c r="C1042" t="str">
        <f>HYPERLINK("https://www.ncbi.nlm.nih.gov/geo/query/acc.cgi?acc=GSE62899","GSE62899")</f>
        <v>GSE62899</v>
      </c>
      <c r="D1042" t="str">
        <f>HYPERLINK("https://www.ncbi.nlm.nih.gov/Traces/study/?acc=SRP049437","SRP049437")</f>
        <v>SRP049437</v>
      </c>
      <c r="E1042" t="str">
        <f>HYPERLINK("https://www.ncbi.nlm.nih.gov/Traces/study/?acc=SRX748679","SRX748679")</f>
        <v>SRX748679</v>
      </c>
    </row>
    <row r="1043" spans="1:5" x14ac:dyDescent="0.25">
      <c r="A1043" t="str">
        <f>HYPERLINK("https://www.ncbi.nlm.nih.gov/geo/query/acc.cgi?acc=GSM1355147","GSM1355147")</f>
        <v>GSM1355147</v>
      </c>
      <c r="B1043" s="2" t="s">
        <v>7385</v>
      </c>
      <c r="C1043" t="str">
        <f>HYPERLINK("https://www.ncbi.nlm.nih.gov/geo/query/acc.cgi?acc=GSE56096","GSE56096")</f>
        <v>GSE56096</v>
      </c>
      <c r="D1043" t="str">
        <f>HYPERLINK("https://www.ncbi.nlm.nih.gov/Traces/study/?acc=SRP040451","SRP040451")</f>
        <v>SRP040451</v>
      </c>
      <c r="E1043" t="str">
        <f>HYPERLINK("https://www.ncbi.nlm.nih.gov/Traces/study/?acc=SRX497860","SRX497860")</f>
        <v>SRX497860</v>
      </c>
    </row>
    <row r="1044" spans="1:5" x14ac:dyDescent="0.25">
      <c r="A1044" t="str">
        <f>HYPERLINK("https://www.ncbi.nlm.nih.gov/geo/query/acc.cgi?acc=GSM2237807","GSM2237807")</f>
        <v>GSM2237807</v>
      </c>
      <c r="B1044" s="2" t="s">
        <v>7386</v>
      </c>
      <c r="C1044" t="str">
        <f>HYPERLINK("https://www.ncbi.nlm.nih.gov/geo/query/acc.cgi?acc=GSE84480","GSE84480")</f>
        <v>GSE84480</v>
      </c>
      <c r="D1044" t="str">
        <f>HYPERLINK("https://www.ncbi.nlm.nih.gov/Traces/study/?acc=SRP078684","SRP078684")</f>
        <v>SRP078684</v>
      </c>
      <c r="E1044" t="str">
        <f>HYPERLINK("https://www.ncbi.nlm.nih.gov/Traces/study/?acc=SRX1954165","SRX1954165")</f>
        <v>SRX1954165</v>
      </c>
    </row>
    <row r="1045" spans="1:5" x14ac:dyDescent="0.25">
      <c r="A1045" t="str">
        <f>HYPERLINK("https://www.ncbi.nlm.nih.gov/geo/query/acc.cgi?acc=GSM2237804","GSM2237804")</f>
        <v>GSM2237804</v>
      </c>
      <c r="B1045" s="2" t="s">
        <v>7387</v>
      </c>
      <c r="C1045" t="str">
        <f>HYPERLINK("https://www.ncbi.nlm.nih.gov/geo/query/acc.cgi?acc=GSE84480","GSE84480")</f>
        <v>GSE84480</v>
      </c>
      <c r="D1045" t="str">
        <f>HYPERLINK("https://www.ncbi.nlm.nih.gov/Traces/study/?acc=SRP078684","SRP078684")</f>
        <v>SRP078684</v>
      </c>
      <c r="E1045" t="str">
        <f>HYPERLINK("https://www.ncbi.nlm.nih.gov/Traces/study/?acc=SRX1954162","SRX1954162")</f>
        <v>SRX1954162</v>
      </c>
    </row>
    <row r="1046" spans="1:5" x14ac:dyDescent="0.25">
      <c r="A1046" t="str">
        <f>HYPERLINK("https://www.ncbi.nlm.nih.gov/geo/query/acc.cgi?acc=GSM774968","GSM774968")</f>
        <v>GSM774968</v>
      </c>
      <c r="B1046" s="2" t="s">
        <v>7388</v>
      </c>
      <c r="C1046" t="str">
        <f>HYPERLINK("https://www.ncbi.nlm.nih.gov/geo/query/acc.cgi?acc=GSE30959","GSE30959")</f>
        <v>GSE30959</v>
      </c>
      <c r="D1046" t="str">
        <f>HYPERLINK("https://www.ncbi.nlm.nih.gov/Traces/study/?acc=SRP007832","SRP007832")</f>
        <v>SRP007832</v>
      </c>
      <c r="E1046" t="str">
        <f>HYPERLINK("https://www.ncbi.nlm.nih.gov/Traces/study/?acc=SRX091889","SRX091889")</f>
        <v>SRX091889</v>
      </c>
    </row>
    <row r="1047" spans="1:5" x14ac:dyDescent="0.25">
      <c r="A1047" t="str">
        <f>HYPERLINK("https://www.ncbi.nlm.nih.gov/geo/query/acc.cgi?acc=GSM774967","GSM774967")</f>
        <v>GSM774967</v>
      </c>
      <c r="B1047" s="2" t="s">
        <v>7389</v>
      </c>
      <c r="C1047" t="str">
        <f>HYPERLINK("https://www.ncbi.nlm.nih.gov/geo/query/acc.cgi?acc=GSE30959","GSE30959")</f>
        <v>GSE30959</v>
      </c>
      <c r="D1047" t="str">
        <f>HYPERLINK("https://www.ncbi.nlm.nih.gov/Traces/study/?acc=SRP007832","SRP007832")</f>
        <v>SRP007832</v>
      </c>
      <c r="E1047" t="str">
        <f>HYPERLINK("https://www.ncbi.nlm.nih.gov/Traces/study/?acc=SRX091888","SRX091888")</f>
        <v>SRX091888</v>
      </c>
    </row>
    <row r="1048" spans="1:5" x14ac:dyDescent="0.25">
      <c r="A1048" t="str">
        <f>HYPERLINK("https://www.ncbi.nlm.nih.gov/geo/query/acc.cgi?acc=GSM1464536","GSM1464536")</f>
        <v>GSM1464536</v>
      </c>
      <c r="B1048" s="2" t="s">
        <v>7390</v>
      </c>
      <c r="C1048" t="str">
        <f>HYPERLINK("https://www.ncbi.nlm.nih.gov/geo/query/acc.cgi?acc=GSE60066","GSE60066")</f>
        <v>GSE60066</v>
      </c>
      <c r="D1048" t="str">
        <f>HYPERLINK("https://www.ncbi.nlm.nih.gov/Traces/study/?acc=SRP045235","SRP045235")</f>
        <v>SRP045235</v>
      </c>
      <c r="E1048" t="str">
        <f>HYPERLINK("https://www.ncbi.nlm.nih.gov/Traces/study/?acc=SRX669207","SRX669207")</f>
        <v>SRX669207</v>
      </c>
    </row>
    <row r="1049" spans="1:5" x14ac:dyDescent="0.25">
      <c r="A1049" t="str">
        <f>HYPERLINK("https://www.ncbi.nlm.nih.gov/geo/query/acc.cgi?acc=GSM1464537","GSM1464537")</f>
        <v>GSM1464537</v>
      </c>
      <c r="B1049" s="2" t="s">
        <v>7391</v>
      </c>
      <c r="C1049" t="str">
        <f>HYPERLINK("https://www.ncbi.nlm.nih.gov/geo/query/acc.cgi?acc=GSE60066","GSE60066")</f>
        <v>GSE60066</v>
      </c>
      <c r="D1049" t="str">
        <f>HYPERLINK("https://www.ncbi.nlm.nih.gov/Traces/study/?acc=SRP045235","SRP045235")</f>
        <v>SRP045235</v>
      </c>
      <c r="E1049" t="str">
        <f>HYPERLINK("https://www.ncbi.nlm.nih.gov/Traces/study/?acc=SRX669208","SRX669208")</f>
        <v>SRX669208</v>
      </c>
    </row>
    <row r="1050" spans="1:5" x14ac:dyDescent="0.25">
      <c r="A1050" t="str">
        <f>HYPERLINK("https://www.ncbi.nlm.nih.gov/geo/query/acc.cgi?acc=GSM1399490","GSM1399490")</f>
        <v>GSM1399490</v>
      </c>
      <c r="B1050" s="2" t="s">
        <v>7392</v>
      </c>
      <c r="C1050" t="str">
        <f>HYPERLINK("https://www.ncbi.nlm.nih.gov/geo/query/acc.cgi?acc=GSE58018","GSE58018")</f>
        <v>GSE58018</v>
      </c>
      <c r="D1050" t="str">
        <f>HYPERLINK("https://www.ncbi.nlm.nih.gov/Traces/study/?acc=SRP042334","SRP042334")</f>
        <v>SRP042334</v>
      </c>
      <c r="E1050" t="str">
        <f>HYPERLINK("https://www.ncbi.nlm.nih.gov/Traces/study/?acc=SRX554678","SRX554678")</f>
        <v>SRX554678</v>
      </c>
    </row>
    <row r="1051" spans="1:5" x14ac:dyDescent="0.25">
      <c r="A1051" t="str">
        <f>HYPERLINK("https://www.ncbi.nlm.nih.gov/geo/query/acc.cgi?acc=GSM1387014","GSM1387014")</f>
        <v>GSM1387014</v>
      </c>
      <c r="B1051" s="2" t="s">
        <v>7393</v>
      </c>
      <c r="C1051" t="str">
        <f>HYPERLINK("https://www.ncbi.nlm.nih.gov/geo/query/acc.cgi?acc=GSE57700","GSE57700")</f>
        <v>GSE57700</v>
      </c>
      <c r="D1051" t="str">
        <f>HYPERLINK("https://www.ncbi.nlm.nih.gov/Traces/study/?acc=SRP030776","SRP030776")</f>
        <v>SRP030776</v>
      </c>
      <c r="E1051" t="str">
        <f>HYPERLINK("https://www.ncbi.nlm.nih.gov/Traces/study/?acc=SRX532337","SRX532337")</f>
        <v>SRX532337</v>
      </c>
    </row>
    <row r="1052" spans="1:5" x14ac:dyDescent="0.25">
      <c r="A1052" t="str">
        <f>HYPERLINK("https://www.ncbi.nlm.nih.gov/geo/query/acc.cgi?acc=GSM1387013","GSM1387013")</f>
        <v>GSM1387013</v>
      </c>
      <c r="B1052" s="2" t="s">
        <v>7394</v>
      </c>
      <c r="C1052" t="str">
        <f>HYPERLINK("https://www.ncbi.nlm.nih.gov/geo/query/acc.cgi?acc=GSE57700","GSE57700")</f>
        <v>GSE57700</v>
      </c>
      <c r="D1052" t="str">
        <f>HYPERLINK("https://www.ncbi.nlm.nih.gov/Traces/study/?acc=SRP030776","SRP030776")</f>
        <v>SRP030776</v>
      </c>
      <c r="E1052" t="str">
        <f>HYPERLINK("https://www.ncbi.nlm.nih.gov/Traces/study/?acc=SRX532336","SRX532336")</f>
        <v>SRX532336</v>
      </c>
    </row>
    <row r="1053" spans="1:5" x14ac:dyDescent="0.25">
      <c r="A1053" t="str">
        <f>HYPERLINK("https://www.ncbi.nlm.nih.gov/geo/query/acc.cgi?acc=GSM2279983","GSM2279983")</f>
        <v>GSM2279983</v>
      </c>
      <c r="B1053" s="2" t="s">
        <v>7395</v>
      </c>
      <c r="C1053" t="str">
        <f>HYPERLINK("https://www.ncbi.nlm.nih.gov/geo/query/acc.cgi?acc=GSE85627","GSE85627")</f>
        <v>GSE85627</v>
      </c>
      <c r="D1053" t="str">
        <f>HYPERLINK("https://www.ncbi.nlm.nih.gov/Traces/study/?acc=SRP082167","SRP082167")</f>
        <v>SRP082167</v>
      </c>
      <c r="E1053" t="str">
        <f>HYPERLINK("https://www.ncbi.nlm.nih.gov/Traces/study/?acc=SRX2023803","SRX2023803")</f>
        <v>SRX2023803</v>
      </c>
    </row>
    <row r="1054" spans="1:5" x14ac:dyDescent="0.25">
      <c r="A1054" t="str">
        <f>HYPERLINK("https://www.ncbi.nlm.nih.gov/geo/query/acc.cgi?acc=GSM2279990","GSM2279990")</f>
        <v>GSM2279990</v>
      </c>
      <c r="B1054" s="2" t="s">
        <v>7396</v>
      </c>
      <c r="C1054" t="str">
        <f>HYPERLINK("https://www.ncbi.nlm.nih.gov/geo/query/acc.cgi?acc=GSE85627","GSE85627")</f>
        <v>GSE85627</v>
      </c>
      <c r="D1054" t="str">
        <f>HYPERLINK("https://www.ncbi.nlm.nih.gov/Traces/study/?acc=SRP082167","SRP082167")</f>
        <v>SRP082167</v>
      </c>
      <c r="E1054" t="str">
        <f>HYPERLINK("https://www.ncbi.nlm.nih.gov/Traces/study/?acc=SRX2023807","SRX2023807")</f>
        <v>SRX2023807</v>
      </c>
    </row>
    <row r="1055" spans="1:5" x14ac:dyDescent="0.25">
      <c r="A1055" t="str">
        <f>HYPERLINK("https://www.ncbi.nlm.nih.gov/geo/query/acc.cgi?acc=GSM1399455","GSM1399455")</f>
        <v>GSM1399455</v>
      </c>
      <c r="B1055" s="2" t="s">
        <v>7397</v>
      </c>
      <c r="C1055" t="str">
        <f>HYPERLINK("https://www.ncbi.nlm.nih.gov/geo/query/acc.cgi?acc=GSE58016","GSE58016")</f>
        <v>GSE58016</v>
      </c>
      <c r="D1055" t="str">
        <f>HYPERLINK("https://www.ncbi.nlm.nih.gov/Traces/study/?acc=SRP042332","SRP042332")</f>
        <v>SRP042332</v>
      </c>
      <c r="E1055" t="str">
        <f>HYPERLINK("https://www.ncbi.nlm.nih.gov/Traces/study/?acc=SRX554642","SRX554642")</f>
        <v>SRX554642</v>
      </c>
    </row>
    <row r="1056" spans="1:5" x14ac:dyDescent="0.25">
      <c r="A1056" t="str">
        <f>HYPERLINK("https://www.ncbi.nlm.nih.gov/geo/query/acc.cgi?acc=GSM2237792","GSM2237792")</f>
        <v>GSM2237792</v>
      </c>
      <c r="B1056" s="2" t="s">
        <v>7398</v>
      </c>
      <c r="C1056" t="str">
        <f>HYPERLINK("https://www.ncbi.nlm.nih.gov/geo/query/acc.cgi?acc=GSE84480","GSE84480")</f>
        <v>GSE84480</v>
      </c>
      <c r="D1056" t="str">
        <f>HYPERLINK("https://www.ncbi.nlm.nih.gov/Traces/study/?acc=SRP078684","SRP078684")</f>
        <v>SRP078684</v>
      </c>
      <c r="E1056" t="str">
        <f>HYPERLINK("https://www.ncbi.nlm.nih.gov/Traces/study/?acc=SRX1954150","SRX1954150")</f>
        <v>SRX1954150</v>
      </c>
    </row>
    <row r="1057" spans="1:5" x14ac:dyDescent="0.25">
      <c r="A1057" t="str">
        <f>HYPERLINK("https://www.ncbi.nlm.nih.gov/geo/query/acc.cgi?acc=GSM2237791","GSM2237791")</f>
        <v>GSM2237791</v>
      </c>
      <c r="B1057" s="2" t="s">
        <v>7399</v>
      </c>
      <c r="C1057" t="str">
        <f>HYPERLINK("https://www.ncbi.nlm.nih.gov/geo/query/acc.cgi?acc=GSE84480","GSE84480")</f>
        <v>GSE84480</v>
      </c>
      <c r="D1057" t="str">
        <f>HYPERLINK("https://www.ncbi.nlm.nih.gov/Traces/study/?acc=SRP078684","SRP078684")</f>
        <v>SRP078684</v>
      </c>
      <c r="E1057" t="str">
        <f>HYPERLINK("https://www.ncbi.nlm.nih.gov/Traces/study/?acc=SRX1954149","SRX1954149")</f>
        <v>SRX1954149</v>
      </c>
    </row>
    <row r="1058" spans="1:5" x14ac:dyDescent="0.25">
      <c r="A1058" t="str">
        <f>HYPERLINK("https://www.ncbi.nlm.nih.gov/geo/query/acc.cgi?acc=GSM2237790","GSM2237790")</f>
        <v>GSM2237790</v>
      </c>
      <c r="B1058" s="2" t="s">
        <v>7400</v>
      </c>
      <c r="C1058" t="str">
        <f>HYPERLINK("https://www.ncbi.nlm.nih.gov/geo/query/acc.cgi?acc=GSE84480","GSE84480")</f>
        <v>GSE84480</v>
      </c>
      <c r="D1058" t="str">
        <f>HYPERLINK("https://www.ncbi.nlm.nih.gov/Traces/study/?acc=SRP078684","SRP078684")</f>
        <v>SRP078684</v>
      </c>
      <c r="E1058" t="str">
        <f>HYPERLINK("https://www.ncbi.nlm.nih.gov/Traces/study/?acc=SRX1954148","SRX1954148")</f>
        <v>SRX1954148</v>
      </c>
    </row>
    <row r="1059" spans="1:5" x14ac:dyDescent="0.25">
      <c r="A1059" t="str">
        <f>HYPERLINK("https://www.ncbi.nlm.nih.gov/geo/query/acc.cgi?acc=GSM1277686","GSM1277686")</f>
        <v>GSM1277686</v>
      </c>
      <c r="B1059" s="2" t="s">
        <v>7401</v>
      </c>
      <c r="C1059" t="str">
        <f>HYPERLINK("https://www.ncbi.nlm.nih.gov/geo/query/acc.cgi?acc=GSE52899","GSE52899")</f>
        <v>GSE52899</v>
      </c>
      <c r="D1059" t="str">
        <f>HYPERLINK("https://www.ncbi.nlm.nih.gov/Traces/study/?acc=SRP033426","SRP033426")</f>
        <v>SRP033426</v>
      </c>
      <c r="E1059" t="str">
        <f>HYPERLINK("https://www.ncbi.nlm.nih.gov/Traces/study/?acc=SRX385959","SRX385959")</f>
        <v>SRX385959</v>
      </c>
    </row>
    <row r="1060" spans="1:5" x14ac:dyDescent="0.25">
      <c r="A1060" t="str">
        <f>HYPERLINK("https://www.ncbi.nlm.nih.gov/geo/query/acc.cgi?acc=GSM1376653","GSM1376653")</f>
        <v>GSM1376653</v>
      </c>
      <c r="B1060" s="2" t="s">
        <v>7402</v>
      </c>
      <c r="C1060" t="str">
        <f>HYPERLINK("https://www.ncbi.nlm.nih.gov/geo/query/acc.cgi?acc=GSE57170","GSE57170")</f>
        <v>GSE57170</v>
      </c>
      <c r="D1060" t="str">
        <f>HYPERLINK("https://www.ncbi.nlm.nih.gov/Traces/study/?acc=SRP041548","SRP041548")</f>
        <v>SRP041548</v>
      </c>
      <c r="E1060" t="str">
        <f>HYPERLINK("https://www.ncbi.nlm.nih.gov/Traces/study/?acc=SRX529181","SRX529181")</f>
        <v>SRX529181</v>
      </c>
    </row>
    <row r="1061" spans="1:5" x14ac:dyDescent="0.25">
      <c r="A1061" t="str">
        <f>HYPERLINK("https://www.ncbi.nlm.nih.gov/geo/query/acc.cgi?acc=GSM1904059","GSM1904059")</f>
        <v>GSM1904059</v>
      </c>
      <c r="B1061" s="2" t="s">
        <v>7403</v>
      </c>
      <c r="C1061" t="str">
        <f>HYPERLINK("https://www.ncbi.nlm.nih.gov/geo/query/acc.cgi?acc=GSE73823","GSE73823")</f>
        <v>GSE73823</v>
      </c>
      <c r="D1061" t="str">
        <f>HYPERLINK("https://www.ncbi.nlm.nih.gov/Traces/study/?acc=SRP064574","SRP064574")</f>
        <v>SRP064574</v>
      </c>
      <c r="E1061" t="str">
        <f>HYPERLINK("https://www.ncbi.nlm.nih.gov/Traces/study/?acc=SRX1310953","SRX1310953")</f>
        <v>SRX1310953</v>
      </c>
    </row>
    <row r="1062" spans="1:5" x14ac:dyDescent="0.25">
      <c r="A1062" t="str">
        <f>HYPERLINK("https://www.ncbi.nlm.nih.gov/geo/query/acc.cgi?acc=GSM1904055","GSM1904055")</f>
        <v>GSM1904055</v>
      </c>
      <c r="B1062" s="2" t="s">
        <v>7404</v>
      </c>
      <c r="C1062" t="str">
        <f>HYPERLINK("https://www.ncbi.nlm.nih.gov/geo/query/acc.cgi?acc=GSE73823","GSE73823")</f>
        <v>GSE73823</v>
      </c>
      <c r="D1062" t="str">
        <f>HYPERLINK("https://www.ncbi.nlm.nih.gov/Traces/study/?acc=SRP064574","SRP064574")</f>
        <v>SRP064574</v>
      </c>
      <c r="E1062" t="str">
        <f>HYPERLINK("https://www.ncbi.nlm.nih.gov/Traces/study/?acc=SRX1310949","SRX1310949")</f>
        <v>SRX1310949</v>
      </c>
    </row>
    <row r="1063" spans="1:5" x14ac:dyDescent="0.25">
      <c r="A1063" t="str">
        <f>HYPERLINK("https://www.ncbi.nlm.nih.gov/geo/query/acc.cgi?acc=GSM1904053","GSM1904053")</f>
        <v>GSM1904053</v>
      </c>
      <c r="B1063" s="2" t="s">
        <v>7405</v>
      </c>
      <c r="C1063" t="str">
        <f>HYPERLINK("https://www.ncbi.nlm.nih.gov/geo/query/acc.cgi?acc=GSE73823","GSE73823")</f>
        <v>GSE73823</v>
      </c>
      <c r="D1063" t="str">
        <f>HYPERLINK("https://www.ncbi.nlm.nih.gov/Traces/study/?acc=SRP064574","SRP064574")</f>
        <v>SRP064574</v>
      </c>
      <c r="E1063" t="str">
        <f>HYPERLINK("https://www.ncbi.nlm.nih.gov/Traces/study/?acc=SRX1310947","SRX1310947")</f>
        <v>SRX1310947</v>
      </c>
    </row>
    <row r="1064" spans="1:5" x14ac:dyDescent="0.25">
      <c r="A1064" t="str">
        <f>HYPERLINK("https://www.ncbi.nlm.nih.gov/geo/query/acc.cgi?acc=GSM1904057","GSM1904057")</f>
        <v>GSM1904057</v>
      </c>
      <c r="B1064" s="2" t="s">
        <v>7406</v>
      </c>
      <c r="C1064" t="str">
        <f>HYPERLINK("https://www.ncbi.nlm.nih.gov/geo/query/acc.cgi?acc=GSE73823","GSE73823")</f>
        <v>GSE73823</v>
      </c>
      <c r="D1064" t="str">
        <f>HYPERLINK("https://www.ncbi.nlm.nih.gov/Traces/study/?acc=SRP064574","SRP064574")</f>
        <v>SRP064574</v>
      </c>
      <c r="E1064" t="str">
        <f>HYPERLINK("https://www.ncbi.nlm.nih.gov/Traces/study/?acc=SRX1310951","SRX1310951")</f>
        <v>SRX1310951</v>
      </c>
    </row>
    <row r="1065" spans="1:5" x14ac:dyDescent="0.25">
      <c r="A1065" t="str">
        <f>HYPERLINK("https://www.ncbi.nlm.nih.gov/geo/query/acc.cgi?acc=GSM1123726","GSM1123726")</f>
        <v>GSM1123726</v>
      </c>
      <c r="B1065" s="2" t="s">
        <v>7407</v>
      </c>
      <c r="C1065" t="str">
        <f>HYPERLINK("https://www.ncbi.nlm.nih.gov/geo/query/acc.cgi?acc=GSE46104","GSE46104")</f>
        <v>GSE46104</v>
      </c>
      <c r="D1065" t="str">
        <f>HYPERLINK("https://www.ncbi.nlm.nih.gov/Traces/study/?acc=SRP021101","SRP021101")</f>
        <v>SRP021101</v>
      </c>
      <c r="E1065" t="str">
        <f>HYPERLINK("https://www.ncbi.nlm.nih.gov/Traces/study/?acc=SRX265572","SRX265572")</f>
        <v>SRX265572</v>
      </c>
    </row>
    <row r="1066" spans="1:5" x14ac:dyDescent="0.25">
      <c r="A1066" t="str">
        <f>HYPERLINK("https://www.ncbi.nlm.nih.gov/geo/query/acc.cgi?acc=GSM2308758","GSM2308758")</f>
        <v>GSM2308758</v>
      </c>
      <c r="B1066" s="2" t="s">
        <v>7408</v>
      </c>
      <c r="C1066" t="str">
        <f>HYPERLINK("https://www.ncbi.nlm.nih.gov/geo/query/acc.cgi?acc=GSE86790","GSE86790")</f>
        <v>GSE86790</v>
      </c>
      <c r="D1066" t="str">
        <f>HYPERLINK("https://www.ncbi.nlm.nih.gov/Traces/study/?acc=SRP087933","SRP087933")</f>
        <v>SRP087933</v>
      </c>
      <c r="E1066" t="str">
        <f>HYPERLINK("https://www.ncbi.nlm.nih.gov/Traces/study/?acc=SRX2155826","SRX2155826")</f>
        <v>SRX2155826</v>
      </c>
    </row>
    <row r="1067" spans="1:5" x14ac:dyDescent="0.25">
      <c r="A1067" t="str">
        <f>HYPERLINK("https://www.ncbi.nlm.nih.gov/geo/query/acc.cgi?acc=GSM2365896","GSM2365896")</f>
        <v>GSM2365896</v>
      </c>
      <c r="B1067" s="2" t="s">
        <v>7409</v>
      </c>
      <c r="C1067" t="str">
        <f>HYPERLINK("https://www.ncbi.nlm.nih.gov/geo/query/acc.cgi?acc=GSE89314","GSE89314")</f>
        <v>GSE89314</v>
      </c>
      <c r="D1067" t="str">
        <f>HYPERLINK("https://www.ncbi.nlm.nih.gov/Traces/study/?acc=SRP092292","SRP092292")</f>
        <v>SRP092292</v>
      </c>
      <c r="E1067" t="str">
        <f>HYPERLINK("https://www.ncbi.nlm.nih.gov/Traces/study/?acc=SRX2310403","SRX2310403")</f>
        <v>SRX2310403</v>
      </c>
    </row>
    <row r="1068" spans="1:5" x14ac:dyDescent="0.25">
      <c r="A1068" t="str">
        <f>HYPERLINK("https://www.ncbi.nlm.nih.gov/geo/query/acc.cgi?acc=GSM2361213","GSM2361213")</f>
        <v>GSM2361213</v>
      </c>
      <c r="B1068" s="2" t="s">
        <v>7410</v>
      </c>
      <c r="C1068" t="str">
        <f>HYPERLINK("https://www.ncbi.nlm.nih.gov/geo/query/acc.cgi?acc=GSE89219","GSE89219")</f>
        <v>GSE89219</v>
      </c>
      <c r="D1068" t="str">
        <f>HYPERLINK("https://www.ncbi.nlm.nih.gov/Traces/study/?acc=SRP092125","SRP092125")</f>
        <v>SRP092125</v>
      </c>
      <c r="E1068" t="str">
        <f>HYPERLINK("https://www.ncbi.nlm.nih.gov/Traces/study/?acc=SRX2270606","SRX2270606")</f>
        <v>SRX2270606</v>
      </c>
    </row>
    <row r="1069" spans="1:5" x14ac:dyDescent="0.25">
      <c r="A1069" t="str">
        <f>HYPERLINK("https://www.ncbi.nlm.nih.gov/geo/query/acc.cgi?acc=GSM1145410","GSM1145410")</f>
        <v>GSM1145410</v>
      </c>
      <c r="B1069" s="2" t="s">
        <v>7411</v>
      </c>
      <c r="C1069" t="str">
        <f>HYPERLINK("https://www.ncbi.nlm.nih.gov/geo/query/acc.cgi?acc=GSE46893","GSE46893")</f>
        <v>GSE46893</v>
      </c>
      <c r="D1069" t="str">
        <f>HYPERLINK("https://www.ncbi.nlm.nih.gov/Traces/study/?acc=SRP022933","SRP022933")</f>
        <v>SRP022933</v>
      </c>
      <c r="E1069" t="str">
        <f>HYPERLINK("https://www.ncbi.nlm.nih.gov/Traces/study/?acc=SRX283860","SRX283860")</f>
        <v>SRX283860</v>
      </c>
    </row>
    <row r="1070" spans="1:5" x14ac:dyDescent="0.25">
      <c r="A1070" t="str">
        <f>HYPERLINK("https://www.ncbi.nlm.nih.gov/geo/query/acc.cgi?acc=GSM1277687","GSM1277687")</f>
        <v>GSM1277687</v>
      </c>
      <c r="B1070" s="2" t="s">
        <v>7412</v>
      </c>
      <c r="C1070" t="str">
        <f>HYPERLINK("https://www.ncbi.nlm.nih.gov/geo/query/acc.cgi?acc=GSE52899","GSE52899")</f>
        <v>GSE52899</v>
      </c>
      <c r="D1070" t="str">
        <f>HYPERLINK("https://www.ncbi.nlm.nih.gov/Traces/study/?acc=SRP033426","SRP033426")</f>
        <v>SRP033426</v>
      </c>
      <c r="E1070" t="str">
        <f>HYPERLINK("https://www.ncbi.nlm.nih.gov/Traces/study/?acc=SRX385960","SRX385960")</f>
        <v>SRX385960</v>
      </c>
    </row>
    <row r="1071" spans="1:5" x14ac:dyDescent="0.25">
      <c r="A1071" t="str">
        <f>HYPERLINK("https://www.ncbi.nlm.nih.gov/geo/query/acc.cgi?acc=GSM590125","GSM590125")</f>
        <v>GSM590125</v>
      </c>
      <c r="B1071" s="2" t="s">
        <v>7413</v>
      </c>
      <c r="C1071" t="str">
        <f>HYPERLINK("https://www.ncbi.nlm.nih.gov/geo/query/acc.cgi?acc=GSE23943","GSE23943")</f>
        <v>GSE23943</v>
      </c>
      <c r="D1071" t="str">
        <f>HYPERLINK("https://www.ncbi.nlm.nih.gov/Traces/study/?acc=SRP003412","SRP003412")</f>
        <v>SRP003412</v>
      </c>
      <c r="E1071" t="str">
        <f>HYPERLINK("https://www.ncbi.nlm.nih.gov/Traces/study/?acc=SRX026286","SRX026286")</f>
        <v>SRX026286</v>
      </c>
    </row>
    <row r="1072" spans="1:5" x14ac:dyDescent="0.25">
      <c r="A1072" t="str">
        <f>HYPERLINK("https://www.ncbi.nlm.nih.gov/geo/query/acc.cgi?acc=GSM1499002","GSM1499002")</f>
        <v>GSM1499002</v>
      </c>
      <c r="B1072" s="2" t="s">
        <v>7414</v>
      </c>
      <c r="C1072" t="str">
        <f>HYPERLINK("https://www.ncbi.nlm.nih.gov/geo/query/acc.cgi?acc=GSE61184","GSE61184")</f>
        <v>GSE61184</v>
      </c>
      <c r="D1072" t="str">
        <f>HYPERLINK("https://www.ncbi.nlm.nih.gov/Traces/study/?acc=SRP046290","SRP046290")</f>
        <v>SRP046290</v>
      </c>
      <c r="E1072" t="str">
        <f>HYPERLINK("https://www.ncbi.nlm.nih.gov/Traces/study/?acc=SRX695165","SRX695165")</f>
        <v>SRX695165</v>
      </c>
    </row>
    <row r="1073" spans="1:5" x14ac:dyDescent="0.25">
      <c r="A1073" t="str">
        <f>HYPERLINK("https://www.ncbi.nlm.nih.gov/geo/query/acc.cgi?acc=GSM2056847","GSM2056847")</f>
        <v>GSM2056847</v>
      </c>
      <c r="B1073" s="2" t="s">
        <v>7415</v>
      </c>
      <c r="C1073" t="str">
        <f t="shared" ref="C1073:C1080" si="20">HYPERLINK("https://www.ncbi.nlm.nih.gov/geo/query/acc.cgi?acc=GSE77705","GSE77705")</f>
        <v>GSE77705</v>
      </c>
      <c r="D1073" t="str">
        <f t="shared" ref="D1073:D1080" si="21">HYPERLINK("https://www.ncbi.nlm.nih.gov/Traces/study/?acc=SRP069790","SRP069790")</f>
        <v>SRP069790</v>
      </c>
      <c r="E1073" t="str">
        <f>HYPERLINK("https://www.ncbi.nlm.nih.gov/Traces/study/?acc=SRX1566333","SRX1566333")</f>
        <v>SRX1566333</v>
      </c>
    </row>
    <row r="1074" spans="1:5" x14ac:dyDescent="0.25">
      <c r="A1074" t="str">
        <f>HYPERLINK("https://www.ncbi.nlm.nih.gov/geo/query/acc.cgi?acc=GSM2056836","GSM2056836")</f>
        <v>GSM2056836</v>
      </c>
      <c r="B1074" s="2" t="s">
        <v>7416</v>
      </c>
      <c r="C1074" t="str">
        <f t="shared" si="20"/>
        <v>GSE77705</v>
      </c>
      <c r="D1074" t="str">
        <f t="shared" si="21"/>
        <v>SRP069790</v>
      </c>
      <c r="E1074" t="str">
        <f>HYPERLINK("https://www.ncbi.nlm.nih.gov/Traces/study/?acc=SRX1566322","SRX1566322")</f>
        <v>SRX1566322</v>
      </c>
    </row>
    <row r="1075" spans="1:5" x14ac:dyDescent="0.25">
      <c r="A1075" t="str">
        <f>HYPERLINK("https://www.ncbi.nlm.nih.gov/geo/query/acc.cgi?acc=GSM2056842","GSM2056842")</f>
        <v>GSM2056842</v>
      </c>
      <c r="B1075" s="2" t="s">
        <v>7417</v>
      </c>
      <c r="C1075" t="str">
        <f t="shared" si="20"/>
        <v>GSE77705</v>
      </c>
      <c r="D1075" t="str">
        <f t="shared" si="21"/>
        <v>SRP069790</v>
      </c>
      <c r="E1075" t="str">
        <f>HYPERLINK("https://www.ncbi.nlm.nih.gov/Traces/study/?acc=SRX1566328","SRX1566328")</f>
        <v>SRX1566328</v>
      </c>
    </row>
    <row r="1076" spans="1:5" x14ac:dyDescent="0.25">
      <c r="A1076" t="str">
        <f>HYPERLINK("https://www.ncbi.nlm.nih.gov/geo/query/acc.cgi?acc=GSM2056853","GSM2056853")</f>
        <v>GSM2056853</v>
      </c>
      <c r="B1076" s="2" t="s">
        <v>7418</v>
      </c>
      <c r="C1076" t="str">
        <f t="shared" si="20"/>
        <v>GSE77705</v>
      </c>
      <c r="D1076" t="str">
        <f t="shared" si="21"/>
        <v>SRP069790</v>
      </c>
      <c r="E1076" t="str">
        <f>HYPERLINK("https://www.ncbi.nlm.nih.gov/Traces/study/?acc=SRX1566340","SRX1566340")</f>
        <v>SRX1566340</v>
      </c>
    </row>
    <row r="1077" spans="1:5" x14ac:dyDescent="0.25">
      <c r="A1077" t="str">
        <f>HYPERLINK("https://www.ncbi.nlm.nih.gov/geo/query/acc.cgi?acc=GSM2056849","GSM2056849")</f>
        <v>GSM2056849</v>
      </c>
      <c r="B1077" s="2" t="s">
        <v>7419</v>
      </c>
      <c r="C1077" t="str">
        <f t="shared" si="20"/>
        <v>GSE77705</v>
      </c>
      <c r="D1077" t="str">
        <f t="shared" si="21"/>
        <v>SRP069790</v>
      </c>
      <c r="E1077" t="str">
        <f>HYPERLINK("https://www.ncbi.nlm.nih.gov/Traces/study/?acc=SRX1566335","SRX1566335")</f>
        <v>SRX1566335</v>
      </c>
    </row>
    <row r="1078" spans="1:5" x14ac:dyDescent="0.25">
      <c r="A1078" t="str">
        <f>HYPERLINK("https://www.ncbi.nlm.nih.gov/geo/query/acc.cgi?acc=GSM2056838","GSM2056838")</f>
        <v>GSM2056838</v>
      </c>
      <c r="B1078" s="2" t="s">
        <v>7420</v>
      </c>
      <c r="C1078" t="str">
        <f t="shared" si="20"/>
        <v>GSE77705</v>
      </c>
      <c r="D1078" t="str">
        <f t="shared" si="21"/>
        <v>SRP069790</v>
      </c>
      <c r="E1078" t="str">
        <f>HYPERLINK("https://www.ncbi.nlm.nih.gov/Traces/study/?acc=SRX1566324","SRX1566324")</f>
        <v>SRX1566324</v>
      </c>
    </row>
    <row r="1079" spans="1:5" x14ac:dyDescent="0.25">
      <c r="A1079" t="str">
        <f>HYPERLINK("https://www.ncbi.nlm.nih.gov/geo/query/acc.cgi?acc=GSM2056832","GSM2056832")</f>
        <v>GSM2056832</v>
      </c>
      <c r="B1079" s="2" t="s">
        <v>7421</v>
      </c>
      <c r="C1079" t="str">
        <f t="shared" si="20"/>
        <v>GSE77705</v>
      </c>
      <c r="D1079" t="str">
        <f t="shared" si="21"/>
        <v>SRP069790</v>
      </c>
      <c r="E1079" t="str">
        <f>HYPERLINK("https://www.ncbi.nlm.nih.gov/Traces/study/?acc=SRX1566318","SRX1566318")</f>
        <v>SRX1566318</v>
      </c>
    </row>
    <row r="1080" spans="1:5" x14ac:dyDescent="0.25">
      <c r="A1080" t="str">
        <f>HYPERLINK("https://www.ncbi.nlm.nih.gov/geo/query/acc.cgi?acc=GSM2056843","GSM2056843")</f>
        <v>GSM2056843</v>
      </c>
      <c r="B1080" s="2" t="s">
        <v>7422</v>
      </c>
      <c r="C1080" t="str">
        <f t="shared" si="20"/>
        <v>GSE77705</v>
      </c>
      <c r="D1080" t="str">
        <f t="shared" si="21"/>
        <v>SRP069790</v>
      </c>
      <c r="E1080" t="str">
        <f>HYPERLINK("https://www.ncbi.nlm.nih.gov/Traces/study/?acc=SRX1566329","SRX1566329")</f>
        <v>SRX1566329</v>
      </c>
    </row>
    <row r="1081" spans="1:5" x14ac:dyDescent="0.25">
      <c r="A1081" t="str">
        <f>HYPERLINK("https://www.ncbi.nlm.nih.gov/geo/query/acc.cgi?acc=GSM774964","GSM774964")</f>
        <v>GSM774964</v>
      </c>
      <c r="B1081" s="2" t="s">
        <v>7423</v>
      </c>
      <c r="C1081" t="str">
        <f>HYPERLINK("https://www.ncbi.nlm.nih.gov/geo/query/acc.cgi?acc=GSE30959","GSE30959")</f>
        <v>GSE30959</v>
      </c>
      <c r="D1081" t="str">
        <f>HYPERLINK("https://www.ncbi.nlm.nih.gov/Traces/study/?acc=SRP007832","SRP007832")</f>
        <v>SRP007832</v>
      </c>
      <c r="E1081" t="str">
        <f>HYPERLINK("https://www.ncbi.nlm.nih.gov/Traces/study/?acc=SRX091885","SRX091885")</f>
        <v>SRX091885</v>
      </c>
    </row>
    <row r="1082" spans="1:5" x14ac:dyDescent="0.25">
      <c r="A1082" t="str">
        <f>HYPERLINK("https://www.ncbi.nlm.nih.gov/geo/query/acc.cgi?acc=GSM1464533","GSM1464533")</f>
        <v>GSM1464533</v>
      </c>
      <c r="B1082" s="2" t="s">
        <v>7424</v>
      </c>
      <c r="C1082" t="str">
        <f>HYPERLINK("https://www.ncbi.nlm.nih.gov/geo/query/acc.cgi?acc=GSE60066","GSE60066")</f>
        <v>GSE60066</v>
      </c>
      <c r="D1082" t="str">
        <f>HYPERLINK("https://www.ncbi.nlm.nih.gov/Traces/study/?acc=SRP045235","SRP045235")</f>
        <v>SRP045235</v>
      </c>
      <c r="E1082" t="str">
        <f>HYPERLINK("https://www.ncbi.nlm.nih.gov/Traces/study/?acc=SRX669204","SRX669204")</f>
        <v>SRX669204</v>
      </c>
    </row>
    <row r="1083" spans="1:5" x14ac:dyDescent="0.25">
      <c r="A1083" t="str">
        <f>HYPERLINK("https://www.ncbi.nlm.nih.gov/geo/query/acc.cgi?acc=GSM1145412","GSM1145412")</f>
        <v>GSM1145412</v>
      </c>
      <c r="B1083" s="2" t="s">
        <v>7425</v>
      </c>
      <c r="C1083" t="str">
        <f>HYPERLINK("https://www.ncbi.nlm.nih.gov/geo/query/acc.cgi?acc=GSE46893","GSE46893")</f>
        <v>GSE46893</v>
      </c>
      <c r="D1083" t="str">
        <f>HYPERLINK("https://www.ncbi.nlm.nih.gov/Traces/study/?acc=SRP022933","SRP022933")</f>
        <v>SRP022933</v>
      </c>
      <c r="E1083" t="str">
        <f>HYPERLINK("https://www.ncbi.nlm.nih.gov/Traces/study/?acc=SRX283862","SRX283862")</f>
        <v>SRX283862</v>
      </c>
    </row>
    <row r="1084" spans="1:5" x14ac:dyDescent="0.25">
      <c r="A1084" t="str">
        <f>HYPERLINK("https://www.ncbi.nlm.nih.gov/geo/query/acc.cgi?acc=GSM1145414","GSM1145414")</f>
        <v>GSM1145414</v>
      </c>
      <c r="B1084" s="2" t="s">
        <v>7426</v>
      </c>
      <c r="C1084" t="str">
        <f>HYPERLINK("https://www.ncbi.nlm.nih.gov/geo/query/acc.cgi?acc=GSE46893","GSE46893")</f>
        <v>GSE46893</v>
      </c>
      <c r="D1084" t="str">
        <f>HYPERLINK("https://www.ncbi.nlm.nih.gov/Traces/study/?acc=SRP022933","SRP022933")</f>
        <v>SRP022933</v>
      </c>
      <c r="E1084" t="str">
        <f>HYPERLINK("https://www.ncbi.nlm.nih.gov/Traces/study/?acc=SRX283864","SRX283864")</f>
        <v>SRX283864</v>
      </c>
    </row>
    <row r="1085" spans="1:5" x14ac:dyDescent="0.25">
      <c r="A1085" t="str">
        <f>HYPERLINK("https://www.ncbi.nlm.nih.gov/geo/query/acc.cgi?acc=GSM1145411","GSM1145411")</f>
        <v>GSM1145411</v>
      </c>
      <c r="B1085" s="2" t="s">
        <v>7427</v>
      </c>
      <c r="C1085" t="str">
        <f>HYPERLINK("https://www.ncbi.nlm.nih.gov/geo/query/acc.cgi?acc=GSE46893","GSE46893")</f>
        <v>GSE46893</v>
      </c>
      <c r="D1085" t="str">
        <f>HYPERLINK("https://www.ncbi.nlm.nih.gov/Traces/study/?acc=SRP022933","SRP022933")</f>
        <v>SRP022933</v>
      </c>
      <c r="E1085" t="str">
        <f>HYPERLINK("https://www.ncbi.nlm.nih.gov/Traces/study/?acc=SRX283861","SRX283861")</f>
        <v>SRX283861</v>
      </c>
    </row>
    <row r="1086" spans="1:5" x14ac:dyDescent="0.25">
      <c r="A1086" t="str">
        <f>HYPERLINK("https://www.ncbi.nlm.nih.gov/geo/query/acc.cgi?acc=GSM1486501","GSM1486501")</f>
        <v>GSM1486501</v>
      </c>
      <c r="B1086" s="2" t="s">
        <v>7428</v>
      </c>
      <c r="C1086" t="str">
        <f>HYPERLINK("https://www.ncbi.nlm.nih.gov/geo/query/acc.cgi?acc=GSE60738","GSE60738")</f>
        <v>GSE60738</v>
      </c>
      <c r="D1086" t="str">
        <f>HYPERLINK("https://www.ncbi.nlm.nih.gov/Traces/study/?acc=SRP045763","SRP045763")</f>
        <v>SRP045763</v>
      </c>
      <c r="E1086" t="str">
        <f>HYPERLINK("https://www.ncbi.nlm.nih.gov/Traces/study/?acc=SRX685946","SRX685946")</f>
        <v>SRX685946</v>
      </c>
    </row>
    <row r="1087" spans="1:5" x14ac:dyDescent="0.25">
      <c r="A1087" t="str">
        <f>HYPERLINK("https://www.ncbi.nlm.nih.gov/geo/query/acc.cgi?acc=GSM1295052","GSM1295052")</f>
        <v>GSM1295052</v>
      </c>
      <c r="B1087" s="2" t="s">
        <v>7429</v>
      </c>
      <c r="C1087" t="str">
        <f>HYPERLINK("https://www.ncbi.nlm.nih.gov/geo/query/acc.cgi?acc=GSE53506","GSE53506")</f>
        <v>GSE53506</v>
      </c>
      <c r="D1087" t="str">
        <f>HYPERLINK("https://www.ncbi.nlm.nih.gov/Traces/study/?acc=SRP034629","SRP034629")</f>
        <v>SRP034629</v>
      </c>
      <c r="E1087" t="str">
        <f>HYPERLINK("https://www.ncbi.nlm.nih.gov/Traces/study/?acc=SRX396328","SRX396328")</f>
        <v>SRX396328</v>
      </c>
    </row>
    <row r="1088" spans="1:5" x14ac:dyDescent="0.25">
      <c r="A1088" t="str">
        <f>HYPERLINK("https://www.ncbi.nlm.nih.gov/geo/query/acc.cgi?acc=GSM1295050","GSM1295050")</f>
        <v>GSM1295050</v>
      </c>
      <c r="B1088" s="2" t="s">
        <v>7430</v>
      </c>
      <c r="C1088" t="str">
        <f>HYPERLINK("https://www.ncbi.nlm.nih.gov/geo/query/acc.cgi?acc=GSE53506","GSE53506")</f>
        <v>GSE53506</v>
      </c>
      <c r="D1088" t="str">
        <f>HYPERLINK("https://www.ncbi.nlm.nih.gov/Traces/study/?acc=SRP034629","SRP034629")</f>
        <v>SRP034629</v>
      </c>
      <c r="E1088" t="str">
        <f>HYPERLINK("https://www.ncbi.nlm.nih.gov/Traces/study/?acc=SRX396326","SRX396326")</f>
        <v>SRX396326</v>
      </c>
    </row>
    <row r="1089" spans="1:5" x14ac:dyDescent="0.25">
      <c r="A1089" t="str">
        <f>HYPERLINK("https://www.ncbi.nlm.nih.gov/geo/query/acc.cgi?acc=GSM1604249","GSM1604249")</f>
        <v>GSM1604249</v>
      </c>
      <c r="B1089" s="2" t="s">
        <v>7431</v>
      </c>
      <c r="C1089" t="str">
        <f>HYPERLINK("https://www.ncbi.nlm.nih.gov/geo/query/acc.cgi?acc=GSE58514","GSE58514")</f>
        <v>GSE58514</v>
      </c>
      <c r="D1089" t="str">
        <f>HYPERLINK("https://www.ncbi.nlm.nih.gov/Traces/study/?acc=SRP044012","SRP044012")</f>
        <v>SRP044012</v>
      </c>
      <c r="E1089" t="str">
        <f>HYPERLINK("https://www.ncbi.nlm.nih.gov/Traces/study/?acc=SRX869296","SRX869296")</f>
        <v>SRX869296</v>
      </c>
    </row>
    <row r="1090" spans="1:5" x14ac:dyDescent="0.25">
      <c r="A1090" t="str">
        <f>HYPERLINK("https://www.ncbi.nlm.nih.gov/geo/query/acc.cgi?acc=GSM1604253","GSM1604253")</f>
        <v>GSM1604253</v>
      </c>
      <c r="B1090" s="2" t="s">
        <v>7432</v>
      </c>
      <c r="C1090" t="str">
        <f>HYPERLINK("https://www.ncbi.nlm.nih.gov/geo/query/acc.cgi?acc=GSE58514","GSE58514")</f>
        <v>GSE58514</v>
      </c>
      <c r="D1090" t="str">
        <f>HYPERLINK("https://www.ncbi.nlm.nih.gov/Traces/study/?acc=SRP044012","SRP044012")</f>
        <v>SRP044012</v>
      </c>
      <c r="E1090" t="str">
        <f>HYPERLINK("https://www.ncbi.nlm.nih.gov/Traces/study/?acc=SRX869300","SRX869300")</f>
        <v>SRX869300</v>
      </c>
    </row>
    <row r="1091" spans="1:5" x14ac:dyDescent="0.25">
      <c r="A1091" t="str">
        <f>HYPERLINK("https://www.ncbi.nlm.nih.gov/geo/query/acc.cgi?acc=GSM1604247","GSM1604247")</f>
        <v>GSM1604247</v>
      </c>
      <c r="B1091" s="2" t="s">
        <v>7433</v>
      </c>
      <c r="C1091" t="str">
        <f>HYPERLINK("https://www.ncbi.nlm.nih.gov/geo/query/acc.cgi?acc=GSE58514","GSE58514")</f>
        <v>GSE58514</v>
      </c>
      <c r="D1091" t="str">
        <f>HYPERLINK("https://www.ncbi.nlm.nih.gov/Traces/study/?acc=SRP044012","SRP044012")</f>
        <v>SRP044012</v>
      </c>
      <c r="E1091" t="str">
        <f>HYPERLINK("https://www.ncbi.nlm.nih.gov/Traces/study/?acc=SRX869294","SRX869294")</f>
        <v>SRX869294</v>
      </c>
    </row>
    <row r="1092" spans="1:5" x14ac:dyDescent="0.25">
      <c r="A1092" t="str">
        <f>HYPERLINK("https://www.ncbi.nlm.nih.gov/geo/query/acc.cgi?acc=GSM1604245","GSM1604245")</f>
        <v>GSM1604245</v>
      </c>
      <c r="B1092" s="2" t="s">
        <v>7434</v>
      </c>
      <c r="C1092" t="str">
        <f>HYPERLINK("https://www.ncbi.nlm.nih.gov/geo/query/acc.cgi?acc=GSE58514","GSE58514")</f>
        <v>GSE58514</v>
      </c>
      <c r="D1092" t="str">
        <f>HYPERLINK("https://www.ncbi.nlm.nih.gov/Traces/study/?acc=SRP044012","SRP044012")</f>
        <v>SRP044012</v>
      </c>
      <c r="E1092" t="str">
        <f>HYPERLINK("https://www.ncbi.nlm.nih.gov/Traces/study/?acc=SRX869292","SRX869292")</f>
        <v>SRX869292</v>
      </c>
    </row>
    <row r="1093" spans="1:5" x14ac:dyDescent="0.25">
      <c r="A1093" t="str">
        <f>HYPERLINK("https://www.ncbi.nlm.nih.gov/geo/query/acc.cgi?acc=GSM1604251","GSM1604251")</f>
        <v>GSM1604251</v>
      </c>
      <c r="B1093" s="2" t="s">
        <v>7435</v>
      </c>
      <c r="C1093" t="str">
        <f>HYPERLINK("https://www.ncbi.nlm.nih.gov/geo/query/acc.cgi?acc=GSE58514","GSE58514")</f>
        <v>GSE58514</v>
      </c>
      <c r="D1093" t="str">
        <f>HYPERLINK("https://www.ncbi.nlm.nih.gov/Traces/study/?acc=SRP044012","SRP044012")</f>
        <v>SRP044012</v>
      </c>
      <c r="E1093" t="str">
        <f>HYPERLINK("https://www.ncbi.nlm.nih.gov/Traces/study/?acc=SRX869298","SRX869298")</f>
        <v>SRX869298</v>
      </c>
    </row>
    <row r="1094" spans="1:5" x14ac:dyDescent="0.25">
      <c r="A1094" t="str">
        <f>HYPERLINK("https://www.ncbi.nlm.nih.gov/geo/query/acc.cgi?acc=GSM1614836","GSM1614836")</f>
        <v>GSM1614836</v>
      </c>
      <c r="B1094" s="2" t="s">
        <v>7436</v>
      </c>
      <c r="C1094" t="str">
        <f>HYPERLINK("https://www.ncbi.nlm.nih.gov/geo/query/acc.cgi?acc=GSE66127","GSE66127")</f>
        <v>GSE66127</v>
      </c>
      <c r="D1094" t="str">
        <f>HYPERLINK("https://www.ncbi.nlm.nih.gov/Traces/study/?acc=SRP055200","SRP055200")</f>
        <v>SRP055200</v>
      </c>
      <c r="E1094" t="str">
        <f>HYPERLINK("https://www.ncbi.nlm.nih.gov/Traces/study/?acc=SRX884147","SRX884147")</f>
        <v>SRX884147</v>
      </c>
    </row>
    <row r="1095" spans="1:5" x14ac:dyDescent="0.25">
      <c r="A1095" t="str">
        <f>HYPERLINK("https://www.ncbi.nlm.nih.gov/geo/query/acc.cgi?acc=GSM1614833","GSM1614833")</f>
        <v>GSM1614833</v>
      </c>
      <c r="B1095" s="2" t="s">
        <v>7437</v>
      </c>
      <c r="C1095" t="str">
        <f>HYPERLINK("https://www.ncbi.nlm.nih.gov/geo/query/acc.cgi?acc=GSE66127","GSE66127")</f>
        <v>GSE66127</v>
      </c>
      <c r="D1095" t="str">
        <f>HYPERLINK("https://www.ncbi.nlm.nih.gov/Traces/study/?acc=SRP055200","SRP055200")</f>
        <v>SRP055200</v>
      </c>
      <c r="E1095" t="str">
        <f>HYPERLINK("https://www.ncbi.nlm.nih.gov/Traces/study/?acc=SRX884144","SRX884144")</f>
        <v>SRX884144</v>
      </c>
    </row>
    <row r="1096" spans="1:5" x14ac:dyDescent="0.25">
      <c r="A1096" t="str">
        <f>HYPERLINK("https://www.ncbi.nlm.nih.gov/geo/query/acc.cgi?acc=GSM1276715","GSM1276715")</f>
        <v>GSM1276715</v>
      </c>
      <c r="B1096" s="2" t="s">
        <v>7438</v>
      </c>
      <c r="C1096" t="str">
        <f>HYPERLINK("https://www.ncbi.nlm.nih.gov/geo/query/acc.cgi?acc=GSE52071","GSE52071")</f>
        <v>GSE52071</v>
      </c>
      <c r="D1096" t="str">
        <f>HYPERLINK("https://www.ncbi.nlm.nih.gov/Traces/study/?acc=SRP032533","SRP032533")</f>
        <v>SRP032533</v>
      </c>
      <c r="E1096" t="str">
        <f>HYPERLINK("https://www.ncbi.nlm.nih.gov/Traces/study/?acc=SRX385373","SRX385373")</f>
        <v>SRX385373</v>
      </c>
    </row>
    <row r="1097" spans="1:5" x14ac:dyDescent="0.25">
      <c r="A1097" t="str">
        <f>HYPERLINK("https://www.ncbi.nlm.nih.gov/geo/query/acc.cgi?acc=GSM1184619","GSM1184619")</f>
        <v>GSM1184619</v>
      </c>
      <c r="B1097" s="2" t="s">
        <v>7439</v>
      </c>
      <c r="C1097" t="str">
        <f>HYPERLINK("https://www.ncbi.nlm.nih.gov/geo/query/acc.cgi?acc=GSE48519","GSE48519")</f>
        <v>GSE48519</v>
      </c>
      <c r="D1097" t="str">
        <f>HYPERLINK("https://www.ncbi.nlm.nih.gov/Traces/study/?acc=SRP026536","SRP026536")</f>
        <v>SRP026536</v>
      </c>
      <c r="E1097" t="str">
        <f>HYPERLINK("https://www.ncbi.nlm.nih.gov/Traces/study/?acc=SRX320137","SRX320137")</f>
        <v>SRX320137</v>
      </c>
    </row>
    <row r="1098" spans="1:5" x14ac:dyDescent="0.25">
      <c r="A1098" t="str">
        <f>HYPERLINK("https://www.ncbi.nlm.nih.gov/geo/query/acc.cgi?acc=GSM1184611","GSM1184611")</f>
        <v>GSM1184611</v>
      </c>
      <c r="B1098" s="2" t="s">
        <v>7440</v>
      </c>
      <c r="C1098" t="str">
        <f>HYPERLINK("https://www.ncbi.nlm.nih.gov/geo/query/acc.cgi?acc=GSE48519","GSE48519")</f>
        <v>GSE48519</v>
      </c>
      <c r="D1098" t="str">
        <f>HYPERLINK("https://www.ncbi.nlm.nih.gov/Traces/study/?acc=SRP026536","SRP026536")</f>
        <v>SRP026536</v>
      </c>
      <c r="E1098" t="str">
        <f>HYPERLINK("https://www.ncbi.nlm.nih.gov/Traces/study/?acc=SRX320129","SRX320129")</f>
        <v>SRX320129</v>
      </c>
    </row>
    <row r="1099" spans="1:5" x14ac:dyDescent="0.25">
      <c r="A1099" t="str">
        <f>HYPERLINK("https://www.ncbi.nlm.nih.gov/geo/query/acc.cgi?acc=GSM1960547","GSM1960547")</f>
        <v>GSM1960547</v>
      </c>
      <c r="B1099" s="2" t="s">
        <v>7441</v>
      </c>
      <c r="C1099" t="str">
        <f>HYPERLINK("https://www.ncbi.nlm.nih.gov/geo/query/acc.cgi?acc=GSE75616","GSE75616")</f>
        <v>GSE75616</v>
      </c>
      <c r="D1099" t="str">
        <f>HYPERLINK("https://www.ncbi.nlm.nih.gov/Traces/study/?acc=SRP066910","SRP066910")</f>
        <v>SRP066910</v>
      </c>
      <c r="E1099" t="str">
        <f>HYPERLINK("https://www.ncbi.nlm.nih.gov/Traces/study/?acc=SRX1458792","SRX1458792")</f>
        <v>SRX1458792</v>
      </c>
    </row>
    <row r="1100" spans="1:5" x14ac:dyDescent="0.25">
      <c r="A1100" t="str">
        <f>HYPERLINK("https://www.ncbi.nlm.nih.gov/geo/query/acc.cgi?acc=GSM1543610","GSM1543610")</f>
        <v>GSM1543610</v>
      </c>
      <c r="B1100" s="2" t="s">
        <v>7442</v>
      </c>
      <c r="C1100" t="str">
        <f>HYPERLINK("https://www.ncbi.nlm.nih.gov/geo/query/acc.cgi?acc=GSE54412","GSE54412")</f>
        <v>GSE54412</v>
      </c>
      <c r="D1100" t="str">
        <f>HYPERLINK("https://www.ncbi.nlm.nih.gov/Traces/study/?acc=SRP035460","SRP035460")</f>
        <v>SRP035460</v>
      </c>
      <c r="E1100" t="str">
        <f>HYPERLINK("https://www.ncbi.nlm.nih.gov/Traces/study/?acc=SRX757603","SRX757603")</f>
        <v>SRX757603</v>
      </c>
    </row>
    <row r="1101" spans="1:5" x14ac:dyDescent="0.25">
      <c r="A1101" t="str">
        <f>HYPERLINK("https://www.ncbi.nlm.nih.gov/geo/query/acc.cgi?acc=GSM970850","GSM970850")</f>
        <v>GSM970850</v>
      </c>
      <c r="B1101" s="2" t="s">
        <v>7443</v>
      </c>
      <c r="C1101" t="str">
        <f>HYPERLINK("https://www.ncbi.nlm.nih.gov/geo/query/acc.cgi?acc=GSE39522","GSE39522")</f>
        <v>GSE39522</v>
      </c>
      <c r="D1101" t="str">
        <f>HYPERLINK("https://www.ncbi.nlm.nih.gov/Traces/study/?acc=SRP014484","SRP014484")</f>
        <v>SRP014484</v>
      </c>
      <c r="E1101" t="str">
        <f>HYPERLINK("https://www.ncbi.nlm.nih.gov/Traces/study/?acc=SRX160970","SRX160970")</f>
        <v>SRX160970</v>
      </c>
    </row>
    <row r="1102" spans="1:5" x14ac:dyDescent="0.25">
      <c r="A1102" t="str">
        <f>HYPERLINK("https://www.ncbi.nlm.nih.gov/geo/query/acc.cgi?acc=GSM1543604","GSM1543604")</f>
        <v>GSM1543604</v>
      </c>
      <c r="B1102" s="2" t="s">
        <v>7444</v>
      </c>
      <c r="C1102" t="str">
        <f>HYPERLINK("https://www.ncbi.nlm.nih.gov/geo/query/acc.cgi?acc=GSE54412","GSE54412")</f>
        <v>GSE54412</v>
      </c>
      <c r="D1102" t="str">
        <f>HYPERLINK("https://www.ncbi.nlm.nih.gov/Traces/study/?acc=SRP035460","SRP035460")</f>
        <v>SRP035460</v>
      </c>
      <c r="E1102" t="str">
        <f>HYPERLINK("https://www.ncbi.nlm.nih.gov/Traces/study/?acc=SRX757597","SRX757597")</f>
        <v>SRX757597</v>
      </c>
    </row>
    <row r="1103" spans="1:5" x14ac:dyDescent="0.25">
      <c r="A1103" t="str">
        <f>HYPERLINK("https://www.ncbi.nlm.nih.gov/geo/query/acc.cgi?acc=GSM1399470","GSM1399470")</f>
        <v>GSM1399470</v>
      </c>
      <c r="B1103" s="2" t="s">
        <v>7445</v>
      </c>
      <c r="C1103" t="str">
        <f>HYPERLINK("https://www.ncbi.nlm.nih.gov/geo/query/acc.cgi?acc=GSE58017","GSE58017")</f>
        <v>GSE58017</v>
      </c>
      <c r="D1103" t="str">
        <f>HYPERLINK("https://www.ncbi.nlm.nih.gov/Traces/study/?acc=SRP042333","SRP042333")</f>
        <v>SRP042333</v>
      </c>
      <c r="E1103" t="str">
        <f>HYPERLINK("https://www.ncbi.nlm.nih.gov/Traces/study/?acc=SRX554657","SRX554657")</f>
        <v>SRX554657</v>
      </c>
    </row>
    <row r="1104" spans="1:5" x14ac:dyDescent="0.25">
      <c r="A1104" t="str">
        <f>HYPERLINK("https://www.ncbi.nlm.nih.gov/geo/query/acc.cgi?acc=GSM1276717","GSM1276717")</f>
        <v>GSM1276717</v>
      </c>
      <c r="B1104" s="2" t="s">
        <v>7446</v>
      </c>
      <c r="C1104" t="str">
        <f>HYPERLINK("https://www.ncbi.nlm.nih.gov/geo/query/acc.cgi?acc=GSE52071","GSE52071")</f>
        <v>GSE52071</v>
      </c>
      <c r="D1104" t="str">
        <f>HYPERLINK("https://www.ncbi.nlm.nih.gov/Traces/study/?acc=SRP032533","SRP032533")</f>
        <v>SRP032533</v>
      </c>
      <c r="E1104" t="str">
        <f>HYPERLINK("https://www.ncbi.nlm.nih.gov/Traces/study/?acc=SRX385375","SRX385375")</f>
        <v>SRX385375</v>
      </c>
    </row>
    <row r="1105" spans="1:5" x14ac:dyDescent="0.25">
      <c r="A1105" t="str">
        <f>HYPERLINK("https://www.ncbi.nlm.nih.gov/geo/query/acc.cgi?acc=GSM1399478","GSM1399478")</f>
        <v>GSM1399478</v>
      </c>
      <c r="B1105" s="2" t="s">
        <v>7447</v>
      </c>
      <c r="C1105" t="str">
        <f>HYPERLINK("https://www.ncbi.nlm.nih.gov/geo/query/acc.cgi?acc=GSE58017","GSE58017")</f>
        <v>GSE58017</v>
      </c>
      <c r="D1105" t="str">
        <f>HYPERLINK("https://www.ncbi.nlm.nih.gov/Traces/study/?acc=SRP042333","SRP042333")</f>
        <v>SRP042333</v>
      </c>
      <c r="E1105" t="str">
        <f>HYPERLINK("https://www.ncbi.nlm.nih.gov/Traces/study/?acc=SRX554665","SRX554665")</f>
        <v>SRX554665</v>
      </c>
    </row>
    <row r="1106" spans="1:5" x14ac:dyDescent="0.25">
      <c r="A1106" t="str">
        <f>HYPERLINK("https://www.ncbi.nlm.nih.gov/geo/query/acc.cgi?acc=GSM2257263","GSM2257263")</f>
        <v>GSM2257263</v>
      </c>
      <c r="B1106" s="2" t="s">
        <v>7448</v>
      </c>
      <c r="C1106" t="str">
        <f>HYPERLINK("https://www.ncbi.nlm.nih.gov/geo/query/acc.cgi?acc=GSE85061","GSE85061")</f>
        <v>GSE85061</v>
      </c>
      <c r="D1106" t="str">
        <f>HYPERLINK("https://www.ncbi.nlm.nih.gov/Traces/study/?acc=SRP080768","SRP080768")</f>
        <v>SRP080768</v>
      </c>
      <c r="E1106" t="str">
        <f>HYPERLINK("https://www.ncbi.nlm.nih.gov/Traces/study/?acc=SRX1993670","SRX1993670")</f>
        <v>SRX1993670</v>
      </c>
    </row>
    <row r="1107" spans="1:5" x14ac:dyDescent="0.25">
      <c r="A1107" t="str">
        <f>HYPERLINK("https://www.ncbi.nlm.nih.gov/geo/query/acc.cgi?acc=GSM2257269","GSM2257269")</f>
        <v>GSM2257269</v>
      </c>
      <c r="B1107" s="2" t="s">
        <v>7449</v>
      </c>
      <c r="C1107" t="str">
        <f>HYPERLINK("https://www.ncbi.nlm.nih.gov/geo/query/acc.cgi?acc=GSE85061","GSE85061")</f>
        <v>GSE85061</v>
      </c>
      <c r="D1107" t="str">
        <f>HYPERLINK("https://www.ncbi.nlm.nih.gov/Traces/study/?acc=SRP080768","SRP080768")</f>
        <v>SRP080768</v>
      </c>
      <c r="E1107" t="str">
        <f>HYPERLINK("https://www.ncbi.nlm.nih.gov/Traces/study/?acc=SRX1993676","SRX1993676")</f>
        <v>SRX1993676</v>
      </c>
    </row>
    <row r="1108" spans="1:5" x14ac:dyDescent="0.25">
      <c r="A1108" t="str">
        <f>HYPERLINK("https://www.ncbi.nlm.nih.gov/geo/query/acc.cgi?acc=GSM1650044","GSM1650044")</f>
        <v>GSM1650044</v>
      </c>
      <c r="B1108" s="2" t="s">
        <v>7450</v>
      </c>
      <c r="C1108" t="str">
        <f>HYPERLINK("https://www.ncbi.nlm.nih.gov/geo/query/acc.cgi?acc=GSE67583","GSE67583")</f>
        <v>GSE67583</v>
      </c>
      <c r="D1108" t="str">
        <f>HYPERLINK("https://www.ncbi.nlm.nih.gov/Traces/study/?acc=SRP056871","SRP056871")</f>
        <v>SRP056871</v>
      </c>
      <c r="E1108" t="str">
        <f>HYPERLINK("https://www.ncbi.nlm.nih.gov/Traces/study/?acc=SRX978481","SRX978481")</f>
        <v>SRX978481</v>
      </c>
    </row>
    <row r="1109" spans="1:5" x14ac:dyDescent="0.25">
      <c r="A1109" t="str">
        <f>HYPERLINK("https://www.ncbi.nlm.nih.gov/geo/query/acc.cgi?acc=GSM1163672","GSM1163672")</f>
        <v>GSM1163672</v>
      </c>
      <c r="B1109" s="2" t="s">
        <v>7451</v>
      </c>
      <c r="C1109" t="str">
        <f>HYPERLINK("https://www.ncbi.nlm.nih.gov/geo/query/acc.cgi?acc=GSE47964","GSE47964")</f>
        <v>GSE47964</v>
      </c>
      <c r="D1109" t="str">
        <f>HYPERLINK("https://www.ncbi.nlm.nih.gov/Traces/study/?acc=SRP026045","SRP026045")</f>
        <v>SRP026045</v>
      </c>
      <c r="E1109" t="str">
        <f>HYPERLINK("https://www.ncbi.nlm.nih.gov/Traces/study/?acc=SRX306219","SRX306219")</f>
        <v>SRX306219</v>
      </c>
    </row>
    <row r="1110" spans="1:5" x14ac:dyDescent="0.25">
      <c r="A1110" t="str">
        <f>HYPERLINK("https://www.ncbi.nlm.nih.gov/geo/query/acc.cgi?acc=GSM1163671","GSM1163671")</f>
        <v>GSM1163671</v>
      </c>
      <c r="B1110" s="2" t="s">
        <v>7452</v>
      </c>
      <c r="C1110" t="str">
        <f>HYPERLINK("https://www.ncbi.nlm.nih.gov/geo/query/acc.cgi?acc=GSE47964","GSE47964")</f>
        <v>GSE47964</v>
      </c>
      <c r="D1110" t="str">
        <f>HYPERLINK("https://www.ncbi.nlm.nih.gov/Traces/study/?acc=SRP026045","SRP026045")</f>
        <v>SRP026045</v>
      </c>
      <c r="E1110" t="str">
        <f>HYPERLINK("https://www.ncbi.nlm.nih.gov/Traces/study/?acc=SRX306218","SRX306218")</f>
        <v>SRX306218</v>
      </c>
    </row>
    <row r="1111" spans="1:5" x14ac:dyDescent="0.25">
      <c r="A1111" t="str">
        <f>HYPERLINK("https://www.ncbi.nlm.nih.gov/geo/query/acc.cgi?acc=GSM1163682","GSM1163682")</f>
        <v>GSM1163682</v>
      </c>
      <c r="B1111" s="2" t="s">
        <v>7453</v>
      </c>
      <c r="C1111" t="str">
        <f>HYPERLINK("https://www.ncbi.nlm.nih.gov/geo/query/acc.cgi?acc=GSE47964","GSE47964")</f>
        <v>GSE47964</v>
      </c>
      <c r="D1111" t="str">
        <f>HYPERLINK("https://www.ncbi.nlm.nih.gov/Traces/study/?acc=SRP026045","SRP026045")</f>
        <v>SRP026045</v>
      </c>
      <c r="E1111" t="str">
        <f>HYPERLINK("https://www.ncbi.nlm.nih.gov/Traces/study/?acc=SRX306229","SRX306229")</f>
        <v>SRX306229</v>
      </c>
    </row>
    <row r="1112" spans="1:5" x14ac:dyDescent="0.25">
      <c r="A1112" t="str">
        <f>HYPERLINK("https://www.ncbi.nlm.nih.gov/geo/query/acc.cgi?acc=GSM1184615","GSM1184615")</f>
        <v>GSM1184615</v>
      </c>
      <c r="B1112" s="2" t="s">
        <v>7454</v>
      </c>
      <c r="C1112" t="str">
        <f>HYPERLINK("https://www.ncbi.nlm.nih.gov/geo/query/acc.cgi?acc=GSE48519","GSE48519")</f>
        <v>GSE48519</v>
      </c>
      <c r="D1112" t="str">
        <f>HYPERLINK("https://www.ncbi.nlm.nih.gov/Traces/study/?acc=SRP026536","SRP026536")</f>
        <v>SRP026536</v>
      </c>
      <c r="E1112" t="str">
        <f>HYPERLINK("https://www.ncbi.nlm.nih.gov/Traces/study/?acc=SRX320133","SRX320133")</f>
        <v>SRX320133</v>
      </c>
    </row>
    <row r="1113" spans="1:5" x14ac:dyDescent="0.25">
      <c r="A1113" t="str">
        <f>HYPERLINK("https://www.ncbi.nlm.nih.gov/geo/query/acc.cgi?acc=GSM1498989","GSM1498989")</f>
        <v>GSM1498989</v>
      </c>
      <c r="B1113" s="2" t="s">
        <v>7455</v>
      </c>
      <c r="C1113" t="str">
        <f>HYPERLINK("https://www.ncbi.nlm.nih.gov/geo/query/acc.cgi?acc=GSE61184","GSE61184")</f>
        <v>GSE61184</v>
      </c>
      <c r="D1113" t="str">
        <f>HYPERLINK("https://www.ncbi.nlm.nih.gov/Traces/study/?acc=SRP046290","SRP046290")</f>
        <v>SRP046290</v>
      </c>
      <c r="E1113" t="str">
        <f>HYPERLINK("https://www.ncbi.nlm.nih.gov/Traces/study/?acc=SRX695152","SRX695152")</f>
        <v>SRX695152</v>
      </c>
    </row>
    <row r="1114" spans="1:5" x14ac:dyDescent="0.25">
      <c r="A1114" t="str">
        <f>HYPERLINK("https://www.ncbi.nlm.nih.gov/geo/query/acc.cgi?acc=GSM1498992","GSM1498992")</f>
        <v>GSM1498992</v>
      </c>
      <c r="B1114" s="2" t="s">
        <v>7456</v>
      </c>
      <c r="C1114" t="str">
        <f>HYPERLINK("https://www.ncbi.nlm.nih.gov/geo/query/acc.cgi?acc=GSE61184","GSE61184")</f>
        <v>GSE61184</v>
      </c>
      <c r="D1114" t="str">
        <f>HYPERLINK("https://www.ncbi.nlm.nih.gov/Traces/study/?acc=SRP046290","SRP046290")</f>
        <v>SRP046290</v>
      </c>
      <c r="E1114" t="str">
        <f>HYPERLINK("https://www.ncbi.nlm.nih.gov/Traces/study/?acc=SRX695155","SRX695155")</f>
        <v>SRX695155</v>
      </c>
    </row>
    <row r="1115" spans="1:5" x14ac:dyDescent="0.25">
      <c r="A1115" t="str">
        <f>HYPERLINK("https://www.ncbi.nlm.nih.gov/geo/query/acc.cgi?acc=GSM2417210","GSM2417210")</f>
        <v>GSM2417210</v>
      </c>
      <c r="B1115" s="2" t="s">
        <v>7457</v>
      </c>
      <c r="C1115" t="str">
        <f>HYPERLINK("https://www.ncbi.nlm.nih.gov/geo/query/acc.cgi?acc=GSE90894","GSE90894")</f>
        <v>GSE90894</v>
      </c>
      <c r="D1115" t="str">
        <f>HYPERLINK("https://www.ncbi.nlm.nih.gov/Traces/study/?acc=SRP094578","SRP094578")</f>
        <v>SRP094578</v>
      </c>
      <c r="E1115" t="str">
        <f>HYPERLINK("https://www.ncbi.nlm.nih.gov/Traces/study/?acc=SRX2396358","SRX2396358")</f>
        <v>SRX2396358</v>
      </c>
    </row>
    <row r="1116" spans="1:5" x14ac:dyDescent="0.25">
      <c r="A1116" t="str">
        <f>HYPERLINK("https://www.ncbi.nlm.nih.gov/geo/query/acc.cgi?acc=GSM2417209","GSM2417209")</f>
        <v>GSM2417209</v>
      </c>
      <c r="B1116" s="2" t="s">
        <v>7458</v>
      </c>
      <c r="C1116" t="str">
        <f>HYPERLINK("https://www.ncbi.nlm.nih.gov/geo/query/acc.cgi?acc=GSE90894","GSE90894")</f>
        <v>GSE90894</v>
      </c>
      <c r="D1116" t="str">
        <f>HYPERLINK("https://www.ncbi.nlm.nih.gov/Traces/study/?acc=SRP094578","SRP094578")</f>
        <v>SRP094578</v>
      </c>
      <c r="E1116" t="str">
        <f>HYPERLINK("https://www.ncbi.nlm.nih.gov/Traces/study/?acc=SRX2396357","SRX2396357")</f>
        <v>SRX2396357</v>
      </c>
    </row>
    <row r="1117" spans="1:5" x14ac:dyDescent="0.25">
      <c r="A1117" t="str">
        <f>HYPERLINK("https://www.ncbi.nlm.nih.gov/geo/query/acc.cgi?acc=GSM2417211","GSM2417211")</f>
        <v>GSM2417211</v>
      </c>
      <c r="B1117" s="2" t="s">
        <v>7459</v>
      </c>
      <c r="C1117" t="str">
        <f>HYPERLINK("https://www.ncbi.nlm.nih.gov/geo/query/acc.cgi?acc=GSE90894","GSE90894")</f>
        <v>GSE90894</v>
      </c>
      <c r="D1117" t="str">
        <f>HYPERLINK("https://www.ncbi.nlm.nih.gov/Traces/study/?acc=SRP094578","SRP094578")</f>
        <v>SRP094578</v>
      </c>
      <c r="E1117" t="str">
        <f>HYPERLINK("https://www.ncbi.nlm.nih.gov/Traces/study/?acc=SRX2396359","SRX2396359")</f>
        <v>SRX2396359</v>
      </c>
    </row>
    <row r="1118" spans="1:5" x14ac:dyDescent="0.25">
      <c r="A1118" t="str">
        <f>HYPERLINK("https://www.ncbi.nlm.nih.gov/geo/query/acc.cgi?acc=GSM2279979","GSM2279979")</f>
        <v>GSM2279979</v>
      </c>
      <c r="B1118" s="2" t="s">
        <v>7460</v>
      </c>
      <c r="C1118" t="str">
        <f>HYPERLINK("https://www.ncbi.nlm.nih.gov/geo/query/acc.cgi?acc=GSE85627","GSE85627")</f>
        <v>GSE85627</v>
      </c>
      <c r="D1118" t="str">
        <f>HYPERLINK("https://www.ncbi.nlm.nih.gov/Traces/study/?acc=SRP082167","SRP082167")</f>
        <v>SRP082167</v>
      </c>
      <c r="E1118" t="str">
        <f>HYPERLINK("https://www.ncbi.nlm.nih.gov/Traces/study/?acc=SRX2023801","SRX2023801")</f>
        <v>SRX2023801</v>
      </c>
    </row>
    <row r="1119" spans="1:5" x14ac:dyDescent="0.25">
      <c r="A1119" t="str">
        <f>HYPERLINK("https://www.ncbi.nlm.nih.gov/geo/query/acc.cgi?acc=GSM2279974","GSM2279974")</f>
        <v>GSM2279974</v>
      </c>
      <c r="B1119" s="2" t="s">
        <v>7461</v>
      </c>
      <c r="C1119" t="str">
        <f>HYPERLINK("https://www.ncbi.nlm.nih.gov/geo/query/acc.cgi?acc=GSE85627","GSE85627")</f>
        <v>GSE85627</v>
      </c>
      <c r="D1119" t="str">
        <f>HYPERLINK("https://www.ncbi.nlm.nih.gov/Traces/study/?acc=SRP082167","SRP082167")</f>
        <v>SRP082167</v>
      </c>
      <c r="E1119" t="str">
        <f>HYPERLINK("https://www.ncbi.nlm.nih.gov/Traces/study/?acc=SRX2023799","SRX2023799")</f>
        <v>SRX2023799</v>
      </c>
    </row>
    <row r="1120" spans="1:5" x14ac:dyDescent="0.25">
      <c r="A1120" t="str">
        <f>HYPERLINK("https://www.ncbi.nlm.nih.gov/geo/query/acc.cgi?acc=GSM1820696","GSM1820696")</f>
        <v>GSM1820696</v>
      </c>
      <c r="B1120" s="2" t="s">
        <v>7462</v>
      </c>
      <c r="C1120" t="str">
        <f>HYPERLINK("https://www.ncbi.nlm.nih.gov/geo/query/acc.cgi?acc=GSE70863","GSE70863")</f>
        <v>GSE70863</v>
      </c>
      <c r="D1120" t="str">
        <f>HYPERLINK("https://www.ncbi.nlm.nih.gov/Traces/study/?acc=SRP060878","SRP060878")</f>
        <v>SRP060878</v>
      </c>
      <c r="E1120" t="str">
        <f>HYPERLINK("https://www.ncbi.nlm.nih.gov/Traces/study/?acc=SRX1093899","SRX1093899")</f>
        <v>SRX1093899</v>
      </c>
    </row>
    <row r="1121" spans="1:5" x14ac:dyDescent="0.25">
      <c r="A1121" t="str">
        <f>HYPERLINK("https://www.ncbi.nlm.nih.gov/geo/query/acc.cgi?acc=GSM1583042","GSM1583042")</f>
        <v>GSM1583042</v>
      </c>
      <c r="B1121" s="2" t="s">
        <v>7463</v>
      </c>
      <c r="C1121" t="str">
        <f>HYPERLINK("https://www.ncbi.nlm.nih.gov/geo/query/acc.cgi?acc=GSE64910","GSE64910")</f>
        <v>GSE64910</v>
      </c>
      <c r="D1121" t="str">
        <f>HYPERLINK("https://www.ncbi.nlm.nih.gov/Traces/study/?acc=SRP052235","SRP052235")</f>
        <v>SRP052235</v>
      </c>
      <c r="E1121" t="str">
        <f>HYPERLINK("https://www.ncbi.nlm.nih.gov/Traces/study/?acc=SRX843297","SRX843297")</f>
        <v>SRX843297</v>
      </c>
    </row>
    <row r="1122" spans="1:5" x14ac:dyDescent="0.25">
      <c r="A1122" t="str">
        <f>HYPERLINK("https://www.ncbi.nlm.nih.gov/geo/query/acc.cgi?acc=GSM1583052","GSM1583052")</f>
        <v>GSM1583052</v>
      </c>
      <c r="B1122" s="2" t="s">
        <v>7464</v>
      </c>
      <c r="C1122" t="str">
        <f>HYPERLINK("https://www.ncbi.nlm.nih.gov/geo/query/acc.cgi?acc=GSE64910","GSE64910")</f>
        <v>GSE64910</v>
      </c>
      <c r="D1122" t="str">
        <f>HYPERLINK("https://www.ncbi.nlm.nih.gov/Traces/study/?acc=SRP052235","SRP052235")</f>
        <v>SRP052235</v>
      </c>
      <c r="E1122" t="str">
        <f>HYPERLINK("https://www.ncbi.nlm.nih.gov/Traces/study/?acc=SRX843307","SRX843307")</f>
        <v>SRX843307</v>
      </c>
    </row>
    <row r="1123" spans="1:5" x14ac:dyDescent="0.25">
      <c r="A1123" t="str">
        <f>HYPERLINK("https://www.ncbi.nlm.nih.gov/geo/query/acc.cgi?acc=GSM1520409","GSM1520409")</f>
        <v>GSM1520409</v>
      </c>
      <c r="B1123" s="2" t="s">
        <v>7465</v>
      </c>
      <c r="C1123" t="str">
        <f>HYPERLINK("https://www.ncbi.nlm.nih.gov/geo/query/acc.cgi?acc=GSE62149","GSE62149")</f>
        <v>GSE62149</v>
      </c>
      <c r="D1123" t="str">
        <f>HYPERLINK("https://www.ncbi.nlm.nih.gov/Traces/study/?acc=SRP048718","SRP048718")</f>
        <v>SRP048718</v>
      </c>
      <c r="E1123" t="str">
        <f>HYPERLINK("https://www.ncbi.nlm.nih.gov/Traces/study/?acc=SRX727180","SRX727180")</f>
        <v>SRX727180</v>
      </c>
    </row>
    <row r="1124" spans="1:5" x14ac:dyDescent="0.25">
      <c r="A1124" t="str">
        <f>HYPERLINK("https://www.ncbi.nlm.nih.gov/geo/query/acc.cgi?acc=GSM1520408","GSM1520408")</f>
        <v>GSM1520408</v>
      </c>
      <c r="B1124" s="2" t="s">
        <v>5281</v>
      </c>
      <c r="C1124" t="str">
        <f>HYPERLINK("https://www.ncbi.nlm.nih.gov/geo/query/acc.cgi?acc=GSE62149","GSE62149")</f>
        <v>GSE62149</v>
      </c>
      <c r="D1124" t="str">
        <f>HYPERLINK("https://www.ncbi.nlm.nih.gov/Traces/study/?acc=SRP048718","SRP048718")</f>
        <v>SRP048718</v>
      </c>
      <c r="E1124" t="str">
        <f>HYPERLINK("https://www.ncbi.nlm.nih.gov/Traces/study/?acc=SRX727179","SRX727179")</f>
        <v>SRX727179</v>
      </c>
    </row>
    <row r="1125" spans="1:5" x14ac:dyDescent="0.25">
      <c r="A1125" t="str">
        <f>HYPERLINK("https://www.ncbi.nlm.nih.gov/geo/query/acc.cgi?acc=GSM1287736","GSM1287736")</f>
        <v>GSM1287736</v>
      </c>
      <c r="B1125" s="2" t="s">
        <v>7466</v>
      </c>
      <c r="C1125" t="str">
        <f>HYPERLINK("https://www.ncbi.nlm.nih.gov/geo/query/acc.cgi?acc=GSE53212","GSE53212")</f>
        <v>GSE53212</v>
      </c>
      <c r="D1125" t="str">
        <f>HYPERLINK("https://www.ncbi.nlm.nih.gov/Traces/study/?acc=SRP033700","SRP033700")</f>
        <v>SRP033700</v>
      </c>
      <c r="E1125" t="str">
        <f>HYPERLINK("https://www.ncbi.nlm.nih.gov/Traces/study/?acc=SRX390141","SRX390141")</f>
        <v>SRX390141</v>
      </c>
    </row>
    <row r="1126" spans="1:5" x14ac:dyDescent="0.25">
      <c r="A1126" t="str">
        <f>HYPERLINK("https://www.ncbi.nlm.nih.gov/geo/query/acc.cgi?acc=GSM590129","GSM590129")</f>
        <v>GSM590129</v>
      </c>
      <c r="B1126" s="2" t="s">
        <v>7467</v>
      </c>
      <c r="C1126" t="str">
        <f>HYPERLINK("https://www.ncbi.nlm.nih.gov/geo/query/acc.cgi?acc=GSE23943","GSE23943")</f>
        <v>GSE23943</v>
      </c>
      <c r="D1126" t="str">
        <f>HYPERLINK("https://www.ncbi.nlm.nih.gov/Traces/study/?acc=SRP003412","SRP003412")</f>
        <v>SRP003412</v>
      </c>
      <c r="E1126" t="str">
        <f>HYPERLINK("https://www.ncbi.nlm.nih.gov/Traces/study/?acc=SRX026290","SRX026290")</f>
        <v>SRX026290</v>
      </c>
    </row>
    <row r="1127" spans="1:5" x14ac:dyDescent="0.25">
      <c r="A1127" t="str">
        <f>HYPERLINK("https://www.ncbi.nlm.nih.gov/geo/query/acc.cgi?acc=GSM590128","GSM590128")</f>
        <v>GSM590128</v>
      </c>
      <c r="B1127" s="2" t="s">
        <v>7468</v>
      </c>
      <c r="C1127" t="str">
        <f>HYPERLINK("https://www.ncbi.nlm.nih.gov/geo/query/acc.cgi?acc=GSE23943","GSE23943")</f>
        <v>GSE23943</v>
      </c>
      <c r="D1127" t="str">
        <f>HYPERLINK("https://www.ncbi.nlm.nih.gov/Traces/study/?acc=SRP003412","SRP003412")</f>
        <v>SRP003412</v>
      </c>
      <c r="E1127" t="str">
        <f>HYPERLINK("https://www.ncbi.nlm.nih.gov/Traces/study/?acc=SRX026289","SRX026289")</f>
        <v>SRX026289</v>
      </c>
    </row>
    <row r="1128" spans="1:5" x14ac:dyDescent="0.25">
      <c r="A1128" t="str">
        <f>HYPERLINK("https://www.ncbi.nlm.nih.gov/geo/query/acc.cgi?acc=GSM590124","GSM590124")</f>
        <v>GSM590124</v>
      </c>
      <c r="B1128" s="2" t="s">
        <v>7469</v>
      </c>
      <c r="C1128" t="str">
        <f>HYPERLINK("https://www.ncbi.nlm.nih.gov/geo/query/acc.cgi?acc=GSE23943","GSE23943")</f>
        <v>GSE23943</v>
      </c>
      <c r="D1128" t="str">
        <f>HYPERLINK("https://www.ncbi.nlm.nih.gov/Traces/study/?acc=SRP003412","SRP003412")</f>
        <v>SRP003412</v>
      </c>
      <c r="E1128" t="str">
        <f>HYPERLINK("https://www.ncbi.nlm.nih.gov/Traces/study/?acc=SRX026285","SRX026285")</f>
        <v>SRX026285</v>
      </c>
    </row>
    <row r="1129" spans="1:5" x14ac:dyDescent="0.25">
      <c r="A1129" t="str">
        <f>HYPERLINK("https://www.ncbi.nlm.nih.gov/geo/query/acc.cgi?acc=GSM590127","GSM590127")</f>
        <v>GSM590127</v>
      </c>
      <c r="B1129" s="2" t="s">
        <v>7470</v>
      </c>
      <c r="C1129" t="str">
        <f>HYPERLINK("https://www.ncbi.nlm.nih.gov/geo/query/acc.cgi?acc=GSE23943","GSE23943")</f>
        <v>GSE23943</v>
      </c>
      <c r="D1129" t="str">
        <f>HYPERLINK("https://www.ncbi.nlm.nih.gov/Traces/study/?acc=SRP003412","SRP003412")</f>
        <v>SRP003412</v>
      </c>
      <c r="E1129" t="str">
        <f>HYPERLINK("https://www.ncbi.nlm.nih.gov/Traces/study/?acc=SRX026288","SRX026288")</f>
        <v>SRX026288</v>
      </c>
    </row>
    <row r="1130" spans="1:5" x14ac:dyDescent="0.25">
      <c r="A1130" t="str">
        <f>HYPERLINK("https://www.ncbi.nlm.nih.gov/geo/query/acc.cgi?acc=GSM1486513","GSM1486513")</f>
        <v>GSM1486513</v>
      </c>
      <c r="B1130" s="2" t="s">
        <v>7471</v>
      </c>
      <c r="C1130" t="str">
        <f>HYPERLINK("https://www.ncbi.nlm.nih.gov/geo/query/acc.cgi?acc=GSE60738","GSE60738")</f>
        <v>GSE60738</v>
      </c>
      <c r="D1130" t="str">
        <f>HYPERLINK("https://www.ncbi.nlm.nih.gov/Traces/study/?acc=SRP045763","SRP045763")</f>
        <v>SRP045763</v>
      </c>
      <c r="E1130" t="str">
        <f>HYPERLINK("https://www.ncbi.nlm.nih.gov/Traces/study/?acc=SRX685958","SRX685958")</f>
        <v>SRX685958</v>
      </c>
    </row>
    <row r="1131" spans="1:5" x14ac:dyDescent="0.25">
      <c r="A1131" t="str">
        <f>HYPERLINK("https://www.ncbi.nlm.nih.gov/geo/query/acc.cgi?acc=GSM2282193","GSM2282193")</f>
        <v>GSM2282193</v>
      </c>
      <c r="B1131" s="2" t="s">
        <v>7472</v>
      </c>
      <c r="C1131" t="str">
        <f>HYPERLINK("https://www.ncbi.nlm.nih.gov/geo/query/acc.cgi?acc=GSE85717","GSE85717")</f>
        <v>GSE85717</v>
      </c>
      <c r="D1131" t="str">
        <f>HYPERLINK("https://www.ncbi.nlm.nih.gov/Traces/study/?acc=SRP082325","SRP082325")</f>
        <v>SRP082325</v>
      </c>
      <c r="E1131" t="str">
        <f>HYPERLINK("https://www.ncbi.nlm.nih.gov/Traces/study/?acc=SRX2031392","SRX2031392")</f>
        <v>SRX2031392</v>
      </c>
    </row>
    <row r="1132" spans="1:5" x14ac:dyDescent="0.25">
      <c r="A1132" t="str">
        <f>HYPERLINK("https://www.ncbi.nlm.nih.gov/geo/query/acc.cgi?acc=GSM758168","GSM758168")</f>
        <v>GSM758168</v>
      </c>
      <c r="B1132" s="2" t="s">
        <v>7473</v>
      </c>
      <c r="C1132" t="str">
        <f>HYPERLINK("https://www.ncbi.nlm.nih.gov/geo/query/acc.cgi?acc=GSE23943","GSE23943")</f>
        <v>GSE23943</v>
      </c>
      <c r="D1132" t="str">
        <f>HYPERLINK("https://www.ncbi.nlm.nih.gov/Traces/study/?acc=SRP003412","SRP003412")</f>
        <v>SRP003412</v>
      </c>
      <c r="E1132" t="str">
        <f>HYPERLINK("https://www.ncbi.nlm.nih.gov/Traces/study/?acc=SRX084510","SRX084510")</f>
        <v>SRX084510</v>
      </c>
    </row>
    <row r="1133" spans="1:5" x14ac:dyDescent="0.25">
      <c r="A1133" t="str">
        <f>HYPERLINK("https://www.ncbi.nlm.nih.gov/geo/query/acc.cgi?acc=GSM850398","GSM850398")</f>
        <v>GSM850398</v>
      </c>
      <c r="B1133" s="2" t="s">
        <v>7474</v>
      </c>
      <c r="C1133" t="str">
        <f>HYPERLINK("https://www.ncbi.nlm.nih.gov/geo/query/acc.cgi?acc=GSE23943","GSE23943")</f>
        <v>GSE23943</v>
      </c>
      <c r="D1133" t="str">
        <f>HYPERLINK("https://www.ncbi.nlm.nih.gov/Traces/study/?acc=SRP003412","SRP003412")</f>
        <v>SRP003412</v>
      </c>
      <c r="E1133" t="str">
        <f>HYPERLINK("https://www.ncbi.nlm.nih.gov/Traces/study/?acc=SRX112908","SRX112908")</f>
        <v>SRX112908</v>
      </c>
    </row>
    <row r="1134" spans="1:5" x14ac:dyDescent="0.25">
      <c r="A1134" t="str">
        <f>HYPERLINK("https://www.ncbi.nlm.nih.gov/geo/query/acc.cgi?acc=GSM590126","GSM590126")</f>
        <v>GSM590126</v>
      </c>
      <c r="B1134" s="2" t="s">
        <v>7475</v>
      </c>
      <c r="C1134" t="str">
        <f>HYPERLINK("https://www.ncbi.nlm.nih.gov/geo/query/acc.cgi?acc=GSE23943","GSE23943")</f>
        <v>GSE23943</v>
      </c>
      <c r="D1134" t="str">
        <f>HYPERLINK("https://www.ncbi.nlm.nih.gov/Traces/study/?acc=SRP003412","SRP003412")</f>
        <v>SRP003412</v>
      </c>
      <c r="E1134" t="str">
        <f>HYPERLINK("https://www.ncbi.nlm.nih.gov/Traces/study/?acc=SRX026287","SRX026287")</f>
        <v>SRX026287</v>
      </c>
    </row>
    <row r="1135" spans="1:5" x14ac:dyDescent="0.25">
      <c r="A1135" t="str">
        <f>HYPERLINK("https://www.ncbi.nlm.nih.gov/geo/query/acc.cgi?acc=GSM850399","GSM850399")</f>
        <v>GSM850399</v>
      </c>
      <c r="B1135" s="2" t="s">
        <v>7476</v>
      </c>
      <c r="C1135" t="str">
        <f>HYPERLINK("https://www.ncbi.nlm.nih.gov/geo/query/acc.cgi?acc=GSE23943","GSE23943")</f>
        <v>GSE23943</v>
      </c>
      <c r="D1135" t="str">
        <f>HYPERLINK("https://www.ncbi.nlm.nih.gov/Traces/study/?acc=SRP003412","SRP003412")</f>
        <v>SRP003412</v>
      </c>
      <c r="E1135" t="str">
        <f>HYPERLINK("https://www.ncbi.nlm.nih.gov/Traces/study/?acc=SRX112909","SRX112909")</f>
        <v>SRX112909</v>
      </c>
    </row>
    <row r="1136" spans="1:5" x14ac:dyDescent="0.25">
      <c r="A1136" t="str">
        <f>HYPERLINK("https://www.ncbi.nlm.nih.gov/geo/query/acc.cgi?acc=GSM2422508","GSM2422508")</f>
        <v>GSM2422508</v>
      </c>
      <c r="B1136" s="2" t="s">
        <v>7477</v>
      </c>
      <c r="C1136" t="str">
        <f t="shared" ref="C1136:C1141" si="22">HYPERLINK("https://www.ncbi.nlm.nih.gov/geo/query/acc.cgi?acc=GSE72855","GSE72855")</f>
        <v>GSE72855</v>
      </c>
      <c r="D1136" t="str">
        <f t="shared" ref="D1136:D1141" si="23">HYPERLINK("https://www.ncbi.nlm.nih.gov/Traces/study/?acc=SRP063529","SRP063529")</f>
        <v>SRP063529</v>
      </c>
      <c r="E1136" t="str">
        <f>HYPERLINK("https://www.ncbi.nlm.nih.gov/Traces/study/?acc=SRX2410343","SRX2410343")</f>
        <v>SRX2410343</v>
      </c>
    </row>
    <row r="1137" spans="1:5" x14ac:dyDescent="0.25">
      <c r="A1137" t="str">
        <f>HYPERLINK("https://www.ncbi.nlm.nih.gov/geo/query/acc.cgi?acc=GSM2422509","GSM2422509")</f>
        <v>GSM2422509</v>
      </c>
      <c r="B1137" s="2" t="s">
        <v>7478</v>
      </c>
      <c r="C1137" t="str">
        <f t="shared" si="22"/>
        <v>GSE72855</v>
      </c>
      <c r="D1137" t="str">
        <f t="shared" si="23"/>
        <v>SRP063529</v>
      </c>
      <c r="E1137" t="str">
        <f>HYPERLINK("https://www.ncbi.nlm.nih.gov/Traces/study/?acc=SRX2410344","SRX2410344")</f>
        <v>SRX2410344</v>
      </c>
    </row>
    <row r="1138" spans="1:5" x14ac:dyDescent="0.25">
      <c r="A1138" t="str">
        <f>HYPERLINK("https://www.ncbi.nlm.nih.gov/geo/query/acc.cgi?acc=GSM2422512","GSM2422512")</f>
        <v>GSM2422512</v>
      </c>
      <c r="B1138" s="2" t="s">
        <v>7479</v>
      </c>
      <c r="C1138" t="str">
        <f t="shared" si="22"/>
        <v>GSE72855</v>
      </c>
      <c r="D1138" t="str">
        <f t="shared" si="23"/>
        <v>SRP063529</v>
      </c>
      <c r="E1138" t="str">
        <f>HYPERLINK("https://www.ncbi.nlm.nih.gov/Traces/study/?acc=SRX2410347","SRX2410347")</f>
        <v>SRX2410347</v>
      </c>
    </row>
    <row r="1139" spans="1:5" x14ac:dyDescent="0.25">
      <c r="A1139" t="str">
        <f>HYPERLINK("https://www.ncbi.nlm.nih.gov/geo/query/acc.cgi?acc=GSM2422513","GSM2422513")</f>
        <v>GSM2422513</v>
      </c>
      <c r="B1139" s="2" t="s">
        <v>7480</v>
      </c>
      <c r="C1139" t="str">
        <f t="shared" si="22"/>
        <v>GSE72855</v>
      </c>
      <c r="D1139" t="str">
        <f t="shared" si="23"/>
        <v>SRP063529</v>
      </c>
      <c r="E1139" t="str">
        <f>HYPERLINK("https://www.ncbi.nlm.nih.gov/Traces/study/?acc=SRX2410348","SRX2410348")</f>
        <v>SRX2410348</v>
      </c>
    </row>
    <row r="1140" spans="1:5" x14ac:dyDescent="0.25">
      <c r="A1140" t="str">
        <f>HYPERLINK("https://www.ncbi.nlm.nih.gov/geo/query/acc.cgi?acc=GSM2422514","GSM2422514")</f>
        <v>GSM2422514</v>
      </c>
      <c r="B1140" s="2" t="s">
        <v>7481</v>
      </c>
      <c r="C1140" t="str">
        <f t="shared" si="22"/>
        <v>GSE72855</v>
      </c>
      <c r="D1140" t="str">
        <f t="shared" si="23"/>
        <v>SRP063529</v>
      </c>
      <c r="E1140" t="str">
        <f>HYPERLINK("https://www.ncbi.nlm.nih.gov/Traces/study/?acc=SRX2410349","SRX2410349")</f>
        <v>SRX2410349</v>
      </c>
    </row>
    <row r="1141" spans="1:5" x14ac:dyDescent="0.25">
      <c r="A1141" t="str">
        <f>HYPERLINK("https://www.ncbi.nlm.nih.gov/geo/query/acc.cgi?acc=GSM2422510","GSM2422510")</f>
        <v>GSM2422510</v>
      </c>
      <c r="B1141" s="2" t="s">
        <v>7482</v>
      </c>
      <c r="C1141" t="str">
        <f t="shared" si="22"/>
        <v>GSE72855</v>
      </c>
      <c r="D1141" t="str">
        <f t="shared" si="23"/>
        <v>SRP063529</v>
      </c>
      <c r="E1141" t="str">
        <f>HYPERLINK("https://www.ncbi.nlm.nih.gov/Traces/study/?acc=SRX2410345","SRX2410345")</f>
        <v>SRX2410345</v>
      </c>
    </row>
    <row r="1142" spans="1:5" x14ac:dyDescent="0.25">
      <c r="A1142" t="str">
        <f>HYPERLINK("https://www.ncbi.nlm.nih.gov/geo/query/acc.cgi?acc=GSM2227609","GSM2227609")</f>
        <v>GSM2227609</v>
      </c>
      <c r="B1142" s="2" t="s">
        <v>7483</v>
      </c>
      <c r="C1142" t="str">
        <f>HYPERLINK("https://www.ncbi.nlm.nih.gov/geo/query/acc.cgi?acc=GSE84137","GSE84137")</f>
        <v>GSE84137</v>
      </c>
      <c r="D1142" t="str">
        <f>HYPERLINK("https://www.ncbi.nlm.nih.gov/Traces/study/?acc=SRP078054","SRP078054")</f>
        <v>SRP078054</v>
      </c>
      <c r="E1142" t="str">
        <f>HYPERLINK("https://www.ncbi.nlm.nih.gov/Traces/study/?acc=SRX1901665","SRX1901665")</f>
        <v>SRX1901665</v>
      </c>
    </row>
    <row r="1143" spans="1:5" x14ac:dyDescent="0.25">
      <c r="A1143" t="str">
        <f>HYPERLINK("https://www.ncbi.nlm.nih.gov/geo/query/acc.cgi?acc=GSM1180298","GSM1180298")</f>
        <v>GSM1180298</v>
      </c>
      <c r="B1143" s="2" t="s">
        <v>7484</v>
      </c>
      <c r="C1143" t="str">
        <f>HYPERLINK("https://www.ncbi.nlm.nih.gov/geo/query/acc.cgi?acc=GSE48519","GSE48519")</f>
        <v>GSE48519</v>
      </c>
      <c r="D1143" t="str">
        <f>HYPERLINK("https://www.ncbi.nlm.nih.gov/Traces/study/?acc=SRP026536","SRP026536")</f>
        <v>SRP026536</v>
      </c>
      <c r="E1143" t="str">
        <f>HYPERLINK("https://www.ncbi.nlm.nih.gov/Traces/study/?acc=SRX317866","SRX317866")</f>
        <v>SRX317866</v>
      </c>
    </row>
    <row r="1144" spans="1:5" x14ac:dyDescent="0.25">
      <c r="A1144" t="str">
        <f>HYPERLINK("https://www.ncbi.nlm.nih.gov/geo/query/acc.cgi?acc=GSM1180296","GSM1180296")</f>
        <v>GSM1180296</v>
      </c>
      <c r="B1144" s="2" t="s">
        <v>7485</v>
      </c>
      <c r="C1144" t="str">
        <f>HYPERLINK("https://www.ncbi.nlm.nih.gov/geo/query/acc.cgi?acc=GSE48519","GSE48519")</f>
        <v>GSE48519</v>
      </c>
      <c r="D1144" t="str">
        <f>HYPERLINK("https://www.ncbi.nlm.nih.gov/Traces/study/?acc=SRP026536","SRP026536")</f>
        <v>SRP026536</v>
      </c>
      <c r="E1144" t="str">
        <f>HYPERLINK("https://www.ncbi.nlm.nih.gov/Traces/study/?acc=SRX317864","SRX317864")</f>
        <v>SRX317864</v>
      </c>
    </row>
    <row r="1145" spans="1:5" x14ac:dyDescent="0.25">
      <c r="A1145" t="str">
        <f>HYPERLINK("https://www.ncbi.nlm.nih.gov/geo/query/acc.cgi?acc=GSM1180294","GSM1180294")</f>
        <v>GSM1180294</v>
      </c>
      <c r="B1145" s="2" t="s">
        <v>7486</v>
      </c>
      <c r="C1145" t="str">
        <f>HYPERLINK("https://www.ncbi.nlm.nih.gov/geo/query/acc.cgi?acc=GSE48519","GSE48519")</f>
        <v>GSE48519</v>
      </c>
      <c r="D1145" t="str">
        <f>HYPERLINK("https://www.ncbi.nlm.nih.gov/Traces/study/?acc=SRP026536","SRP026536")</f>
        <v>SRP026536</v>
      </c>
      <c r="E1145" t="str">
        <f>HYPERLINK("https://www.ncbi.nlm.nih.gov/Traces/study/?acc=SRX317862","SRX317862")</f>
        <v>SRX317862</v>
      </c>
    </row>
    <row r="1146" spans="1:5" x14ac:dyDescent="0.25">
      <c r="A1146" t="str">
        <f>HYPERLINK("https://www.ncbi.nlm.nih.gov/geo/query/acc.cgi?acc=GSM1409211","GSM1409211")</f>
        <v>GSM1409211</v>
      </c>
      <c r="B1146" s="2" t="s">
        <v>7487</v>
      </c>
      <c r="C1146" t="str">
        <f>HYPERLINK("https://www.ncbi.nlm.nih.gov/geo/query/acc.cgi?acc=GSE58363","GSE58363")</f>
        <v>GSE58363</v>
      </c>
      <c r="D1146" t="str">
        <f>HYPERLINK("https://www.ncbi.nlm.nih.gov/Traces/study/?acc=SRP043076","SRP043076")</f>
        <v>SRP043076</v>
      </c>
      <c r="E1146" t="str">
        <f>HYPERLINK("https://www.ncbi.nlm.nih.gov/Traces/study/?acc=SRX587741","SRX587741")</f>
        <v>SRX587741</v>
      </c>
    </row>
    <row r="1147" spans="1:5" x14ac:dyDescent="0.25">
      <c r="A1147" t="str">
        <f>HYPERLINK("https://www.ncbi.nlm.nih.gov/geo/query/acc.cgi?acc=GSM1295046","GSM1295046")</f>
        <v>GSM1295046</v>
      </c>
      <c r="B1147" s="2" t="s">
        <v>7488</v>
      </c>
      <c r="C1147" t="str">
        <f>HYPERLINK("https://www.ncbi.nlm.nih.gov/geo/query/acc.cgi?acc=GSE53506","GSE53506")</f>
        <v>GSE53506</v>
      </c>
      <c r="D1147" t="str">
        <f>HYPERLINK("https://www.ncbi.nlm.nih.gov/Traces/study/?acc=SRP034629","SRP034629")</f>
        <v>SRP034629</v>
      </c>
      <c r="E1147" t="str">
        <f>HYPERLINK("https://www.ncbi.nlm.nih.gov/Traces/study/?acc=SRX396322","SRX396322")</f>
        <v>SRX396322</v>
      </c>
    </row>
    <row r="1148" spans="1:5" x14ac:dyDescent="0.25">
      <c r="A1148" t="str">
        <f>HYPERLINK("https://www.ncbi.nlm.nih.gov/geo/query/acc.cgi?acc=GSM2365894","GSM2365894")</f>
        <v>GSM2365894</v>
      </c>
      <c r="B1148" s="2" t="s">
        <v>7489</v>
      </c>
      <c r="C1148" t="str">
        <f>HYPERLINK("https://www.ncbi.nlm.nih.gov/geo/query/acc.cgi?acc=GSE89314","GSE89314")</f>
        <v>GSE89314</v>
      </c>
      <c r="D1148" t="str">
        <f>HYPERLINK("https://www.ncbi.nlm.nih.gov/Traces/study/?acc=SRP092292","SRP092292")</f>
        <v>SRP092292</v>
      </c>
      <c r="E1148" t="str">
        <f>HYPERLINK("https://www.ncbi.nlm.nih.gov/Traces/study/?acc=SRX2310401","SRX2310401")</f>
        <v>SRX2310401</v>
      </c>
    </row>
    <row r="1149" spans="1:5" x14ac:dyDescent="0.25">
      <c r="A1149" t="str">
        <f>HYPERLINK("https://www.ncbi.nlm.nih.gov/geo/query/acc.cgi?acc=GSM2365895","GSM2365895")</f>
        <v>GSM2365895</v>
      </c>
      <c r="B1149" s="2" t="s">
        <v>7490</v>
      </c>
      <c r="C1149" t="str">
        <f>HYPERLINK("https://www.ncbi.nlm.nih.gov/geo/query/acc.cgi?acc=GSE89314","GSE89314")</f>
        <v>GSE89314</v>
      </c>
      <c r="D1149" t="str">
        <f>HYPERLINK("https://www.ncbi.nlm.nih.gov/Traces/study/?acc=SRP092292","SRP092292")</f>
        <v>SRP092292</v>
      </c>
      <c r="E1149" t="str">
        <f>HYPERLINK("https://www.ncbi.nlm.nih.gov/Traces/study/?acc=SRX2310402","SRX2310402")</f>
        <v>SRX2310402</v>
      </c>
    </row>
    <row r="1150" spans="1:5" x14ac:dyDescent="0.25">
      <c r="A1150" t="str">
        <f>HYPERLINK("https://www.ncbi.nlm.nih.gov/geo/query/acc.cgi?acc=GSM2365897","GSM2365897")</f>
        <v>GSM2365897</v>
      </c>
      <c r="B1150" s="2" t="s">
        <v>7491</v>
      </c>
      <c r="C1150" t="str">
        <f>HYPERLINK("https://www.ncbi.nlm.nih.gov/geo/query/acc.cgi?acc=GSE89314","GSE89314")</f>
        <v>GSE89314</v>
      </c>
      <c r="D1150" t="str">
        <f>HYPERLINK("https://www.ncbi.nlm.nih.gov/Traces/study/?acc=SRP092292","SRP092292")</f>
        <v>SRP092292</v>
      </c>
      <c r="E1150" t="str">
        <f>HYPERLINK("https://www.ncbi.nlm.nih.gov/Traces/study/?acc=SRX2310404","SRX2310404")</f>
        <v>SRX2310404</v>
      </c>
    </row>
    <row r="1151" spans="1:5" x14ac:dyDescent="0.25">
      <c r="A1151" t="str">
        <f>HYPERLINK("https://www.ncbi.nlm.nih.gov/geo/query/acc.cgi?acc=GSM1295051","GSM1295051")</f>
        <v>GSM1295051</v>
      </c>
      <c r="B1151" s="2" t="s">
        <v>7492</v>
      </c>
      <c r="C1151" t="str">
        <f>HYPERLINK("https://www.ncbi.nlm.nih.gov/geo/query/acc.cgi?acc=GSE53506","GSE53506")</f>
        <v>GSE53506</v>
      </c>
      <c r="D1151" t="str">
        <f>HYPERLINK("https://www.ncbi.nlm.nih.gov/Traces/study/?acc=SRP034629","SRP034629")</f>
        <v>SRP034629</v>
      </c>
      <c r="E1151" t="str">
        <f>HYPERLINK("https://www.ncbi.nlm.nih.gov/Traces/study/?acc=SRX396327","SRX396327")</f>
        <v>SRX396327</v>
      </c>
    </row>
    <row r="1152" spans="1:5" x14ac:dyDescent="0.25">
      <c r="A1152" t="str">
        <f>HYPERLINK("https://www.ncbi.nlm.nih.gov/geo/query/acc.cgi?acc=GSM1295053","GSM1295053")</f>
        <v>GSM1295053</v>
      </c>
      <c r="B1152" s="2" t="s">
        <v>7493</v>
      </c>
      <c r="C1152" t="str">
        <f>HYPERLINK("https://www.ncbi.nlm.nih.gov/geo/query/acc.cgi?acc=GSE53506","GSE53506")</f>
        <v>GSE53506</v>
      </c>
      <c r="D1152" t="str">
        <f>HYPERLINK("https://www.ncbi.nlm.nih.gov/Traces/study/?acc=SRP034629","SRP034629")</f>
        <v>SRP034629</v>
      </c>
      <c r="E1152" t="str">
        <f>HYPERLINK("https://www.ncbi.nlm.nih.gov/Traces/study/?acc=SRX396329","SRX396329")</f>
        <v>SRX396329</v>
      </c>
    </row>
    <row r="1153" spans="1:5" x14ac:dyDescent="0.25">
      <c r="A1153" t="str">
        <f>HYPERLINK("https://www.ncbi.nlm.nih.gov/geo/query/acc.cgi?acc=GSM1145406","GSM1145406")</f>
        <v>GSM1145406</v>
      </c>
      <c r="B1153" s="2" t="s">
        <v>7494</v>
      </c>
      <c r="C1153" t="str">
        <f>HYPERLINK("https://www.ncbi.nlm.nih.gov/geo/query/acc.cgi?acc=GSE46893","GSE46893")</f>
        <v>GSE46893</v>
      </c>
      <c r="D1153" t="str">
        <f>HYPERLINK("https://www.ncbi.nlm.nih.gov/Traces/study/?acc=SRP022933","SRP022933")</f>
        <v>SRP022933</v>
      </c>
      <c r="E1153" t="str">
        <f>HYPERLINK("https://www.ncbi.nlm.nih.gov/Traces/study/?acc=SRX283856","SRX283856")</f>
        <v>SRX283856</v>
      </c>
    </row>
    <row r="1154" spans="1:5" x14ac:dyDescent="0.25">
      <c r="A1154" t="str">
        <f>HYPERLINK("https://www.ncbi.nlm.nih.gov/geo/query/acc.cgi?acc=GSM1145405","GSM1145405")</f>
        <v>GSM1145405</v>
      </c>
      <c r="B1154" s="2" t="s">
        <v>7495</v>
      </c>
      <c r="C1154" t="str">
        <f>HYPERLINK("https://www.ncbi.nlm.nih.gov/geo/query/acc.cgi?acc=GSE46893","GSE46893")</f>
        <v>GSE46893</v>
      </c>
      <c r="D1154" t="str">
        <f>HYPERLINK("https://www.ncbi.nlm.nih.gov/Traces/study/?acc=SRP022933","SRP022933")</f>
        <v>SRP022933</v>
      </c>
      <c r="E1154" t="str">
        <f>HYPERLINK("https://www.ncbi.nlm.nih.gov/Traces/study/?acc=SRX283855","SRX283855")</f>
        <v>SRX283855</v>
      </c>
    </row>
    <row r="1155" spans="1:5" x14ac:dyDescent="0.25">
      <c r="A1155" t="str">
        <f>HYPERLINK("https://www.ncbi.nlm.nih.gov/geo/query/acc.cgi?acc=GSM1145407","GSM1145407")</f>
        <v>GSM1145407</v>
      </c>
      <c r="B1155" s="2" t="s">
        <v>7496</v>
      </c>
      <c r="C1155" t="str">
        <f>HYPERLINK("https://www.ncbi.nlm.nih.gov/geo/query/acc.cgi?acc=GSE46893","GSE46893")</f>
        <v>GSE46893</v>
      </c>
      <c r="D1155" t="str">
        <f>HYPERLINK("https://www.ncbi.nlm.nih.gov/Traces/study/?acc=SRP022933","SRP022933")</f>
        <v>SRP022933</v>
      </c>
      <c r="E1155" t="str">
        <f>HYPERLINK("https://www.ncbi.nlm.nih.gov/Traces/study/?acc=SRX283857","SRX283857")</f>
        <v>SRX283857</v>
      </c>
    </row>
    <row r="1156" spans="1:5" x14ac:dyDescent="0.25">
      <c r="A1156" t="str">
        <f>HYPERLINK("https://www.ncbi.nlm.nih.gov/geo/query/acc.cgi?acc=GSM2417202","GSM2417202")</f>
        <v>GSM2417202</v>
      </c>
      <c r="B1156" s="2" t="s">
        <v>7497</v>
      </c>
      <c r="C1156" t="str">
        <f>HYPERLINK("https://www.ncbi.nlm.nih.gov/geo/query/acc.cgi?acc=GSE90894","GSE90894")</f>
        <v>GSE90894</v>
      </c>
      <c r="D1156" t="str">
        <f>HYPERLINK("https://www.ncbi.nlm.nih.gov/Traces/study/?acc=SRP094578","SRP094578")</f>
        <v>SRP094578</v>
      </c>
      <c r="E1156" t="str">
        <f>HYPERLINK("https://www.ncbi.nlm.nih.gov/Traces/study/?acc=SRX2396350","SRX2396350")</f>
        <v>SRX2396350</v>
      </c>
    </row>
    <row r="1157" spans="1:5" x14ac:dyDescent="0.25">
      <c r="A1157" t="str">
        <f>HYPERLINK("https://www.ncbi.nlm.nih.gov/geo/query/acc.cgi?acc=GSM2417203","GSM2417203")</f>
        <v>GSM2417203</v>
      </c>
      <c r="B1157" s="2" t="s">
        <v>7498</v>
      </c>
      <c r="C1157" t="str">
        <f>HYPERLINK("https://www.ncbi.nlm.nih.gov/geo/query/acc.cgi?acc=GSE90894","GSE90894")</f>
        <v>GSE90894</v>
      </c>
      <c r="D1157" t="str">
        <f>HYPERLINK("https://www.ncbi.nlm.nih.gov/Traces/study/?acc=SRP094578","SRP094578")</f>
        <v>SRP094578</v>
      </c>
      <c r="E1157" t="str">
        <f>HYPERLINK("https://www.ncbi.nlm.nih.gov/Traces/study/?acc=SRX2396351","SRX2396351")</f>
        <v>SRX2396351</v>
      </c>
    </row>
    <row r="1158" spans="1:5" x14ac:dyDescent="0.25">
      <c r="A1158" t="str">
        <f>HYPERLINK("https://www.ncbi.nlm.nih.gov/geo/query/acc.cgi?acc=GSM2237803","GSM2237803")</f>
        <v>GSM2237803</v>
      </c>
      <c r="B1158" s="2" t="s">
        <v>7499</v>
      </c>
      <c r="C1158" t="str">
        <f>HYPERLINK("https://www.ncbi.nlm.nih.gov/geo/query/acc.cgi?acc=GSE84480","GSE84480")</f>
        <v>GSE84480</v>
      </c>
      <c r="D1158" t="str">
        <f>HYPERLINK("https://www.ncbi.nlm.nih.gov/Traces/study/?acc=SRP078684","SRP078684")</f>
        <v>SRP078684</v>
      </c>
      <c r="E1158" t="str">
        <f>HYPERLINK("https://www.ncbi.nlm.nih.gov/Traces/study/?acc=SRX1954161","SRX1954161")</f>
        <v>SRX1954161</v>
      </c>
    </row>
    <row r="1159" spans="1:5" x14ac:dyDescent="0.25">
      <c r="A1159" t="str">
        <f>HYPERLINK("https://www.ncbi.nlm.nih.gov/geo/query/acc.cgi?acc=GSM1032182","GSM1032182")</f>
        <v>GSM1032182</v>
      </c>
      <c r="B1159" s="2" t="s">
        <v>7500</v>
      </c>
      <c r="C1159" t="str">
        <f>HYPERLINK("https://www.ncbi.nlm.nih.gov/geo/query/acc.cgi?acc=GSE41903","GSE41903")</f>
        <v>GSE41903</v>
      </c>
      <c r="D1159" t="str">
        <f>HYPERLINK("https://www.ncbi.nlm.nih.gov/Traces/study/?acc=SRP017085","SRP017085")</f>
        <v>SRP017085</v>
      </c>
      <c r="E1159" t="str">
        <f>HYPERLINK("https://www.ncbi.nlm.nih.gov/Traces/study/?acc=SRX202981","SRX202981")</f>
        <v>SRX202981</v>
      </c>
    </row>
    <row r="1160" spans="1:5" x14ac:dyDescent="0.25">
      <c r="A1160" t="str">
        <f>HYPERLINK("https://www.ncbi.nlm.nih.gov/geo/query/acc.cgi?acc=GSM1145404","GSM1145404")</f>
        <v>GSM1145404</v>
      </c>
      <c r="B1160" s="2" t="s">
        <v>6755</v>
      </c>
      <c r="C1160" t="str">
        <f>HYPERLINK("https://www.ncbi.nlm.nih.gov/geo/query/acc.cgi?acc=GSE46893","GSE46893")</f>
        <v>GSE46893</v>
      </c>
      <c r="D1160" t="str">
        <f>HYPERLINK("https://www.ncbi.nlm.nih.gov/Traces/study/?acc=SRP022933","SRP022933")</f>
        <v>SRP022933</v>
      </c>
      <c r="E1160" t="str">
        <f>HYPERLINK("https://www.ncbi.nlm.nih.gov/Traces/study/?acc=SRX283854","SRX283854")</f>
        <v>SRX283854</v>
      </c>
    </row>
    <row r="1161" spans="1:5" x14ac:dyDescent="0.25">
      <c r="A1161" t="str">
        <f>HYPERLINK("https://www.ncbi.nlm.nih.gov/geo/query/acc.cgi?acc=GSM1145403","GSM1145403")</f>
        <v>GSM1145403</v>
      </c>
      <c r="B1161" s="2" t="s">
        <v>7121</v>
      </c>
      <c r="C1161" t="str">
        <f>HYPERLINK("https://www.ncbi.nlm.nih.gov/geo/query/acc.cgi?acc=GSE46893","GSE46893")</f>
        <v>GSE46893</v>
      </c>
      <c r="D1161" t="str">
        <f>HYPERLINK("https://www.ncbi.nlm.nih.gov/Traces/study/?acc=SRP022933","SRP022933")</f>
        <v>SRP022933</v>
      </c>
      <c r="E1161" t="str">
        <f>HYPERLINK("https://www.ncbi.nlm.nih.gov/Traces/study/?acc=SRX283853","SRX283853")</f>
        <v>SRX283853</v>
      </c>
    </row>
    <row r="1162" spans="1:5" x14ac:dyDescent="0.25">
      <c r="A1162" t="str">
        <f>HYPERLINK("https://www.ncbi.nlm.nih.gov/geo/query/acc.cgi?acc=GSM1000594","GSM1000594")</f>
        <v>GSM1000594</v>
      </c>
      <c r="B1162" s="2" t="s">
        <v>7501</v>
      </c>
      <c r="C1162" t="str">
        <f>HYPERLINK("https://www.ncbi.nlm.nih.gov/geo/query/acc.cgi?acc=GSE39656","GSE39656")</f>
        <v>GSE39656</v>
      </c>
      <c r="D1162" t="str">
        <f>HYPERLINK("https://www.ncbi.nlm.nih.gov/Traces/study/?acc=SRP014579","SRP014579")</f>
        <v>SRP014579</v>
      </c>
      <c r="E1162" t="str">
        <f>HYPERLINK("https://www.ncbi.nlm.nih.gov/Traces/study/?acc=SRX185769","SRX185769")</f>
        <v>SRX185769</v>
      </c>
    </row>
    <row r="1163" spans="1:5" x14ac:dyDescent="0.25">
      <c r="A1163" t="str">
        <f>HYPERLINK("https://www.ncbi.nlm.nih.gov/geo/query/acc.cgi?acc=GSM1000596","GSM1000596")</f>
        <v>GSM1000596</v>
      </c>
      <c r="B1163" s="2" t="s">
        <v>7502</v>
      </c>
      <c r="C1163" t="str">
        <f>HYPERLINK("https://www.ncbi.nlm.nih.gov/geo/query/acc.cgi?acc=GSE39656","GSE39656")</f>
        <v>GSE39656</v>
      </c>
      <c r="D1163" t="str">
        <f>HYPERLINK("https://www.ncbi.nlm.nih.gov/Traces/study/?acc=SRP014579","SRP014579")</f>
        <v>SRP014579</v>
      </c>
      <c r="E1163" t="str">
        <f>HYPERLINK("https://www.ncbi.nlm.nih.gov/Traces/study/?acc=SRX185771","SRX185771")</f>
        <v>SRX185771</v>
      </c>
    </row>
    <row r="1164" spans="1:5" x14ac:dyDescent="0.25">
      <c r="A1164" t="str">
        <f>HYPERLINK("https://www.ncbi.nlm.nih.gov/geo/query/acc.cgi?acc=GSM1486511","GSM1486511")</f>
        <v>GSM1486511</v>
      </c>
      <c r="B1164" s="2" t="s">
        <v>7503</v>
      </c>
      <c r="C1164" t="str">
        <f>HYPERLINK("https://www.ncbi.nlm.nih.gov/geo/query/acc.cgi?acc=GSE60738","GSE60738")</f>
        <v>GSE60738</v>
      </c>
      <c r="D1164" t="str">
        <f>HYPERLINK("https://www.ncbi.nlm.nih.gov/Traces/study/?acc=SRP045763","SRP045763")</f>
        <v>SRP045763</v>
      </c>
      <c r="E1164" t="str">
        <f>HYPERLINK("https://www.ncbi.nlm.nih.gov/Traces/study/?acc=SRX685956","SRX685956")</f>
        <v>SRX685956</v>
      </c>
    </row>
    <row r="1165" spans="1:5" x14ac:dyDescent="0.25">
      <c r="A1165" t="str">
        <f>HYPERLINK("https://www.ncbi.nlm.nih.gov/geo/query/acc.cgi?acc=GSM758167","GSM758167")</f>
        <v>GSM758167</v>
      </c>
      <c r="B1165" s="2" t="s">
        <v>7504</v>
      </c>
      <c r="C1165" t="str">
        <f>HYPERLINK("https://www.ncbi.nlm.nih.gov/geo/query/acc.cgi?acc=GSE23943","GSE23943")</f>
        <v>GSE23943</v>
      </c>
      <c r="D1165" t="str">
        <f>HYPERLINK("https://www.ncbi.nlm.nih.gov/Traces/study/?acc=SRP003412","SRP003412")</f>
        <v>SRP003412</v>
      </c>
      <c r="E1165" t="str">
        <f>HYPERLINK("https://www.ncbi.nlm.nih.gov/Traces/study/?acc=SRX084509","SRX084509")</f>
        <v>SRX084509</v>
      </c>
    </row>
    <row r="1166" spans="1:5" x14ac:dyDescent="0.25">
      <c r="A1166" t="str">
        <f>HYPERLINK("https://www.ncbi.nlm.nih.gov/geo/query/acc.cgi?acc=GSM1295049","GSM1295049")</f>
        <v>GSM1295049</v>
      </c>
      <c r="B1166" s="2" t="s">
        <v>7505</v>
      </c>
      <c r="C1166" t="str">
        <f>HYPERLINK("https://www.ncbi.nlm.nih.gov/geo/query/acc.cgi?acc=GSE53506","GSE53506")</f>
        <v>GSE53506</v>
      </c>
      <c r="D1166" t="str">
        <f>HYPERLINK("https://www.ncbi.nlm.nih.gov/Traces/study/?acc=SRP034629","SRP034629")</f>
        <v>SRP034629</v>
      </c>
      <c r="E1166" t="str">
        <f>HYPERLINK("https://www.ncbi.nlm.nih.gov/Traces/study/?acc=SRX396325","SRX396325")</f>
        <v>SRX396325</v>
      </c>
    </row>
    <row r="1167" spans="1:5" x14ac:dyDescent="0.25">
      <c r="A1167" t="str">
        <f>HYPERLINK("https://www.ncbi.nlm.nih.gov/geo/query/acc.cgi?acc=GSM1000598","GSM1000598")</f>
        <v>GSM1000598</v>
      </c>
      <c r="B1167" s="2" t="s">
        <v>7506</v>
      </c>
      <c r="C1167" t="str">
        <f>HYPERLINK("https://www.ncbi.nlm.nih.gov/geo/query/acc.cgi?acc=GSE39656","GSE39656")</f>
        <v>GSE39656</v>
      </c>
      <c r="D1167" t="str">
        <f>HYPERLINK("https://www.ncbi.nlm.nih.gov/Traces/study/?acc=SRP014579","SRP014579")</f>
        <v>SRP014579</v>
      </c>
      <c r="E1167" t="str">
        <f>HYPERLINK("https://www.ncbi.nlm.nih.gov/Traces/study/?acc=SRX185773","SRX185773")</f>
        <v>SRX185773</v>
      </c>
    </row>
    <row r="1168" spans="1:5" x14ac:dyDescent="0.25">
      <c r="A1168" t="str">
        <f>HYPERLINK("https://www.ncbi.nlm.nih.gov/geo/query/acc.cgi?acc=GSM1229023","GSM1229023")</f>
        <v>GSM1229023</v>
      </c>
      <c r="B1168" s="2" t="s">
        <v>7507</v>
      </c>
      <c r="C1168" t="str">
        <f>HYPERLINK("https://www.ncbi.nlm.nih.gov/geo/query/acc.cgi?acc=GSE50776","GSE50776")</f>
        <v>GSE50776</v>
      </c>
      <c r="D1168" t="str">
        <f>HYPERLINK("https://www.ncbi.nlm.nih.gov/Traces/study/?acc=SRP029892","SRP029892")</f>
        <v>SRP029892</v>
      </c>
      <c r="E1168" t="str">
        <f>HYPERLINK("https://www.ncbi.nlm.nih.gov/Traces/study/?acc=SRX348623","SRX348623")</f>
        <v>SRX348623</v>
      </c>
    </row>
    <row r="1169" spans="1:5" x14ac:dyDescent="0.25">
      <c r="A1169" t="str">
        <f>HYPERLINK("https://www.ncbi.nlm.nih.gov/geo/query/acc.cgi?acc=GSM2417217","GSM2417217")</f>
        <v>GSM2417217</v>
      </c>
      <c r="B1169" s="2" t="s">
        <v>7508</v>
      </c>
      <c r="C1169" t="str">
        <f>HYPERLINK("https://www.ncbi.nlm.nih.gov/geo/query/acc.cgi?acc=GSE90894","GSE90894")</f>
        <v>GSE90894</v>
      </c>
      <c r="D1169" t="str">
        <f>HYPERLINK("https://www.ncbi.nlm.nih.gov/Traces/study/?acc=SRP094578","SRP094578")</f>
        <v>SRP094578</v>
      </c>
      <c r="E1169" t="str">
        <f>HYPERLINK("https://www.ncbi.nlm.nih.gov/Traces/study/?acc=SRX2396365","SRX2396365")</f>
        <v>SRX2396365</v>
      </c>
    </row>
    <row r="1170" spans="1:5" x14ac:dyDescent="0.25">
      <c r="A1170" t="str">
        <f>HYPERLINK("https://www.ncbi.nlm.nih.gov/geo/query/acc.cgi?acc=GSM2417205","GSM2417205")</f>
        <v>GSM2417205</v>
      </c>
      <c r="B1170" s="2" t="s">
        <v>7509</v>
      </c>
      <c r="C1170" t="str">
        <f>HYPERLINK("https://www.ncbi.nlm.nih.gov/geo/query/acc.cgi?acc=GSE90894","GSE90894")</f>
        <v>GSE90894</v>
      </c>
      <c r="D1170" t="str">
        <f>HYPERLINK("https://www.ncbi.nlm.nih.gov/Traces/study/?acc=SRP094578","SRP094578")</f>
        <v>SRP094578</v>
      </c>
      <c r="E1170" t="str">
        <f>HYPERLINK("https://www.ncbi.nlm.nih.gov/Traces/study/?acc=SRX2396353","SRX2396353")</f>
        <v>SRX2396353</v>
      </c>
    </row>
    <row r="1171" spans="1:5" x14ac:dyDescent="0.25">
      <c r="A1171" t="str">
        <f>HYPERLINK("https://www.ncbi.nlm.nih.gov/geo/query/acc.cgi?acc=GSM1229025","GSM1229025")</f>
        <v>GSM1229025</v>
      </c>
      <c r="B1171" s="2" t="s">
        <v>7510</v>
      </c>
      <c r="C1171" t="str">
        <f>HYPERLINK("https://www.ncbi.nlm.nih.gov/geo/query/acc.cgi?acc=GSE50776","GSE50776")</f>
        <v>GSE50776</v>
      </c>
      <c r="D1171" t="str">
        <f>HYPERLINK("https://www.ncbi.nlm.nih.gov/Traces/study/?acc=SRP029892","SRP029892")</f>
        <v>SRP029892</v>
      </c>
      <c r="E1171" t="str">
        <f>HYPERLINK("https://www.ncbi.nlm.nih.gov/Traces/study/?acc=SRX348625","SRX348625")</f>
        <v>SRX348625</v>
      </c>
    </row>
    <row r="1172" spans="1:5" x14ac:dyDescent="0.25">
      <c r="A1172" t="str">
        <f>HYPERLINK("https://www.ncbi.nlm.nih.gov/geo/query/acc.cgi?acc=GSM2361199","GSM2361199")</f>
        <v>GSM2361199</v>
      </c>
      <c r="B1172" s="2" t="s">
        <v>7511</v>
      </c>
      <c r="C1172" t="str">
        <f>HYPERLINK("https://www.ncbi.nlm.nih.gov/geo/query/acc.cgi?acc=GSE89219","GSE89219")</f>
        <v>GSE89219</v>
      </c>
      <c r="D1172" t="str">
        <f>HYPERLINK("https://www.ncbi.nlm.nih.gov/Traces/study/?acc=SRP092125","SRP092125")</f>
        <v>SRP092125</v>
      </c>
      <c r="E1172" t="str">
        <f>HYPERLINK("https://www.ncbi.nlm.nih.gov/Traces/study/?acc=SRX2270592","SRX2270592")</f>
        <v>SRX2270592</v>
      </c>
    </row>
    <row r="1173" spans="1:5" x14ac:dyDescent="0.25">
      <c r="A1173" t="str">
        <f>HYPERLINK("https://www.ncbi.nlm.nih.gov/geo/query/acc.cgi?acc=GSM2361195","GSM2361195")</f>
        <v>GSM2361195</v>
      </c>
      <c r="B1173" s="2" t="s">
        <v>7512</v>
      </c>
      <c r="C1173" t="str">
        <f>HYPERLINK("https://www.ncbi.nlm.nih.gov/geo/query/acc.cgi?acc=GSE89219","GSE89219")</f>
        <v>GSE89219</v>
      </c>
      <c r="D1173" t="str">
        <f>HYPERLINK("https://www.ncbi.nlm.nih.gov/Traces/study/?acc=SRP092125","SRP092125")</f>
        <v>SRP092125</v>
      </c>
      <c r="E1173" t="str">
        <f>HYPERLINK("https://www.ncbi.nlm.nih.gov/Traces/study/?acc=SRX2270588","SRX2270588")</f>
        <v>SRX2270588</v>
      </c>
    </row>
    <row r="1174" spans="1:5" x14ac:dyDescent="0.25">
      <c r="A1174" t="str">
        <f>HYPERLINK("https://www.ncbi.nlm.nih.gov/geo/query/acc.cgi?acc=GSM2361202","GSM2361202")</f>
        <v>GSM2361202</v>
      </c>
      <c r="B1174" s="2" t="s">
        <v>7513</v>
      </c>
      <c r="C1174" t="str">
        <f>HYPERLINK("https://www.ncbi.nlm.nih.gov/geo/query/acc.cgi?acc=GSE89219","GSE89219")</f>
        <v>GSE89219</v>
      </c>
      <c r="D1174" t="str">
        <f>HYPERLINK("https://www.ncbi.nlm.nih.gov/Traces/study/?acc=SRP092125","SRP092125")</f>
        <v>SRP092125</v>
      </c>
      <c r="E1174" t="str">
        <f>HYPERLINK("https://www.ncbi.nlm.nih.gov/Traces/study/?acc=SRX2270595","SRX2270595")</f>
        <v>SRX2270595</v>
      </c>
    </row>
    <row r="1175" spans="1:5" x14ac:dyDescent="0.25">
      <c r="A1175" t="str">
        <f>HYPERLINK("https://www.ncbi.nlm.nih.gov/geo/query/acc.cgi?acc=GSM2361209","GSM2361209")</f>
        <v>GSM2361209</v>
      </c>
      <c r="B1175" s="2" t="s">
        <v>7514</v>
      </c>
      <c r="C1175" t="str">
        <f>HYPERLINK("https://www.ncbi.nlm.nih.gov/geo/query/acc.cgi?acc=GSE89219","GSE89219")</f>
        <v>GSE89219</v>
      </c>
      <c r="D1175" t="str">
        <f>HYPERLINK("https://www.ncbi.nlm.nih.gov/Traces/study/?acc=SRP092125","SRP092125")</f>
        <v>SRP092125</v>
      </c>
      <c r="E1175" t="str">
        <f>HYPERLINK("https://www.ncbi.nlm.nih.gov/Traces/study/?acc=SRX2270602","SRX2270602")</f>
        <v>SRX2270602</v>
      </c>
    </row>
    <row r="1176" spans="1:5" x14ac:dyDescent="0.25">
      <c r="A1176" t="str">
        <f>HYPERLINK("https://www.ncbi.nlm.nih.gov/geo/query/acc.cgi?acc=GSM2361191","GSM2361191")</f>
        <v>GSM2361191</v>
      </c>
      <c r="B1176" s="2" t="s">
        <v>7515</v>
      </c>
      <c r="C1176" t="str">
        <f>HYPERLINK("https://www.ncbi.nlm.nih.gov/geo/query/acc.cgi?acc=GSE89219","GSE89219")</f>
        <v>GSE89219</v>
      </c>
      <c r="D1176" t="str">
        <f>HYPERLINK("https://www.ncbi.nlm.nih.gov/Traces/study/?acc=SRP092125","SRP092125")</f>
        <v>SRP092125</v>
      </c>
      <c r="E1176" t="str">
        <f>HYPERLINK("https://www.ncbi.nlm.nih.gov/Traces/study/?acc=SRX2270584","SRX2270584")</f>
        <v>SRX2270584</v>
      </c>
    </row>
    <row r="1177" spans="1:5" x14ac:dyDescent="0.25">
      <c r="A1177" t="str">
        <f>HYPERLINK("https://www.ncbi.nlm.nih.gov/geo/query/acc.cgi?acc=GSM1370918","GSM1370918")</f>
        <v>GSM1370918</v>
      </c>
      <c r="B1177" s="2" t="s">
        <v>7516</v>
      </c>
      <c r="C1177" t="str">
        <f>HYPERLINK("https://www.ncbi.nlm.nih.gov/geo/query/acc.cgi?acc=GSE45157","GSE45157")</f>
        <v>GSE45157</v>
      </c>
      <c r="D1177" t="str">
        <f>HYPERLINK("https://www.ncbi.nlm.nih.gov/Traces/study/?acc=SRP019270","SRP019270")</f>
        <v>SRP019270</v>
      </c>
      <c r="E1177" t="str">
        <f>HYPERLINK("https://www.ncbi.nlm.nih.gov/Traces/study/?acc=SRX520743","SRX520743")</f>
        <v>SRX520743</v>
      </c>
    </row>
    <row r="1178" spans="1:5" x14ac:dyDescent="0.25">
      <c r="A1178" t="str">
        <f>HYPERLINK("https://www.ncbi.nlm.nih.gov/geo/query/acc.cgi?acc=GSM1370916","GSM1370916")</f>
        <v>GSM1370916</v>
      </c>
      <c r="B1178" s="2" t="s">
        <v>7517</v>
      </c>
      <c r="C1178" t="str">
        <f>HYPERLINK("https://www.ncbi.nlm.nih.gov/geo/query/acc.cgi?acc=GSE45157","GSE45157")</f>
        <v>GSE45157</v>
      </c>
      <c r="D1178" t="str">
        <f>HYPERLINK("https://www.ncbi.nlm.nih.gov/Traces/study/?acc=SRP019270","SRP019270")</f>
        <v>SRP019270</v>
      </c>
      <c r="E1178" t="str">
        <f>HYPERLINK("https://www.ncbi.nlm.nih.gov/Traces/study/?acc=SRX520741","SRX520741")</f>
        <v>SRX520741</v>
      </c>
    </row>
    <row r="1179" spans="1:5" x14ac:dyDescent="0.25">
      <c r="A1179" t="str">
        <f>HYPERLINK("https://www.ncbi.nlm.nih.gov/geo/query/acc.cgi?acc=GSM1412827","GSM1412827")</f>
        <v>GSM1412827</v>
      </c>
      <c r="B1179" s="2" t="s">
        <v>7518</v>
      </c>
      <c r="C1179" t="str">
        <f t="shared" ref="C1179:C1186" si="24">HYPERLINK("https://www.ncbi.nlm.nih.gov/geo/query/acc.cgi?acc=GSE58514","GSE58514")</f>
        <v>GSE58514</v>
      </c>
      <c r="D1179" t="str">
        <f t="shared" ref="D1179:D1186" si="25">HYPERLINK("https://www.ncbi.nlm.nih.gov/Traces/study/?acc=SRP044012","SRP044012")</f>
        <v>SRP044012</v>
      </c>
      <c r="E1179" t="str">
        <f>HYPERLINK("https://www.ncbi.nlm.nih.gov/Traces/study/?acc=SRX644370","SRX644370")</f>
        <v>SRX644370</v>
      </c>
    </row>
    <row r="1180" spans="1:5" x14ac:dyDescent="0.25">
      <c r="A1180" t="str">
        <f>HYPERLINK("https://www.ncbi.nlm.nih.gov/geo/query/acc.cgi?acc=GSM1412826","GSM1412826")</f>
        <v>GSM1412826</v>
      </c>
      <c r="B1180" s="2" t="s">
        <v>7519</v>
      </c>
      <c r="C1180" t="str">
        <f t="shared" si="24"/>
        <v>GSE58514</v>
      </c>
      <c r="D1180" t="str">
        <f t="shared" si="25"/>
        <v>SRP044012</v>
      </c>
      <c r="E1180" t="str">
        <f>HYPERLINK("https://www.ncbi.nlm.nih.gov/Traces/study/?acc=SRX644369","SRX644369")</f>
        <v>SRX644369</v>
      </c>
    </row>
    <row r="1181" spans="1:5" x14ac:dyDescent="0.25">
      <c r="A1181" t="str">
        <f>HYPERLINK("https://www.ncbi.nlm.nih.gov/geo/query/acc.cgi?acc=GSM1412830","GSM1412830")</f>
        <v>GSM1412830</v>
      </c>
      <c r="B1181" s="2" t="s">
        <v>7520</v>
      </c>
      <c r="C1181" t="str">
        <f t="shared" si="24"/>
        <v>GSE58514</v>
      </c>
      <c r="D1181" t="str">
        <f t="shared" si="25"/>
        <v>SRP044012</v>
      </c>
      <c r="E1181" t="str">
        <f>HYPERLINK("https://www.ncbi.nlm.nih.gov/Traces/study/?acc=SRX644373","SRX644373")</f>
        <v>SRX644373</v>
      </c>
    </row>
    <row r="1182" spans="1:5" x14ac:dyDescent="0.25">
      <c r="A1182" t="str">
        <f>HYPERLINK("https://www.ncbi.nlm.nih.gov/geo/query/acc.cgi?acc=GSM1412829","GSM1412829")</f>
        <v>GSM1412829</v>
      </c>
      <c r="B1182" s="2" t="s">
        <v>7521</v>
      </c>
      <c r="C1182" t="str">
        <f t="shared" si="24"/>
        <v>GSE58514</v>
      </c>
      <c r="D1182" t="str">
        <f t="shared" si="25"/>
        <v>SRP044012</v>
      </c>
      <c r="E1182" t="str">
        <f>HYPERLINK("https://www.ncbi.nlm.nih.gov/Traces/study/?acc=SRX644372","SRX644372")</f>
        <v>SRX644372</v>
      </c>
    </row>
    <row r="1183" spans="1:5" x14ac:dyDescent="0.25">
      <c r="A1183" t="str">
        <f>HYPERLINK("https://www.ncbi.nlm.nih.gov/geo/query/acc.cgi?acc=GSM1412831","GSM1412831")</f>
        <v>GSM1412831</v>
      </c>
      <c r="B1183" s="2" t="s">
        <v>7522</v>
      </c>
      <c r="C1183" t="str">
        <f t="shared" si="24"/>
        <v>GSE58514</v>
      </c>
      <c r="D1183" t="str">
        <f t="shared" si="25"/>
        <v>SRP044012</v>
      </c>
      <c r="E1183" t="str">
        <f>HYPERLINK("https://www.ncbi.nlm.nih.gov/Traces/study/?acc=SRX644374","SRX644374")</f>
        <v>SRX644374</v>
      </c>
    </row>
    <row r="1184" spans="1:5" x14ac:dyDescent="0.25">
      <c r="A1184" t="str">
        <f>HYPERLINK("https://www.ncbi.nlm.nih.gov/geo/query/acc.cgi?acc=GSM1412832","GSM1412832")</f>
        <v>GSM1412832</v>
      </c>
      <c r="B1184" s="2" t="s">
        <v>7523</v>
      </c>
      <c r="C1184" t="str">
        <f t="shared" si="24"/>
        <v>GSE58514</v>
      </c>
      <c r="D1184" t="str">
        <f t="shared" si="25"/>
        <v>SRP044012</v>
      </c>
      <c r="E1184" t="str">
        <f>HYPERLINK("https://www.ncbi.nlm.nih.gov/Traces/study/?acc=SRX644375","SRX644375")</f>
        <v>SRX644375</v>
      </c>
    </row>
    <row r="1185" spans="1:5" x14ac:dyDescent="0.25">
      <c r="A1185" t="str">
        <f>HYPERLINK("https://www.ncbi.nlm.nih.gov/geo/query/acc.cgi?acc=GSM1412833","GSM1412833")</f>
        <v>GSM1412833</v>
      </c>
      <c r="B1185" s="2" t="s">
        <v>7524</v>
      </c>
      <c r="C1185" t="str">
        <f t="shared" si="24"/>
        <v>GSE58514</v>
      </c>
      <c r="D1185" t="str">
        <f t="shared" si="25"/>
        <v>SRP044012</v>
      </c>
      <c r="E1185" t="str">
        <f>HYPERLINK("https://www.ncbi.nlm.nih.gov/Traces/study/?acc=SRX644376","SRX644376")</f>
        <v>SRX644376</v>
      </c>
    </row>
    <row r="1186" spans="1:5" x14ac:dyDescent="0.25">
      <c r="A1186" t="str">
        <f>HYPERLINK("https://www.ncbi.nlm.nih.gov/geo/query/acc.cgi?acc=GSM1412834","GSM1412834")</f>
        <v>GSM1412834</v>
      </c>
      <c r="B1186" s="2" t="s">
        <v>7525</v>
      </c>
      <c r="C1186" t="str">
        <f t="shared" si="24"/>
        <v>GSE58514</v>
      </c>
      <c r="D1186" t="str">
        <f t="shared" si="25"/>
        <v>SRP044012</v>
      </c>
      <c r="E1186" t="str">
        <f>HYPERLINK("https://www.ncbi.nlm.nih.gov/Traces/study/?acc=SRX644377","SRX644377")</f>
        <v>SRX644377</v>
      </c>
    </row>
    <row r="1187" spans="1:5" x14ac:dyDescent="0.25">
      <c r="A1187" t="str">
        <f>HYPERLINK("https://www.ncbi.nlm.nih.gov/geo/query/acc.cgi?acc=GSM2123563","GSM2123563")</f>
        <v>GSM2123563</v>
      </c>
      <c r="B1187" s="2" t="s">
        <v>7526</v>
      </c>
      <c r="C1187" t="str">
        <f>HYPERLINK("https://www.ncbi.nlm.nih.gov/geo/query/acc.cgi?acc=GSE80280","GSE80280")</f>
        <v>GSE80280</v>
      </c>
      <c r="D1187" t="str">
        <f>HYPERLINK("https://www.ncbi.nlm.nih.gov/Traces/study/?acc=SRP073306","SRP073306")</f>
        <v>SRP073306</v>
      </c>
      <c r="E1187" t="str">
        <f>HYPERLINK("https://www.ncbi.nlm.nih.gov/Traces/study/?acc=SRX1704900","SRX1704900")</f>
        <v>SRX1704900</v>
      </c>
    </row>
    <row r="1188" spans="1:5" x14ac:dyDescent="0.25">
      <c r="A1188" t="str">
        <f>HYPERLINK("https://www.ncbi.nlm.nih.gov/geo/query/acc.cgi?acc=GSM1820694","GSM1820694")</f>
        <v>GSM1820694</v>
      </c>
      <c r="B1188" s="2" t="s">
        <v>7527</v>
      </c>
      <c r="C1188" t="str">
        <f>HYPERLINK("https://www.ncbi.nlm.nih.gov/geo/query/acc.cgi?acc=GSE70863","GSE70863")</f>
        <v>GSE70863</v>
      </c>
      <c r="D1188" t="str">
        <f>HYPERLINK("https://www.ncbi.nlm.nih.gov/Traces/study/?acc=SRP060878","SRP060878")</f>
        <v>SRP060878</v>
      </c>
      <c r="E1188" t="str">
        <f>HYPERLINK("https://www.ncbi.nlm.nih.gov/Traces/study/?acc=SRX1093897","SRX1093897")</f>
        <v>SRX1093897</v>
      </c>
    </row>
    <row r="1189" spans="1:5" x14ac:dyDescent="0.25">
      <c r="A1189" t="str">
        <f>HYPERLINK("https://www.ncbi.nlm.nih.gov/geo/query/acc.cgi?acc=GSM1820693","GSM1820693")</f>
        <v>GSM1820693</v>
      </c>
      <c r="B1189" s="2" t="s">
        <v>7528</v>
      </c>
      <c r="C1189" t="str">
        <f>HYPERLINK("https://www.ncbi.nlm.nih.gov/geo/query/acc.cgi?acc=GSE70863","GSE70863")</f>
        <v>GSE70863</v>
      </c>
      <c r="D1189" t="str">
        <f>HYPERLINK("https://www.ncbi.nlm.nih.gov/Traces/study/?acc=SRP060878","SRP060878")</f>
        <v>SRP060878</v>
      </c>
      <c r="E1189" t="str">
        <f>HYPERLINK("https://www.ncbi.nlm.nih.gov/Traces/study/?acc=SRX1093896","SRX1093896")</f>
        <v>SRX1093896</v>
      </c>
    </row>
    <row r="1190" spans="1:5" x14ac:dyDescent="0.25">
      <c r="A1190" t="str">
        <f>HYPERLINK("https://www.ncbi.nlm.nih.gov/geo/query/acc.cgi?acc=GSM1277688","GSM1277688")</f>
        <v>GSM1277688</v>
      </c>
      <c r="B1190" s="2" t="s">
        <v>7529</v>
      </c>
      <c r="C1190" t="str">
        <f>HYPERLINK("https://www.ncbi.nlm.nih.gov/geo/query/acc.cgi?acc=GSE52899","GSE52899")</f>
        <v>GSE52899</v>
      </c>
      <c r="D1190" t="str">
        <f>HYPERLINK("https://www.ncbi.nlm.nih.gov/Traces/study/?acc=SRP033426","SRP033426")</f>
        <v>SRP033426</v>
      </c>
      <c r="E1190" t="str">
        <f>HYPERLINK("https://www.ncbi.nlm.nih.gov/Traces/study/?acc=SRX385961","SRX385961")</f>
        <v>SRX385961</v>
      </c>
    </row>
    <row r="1191" spans="1:5" x14ac:dyDescent="0.25">
      <c r="A1191" t="str">
        <f>HYPERLINK("https://www.ncbi.nlm.nih.gov/geo/query/acc.cgi?acc=GSM2065687","GSM2065687")</f>
        <v>GSM2065687</v>
      </c>
      <c r="B1191" s="2" t="s">
        <v>7530</v>
      </c>
      <c r="C1191" t="str">
        <f>HYPERLINK("https://www.ncbi.nlm.nih.gov/geo/query/acc.cgi?acc=GSE57700","GSE57700")</f>
        <v>GSE57700</v>
      </c>
      <c r="D1191" t="str">
        <f>HYPERLINK("https://www.ncbi.nlm.nih.gov/Traces/study/?acc=SRP030776","SRP030776")</f>
        <v>SRP030776</v>
      </c>
      <c r="E1191" t="str">
        <f>HYPERLINK("https://www.ncbi.nlm.nih.gov/Traces/study/?acc=SRX1590975","SRX1590975")</f>
        <v>SRX1590975</v>
      </c>
    </row>
    <row r="1192" spans="1:5" x14ac:dyDescent="0.25">
      <c r="A1192" t="str">
        <f>HYPERLINK("https://www.ncbi.nlm.nih.gov/geo/query/acc.cgi?acc=GSM2463124","GSM2463124")</f>
        <v>GSM2463124</v>
      </c>
      <c r="B1192" s="2" t="s">
        <v>7531</v>
      </c>
      <c r="C1192" t="str">
        <f>HYPERLINK("https://www.ncbi.nlm.nih.gov/geo/query/acc.cgi?acc=GSE69823","GSE69823")</f>
        <v>GSE69823</v>
      </c>
      <c r="D1192" t="str">
        <f>HYPERLINK("https://www.ncbi.nlm.nih.gov/Traces/study/?acc=SRP059433","SRP059433")</f>
        <v>SRP059433</v>
      </c>
      <c r="E1192" t="str">
        <f>HYPERLINK("https://www.ncbi.nlm.nih.gov/Traces/study/?acc=SRX2504207","SRX2504207")</f>
        <v>SRX2504207</v>
      </c>
    </row>
    <row r="1193" spans="1:5" x14ac:dyDescent="0.25">
      <c r="A1193" t="str">
        <f>HYPERLINK("https://www.ncbi.nlm.nih.gov/geo/query/acc.cgi?acc=GSM850402","GSM850402")</f>
        <v>GSM850402</v>
      </c>
      <c r="B1193" s="2" t="s">
        <v>7532</v>
      </c>
      <c r="C1193" t="str">
        <f>HYPERLINK("https://www.ncbi.nlm.nih.gov/geo/query/acc.cgi?acc=GSE23943","GSE23943")</f>
        <v>GSE23943</v>
      </c>
      <c r="D1193" t="str">
        <f>HYPERLINK("https://www.ncbi.nlm.nih.gov/Traces/study/?acc=SRP003412","SRP003412")</f>
        <v>SRP003412</v>
      </c>
      <c r="E1193" t="str">
        <f>HYPERLINK("https://www.ncbi.nlm.nih.gov/Traces/study/?acc=SRX112912","SRX112912")</f>
        <v>SRX112912</v>
      </c>
    </row>
    <row r="1194" spans="1:5" x14ac:dyDescent="0.25">
      <c r="A1194" t="str">
        <f>HYPERLINK("https://www.ncbi.nlm.nih.gov/geo/query/acc.cgi?acc=GSM850401","GSM850401")</f>
        <v>GSM850401</v>
      </c>
      <c r="B1194" s="2" t="s">
        <v>7533</v>
      </c>
      <c r="C1194" t="str">
        <f>HYPERLINK("https://www.ncbi.nlm.nih.gov/geo/query/acc.cgi?acc=GSE23943","GSE23943")</f>
        <v>GSE23943</v>
      </c>
      <c r="D1194" t="str">
        <f>HYPERLINK("https://www.ncbi.nlm.nih.gov/Traces/study/?acc=SRP003412","SRP003412")</f>
        <v>SRP003412</v>
      </c>
      <c r="E1194" t="str">
        <f>HYPERLINK("https://www.ncbi.nlm.nih.gov/Traces/study/?acc=SRX112911","SRX112911")</f>
        <v>SRX112911</v>
      </c>
    </row>
    <row r="1195" spans="1:5" x14ac:dyDescent="0.25">
      <c r="A1195" t="str">
        <f>HYPERLINK("https://www.ncbi.nlm.nih.gov/geo/query/acc.cgi?acc=GSM850400","GSM850400")</f>
        <v>GSM850400</v>
      </c>
      <c r="B1195" s="2" t="s">
        <v>7534</v>
      </c>
      <c r="C1195" t="str">
        <f>HYPERLINK("https://www.ncbi.nlm.nih.gov/geo/query/acc.cgi?acc=GSE23943","GSE23943")</f>
        <v>GSE23943</v>
      </c>
      <c r="D1195" t="str">
        <f>HYPERLINK("https://www.ncbi.nlm.nih.gov/Traces/study/?acc=SRP003412","SRP003412")</f>
        <v>SRP003412</v>
      </c>
      <c r="E1195" t="str">
        <f>HYPERLINK("https://www.ncbi.nlm.nih.gov/Traces/study/?acc=SRX112910","SRX112910")</f>
        <v>SRX112910</v>
      </c>
    </row>
    <row r="1196" spans="1:5" x14ac:dyDescent="0.25">
      <c r="A1196" t="str">
        <f>HYPERLINK("https://www.ncbi.nlm.nih.gov/geo/query/acc.cgi?acc=GSM850403","GSM850403")</f>
        <v>GSM850403</v>
      </c>
      <c r="B1196" s="2" t="s">
        <v>7535</v>
      </c>
      <c r="C1196" t="str">
        <f>HYPERLINK("https://www.ncbi.nlm.nih.gov/geo/query/acc.cgi?acc=GSE23943","GSE23943")</f>
        <v>GSE23943</v>
      </c>
      <c r="D1196" t="str">
        <f>HYPERLINK("https://www.ncbi.nlm.nih.gov/Traces/study/?acc=SRP003412","SRP003412")</f>
        <v>SRP003412</v>
      </c>
      <c r="E1196" t="str">
        <f>HYPERLINK("https://www.ncbi.nlm.nih.gov/Traces/study/?acc=SRX112913","SRX112913")</f>
        <v>SRX112913</v>
      </c>
    </row>
    <row r="1197" spans="1:5" x14ac:dyDescent="0.25">
      <c r="A1197" t="str">
        <f>HYPERLINK("https://www.ncbi.nlm.nih.gov/geo/query/acc.cgi?acc=GSM2098393","GSM2098393")</f>
        <v>GSM2098393</v>
      </c>
      <c r="B1197" s="2" t="s">
        <v>7536</v>
      </c>
      <c r="C1197" t="str">
        <f>HYPERLINK("https://www.ncbi.nlm.nih.gov/geo/query/acc.cgi?acc=GSE79561","GSE79561")</f>
        <v>GSE79561</v>
      </c>
      <c r="D1197" t="str">
        <f>HYPERLINK("https://www.ncbi.nlm.nih.gov/Traces/study/?acc=SRP072261","SRP072261")</f>
        <v>SRP072261</v>
      </c>
      <c r="E1197" t="str">
        <f>HYPERLINK("https://www.ncbi.nlm.nih.gov/Traces/study/?acc=SRX1659056","SRX1659056")</f>
        <v>SRX1659056</v>
      </c>
    </row>
  </sheetData>
  <autoFilter ref="A1:I119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0"/>
  <sheetViews>
    <sheetView zoomScaleNormal="100" workbookViewId="0"/>
  </sheetViews>
  <sheetFormatPr defaultRowHeight="15" x14ac:dyDescent="0.25"/>
  <cols>
    <col min="1" max="1" width="13"/>
    <col min="2" max="2" width="84.7109375" style="2"/>
    <col min="3" max="1025" width="8.7109375"/>
  </cols>
  <sheetData>
    <row r="1" spans="1:5" ht="33.75" customHeight="1" x14ac:dyDescent="0.25">
      <c r="A1" s="1" t="s">
        <v>554</v>
      </c>
      <c r="B1" s="1" t="s">
        <v>1</v>
      </c>
      <c r="C1" s="1" t="s">
        <v>0</v>
      </c>
      <c r="D1" s="1" t="s">
        <v>6062</v>
      </c>
      <c r="E1" s="1" t="s">
        <v>6348</v>
      </c>
    </row>
    <row r="2" spans="1:5" x14ac:dyDescent="0.25">
      <c r="A2" t="str">
        <f>HYPERLINK("https://www.ncbi.nlm.nih.gov/geo/query/acc.cgi?acc=GSM1249337","GSM1249337")</f>
        <v>GSM1249337</v>
      </c>
      <c r="B2" s="2" t="s">
        <v>6354</v>
      </c>
      <c r="C2" t="str">
        <f>HYPERLINK("https://www.ncbi.nlm.nih.gov/geo/query/acc.cgi?acc=GSE51006","GSE51006")</f>
        <v>GSE51006</v>
      </c>
      <c r="D2" t="str">
        <f>HYPERLINK("https://www.ncbi.nlm.nih.gov/Traces/study/?acc=SRP030028","SRP030028")</f>
        <v>SRP030028</v>
      </c>
      <c r="E2" t="str">
        <f>HYPERLINK("https://www.ncbi.nlm.nih.gov/Traces/study/?acc=SRX367122","SRX367122")</f>
        <v>SRX367122</v>
      </c>
    </row>
    <row r="3" spans="1:5" x14ac:dyDescent="0.25">
      <c r="A3" t="str">
        <f>HYPERLINK("https://www.ncbi.nlm.nih.gov/geo/query/acc.cgi?acc=GSM1249336","GSM1249336")</f>
        <v>GSM1249336</v>
      </c>
      <c r="B3" s="2" t="s">
        <v>6367</v>
      </c>
      <c r="C3" t="str">
        <f>HYPERLINK("https://www.ncbi.nlm.nih.gov/geo/query/acc.cgi?acc=GSE51006","GSE51006")</f>
        <v>GSE51006</v>
      </c>
      <c r="D3" t="str">
        <f>HYPERLINK("https://www.ncbi.nlm.nih.gov/Traces/study/?acc=SRP030028","SRP030028")</f>
        <v>SRP030028</v>
      </c>
      <c r="E3" t="str">
        <f>HYPERLINK("https://www.ncbi.nlm.nih.gov/Traces/study/?acc=SRX367121","SRX367121")</f>
        <v>SRX367121</v>
      </c>
    </row>
    <row r="4" spans="1:5" x14ac:dyDescent="0.25">
      <c r="A4" t="str">
        <f>HYPERLINK("https://www.ncbi.nlm.nih.gov/geo/query/acc.cgi?acc=GSM1098174","GSM1098174")</f>
        <v>GSM1098174</v>
      </c>
      <c r="B4" s="2" t="s">
        <v>6370</v>
      </c>
      <c r="C4" t="str">
        <f>HYPERLINK("https://www.ncbi.nlm.nih.gov/geo/query/acc.cgi?acc=GSE45157","GSE45157")</f>
        <v>GSE45157</v>
      </c>
      <c r="D4" t="str">
        <f>HYPERLINK("https://www.ncbi.nlm.nih.gov/Traces/study/?acc=SRP019270","SRP019270")</f>
        <v>SRP019270</v>
      </c>
      <c r="E4" t="str">
        <f>HYPERLINK("https://www.ncbi.nlm.nih.gov/Traces/study/?acc=SRX249068","SRX249068")</f>
        <v>SRX249068</v>
      </c>
    </row>
    <row r="5" spans="1:5" x14ac:dyDescent="0.25">
      <c r="A5" t="str">
        <f>HYPERLINK("https://www.ncbi.nlm.nih.gov/geo/query/acc.cgi?acc=GSM1496608","GSM1496608")</f>
        <v>GSM1496608</v>
      </c>
      <c r="B5" s="2" t="s">
        <v>6371</v>
      </c>
      <c r="C5" t="str">
        <f>HYPERLINK("https://www.ncbi.nlm.nih.gov/geo/query/acc.cgi?acc=GSE61102","GSE61102")</f>
        <v>GSE61102</v>
      </c>
      <c r="D5" t="str">
        <f>HYPERLINK("https://www.ncbi.nlm.nih.gov/Traces/study/?acc=SRP046218","SRP046218")</f>
        <v>SRP046218</v>
      </c>
      <c r="E5" t="str">
        <f>HYPERLINK("https://www.ncbi.nlm.nih.gov/Traces/study/?acc=SRX692825","SRX692825")</f>
        <v>SRX692825</v>
      </c>
    </row>
    <row r="6" spans="1:5" x14ac:dyDescent="0.25">
      <c r="A6" t="str">
        <f>HYPERLINK("https://www.ncbi.nlm.nih.gov/geo/query/acc.cgi?acc=GSM1229024","GSM1229024")</f>
        <v>GSM1229024</v>
      </c>
      <c r="B6" s="2" t="s">
        <v>6372</v>
      </c>
      <c r="C6" t="str">
        <f>HYPERLINK("https://www.ncbi.nlm.nih.gov/geo/query/acc.cgi?acc=GSE50776","GSE50776")</f>
        <v>GSE50776</v>
      </c>
      <c r="D6" t="str">
        <f>HYPERLINK("https://www.ncbi.nlm.nih.gov/Traces/study/?acc=SRP029892","SRP029892")</f>
        <v>SRP029892</v>
      </c>
      <c r="E6" t="str">
        <f>HYPERLINK("https://www.ncbi.nlm.nih.gov/Traces/study/?acc=SRX348624","SRX348624")</f>
        <v>SRX348624</v>
      </c>
    </row>
    <row r="7" spans="1:5" x14ac:dyDescent="0.25">
      <c r="A7" t="str">
        <f>HYPERLINK("https://www.ncbi.nlm.nih.gov/geo/query/acc.cgi?acc=GSM1399488","GSM1399488")</f>
        <v>GSM1399488</v>
      </c>
      <c r="B7" s="2" t="s">
        <v>6375</v>
      </c>
      <c r="C7" t="str">
        <f>HYPERLINK("https://www.ncbi.nlm.nih.gov/geo/query/acc.cgi?acc=GSE58018","GSE58018")</f>
        <v>GSE58018</v>
      </c>
      <c r="D7" t="str">
        <f>HYPERLINK("https://www.ncbi.nlm.nih.gov/Traces/study/?acc=SRP042334","SRP042334")</f>
        <v>SRP042334</v>
      </c>
      <c r="E7" t="str">
        <f>HYPERLINK("https://www.ncbi.nlm.nih.gov/Traces/study/?acc=SRX554676","SRX554676")</f>
        <v>SRX554676</v>
      </c>
    </row>
    <row r="8" spans="1:5" x14ac:dyDescent="0.25">
      <c r="A8" t="str">
        <f>HYPERLINK("https://www.ncbi.nlm.nih.gov/geo/query/acc.cgi?acc=GSM2282204","GSM2282204")</f>
        <v>GSM2282204</v>
      </c>
      <c r="B8" s="2" t="s">
        <v>6376</v>
      </c>
      <c r="C8" t="str">
        <f>HYPERLINK("https://www.ncbi.nlm.nih.gov/geo/query/acc.cgi?acc=GSE85717","GSE85717")</f>
        <v>GSE85717</v>
      </c>
      <c r="D8" t="str">
        <f>HYPERLINK("https://www.ncbi.nlm.nih.gov/Traces/study/?acc=SRP082325","SRP082325")</f>
        <v>SRP082325</v>
      </c>
      <c r="E8" t="str">
        <f>HYPERLINK("https://www.ncbi.nlm.nih.gov/Traces/study/?acc=SRX2031403","SRX2031403")</f>
        <v>SRX2031403</v>
      </c>
    </row>
    <row r="9" spans="1:5" x14ac:dyDescent="0.25">
      <c r="A9" t="str">
        <f>HYPERLINK("https://www.ncbi.nlm.nih.gov/geo/query/acc.cgi?acc=GSM2282207","GSM2282207")</f>
        <v>GSM2282207</v>
      </c>
      <c r="B9" s="2" t="s">
        <v>6377</v>
      </c>
      <c r="C9" t="str">
        <f>HYPERLINK("https://www.ncbi.nlm.nih.gov/geo/query/acc.cgi?acc=GSE85717","GSE85717")</f>
        <v>GSE85717</v>
      </c>
      <c r="D9" t="str">
        <f>HYPERLINK("https://www.ncbi.nlm.nih.gov/Traces/study/?acc=SRP082325","SRP082325")</f>
        <v>SRP082325</v>
      </c>
      <c r="E9" t="str">
        <f>HYPERLINK("https://www.ncbi.nlm.nih.gov/Traces/study/?acc=SRX2031406","SRX2031406")</f>
        <v>SRX2031406</v>
      </c>
    </row>
    <row r="10" spans="1:5" x14ac:dyDescent="0.25">
      <c r="A10" t="str">
        <f>HYPERLINK("https://www.ncbi.nlm.nih.gov/geo/query/acc.cgi?acc=GSM2232768","GSM2232768")</f>
        <v>GSM2232768</v>
      </c>
      <c r="B10" s="2" t="s">
        <v>6378</v>
      </c>
      <c r="C10" t="str">
        <f>HYPERLINK("https://www.ncbi.nlm.nih.gov/geo/query/acc.cgi?acc=GSE84137","GSE84137")</f>
        <v>GSE84137</v>
      </c>
      <c r="D10" t="str">
        <f>HYPERLINK("https://www.ncbi.nlm.nih.gov/Traces/study/?acc=SRP078054","SRP078054")</f>
        <v>SRP078054</v>
      </c>
      <c r="E10" t="str">
        <f>HYPERLINK("https://www.ncbi.nlm.nih.gov/Traces/study/?acc=SRX1944078","SRX1944078")</f>
        <v>SRX1944078</v>
      </c>
    </row>
    <row r="11" spans="1:5" x14ac:dyDescent="0.25">
      <c r="A11" t="str">
        <f>HYPERLINK("https://www.ncbi.nlm.nih.gov/geo/query/acc.cgi?acc=GSM2232769","GSM2232769")</f>
        <v>GSM2232769</v>
      </c>
      <c r="B11" s="2" t="s">
        <v>6379</v>
      </c>
      <c r="C11" t="str">
        <f>HYPERLINK("https://www.ncbi.nlm.nih.gov/geo/query/acc.cgi?acc=GSE84137","GSE84137")</f>
        <v>GSE84137</v>
      </c>
      <c r="D11" t="str">
        <f>HYPERLINK("https://www.ncbi.nlm.nih.gov/Traces/study/?acc=SRP078054","SRP078054")</f>
        <v>SRP078054</v>
      </c>
      <c r="E11" t="str">
        <f>HYPERLINK("https://www.ncbi.nlm.nih.gov/Traces/study/?acc=SRX1944079","SRX1944079")</f>
        <v>SRX1944079</v>
      </c>
    </row>
    <row r="12" spans="1:5" x14ac:dyDescent="0.25">
      <c r="A12" t="str">
        <f>HYPERLINK("https://www.ncbi.nlm.nih.gov/geo/query/acc.cgi?acc=GSM2059172","GSM2059172")</f>
        <v>GSM2059172</v>
      </c>
      <c r="B12" s="2" t="s">
        <v>6384</v>
      </c>
      <c r="C12" t="str">
        <f>HYPERLINK("https://www.ncbi.nlm.nih.gov/geo/query/acc.cgi?acc=GSE77778","GSE77778")</f>
        <v>GSE77778</v>
      </c>
      <c r="D12" t="str">
        <f>HYPERLINK("https://www.ncbi.nlm.nih.gov/Traces/study/?acc=SRP069861","SRP069861")</f>
        <v>SRP069861</v>
      </c>
      <c r="E12" t="str">
        <f>HYPERLINK("https://www.ncbi.nlm.nih.gov/Traces/study/?acc=SRX1569964","SRX1569964")</f>
        <v>SRX1569964</v>
      </c>
    </row>
    <row r="13" spans="1:5" x14ac:dyDescent="0.25">
      <c r="A13" t="str">
        <f>HYPERLINK("https://www.ncbi.nlm.nih.gov/geo/query/acc.cgi?acc=GSM2059177","GSM2059177")</f>
        <v>GSM2059177</v>
      </c>
      <c r="B13" s="2" t="s">
        <v>6385</v>
      </c>
      <c r="C13" t="str">
        <f>HYPERLINK("https://www.ncbi.nlm.nih.gov/geo/query/acc.cgi?acc=GSE77778","GSE77778")</f>
        <v>GSE77778</v>
      </c>
      <c r="D13" t="str">
        <f>HYPERLINK("https://www.ncbi.nlm.nih.gov/Traces/study/?acc=SRP069861","SRP069861")</f>
        <v>SRP069861</v>
      </c>
      <c r="E13" t="str">
        <f>HYPERLINK("https://www.ncbi.nlm.nih.gov/Traces/study/?acc=SRX1569969","SRX1569969")</f>
        <v>SRX1569969</v>
      </c>
    </row>
    <row r="14" spans="1:5" x14ac:dyDescent="0.25">
      <c r="A14" t="str">
        <f>HYPERLINK("https://www.ncbi.nlm.nih.gov/geo/query/acc.cgi?acc=GSM1032187","GSM1032187")</f>
        <v>GSM1032187</v>
      </c>
      <c r="B14" s="2" t="s">
        <v>6386</v>
      </c>
      <c r="C14" t="str">
        <f>HYPERLINK("https://www.ncbi.nlm.nih.gov/geo/query/acc.cgi?acc=GSE41903","GSE41903")</f>
        <v>GSE41903</v>
      </c>
      <c r="D14" t="str">
        <f>HYPERLINK("https://www.ncbi.nlm.nih.gov/Traces/study/?acc=SRP017085","SRP017085")</f>
        <v>SRP017085</v>
      </c>
      <c r="E14" t="str">
        <f>HYPERLINK("https://www.ncbi.nlm.nih.gov/Traces/study/?acc=SRX202986","SRX202986")</f>
        <v>SRX202986</v>
      </c>
    </row>
    <row r="15" spans="1:5" x14ac:dyDescent="0.25">
      <c r="A15" t="str">
        <f>HYPERLINK("https://www.ncbi.nlm.nih.gov/geo/query/acc.cgi?acc=GSM1403300","GSM1403300")</f>
        <v>GSM1403300</v>
      </c>
      <c r="B15" s="2" t="s">
        <v>6412</v>
      </c>
      <c r="C15" t="str">
        <f>HYPERLINK("https://www.ncbi.nlm.nih.gov/geo/query/acc.cgi?acc=GSE58206","GSE58206")</f>
        <v>GSE58206</v>
      </c>
      <c r="D15" t="str">
        <f>HYPERLINK("https://www.ncbi.nlm.nih.gov/Traces/study/?acc=SRP042797","SRP042797")</f>
        <v>SRP042797</v>
      </c>
      <c r="E15" t="str">
        <f>HYPERLINK("https://www.ncbi.nlm.nih.gov/Traces/study/?acc=SRX567339","SRX567339")</f>
        <v>SRX567339</v>
      </c>
    </row>
    <row r="16" spans="1:5" x14ac:dyDescent="0.25">
      <c r="A16" t="str">
        <f>HYPERLINK("https://www.ncbi.nlm.nih.gov/geo/query/acc.cgi?acc=GSM1399484","GSM1399484")</f>
        <v>GSM1399484</v>
      </c>
      <c r="B16" s="2" t="s">
        <v>6413</v>
      </c>
      <c r="C16" t="str">
        <f>HYPERLINK("https://www.ncbi.nlm.nih.gov/geo/query/acc.cgi?acc=GSE58018","GSE58018")</f>
        <v>GSE58018</v>
      </c>
      <c r="D16" t="str">
        <f>HYPERLINK("https://www.ncbi.nlm.nih.gov/Traces/study/?acc=SRP042334","SRP042334")</f>
        <v>SRP042334</v>
      </c>
      <c r="E16" t="str">
        <f>HYPERLINK("https://www.ncbi.nlm.nih.gov/Traces/study/?acc=SRX554672","SRX554672")</f>
        <v>SRX554672</v>
      </c>
    </row>
    <row r="17" spans="1:5" x14ac:dyDescent="0.25">
      <c r="A17" t="str">
        <f>HYPERLINK("https://www.ncbi.nlm.nih.gov/geo/query/acc.cgi?acc=GSM1376652","GSM1376652")</f>
        <v>GSM1376652</v>
      </c>
      <c r="B17" s="2" t="s">
        <v>6414</v>
      </c>
      <c r="C17" t="str">
        <f>HYPERLINK("https://www.ncbi.nlm.nih.gov/geo/query/acc.cgi?acc=GSE57170","GSE57170")</f>
        <v>GSE57170</v>
      </c>
      <c r="D17" t="str">
        <f>HYPERLINK("https://www.ncbi.nlm.nih.gov/Traces/study/?acc=SRP041548","SRP041548")</f>
        <v>SRP041548</v>
      </c>
      <c r="E17" t="str">
        <f>HYPERLINK("https://www.ncbi.nlm.nih.gov/Traces/study/?acc=SRX529180","SRX529180")</f>
        <v>SRX529180</v>
      </c>
    </row>
    <row r="18" spans="1:5" x14ac:dyDescent="0.25">
      <c r="A18" t="str">
        <f>HYPERLINK("https://www.ncbi.nlm.nih.gov/geo/query/acc.cgi?acc=GSM2254611","GSM2254611")</f>
        <v>GSM2254611</v>
      </c>
      <c r="B18" s="2" t="s">
        <v>6415</v>
      </c>
      <c r="C18" t="str">
        <f>HYPERLINK("https://www.ncbi.nlm.nih.gov/geo/query/acc.cgi?acc=GSE84953","GSE84953")</f>
        <v>GSE84953</v>
      </c>
      <c r="D18" t="str">
        <f>HYPERLINK("https://www.ncbi.nlm.nih.gov/Traces/study/?acc=SRP080131","SRP080131")</f>
        <v>SRP080131</v>
      </c>
      <c r="E18" t="str">
        <f>HYPERLINK("https://www.ncbi.nlm.nih.gov/Traces/study/?acc=SRX1985378","SRX1985378")</f>
        <v>SRX1985378</v>
      </c>
    </row>
    <row r="19" spans="1:5" x14ac:dyDescent="0.25">
      <c r="A19" t="str">
        <f>HYPERLINK("https://www.ncbi.nlm.nih.gov/geo/query/acc.cgi?acc=GSM2254613","GSM2254613")</f>
        <v>GSM2254613</v>
      </c>
      <c r="B19" s="2" t="s">
        <v>6416</v>
      </c>
      <c r="C19" t="str">
        <f>HYPERLINK("https://www.ncbi.nlm.nih.gov/geo/query/acc.cgi?acc=GSE84953","GSE84953")</f>
        <v>GSE84953</v>
      </c>
      <c r="D19" t="str">
        <f>HYPERLINK("https://www.ncbi.nlm.nih.gov/Traces/study/?acc=SRP080131","SRP080131")</f>
        <v>SRP080131</v>
      </c>
      <c r="E19" t="str">
        <f>HYPERLINK("https://www.ncbi.nlm.nih.gov/Traces/study/?acc=SRX1985380","SRX1985380")</f>
        <v>SRX1985380</v>
      </c>
    </row>
    <row r="20" spans="1:5" x14ac:dyDescent="0.25">
      <c r="A20" t="str">
        <f>HYPERLINK("https://www.ncbi.nlm.nih.gov/geo/query/acc.cgi?acc=GSM2422504","GSM2422504")</f>
        <v>GSM2422504</v>
      </c>
      <c r="B20" s="2" t="s">
        <v>6421</v>
      </c>
      <c r="C20" t="str">
        <f>HYPERLINK("https://www.ncbi.nlm.nih.gov/geo/query/acc.cgi?acc=GSE72855","GSE72855")</f>
        <v>GSE72855</v>
      </c>
      <c r="D20" t="str">
        <f>HYPERLINK("https://www.ncbi.nlm.nih.gov/Traces/study/?acc=SRP063529","SRP063529")</f>
        <v>SRP063529</v>
      </c>
      <c r="E20" t="str">
        <f>HYPERLINK("https://www.ncbi.nlm.nih.gov/Traces/study/?acc=SRX2410339","SRX2410339")</f>
        <v>SRX2410339</v>
      </c>
    </row>
    <row r="21" spans="1:5" x14ac:dyDescent="0.25">
      <c r="A21" t="str">
        <f>HYPERLINK("https://www.ncbi.nlm.nih.gov/geo/query/acc.cgi?acc=GSM2232765","GSM2232765")</f>
        <v>GSM2232765</v>
      </c>
      <c r="B21" s="2" t="s">
        <v>6422</v>
      </c>
      <c r="C21" t="str">
        <f>HYPERLINK("https://www.ncbi.nlm.nih.gov/geo/query/acc.cgi?acc=GSE84137","GSE84137")</f>
        <v>GSE84137</v>
      </c>
      <c r="D21" t="str">
        <f>HYPERLINK("https://www.ncbi.nlm.nih.gov/Traces/study/?acc=SRP078054","SRP078054")</f>
        <v>SRP078054</v>
      </c>
      <c r="E21" t="str">
        <f>HYPERLINK("https://www.ncbi.nlm.nih.gov/Traces/study/?acc=SRX1944075","SRX1944075")</f>
        <v>SRX1944075</v>
      </c>
    </row>
    <row r="22" spans="1:5" x14ac:dyDescent="0.25">
      <c r="A22" t="str">
        <f>HYPERLINK("https://www.ncbi.nlm.nih.gov/geo/query/acc.cgi?acc=GSM2232767","GSM2232767")</f>
        <v>GSM2232767</v>
      </c>
      <c r="B22" s="2" t="s">
        <v>6423</v>
      </c>
      <c r="C22" t="str">
        <f>HYPERLINK("https://www.ncbi.nlm.nih.gov/geo/query/acc.cgi?acc=GSE84137","GSE84137")</f>
        <v>GSE84137</v>
      </c>
      <c r="D22" t="str">
        <f>HYPERLINK("https://www.ncbi.nlm.nih.gov/Traces/study/?acc=SRP078054","SRP078054")</f>
        <v>SRP078054</v>
      </c>
      <c r="E22" t="str">
        <f>HYPERLINK("https://www.ncbi.nlm.nih.gov/Traces/study/?acc=SRX1944077","SRX1944077")</f>
        <v>SRX1944077</v>
      </c>
    </row>
    <row r="23" spans="1:5" x14ac:dyDescent="0.25">
      <c r="A23" t="str">
        <f>HYPERLINK("https://www.ncbi.nlm.nih.gov/geo/query/acc.cgi?acc=GSM2232766","GSM2232766")</f>
        <v>GSM2232766</v>
      </c>
      <c r="B23" s="2" t="s">
        <v>6424</v>
      </c>
      <c r="C23" t="str">
        <f>HYPERLINK("https://www.ncbi.nlm.nih.gov/geo/query/acc.cgi?acc=GSE84137","GSE84137")</f>
        <v>GSE84137</v>
      </c>
      <c r="D23" t="str">
        <f>HYPERLINK("https://www.ncbi.nlm.nih.gov/Traces/study/?acc=SRP078054","SRP078054")</f>
        <v>SRP078054</v>
      </c>
      <c r="E23" t="str">
        <f>HYPERLINK("https://www.ncbi.nlm.nih.gov/Traces/study/?acc=SRX1944076","SRX1944076")</f>
        <v>SRX1944076</v>
      </c>
    </row>
    <row r="24" spans="1:5" x14ac:dyDescent="0.25">
      <c r="A24" t="str">
        <f>HYPERLINK("https://www.ncbi.nlm.nih.gov/geo/query/acc.cgi?acc=GSM2257266","GSM2257266")</f>
        <v>GSM2257266</v>
      </c>
      <c r="B24" s="2" t="s">
        <v>6425</v>
      </c>
      <c r="C24" t="str">
        <f>HYPERLINK("https://www.ncbi.nlm.nih.gov/geo/query/acc.cgi?acc=GSE85061","GSE85061")</f>
        <v>GSE85061</v>
      </c>
      <c r="D24" t="str">
        <f>HYPERLINK("https://www.ncbi.nlm.nih.gov/Traces/study/?acc=SRP080768","SRP080768")</f>
        <v>SRP080768</v>
      </c>
      <c r="E24" t="str">
        <f>HYPERLINK("https://www.ncbi.nlm.nih.gov/Traces/study/?acc=SRX1993673","SRX1993673")</f>
        <v>SRX1993673</v>
      </c>
    </row>
    <row r="25" spans="1:5" x14ac:dyDescent="0.25">
      <c r="A25" t="str">
        <f>HYPERLINK("https://www.ncbi.nlm.nih.gov/geo/query/acc.cgi?acc=GSM2257260","GSM2257260")</f>
        <v>GSM2257260</v>
      </c>
      <c r="B25" s="2" t="s">
        <v>6426</v>
      </c>
      <c r="C25" t="str">
        <f>HYPERLINK("https://www.ncbi.nlm.nih.gov/geo/query/acc.cgi?acc=GSE85061","GSE85061")</f>
        <v>GSE85061</v>
      </c>
      <c r="D25" t="str">
        <f>HYPERLINK("https://www.ncbi.nlm.nih.gov/Traces/study/?acc=SRP080768","SRP080768")</f>
        <v>SRP080768</v>
      </c>
      <c r="E25" t="str">
        <f>HYPERLINK("https://www.ncbi.nlm.nih.gov/Traces/study/?acc=SRX1993667","SRX1993667")</f>
        <v>SRX1993667</v>
      </c>
    </row>
    <row r="26" spans="1:5" x14ac:dyDescent="0.25">
      <c r="A26" t="str">
        <f>HYPERLINK("https://www.ncbi.nlm.nih.gov/geo/query/acc.cgi?acc=GSM1498997","GSM1498997")</f>
        <v>GSM1498997</v>
      </c>
      <c r="B26" s="2" t="s">
        <v>6427</v>
      </c>
      <c r="C26" t="str">
        <f>HYPERLINK("https://www.ncbi.nlm.nih.gov/geo/query/acc.cgi?acc=GSE61184","GSE61184")</f>
        <v>GSE61184</v>
      </c>
      <c r="D26" t="str">
        <f>HYPERLINK("https://www.ncbi.nlm.nih.gov/Traces/study/?acc=SRP046290","SRP046290")</f>
        <v>SRP046290</v>
      </c>
      <c r="E26" t="str">
        <f>HYPERLINK("https://www.ncbi.nlm.nih.gov/Traces/study/?acc=SRX695160","SRX695160")</f>
        <v>SRX695160</v>
      </c>
    </row>
    <row r="27" spans="1:5" x14ac:dyDescent="0.25">
      <c r="A27" t="str">
        <f>HYPERLINK("https://www.ncbi.nlm.nih.gov/geo/query/acc.cgi?acc=GSM1498994","GSM1498994")</f>
        <v>GSM1498994</v>
      </c>
      <c r="B27" s="2" t="s">
        <v>6428</v>
      </c>
      <c r="C27" t="str">
        <f>HYPERLINK("https://www.ncbi.nlm.nih.gov/geo/query/acc.cgi?acc=GSE61184","GSE61184")</f>
        <v>GSE61184</v>
      </c>
      <c r="D27" t="str">
        <f>HYPERLINK("https://www.ncbi.nlm.nih.gov/Traces/study/?acc=SRP046290","SRP046290")</f>
        <v>SRP046290</v>
      </c>
      <c r="E27" t="str">
        <f>HYPERLINK("https://www.ncbi.nlm.nih.gov/Traces/study/?acc=SRX695157","SRX695157")</f>
        <v>SRX695157</v>
      </c>
    </row>
    <row r="28" spans="1:5" x14ac:dyDescent="0.25">
      <c r="A28" t="str">
        <f>HYPERLINK("https://www.ncbi.nlm.nih.gov/geo/query/acc.cgi?acc=GSM1498991","GSM1498991")</f>
        <v>GSM1498991</v>
      </c>
      <c r="B28" s="2" t="s">
        <v>6429</v>
      </c>
      <c r="C28" t="str">
        <f>HYPERLINK("https://www.ncbi.nlm.nih.gov/geo/query/acc.cgi?acc=GSE61184","GSE61184")</f>
        <v>GSE61184</v>
      </c>
      <c r="D28" t="str">
        <f>HYPERLINK("https://www.ncbi.nlm.nih.gov/Traces/study/?acc=SRP046290","SRP046290")</f>
        <v>SRP046290</v>
      </c>
      <c r="E28" t="str">
        <f>HYPERLINK("https://www.ncbi.nlm.nih.gov/Traces/study/?acc=SRX695154","SRX695154")</f>
        <v>SRX695154</v>
      </c>
    </row>
    <row r="29" spans="1:5" x14ac:dyDescent="0.25">
      <c r="A29" t="str">
        <f>HYPERLINK("https://www.ncbi.nlm.nih.gov/geo/query/acc.cgi?acc=GSM1498988","GSM1498988")</f>
        <v>GSM1498988</v>
      </c>
      <c r="B29" s="2" t="s">
        <v>6430</v>
      </c>
      <c r="C29" t="str">
        <f>HYPERLINK("https://www.ncbi.nlm.nih.gov/geo/query/acc.cgi?acc=GSE61184","GSE61184")</f>
        <v>GSE61184</v>
      </c>
      <c r="D29" t="str">
        <f>HYPERLINK("https://www.ncbi.nlm.nih.gov/Traces/study/?acc=SRP046290","SRP046290")</f>
        <v>SRP046290</v>
      </c>
      <c r="E29" t="str">
        <f>HYPERLINK("https://www.ncbi.nlm.nih.gov/Traces/study/?acc=SRX695151","SRX695151")</f>
        <v>SRX695151</v>
      </c>
    </row>
    <row r="30" spans="1:5" x14ac:dyDescent="0.25">
      <c r="A30" t="str">
        <f>HYPERLINK("https://www.ncbi.nlm.nih.gov/geo/query/acc.cgi?acc=GSM1901259","GSM1901259")</f>
        <v>GSM1901259</v>
      </c>
      <c r="B30" s="2" t="s">
        <v>6434</v>
      </c>
      <c r="C30" t="str">
        <f>HYPERLINK("https://www.ncbi.nlm.nih.gov/geo/query/acc.cgi?acc=GSE50534","GSE50534")</f>
        <v>GSE50534</v>
      </c>
      <c r="D30" t="str">
        <f>HYPERLINK("https://www.ncbi.nlm.nih.gov/Traces/study/?acc=SRP029433","SRP029433")</f>
        <v>SRP029433</v>
      </c>
      <c r="E30" t="str">
        <f>HYPERLINK("https://www.ncbi.nlm.nih.gov/Traces/study/?acc=SRX1302583","SRX1302583")</f>
        <v>SRX1302583</v>
      </c>
    </row>
    <row r="31" spans="1:5" x14ac:dyDescent="0.25">
      <c r="A31" t="str">
        <f>HYPERLINK("https://www.ncbi.nlm.nih.gov/geo/query/acc.cgi?acc=GSM1901258","GSM1901258")</f>
        <v>GSM1901258</v>
      </c>
      <c r="B31" s="2" t="s">
        <v>6435</v>
      </c>
      <c r="C31" t="str">
        <f>HYPERLINK("https://www.ncbi.nlm.nih.gov/geo/query/acc.cgi?acc=GSE50534","GSE50534")</f>
        <v>GSE50534</v>
      </c>
      <c r="D31" t="str">
        <f>HYPERLINK("https://www.ncbi.nlm.nih.gov/Traces/study/?acc=SRP029433","SRP029433")</f>
        <v>SRP029433</v>
      </c>
      <c r="E31" t="str">
        <f>HYPERLINK("https://www.ncbi.nlm.nih.gov/Traces/study/?acc=SRX1302582","SRX1302582")</f>
        <v>SRX1302582</v>
      </c>
    </row>
    <row r="32" spans="1:5" x14ac:dyDescent="0.25">
      <c r="A32" t="str">
        <f>HYPERLINK("https://www.ncbi.nlm.nih.gov/geo/query/acc.cgi?acc=GSM1276714","GSM1276714")</f>
        <v>GSM1276714</v>
      </c>
      <c r="B32" s="2" t="s">
        <v>6436</v>
      </c>
      <c r="C32" t="str">
        <f>HYPERLINK("https://www.ncbi.nlm.nih.gov/geo/query/acc.cgi?acc=GSE52071","GSE52071")</f>
        <v>GSE52071</v>
      </c>
      <c r="D32" t="str">
        <f>HYPERLINK("https://www.ncbi.nlm.nih.gov/Traces/study/?acc=SRP032533","SRP032533")</f>
        <v>SRP032533</v>
      </c>
      <c r="E32" t="str">
        <f>HYPERLINK("https://www.ncbi.nlm.nih.gov/Traces/study/?acc=SRX385372","SRX385372")</f>
        <v>SRX385372</v>
      </c>
    </row>
    <row r="33" spans="1:5" x14ac:dyDescent="0.25">
      <c r="A33" t="str">
        <f>HYPERLINK("https://www.ncbi.nlm.nih.gov/geo/query/acc.cgi?acc=GSM1399472","GSM1399472")</f>
        <v>GSM1399472</v>
      </c>
      <c r="B33" s="2" t="s">
        <v>6437</v>
      </c>
      <c r="C33" t="str">
        <f>HYPERLINK("https://www.ncbi.nlm.nih.gov/geo/query/acc.cgi?acc=GSE58017","GSE58017")</f>
        <v>GSE58017</v>
      </c>
      <c r="D33" t="str">
        <f>HYPERLINK("https://www.ncbi.nlm.nih.gov/Traces/study/?acc=SRP042333","SRP042333")</f>
        <v>SRP042333</v>
      </c>
      <c r="E33" t="str">
        <f>HYPERLINK("https://www.ncbi.nlm.nih.gov/Traces/study/?acc=SRX554659","SRX554659")</f>
        <v>SRX554659</v>
      </c>
    </row>
    <row r="34" spans="1:5" x14ac:dyDescent="0.25">
      <c r="A34" t="str">
        <f>HYPERLINK("https://www.ncbi.nlm.nih.gov/geo/query/acc.cgi?acc=GSM1399464","GSM1399464")</f>
        <v>GSM1399464</v>
      </c>
      <c r="B34" s="2" t="s">
        <v>6438</v>
      </c>
      <c r="C34" t="str">
        <f>HYPERLINK("https://www.ncbi.nlm.nih.gov/geo/query/acc.cgi?acc=GSE58017","GSE58017")</f>
        <v>GSE58017</v>
      </c>
      <c r="D34" t="str">
        <f>HYPERLINK("https://www.ncbi.nlm.nih.gov/Traces/study/?acc=SRP042333","SRP042333")</f>
        <v>SRP042333</v>
      </c>
      <c r="E34" t="str">
        <f>HYPERLINK("https://www.ncbi.nlm.nih.gov/Traces/study/?acc=SRX554651","SRX554651")</f>
        <v>SRX554651</v>
      </c>
    </row>
    <row r="35" spans="1:5" x14ac:dyDescent="0.25">
      <c r="A35" t="str">
        <f>HYPERLINK("https://www.ncbi.nlm.nih.gov/geo/query/acc.cgi?acc=GSM1543601","GSM1543601")</f>
        <v>GSM1543601</v>
      </c>
      <c r="B35" s="2" t="s">
        <v>6439</v>
      </c>
      <c r="C35" t="str">
        <f>HYPERLINK("https://www.ncbi.nlm.nih.gov/geo/query/acc.cgi?acc=GSE54412","GSE54412")</f>
        <v>GSE54412</v>
      </c>
      <c r="D35" t="str">
        <f>HYPERLINK("https://www.ncbi.nlm.nih.gov/Traces/study/?acc=SRP035460","SRP035460")</f>
        <v>SRP035460</v>
      </c>
      <c r="E35" t="str">
        <f>HYPERLINK("https://www.ncbi.nlm.nih.gov/Traces/study/?acc=SRX757594","SRX757594")</f>
        <v>SRX757594</v>
      </c>
    </row>
    <row r="36" spans="1:5" x14ac:dyDescent="0.25">
      <c r="A36" t="str">
        <f>HYPERLINK("https://www.ncbi.nlm.nih.gov/geo/query/acc.cgi?acc=GSM970849","GSM970849")</f>
        <v>GSM970849</v>
      </c>
      <c r="B36" s="2" t="s">
        <v>6440</v>
      </c>
      <c r="C36" t="str">
        <f>HYPERLINK("https://www.ncbi.nlm.nih.gov/geo/query/acc.cgi?acc=GSE39522","GSE39522")</f>
        <v>GSE39522</v>
      </c>
      <c r="D36" t="str">
        <f>HYPERLINK("https://www.ncbi.nlm.nih.gov/Traces/study/?acc=SRP014484","SRP014484")</f>
        <v>SRP014484</v>
      </c>
      <c r="E36" t="str">
        <f>HYPERLINK("https://www.ncbi.nlm.nih.gov/Traces/study/?acc=SRX160969","SRX160969")</f>
        <v>SRX160969</v>
      </c>
    </row>
    <row r="37" spans="1:5" x14ac:dyDescent="0.25">
      <c r="A37" t="str">
        <f>HYPERLINK("https://www.ncbi.nlm.nih.gov/geo/query/acc.cgi?acc=GSM1276713","GSM1276713")</f>
        <v>GSM1276713</v>
      </c>
      <c r="B37" s="2" t="s">
        <v>6441</v>
      </c>
      <c r="C37" t="str">
        <f>HYPERLINK("https://www.ncbi.nlm.nih.gov/geo/query/acc.cgi?acc=GSE52071","GSE52071")</f>
        <v>GSE52071</v>
      </c>
      <c r="D37" t="str">
        <f>HYPERLINK("https://www.ncbi.nlm.nih.gov/Traces/study/?acc=SRP032533","SRP032533")</f>
        <v>SRP032533</v>
      </c>
      <c r="E37" t="str">
        <f>HYPERLINK("https://www.ncbi.nlm.nih.gov/Traces/study/?acc=SRX385371","SRX385371")</f>
        <v>SRX385371</v>
      </c>
    </row>
    <row r="38" spans="1:5" x14ac:dyDescent="0.25">
      <c r="A38" t="str">
        <f>HYPERLINK("https://www.ncbi.nlm.nih.gov/geo/query/acc.cgi?acc=GSM1543607","GSM1543607")</f>
        <v>GSM1543607</v>
      </c>
      <c r="B38" s="2" t="s">
        <v>6442</v>
      </c>
      <c r="C38" t="str">
        <f>HYPERLINK("https://www.ncbi.nlm.nih.gov/geo/query/acc.cgi?acc=GSE54412","GSE54412")</f>
        <v>GSE54412</v>
      </c>
      <c r="D38" t="str">
        <f>HYPERLINK("https://www.ncbi.nlm.nih.gov/Traces/study/?acc=SRP035460","SRP035460")</f>
        <v>SRP035460</v>
      </c>
      <c r="E38" t="str">
        <f>HYPERLINK("https://www.ncbi.nlm.nih.gov/Traces/study/?acc=SRX757600","SRX757600")</f>
        <v>SRX757600</v>
      </c>
    </row>
    <row r="39" spans="1:5" x14ac:dyDescent="0.25">
      <c r="A39" t="str">
        <f>HYPERLINK("https://www.ncbi.nlm.nih.gov/geo/query/acc.cgi?acc=GSM1614831","GSM1614831")</f>
        <v>GSM1614831</v>
      </c>
      <c r="B39" s="2" t="s">
        <v>6444</v>
      </c>
      <c r="C39" t="str">
        <f>HYPERLINK("https://www.ncbi.nlm.nih.gov/geo/query/acc.cgi?acc=GSE66127","GSE66127")</f>
        <v>GSE66127</v>
      </c>
      <c r="D39" t="str">
        <f>HYPERLINK("https://www.ncbi.nlm.nih.gov/Traces/study/?acc=SRP055200","SRP055200")</f>
        <v>SRP055200</v>
      </c>
      <c r="E39" t="str">
        <f>HYPERLINK("https://www.ncbi.nlm.nih.gov/Traces/study/?acc=SRX884142","SRX884142")</f>
        <v>SRX884142</v>
      </c>
    </row>
    <row r="40" spans="1:5" x14ac:dyDescent="0.25">
      <c r="A40" t="str">
        <f>HYPERLINK("https://www.ncbi.nlm.nih.gov/geo/query/acc.cgi?acc=GSM1614834","GSM1614834")</f>
        <v>GSM1614834</v>
      </c>
      <c r="B40" s="2" t="s">
        <v>6445</v>
      </c>
      <c r="C40" t="str">
        <f>HYPERLINK("https://www.ncbi.nlm.nih.gov/geo/query/acc.cgi?acc=GSE66127","GSE66127")</f>
        <v>GSE66127</v>
      </c>
      <c r="D40" t="str">
        <f>HYPERLINK("https://www.ncbi.nlm.nih.gov/Traces/study/?acc=SRP055200","SRP055200")</f>
        <v>SRP055200</v>
      </c>
      <c r="E40" t="str">
        <f>HYPERLINK("https://www.ncbi.nlm.nih.gov/Traces/study/?acc=SRX884145","SRX884145")</f>
        <v>SRX884145</v>
      </c>
    </row>
    <row r="41" spans="1:5" x14ac:dyDescent="0.25">
      <c r="A41" t="str">
        <f>HYPERLINK("https://www.ncbi.nlm.nih.gov/geo/query/acc.cgi?acc=GSM765289","GSM765289")</f>
        <v>GSM765289</v>
      </c>
      <c r="B41" s="2" t="s">
        <v>6446</v>
      </c>
      <c r="C41" t="str">
        <f>HYPERLINK("https://www.ncbi.nlm.nih.gov/geo/query/acc.cgi?acc=GSE30839","GSE30839")</f>
        <v>GSE30839</v>
      </c>
      <c r="D41" t="str">
        <f>HYPERLINK("https://www.ncbi.nlm.nih.gov/Traces/study/?acc=SRP007567","SRP007567")</f>
        <v>SRP007567</v>
      </c>
      <c r="E41" t="str">
        <f>HYPERLINK("https://www.ncbi.nlm.nih.gov/Traces/study/?acc=SRX084812","SRX084812")</f>
        <v>SRX084812</v>
      </c>
    </row>
    <row r="42" spans="1:5" x14ac:dyDescent="0.25">
      <c r="A42" t="str">
        <f>HYPERLINK("https://www.ncbi.nlm.nih.gov/geo/query/acc.cgi?acc=GSM881355","GSM881355")</f>
        <v>GSM881355</v>
      </c>
      <c r="B42" s="2" t="s">
        <v>6455</v>
      </c>
      <c r="C42" t="str">
        <f>HYPERLINK("https://www.ncbi.nlm.nih.gov/geo/query/acc.cgi?acc=GSE36114","GSE36114")</f>
        <v>GSE36114</v>
      </c>
      <c r="D42" t="str">
        <f>HYPERLINK("https://www.ncbi.nlm.nih.gov/Traces/study/?acc=SRP011077","SRP011077")</f>
        <v>SRP011077</v>
      </c>
      <c r="E42" t="str">
        <f>HYPERLINK("https://www.ncbi.nlm.nih.gov/Traces/study/?acc=SRX122634","SRX122634")</f>
        <v>SRX122634</v>
      </c>
    </row>
    <row r="43" spans="1:5" x14ac:dyDescent="0.25">
      <c r="A43" t="str">
        <f>HYPERLINK("https://www.ncbi.nlm.nih.gov/geo/query/acc.cgi?acc=GSM1650030","GSM1650030")</f>
        <v>GSM1650030</v>
      </c>
      <c r="B43" s="2" t="s">
        <v>6456</v>
      </c>
      <c r="C43" t="str">
        <f>HYPERLINK("https://www.ncbi.nlm.nih.gov/geo/query/acc.cgi?acc=GSE67583","GSE67583")</f>
        <v>GSE67583</v>
      </c>
      <c r="D43" t="str">
        <f>HYPERLINK("https://www.ncbi.nlm.nih.gov/Traces/study/?acc=SRP056871","SRP056871")</f>
        <v>SRP056871</v>
      </c>
      <c r="E43" t="str">
        <f>HYPERLINK("https://www.ncbi.nlm.nih.gov/Traces/study/?acc=SRX978467","SRX978467")</f>
        <v>SRX978467</v>
      </c>
    </row>
    <row r="44" spans="1:5" x14ac:dyDescent="0.25">
      <c r="A44" t="str">
        <f>HYPERLINK("https://www.ncbi.nlm.nih.gov/geo/query/acc.cgi?acc=GSM1650032","GSM1650032")</f>
        <v>GSM1650032</v>
      </c>
      <c r="B44" s="2" t="s">
        <v>6457</v>
      </c>
      <c r="C44" t="str">
        <f>HYPERLINK("https://www.ncbi.nlm.nih.gov/geo/query/acc.cgi?acc=GSE67583","GSE67583")</f>
        <v>GSE67583</v>
      </c>
      <c r="D44" t="str">
        <f>HYPERLINK("https://www.ncbi.nlm.nih.gov/Traces/study/?acc=SRP056871","SRP056871")</f>
        <v>SRP056871</v>
      </c>
      <c r="E44" t="str">
        <f>HYPERLINK("https://www.ncbi.nlm.nih.gov/Traces/study/?acc=SRX978469","SRX978469")</f>
        <v>SRX978469</v>
      </c>
    </row>
    <row r="45" spans="1:5" x14ac:dyDescent="0.25">
      <c r="A45" t="str">
        <f>HYPERLINK("https://www.ncbi.nlm.nih.gov/geo/query/acc.cgi?acc=GSM1470291","GSM1470291")</f>
        <v>GSM1470291</v>
      </c>
      <c r="B45" s="2" t="s">
        <v>6458</v>
      </c>
      <c r="C45" t="str">
        <f>HYPERLINK("https://www.ncbi.nlm.nih.gov/geo/query/acc.cgi?acc=GSE60285","GSE60285")</f>
        <v>GSE60285</v>
      </c>
      <c r="D45" t="str">
        <f>HYPERLINK("https://www.ncbi.nlm.nih.gov/Traces/study/?acc=SRP045417","SRP045417")</f>
        <v>SRP045417</v>
      </c>
      <c r="E45" t="str">
        <f>HYPERLINK("https://www.ncbi.nlm.nih.gov/Traces/study/?acc=SRX674274","SRX674274")</f>
        <v>SRX674274</v>
      </c>
    </row>
    <row r="46" spans="1:5" x14ac:dyDescent="0.25">
      <c r="A46" t="str">
        <f>HYPERLINK("https://www.ncbi.nlm.nih.gov/geo/query/acc.cgi?acc=GSM1470294","GSM1470294")</f>
        <v>GSM1470294</v>
      </c>
      <c r="B46" s="2" t="s">
        <v>6459</v>
      </c>
      <c r="C46" t="str">
        <f>HYPERLINK("https://www.ncbi.nlm.nih.gov/geo/query/acc.cgi?acc=GSE60285","GSE60285")</f>
        <v>GSE60285</v>
      </c>
      <c r="D46" t="str">
        <f>HYPERLINK("https://www.ncbi.nlm.nih.gov/Traces/study/?acc=SRP045417","SRP045417")</f>
        <v>SRP045417</v>
      </c>
      <c r="E46" t="str">
        <f>HYPERLINK("https://www.ncbi.nlm.nih.gov/Traces/study/?acc=SRX674277","SRX674277")</f>
        <v>SRX674277</v>
      </c>
    </row>
    <row r="47" spans="1:5" x14ac:dyDescent="0.25">
      <c r="A47" t="str">
        <f>HYPERLINK("https://www.ncbi.nlm.nih.gov/geo/query/acc.cgi?acc=GSM1782934","GSM1782934")</f>
        <v>GSM1782934</v>
      </c>
      <c r="B47" s="2" t="s">
        <v>6460</v>
      </c>
      <c r="C47" t="str">
        <f>HYPERLINK("https://www.ncbi.nlm.nih.gov/geo/query/acc.cgi?acc=GSE70486","GSE70486")</f>
        <v>GSE70486</v>
      </c>
      <c r="D47" t="str">
        <f>HYPERLINK("https://www.ncbi.nlm.nih.gov/Traces/study/?acc=SRP060294","SRP060294")</f>
        <v>SRP060294</v>
      </c>
      <c r="E47" t="str">
        <f>HYPERLINK("https://www.ncbi.nlm.nih.gov/Traces/study/?acc=SRX1080409","SRX1080409")</f>
        <v>SRX1080409</v>
      </c>
    </row>
    <row r="48" spans="1:5" x14ac:dyDescent="0.25">
      <c r="A48" t="str">
        <f>HYPERLINK("https://www.ncbi.nlm.nih.gov/geo/query/acc.cgi?acc=GSM976927","GSM976927")</f>
        <v>GSM976927</v>
      </c>
      <c r="B48" s="2" t="s">
        <v>6461</v>
      </c>
      <c r="C48" t="str">
        <f>HYPERLINK("https://www.ncbi.nlm.nih.gov/geo/query/acc.cgi?acc=GSE39656","GSE39656")</f>
        <v>GSE39656</v>
      </c>
      <c r="D48" t="str">
        <f>HYPERLINK("https://www.ncbi.nlm.nih.gov/Traces/study/?acc=SRP014579","SRP014579")</f>
        <v>SRP014579</v>
      </c>
      <c r="E48" t="str">
        <f>HYPERLINK("https://www.ncbi.nlm.nih.gov/Traces/study/?acc=SRX170934","SRX170934")</f>
        <v>SRX170934</v>
      </c>
    </row>
    <row r="49" spans="1:5" x14ac:dyDescent="0.25">
      <c r="A49" t="str">
        <f>HYPERLINK("https://www.ncbi.nlm.nih.gov/geo/query/acc.cgi?acc=GSM976923","GSM976923")</f>
        <v>GSM976923</v>
      </c>
      <c r="B49" s="2" t="s">
        <v>6462</v>
      </c>
      <c r="C49" t="str">
        <f>HYPERLINK("https://www.ncbi.nlm.nih.gov/geo/query/acc.cgi?acc=GSE39656","GSE39656")</f>
        <v>GSE39656</v>
      </c>
      <c r="D49" t="str">
        <f>HYPERLINK("https://www.ncbi.nlm.nih.gov/Traces/study/?acc=SRP014579","SRP014579")</f>
        <v>SRP014579</v>
      </c>
      <c r="E49" t="str">
        <f>HYPERLINK("https://www.ncbi.nlm.nih.gov/Traces/study/?acc=SRX170930","SRX170930")</f>
        <v>SRX170930</v>
      </c>
    </row>
    <row r="50" spans="1:5" x14ac:dyDescent="0.25">
      <c r="A50" t="str">
        <f>HYPERLINK("https://www.ncbi.nlm.nih.gov/geo/query/acc.cgi?acc=GSM976919","GSM976919")</f>
        <v>GSM976919</v>
      </c>
      <c r="B50" s="2" t="s">
        <v>6463</v>
      </c>
      <c r="C50" t="str">
        <f>HYPERLINK("https://www.ncbi.nlm.nih.gov/geo/query/acc.cgi?acc=GSE39656","GSE39656")</f>
        <v>GSE39656</v>
      </c>
      <c r="D50" t="str">
        <f>HYPERLINK("https://www.ncbi.nlm.nih.gov/Traces/study/?acc=SRP014579","SRP014579")</f>
        <v>SRP014579</v>
      </c>
      <c r="E50" t="str">
        <f>HYPERLINK("https://www.ncbi.nlm.nih.gov/Traces/study/?acc=SRX170926","SRX170926")</f>
        <v>SRX170926</v>
      </c>
    </row>
    <row r="51" spans="1:5" x14ac:dyDescent="0.25">
      <c r="A51" t="str">
        <f>HYPERLINK("https://www.ncbi.nlm.nih.gov/geo/query/acc.cgi?acc=GSM1249338","GSM1249338")</f>
        <v>GSM1249338</v>
      </c>
      <c r="B51" s="2" t="s">
        <v>6465</v>
      </c>
      <c r="C51" t="str">
        <f>HYPERLINK("https://www.ncbi.nlm.nih.gov/geo/query/acc.cgi?acc=GSE51006","GSE51006")</f>
        <v>GSE51006</v>
      </c>
      <c r="D51" t="str">
        <f>HYPERLINK("https://www.ncbi.nlm.nih.gov/Traces/study/?acc=SRP030028","SRP030028")</f>
        <v>SRP030028</v>
      </c>
      <c r="E51" t="str">
        <f>HYPERLINK("https://www.ncbi.nlm.nih.gov/Traces/study/?acc=SRX367123","SRX367123")</f>
        <v>SRX367123</v>
      </c>
    </row>
    <row r="52" spans="1:5" x14ac:dyDescent="0.25">
      <c r="A52" t="str">
        <f>HYPERLINK("https://www.ncbi.nlm.nih.gov/geo/query/acc.cgi?acc=GSM1249339","GSM1249339")</f>
        <v>GSM1249339</v>
      </c>
      <c r="B52" s="2" t="s">
        <v>6466</v>
      </c>
      <c r="C52" t="str">
        <f>HYPERLINK("https://www.ncbi.nlm.nih.gov/geo/query/acc.cgi?acc=GSE51006","GSE51006")</f>
        <v>GSE51006</v>
      </c>
      <c r="D52" t="str">
        <f>HYPERLINK("https://www.ncbi.nlm.nih.gov/Traces/study/?acc=SRP030028","SRP030028")</f>
        <v>SRP030028</v>
      </c>
      <c r="E52" t="str">
        <f>HYPERLINK("https://www.ncbi.nlm.nih.gov/Traces/study/?acc=SRX367124","SRX367124")</f>
        <v>SRX367124</v>
      </c>
    </row>
    <row r="53" spans="1:5" x14ac:dyDescent="0.25">
      <c r="A53" t="str">
        <f>HYPERLINK("https://www.ncbi.nlm.nih.gov/geo/query/acc.cgi?acc=GSM1276712","GSM1276712")</f>
        <v>GSM1276712</v>
      </c>
      <c r="B53" s="2" t="s">
        <v>6467</v>
      </c>
      <c r="C53" t="str">
        <f>HYPERLINK("https://www.ncbi.nlm.nih.gov/geo/query/acc.cgi?acc=GSE52071","GSE52071")</f>
        <v>GSE52071</v>
      </c>
      <c r="D53" t="str">
        <f>HYPERLINK("https://www.ncbi.nlm.nih.gov/Traces/study/?acc=SRP032533","SRP032533")</f>
        <v>SRP032533</v>
      </c>
      <c r="E53" t="str">
        <f>HYPERLINK("https://www.ncbi.nlm.nih.gov/Traces/study/?acc=SRX385370","SRX385370")</f>
        <v>SRX385370</v>
      </c>
    </row>
    <row r="54" spans="1:5" x14ac:dyDescent="0.25">
      <c r="A54" t="str">
        <f>HYPERLINK("https://www.ncbi.nlm.nih.gov/geo/query/acc.cgi?acc=GSM2056858","GSM2056858")</f>
        <v>GSM2056858</v>
      </c>
      <c r="B54" s="2" t="s">
        <v>6471</v>
      </c>
      <c r="C54" t="str">
        <f>HYPERLINK("https://www.ncbi.nlm.nih.gov/geo/query/acc.cgi?acc=GSE77705","GSE77705")</f>
        <v>GSE77705</v>
      </c>
      <c r="D54" t="str">
        <f>HYPERLINK("https://www.ncbi.nlm.nih.gov/Traces/study/?acc=SRP069790","SRP069790")</f>
        <v>SRP069790</v>
      </c>
      <c r="E54" t="str">
        <f>HYPERLINK("https://www.ncbi.nlm.nih.gov/Traces/study/?acc=SRX1566345","SRX1566345")</f>
        <v>SRX1566345</v>
      </c>
    </row>
    <row r="55" spans="1:5" x14ac:dyDescent="0.25">
      <c r="A55" t="str">
        <f>HYPERLINK("https://www.ncbi.nlm.nih.gov/geo/query/acc.cgi?acc=GSM2056848","GSM2056848")</f>
        <v>GSM2056848</v>
      </c>
      <c r="B55" s="2" t="s">
        <v>6472</v>
      </c>
      <c r="C55" t="str">
        <f>HYPERLINK("https://www.ncbi.nlm.nih.gov/geo/query/acc.cgi?acc=GSE77705","GSE77705")</f>
        <v>GSE77705</v>
      </c>
      <c r="D55" t="str">
        <f>HYPERLINK("https://www.ncbi.nlm.nih.gov/Traces/study/?acc=SRP069790","SRP069790")</f>
        <v>SRP069790</v>
      </c>
      <c r="E55" t="str">
        <f>HYPERLINK("https://www.ncbi.nlm.nih.gov/Traces/study/?acc=SRX1566334","SRX1566334")</f>
        <v>SRX1566334</v>
      </c>
    </row>
    <row r="56" spans="1:5" x14ac:dyDescent="0.25">
      <c r="A56" t="str">
        <f>HYPERLINK("https://www.ncbi.nlm.nih.gov/geo/query/acc.cgi?acc=GSM2056837","GSM2056837")</f>
        <v>GSM2056837</v>
      </c>
      <c r="B56" s="2" t="s">
        <v>6473</v>
      </c>
      <c r="C56" t="str">
        <f>HYPERLINK("https://www.ncbi.nlm.nih.gov/geo/query/acc.cgi?acc=GSE77705","GSE77705")</f>
        <v>GSE77705</v>
      </c>
      <c r="D56" t="str">
        <f>HYPERLINK("https://www.ncbi.nlm.nih.gov/Traces/study/?acc=SRP069790","SRP069790")</f>
        <v>SRP069790</v>
      </c>
      <c r="E56" t="str">
        <f>HYPERLINK("https://www.ncbi.nlm.nih.gov/Traces/study/?acc=SRX1566323","SRX1566323")</f>
        <v>SRX1566323</v>
      </c>
    </row>
    <row r="57" spans="1:5" x14ac:dyDescent="0.25">
      <c r="A57" t="str">
        <f>HYPERLINK("https://www.ncbi.nlm.nih.gov/geo/query/acc.cgi?acc=GSM1287734","GSM1287734")</f>
        <v>GSM1287734</v>
      </c>
      <c r="B57" s="2" t="s">
        <v>6481</v>
      </c>
      <c r="C57" t="str">
        <f>HYPERLINK("https://www.ncbi.nlm.nih.gov/geo/query/acc.cgi?acc=GSE53212","GSE53212")</f>
        <v>GSE53212</v>
      </c>
      <c r="D57" t="str">
        <f>HYPERLINK("https://www.ncbi.nlm.nih.gov/Traces/study/?acc=SRP033700","SRP033700")</f>
        <v>SRP033700</v>
      </c>
      <c r="E57" t="str">
        <f>HYPERLINK("https://www.ncbi.nlm.nih.gov/Traces/study/?acc=SRX390139","SRX390139")</f>
        <v>SRX390139</v>
      </c>
    </row>
    <row r="58" spans="1:5" x14ac:dyDescent="0.25">
      <c r="A58" t="str">
        <f>HYPERLINK("https://www.ncbi.nlm.nih.gov/geo/query/acc.cgi?acc=GSM1287747","GSM1287747")</f>
        <v>GSM1287747</v>
      </c>
      <c r="B58" s="2" t="s">
        <v>6482</v>
      </c>
      <c r="C58" t="str">
        <f>HYPERLINK("https://www.ncbi.nlm.nih.gov/geo/query/acc.cgi?acc=GSE53212","GSE53212")</f>
        <v>GSE53212</v>
      </c>
      <c r="D58" t="str">
        <f>HYPERLINK("https://www.ncbi.nlm.nih.gov/Traces/study/?acc=SRP033700","SRP033700")</f>
        <v>SRP033700</v>
      </c>
      <c r="E58" t="str">
        <f>HYPERLINK("https://www.ncbi.nlm.nih.gov/Traces/study/?acc=SRX390152","SRX390152")</f>
        <v>SRX390152</v>
      </c>
    </row>
    <row r="59" spans="1:5" x14ac:dyDescent="0.25">
      <c r="A59" t="str">
        <f>HYPERLINK("https://www.ncbi.nlm.nih.gov/geo/query/acc.cgi?acc=GSM1376651","GSM1376651")</f>
        <v>GSM1376651</v>
      </c>
      <c r="B59" s="2" t="s">
        <v>6483</v>
      </c>
      <c r="C59" t="str">
        <f>HYPERLINK("https://www.ncbi.nlm.nih.gov/geo/query/acc.cgi?acc=GSE57170","GSE57170")</f>
        <v>GSE57170</v>
      </c>
      <c r="D59" t="str">
        <f>HYPERLINK("https://www.ncbi.nlm.nih.gov/Traces/study/?acc=SRP041548","SRP041548")</f>
        <v>SRP041548</v>
      </c>
      <c r="E59" t="str">
        <f>HYPERLINK("https://www.ncbi.nlm.nih.gov/Traces/study/?acc=SRX529179","SRX529179")</f>
        <v>SRX529179</v>
      </c>
    </row>
    <row r="60" spans="1:5" x14ac:dyDescent="0.25">
      <c r="A60" t="str">
        <f>HYPERLINK("https://www.ncbi.nlm.nih.gov/geo/query/acc.cgi?acc=GSM1399482","GSM1399482")</f>
        <v>GSM1399482</v>
      </c>
      <c r="B60" s="2" t="s">
        <v>6484</v>
      </c>
      <c r="C60" t="str">
        <f>HYPERLINK("https://www.ncbi.nlm.nih.gov/geo/query/acc.cgi?acc=GSE58018","GSE58018")</f>
        <v>GSE58018</v>
      </c>
      <c r="D60" t="str">
        <f>HYPERLINK("https://www.ncbi.nlm.nih.gov/Traces/study/?acc=SRP042334","SRP042334")</f>
        <v>SRP042334</v>
      </c>
      <c r="E60" t="str">
        <f>HYPERLINK("https://www.ncbi.nlm.nih.gov/Traces/study/?acc=SRX554670","SRX554670")</f>
        <v>SRX554670</v>
      </c>
    </row>
    <row r="61" spans="1:5" x14ac:dyDescent="0.25">
      <c r="A61" t="str">
        <f>HYPERLINK("https://www.ncbi.nlm.nih.gov/geo/query/acc.cgi?acc=GSM1399486","GSM1399486")</f>
        <v>GSM1399486</v>
      </c>
      <c r="B61" s="2" t="s">
        <v>6485</v>
      </c>
      <c r="C61" t="str">
        <f>HYPERLINK("https://www.ncbi.nlm.nih.gov/geo/query/acc.cgi?acc=GSE58018","GSE58018")</f>
        <v>GSE58018</v>
      </c>
      <c r="D61" t="str">
        <f>HYPERLINK("https://www.ncbi.nlm.nih.gov/Traces/study/?acc=SRP042334","SRP042334")</f>
        <v>SRP042334</v>
      </c>
      <c r="E61" t="str">
        <f>HYPERLINK("https://www.ncbi.nlm.nih.gov/Traces/study/?acc=SRX554674","SRX554674")</f>
        <v>SRX554674</v>
      </c>
    </row>
    <row r="62" spans="1:5" x14ac:dyDescent="0.25">
      <c r="A62" t="str">
        <f>HYPERLINK("https://www.ncbi.nlm.nih.gov/geo/query/acc.cgi?acc=GSM1399498","GSM1399498")</f>
        <v>GSM1399498</v>
      </c>
      <c r="B62" s="2" t="s">
        <v>6486</v>
      </c>
      <c r="C62" t="str">
        <f>HYPERLINK("https://www.ncbi.nlm.nih.gov/geo/query/acc.cgi?acc=GSE58018","GSE58018")</f>
        <v>GSE58018</v>
      </c>
      <c r="D62" t="str">
        <f>HYPERLINK("https://www.ncbi.nlm.nih.gov/Traces/study/?acc=SRP042334","SRP042334")</f>
        <v>SRP042334</v>
      </c>
      <c r="E62" t="str">
        <f>HYPERLINK("https://www.ncbi.nlm.nih.gov/Traces/study/?acc=SRX554686","SRX554686")</f>
        <v>SRX554686</v>
      </c>
    </row>
    <row r="63" spans="1:5" x14ac:dyDescent="0.25">
      <c r="A63" t="str">
        <f>HYPERLINK("https://www.ncbi.nlm.nih.gov/geo/query/acc.cgi?acc=GSM2279986","GSM2279986")</f>
        <v>GSM2279986</v>
      </c>
      <c r="B63" s="2" t="s">
        <v>6491</v>
      </c>
      <c r="C63" t="str">
        <f>HYPERLINK("https://www.ncbi.nlm.nih.gov/geo/query/acc.cgi?acc=GSE85627","GSE85627")</f>
        <v>GSE85627</v>
      </c>
      <c r="D63" t="str">
        <f>HYPERLINK("https://www.ncbi.nlm.nih.gov/Traces/study/?acc=SRP082167","SRP082167")</f>
        <v>SRP082167</v>
      </c>
      <c r="E63" t="str">
        <f>HYPERLINK("https://www.ncbi.nlm.nih.gov/Traces/study/?acc=SRX2023805","SRX2023805")</f>
        <v>SRX2023805</v>
      </c>
    </row>
    <row r="64" spans="1:5" x14ac:dyDescent="0.25">
      <c r="A64" t="str">
        <f>HYPERLINK("https://www.ncbi.nlm.nih.gov/geo/query/acc.cgi?acc=GSM2422507","GSM2422507")</f>
        <v>GSM2422507</v>
      </c>
      <c r="B64" s="2" t="s">
        <v>6494</v>
      </c>
      <c r="C64" t="str">
        <f>HYPERLINK("https://www.ncbi.nlm.nih.gov/geo/query/acc.cgi?acc=GSE72855","GSE72855")</f>
        <v>GSE72855</v>
      </c>
      <c r="D64" t="str">
        <f>HYPERLINK("https://www.ncbi.nlm.nih.gov/Traces/study/?acc=SRP063529","SRP063529")</f>
        <v>SRP063529</v>
      </c>
      <c r="E64" t="str">
        <f>HYPERLINK("https://www.ncbi.nlm.nih.gov/Traces/study/?acc=SRX2410342","SRX2410342")</f>
        <v>SRX2410342</v>
      </c>
    </row>
    <row r="65" spans="1:5" x14ac:dyDescent="0.25">
      <c r="A65" t="str">
        <f>HYPERLINK("https://www.ncbi.nlm.nih.gov/geo/query/acc.cgi?acc=GSM2422511","GSM2422511")</f>
        <v>GSM2422511</v>
      </c>
      <c r="B65" s="2" t="s">
        <v>6495</v>
      </c>
      <c r="C65" t="str">
        <f>HYPERLINK("https://www.ncbi.nlm.nih.gov/geo/query/acc.cgi?acc=GSE72855","GSE72855")</f>
        <v>GSE72855</v>
      </c>
      <c r="D65" t="str">
        <f>HYPERLINK("https://www.ncbi.nlm.nih.gov/Traces/study/?acc=SRP063529","SRP063529")</f>
        <v>SRP063529</v>
      </c>
      <c r="E65" t="str">
        <f>HYPERLINK("https://www.ncbi.nlm.nih.gov/Traces/study/?acc=SRX2410346","SRX2410346")</f>
        <v>SRX2410346</v>
      </c>
    </row>
    <row r="66" spans="1:5" x14ac:dyDescent="0.25">
      <c r="A66" t="str">
        <f>HYPERLINK("https://www.ncbi.nlm.nih.gov/geo/query/acc.cgi?acc=GSM2051881","GSM2051881")</f>
        <v>GSM2051881</v>
      </c>
      <c r="B66" s="2" t="s">
        <v>6496</v>
      </c>
      <c r="C66" t="str">
        <f>HYPERLINK("https://www.ncbi.nlm.nih.gov/geo/query/acc.cgi?acc=GSE77441","GSE77441")</f>
        <v>GSE77441</v>
      </c>
      <c r="D66" t="str">
        <f>HYPERLINK("https://www.ncbi.nlm.nih.gov/Traces/study/?acc=SRP069147","SRP069147")</f>
        <v>SRP069147</v>
      </c>
      <c r="E66" t="str">
        <f>HYPERLINK("https://www.ncbi.nlm.nih.gov/Traces/study/?acc=SRX1556044","SRX1556044")</f>
        <v>SRX1556044</v>
      </c>
    </row>
    <row r="67" spans="1:5" x14ac:dyDescent="0.25">
      <c r="A67" t="str">
        <f>HYPERLINK("https://www.ncbi.nlm.nih.gov/geo/query/acc.cgi?acc=GSM2051880","GSM2051880")</f>
        <v>GSM2051880</v>
      </c>
      <c r="B67" s="2" t="s">
        <v>6497</v>
      </c>
      <c r="C67" t="str">
        <f>HYPERLINK("https://www.ncbi.nlm.nih.gov/geo/query/acc.cgi?acc=GSE77441","GSE77441")</f>
        <v>GSE77441</v>
      </c>
      <c r="D67" t="str">
        <f>HYPERLINK("https://www.ncbi.nlm.nih.gov/Traces/study/?acc=SRP069147","SRP069147")</f>
        <v>SRP069147</v>
      </c>
      <c r="E67" t="str">
        <f>HYPERLINK("https://www.ncbi.nlm.nih.gov/Traces/study/?acc=SRX1556043","SRX1556043")</f>
        <v>SRX1556043</v>
      </c>
    </row>
    <row r="68" spans="1:5" x14ac:dyDescent="0.25">
      <c r="A68" t="str">
        <f>HYPERLINK("https://www.ncbi.nlm.nih.gov/geo/query/acc.cgi?acc=GSM546451","GSM546451")</f>
        <v>GSM546451</v>
      </c>
      <c r="B68" s="2" t="s">
        <v>6498</v>
      </c>
      <c r="C68" t="str">
        <f>HYPERLINK("https://www.ncbi.nlm.nih.gov/geo/query/acc.cgi?acc=GSE21975","GSE21975")</f>
        <v>GSE21975</v>
      </c>
      <c r="D68" t="str">
        <f>HYPERLINK("https://www.ncbi.nlm.nih.gov/Traces/study/?acc=SRP002543","SRP002543")</f>
        <v>SRP002543</v>
      </c>
      <c r="E68" t="str">
        <f>HYPERLINK("https://www.ncbi.nlm.nih.gov/Traces/study/?acc=SRX021452","SRX021452")</f>
        <v>SRX021452</v>
      </c>
    </row>
    <row r="69" spans="1:5" x14ac:dyDescent="0.25">
      <c r="A69" t="str">
        <f>HYPERLINK("https://www.ncbi.nlm.nih.gov/geo/query/acc.cgi?acc=GSM546445","GSM546445")</f>
        <v>GSM546445</v>
      </c>
      <c r="B69" s="2" t="s">
        <v>6499</v>
      </c>
      <c r="C69" t="str">
        <f>HYPERLINK("https://www.ncbi.nlm.nih.gov/geo/query/acc.cgi?acc=GSE21975","GSE21975")</f>
        <v>GSE21975</v>
      </c>
      <c r="D69" t="str">
        <f>HYPERLINK("https://www.ncbi.nlm.nih.gov/Traces/study/?acc=SRP002543","SRP002543")</f>
        <v>SRP002543</v>
      </c>
      <c r="E69" t="str">
        <f>HYPERLINK("https://www.ncbi.nlm.nih.gov/Traces/study/?acc=SRX021446","SRX021446")</f>
        <v>SRX021446</v>
      </c>
    </row>
    <row r="70" spans="1:5" x14ac:dyDescent="0.25">
      <c r="A70" t="str">
        <f>HYPERLINK("https://www.ncbi.nlm.nih.gov/geo/query/acc.cgi?acc=GSM1399494","GSM1399494")</f>
        <v>GSM1399494</v>
      </c>
      <c r="B70" s="2" t="s">
        <v>6500</v>
      </c>
      <c r="C70" t="str">
        <f>HYPERLINK("https://www.ncbi.nlm.nih.gov/geo/query/acc.cgi?acc=GSE58018","GSE58018")</f>
        <v>GSE58018</v>
      </c>
      <c r="D70" t="str">
        <f>HYPERLINK("https://www.ncbi.nlm.nih.gov/Traces/study/?acc=SRP042334","SRP042334")</f>
        <v>SRP042334</v>
      </c>
      <c r="E70" t="str">
        <f>HYPERLINK("https://www.ncbi.nlm.nih.gov/Traces/study/?acc=SRX554682","SRX554682")</f>
        <v>SRX554682</v>
      </c>
    </row>
    <row r="71" spans="1:5" x14ac:dyDescent="0.25">
      <c r="A71" t="str">
        <f>HYPERLINK("https://www.ncbi.nlm.nih.gov/geo/query/acc.cgi?acc=GSM2059157","GSM2059157")</f>
        <v>GSM2059157</v>
      </c>
      <c r="B71" s="2" t="s">
        <v>6508</v>
      </c>
      <c r="C71" t="str">
        <f>HYPERLINK("https://www.ncbi.nlm.nih.gov/geo/query/acc.cgi?acc=GSE77778","GSE77778")</f>
        <v>GSE77778</v>
      </c>
      <c r="D71" t="str">
        <f>HYPERLINK("https://www.ncbi.nlm.nih.gov/Traces/study/?acc=SRP069861","SRP069861")</f>
        <v>SRP069861</v>
      </c>
      <c r="E71" t="str">
        <f>HYPERLINK("https://www.ncbi.nlm.nih.gov/Traces/study/?acc=SRX1569949","SRX1569949")</f>
        <v>SRX1569949</v>
      </c>
    </row>
    <row r="72" spans="1:5" x14ac:dyDescent="0.25">
      <c r="A72" t="str">
        <f>HYPERLINK("https://www.ncbi.nlm.nih.gov/geo/query/acc.cgi?acc=GSM2059156","GSM2059156")</f>
        <v>GSM2059156</v>
      </c>
      <c r="B72" s="2" t="s">
        <v>6509</v>
      </c>
      <c r="C72" t="str">
        <f>HYPERLINK("https://www.ncbi.nlm.nih.gov/geo/query/acc.cgi?acc=GSE77778","GSE77778")</f>
        <v>GSE77778</v>
      </c>
      <c r="D72" t="str">
        <f>HYPERLINK("https://www.ncbi.nlm.nih.gov/Traces/study/?acc=SRP069861","SRP069861")</f>
        <v>SRP069861</v>
      </c>
      <c r="E72" t="str">
        <f>HYPERLINK("https://www.ncbi.nlm.nih.gov/Traces/study/?acc=SRX1569948","SRX1569948")</f>
        <v>SRX1569948</v>
      </c>
    </row>
    <row r="73" spans="1:5" x14ac:dyDescent="0.25">
      <c r="A73" t="str">
        <f>HYPERLINK("https://www.ncbi.nlm.nih.gov/geo/query/acc.cgi?acc=GSM2267934","GSM2267934")</f>
        <v>GSM2267934</v>
      </c>
      <c r="B73" s="2" t="s">
        <v>6511</v>
      </c>
      <c r="C73" t="str">
        <f t="shared" ref="C73:C81" si="0">HYPERLINK("https://www.ncbi.nlm.nih.gov/geo/query/acc.cgi?acc=GSE85505","GSE85505")</f>
        <v>GSE85505</v>
      </c>
      <c r="D73" t="str">
        <f t="shared" ref="D73:D81" si="1">HYPERLINK("https://www.ncbi.nlm.nih.gov/Traces/study/?acc=SRP081300","SRP081300")</f>
        <v>SRP081300</v>
      </c>
      <c r="E73" t="str">
        <f>HYPERLINK("https://www.ncbi.nlm.nih.gov/Traces/study/?acc=SRX2013619","SRX2013619")</f>
        <v>SRX2013619</v>
      </c>
    </row>
    <row r="74" spans="1:5" x14ac:dyDescent="0.25">
      <c r="A74" t="str">
        <f>HYPERLINK("https://www.ncbi.nlm.nih.gov/geo/query/acc.cgi?acc=GSM2267932","GSM2267932")</f>
        <v>GSM2267932</v>
      </c>
      <c r="B74" s="2" t="s">
        <v>6512</v>
      </c>
      <c r="C74" t="str">
        <f t="shared" si="0"/>
        <v>GSE85505</v>
      </c>
      <c r="D74" t="str">
        <f t="shared" si="1"/>
        <v>SRP081300</v>
      </c>
      <c r="E74" t="str">
        <f>HYPERLINK("https://www.ncbi.nlm.nih.gov/Traces/study/?acc=SRX2013617","SRX2013617")</f>
        <v>SRX2013617</v>
      </c>
    </row>
    <row r="75" spans="1:5" x14ac:dyDescent="0.25">
      <c r="A75" t="str">
        <f>HYPERLINK("https://www.ncbi.nlm.nih.gov/geo/query/acc.cgi?acc=GSM2267937","GSM2267937")</f>
        <v>GSM2267937</v>
      </c>
      <c r="B75" s="2" t="s">
        <v>6513</v>
      </c>
      <c r="C75" t="str">
        <f t="shared" si="0"/>
        <v>GSE85505</v>
      </c>
      <c r="D75" t="str">
        <f t="shared" si="1"/>
        <v>SRP081300</v>
      </c>
      <c r="E75" t="str">
        <f>HYPERLINK("https://www.ncbi.nlm.nih.gov/Traces/study/?acc=SRX2013622","SRX2013622")</f>
        <v>SRX2013622</v>
      </c>
    </row>
    <row r="76" spans="1:5" x14ac:dyDescent="0.25">
      <c r="A76" t="str">
        <f>HYPERLINK("https://www.ncbi.nlm.nih.gov/geo/query/acc.cgi?acc=GSM2267936","GSM2267936")</f>
        <v>GSM2267936</v>
      </c>
      <c r="B76" s="2" t="s">
        <v>6514</v>
      </c>
      <c r="C76" t="str">
        <f t="shared" si="0"/>
        <v>GSE85505</v>
      </c>
      <c r="D76" t="str">
        <f t="shared" si="1"/>
        <v>SRP081300</v>
      </c>
      <c r="E76" t="str">
        <f>HYPERLINK("https://www.ncbi.nlm.nih.gov/Traces/study/?acc=SRX2013621","SRX2013621")</f>
        <v>SRX2013621</v>
      </c>
    </row>
    <row r="77" spans="1:5" x14ac:dyDescent="0.25">
      <c r="A77" t="str">
        <f>HYPERLINK("https://www.ncbi.nlm.nih.gov/geo/query/acc.cgi?acc=GSM2267938","GSM2267938")</f>
        <v>GSM2267938</v>
      </c>
      <c r="B77" s="2" t="s">
        <v>6515</v>
      </c>
      <c r="C77" t="str">
        <f t="shared" si="0"/>
        <v>GSE85505</v>
      </c>
      <c r="D77" t="str">
        <f t="shared" si="1"/>
        <v>SRP081300</v>
      </c>
      <c r="E77" t="str">
        <f>HYPERLINK("https://www.ncbi.nlm.nih.gov/Traces/study/?acc=SRX2013623","SRX2013623")</f>
        <v>SRX2013623</v>
      </c>
    </row>
    <row r="78" spans="1:5" x14ac:dyDescent="0.25">
      <c r="A78" t="str">
        <f>HYPERLINK("https://www.ncbi.nlm.nih.gov/geo/query/acc.cgi?acc=GSM2267947","GSM2267947")</f>
        <v>GSM2267947</v>
      </c>
      <c r="B78" s="2" t="s">
        <v>6516</v>
      </c>
      <c r="C78" t="str">
        <f t="shared" si="0"/>
        <v>GSE85505</v>
      </c>
      <c r="D78" t="str">
        <f t="shared" si="1"/>
        <v>SRP081300</v>
      </c>
      <c r="E78" t="str">
        <f>HYPERLINK("https://www.ncbi.nlm.nih.gov/Traces/study/?acc=SRX2013632","SRX2013632")</f>
        <v>SRX2013632</v>
      </c>
    </row>
    <row r="79" spans="1:5" x14ac:dyDescent="0.25">
      <c r="A79" t="str">
        <f>HYPERLINK("https://www.ncbi.nlm.nih.gov/geo/query/acc.cgi?acc=GSM2267944","GSM2267944")</f>
        <v>GSM2267944</v>
      </c>
      <c r="B79" s="2" t="s">
        <v>6517</v>
      </c>
      <c r="C79" t="str">
        <f t="shared" si="0"/>
        <v>GSE85505</v>
      </c>
      <c r="D79" t="str">
        <f t="shared" si="1"/>
        <v>SRP081300</v>
      </c>
      <c r="E79" t="str">
        <f>HYPERLINK("https://www.ncbi.nlm.nih.gov/Traces/study/?acc=SRX2013629","SRX2013629")</f>
        <v>SRX2013629</v>
      </c>
    </row>
    <row r="80" spans="1:5" x14ac:dyDescent="0.25">
      <c r="A80" t="str">
        <f>HYPERLINK("https://www.ncbi.nlm.nih.gov/geo/query/acc.cgi?acc=GSM2267940","GSM2267940")</f>
        <v>GSM2267940</v>
      </c>
      <c r="B80" s="2" t="s">
        <v>6518</v>
      </c>
      <c r="C80" t="str">
        <f t="shared" si="0"/>
        <v>GSE85505</v>
      </c>
      <c r="D80" t="str">
        <f t="shared" si="1"/>
        <v>SRP081300</v>
      </c>
      <c r="E80" t="str">
        <f>HYPERLINK("https://www.ncbi.nlm.nih.gov/Traces/study/?acc=SRX2013625","SRX2013625")</f>
        <v>SRX2013625</v>
      </c>
    </row>
    <row r="81" spans="1:5" x14ac:dyDescent="0.25">
      <c r="A81" t="str">
        <f>HYPERLINK("https://www.ncbi.nlm.nih.gov/geo/query/acc.cgi?acc=GSM2267942","GSM2267942")</f>
        <v>GSM2267942</v>
      </c>
      <c r="B81" s="2" t="s">
        <v>6519</v>
      </c>
      <c r="C81" t="str">
        <f t="shared" si="0"/>
        <v>GSE85505</v>
      </c>
      <c r="D81" t="str">
        <f t="shared" si="1"/>
        <v>SRP081300</v>
      </c>
      <c r="E81" t="str">
        <f>HYPERLINK("https://www.ncbi.nlm.nih.gov/Traces/study/?acc=SRX2013627","SRX2013627")</f>
        <v>SRX2013627</v>
      </c>
    </row>
    <row r="82" spans="1:5" x14ac:dyDescent="0.25">
      <c r="A82" t="str">
        <f>HYPERLINK("https://www.ncbi.nlm.nih.gov/geo/query/acc.cgi?acc=GSM2463125","GSM2463125")</f>
        <v>GSM2463125</v>
      </c>
      <c r="B82" s="2" t="s">
        <v>6520</v>
      </c>
      <c r="C82" t="str">
        <f>HYPERLINK("https://www.ncbi.nlm.nih.gov/geo/query/acc.cgi?acc=GSE69823","GSE69823")</f>
        <v>GSE69823</v>
      </c>
      <c r="D82" t="str">
        <f>HYPERLINK("https://www.ncbi.nlm.nih.gov/Traces/study/?acc=SRP059433","SRP059433")</f>
        <v>SRP059433</v>
      </c>
      <c r="E82" t="str">
        <f>HYPERLINK("https://www.ncbi.nlm.nih.gov/Traces/study/?acc=SRX2504208","SRX2504208")</f>
        <v>SRX2504208</v>
      </c>
    </row>
    <row r="83" spans="1:5" x14ac:dyDescent="0.25">
      <c r="A83" t="str">
        <f>HYPERLINK("https://www.ncbi.nlm.nih.gov/geo/query/acc.cgi?acc=GSM2463123","GSM2463123")</f>
        <v>GSM2463123</v>
      </c>
      <c r="B83" s="2" t="s">
        <v>6521</v>
      </c>
      <c r="C83" t="str">
        <f>HYPERLINK("https://www.ncbi.nlm.nih.gov/geo/query/acc.cgi?acc=GSE69823","GSE69823")</f>
        <v>GSE69823</v>
      </c>
      <c r="D83" t="str">
        <f>HYPERLINK("https://www.ncbi.nlm.nih.gov/Traces/study/?acc=SRP059433","SRP059433")</f>
        <v>SRP059433</v>
      </c>
      <c r="E83" t="str">
        <f>HYPERLINK("https://www.ncbi.nlm.nih.gov/Traces/study/?acc=SRX2504206","SRX2504206")</f>
        <v>SRX2504206</v>
      </c>
    </row>
    <row r="84" spans="1:5" x14ac:dyDescent="0.25">
      <c r="A84" t="str">
        <f>HYPERLINK("https://www.ncbi.nlm.nih.gov/geo/query/acc.cgi?acc=GSM2463126","GSM2463126")</f>
        <v>GSM2463126</v>
      </c>
      <c r="B84" s="2" t="s">
        <v>6522</v>
      </c>
      <c r="C84" t="str">
        <f>HYPERLINK("https://www.ncbi.nlm.nih.gov/geo/query/acc.cgi?acc=GSE69823","GSE69823")</f>
        <v>GSE69823</v>
      </c>
      <c r="D84" t="str">
        <f>HYPERLINK("https://www.ncbi.nlm.nih.gov/Traces/study/?acc=SRP059433","SRP059433")</f>
        <v>SRP059433</v>
      </c>
      <c r="E84" t="str">
        <f>HYPERLINK("https://www.ncbi.nlm.nih.gov/Traces/study/?acc=SRX2504209","SRX2504209")</f>
        <v>SRX2504209</v>
      </c>
    </row>
    <row r="85" spans="1:5" x14ac:dyDescent="0.25">
      <c r="A85" t="str">
        <f>HYPERLINK("https://www.ncbi.nlm.nih.gov/geo/query/acc.cgi?acc=GSM1032183","GSM1032183")</f>
        <v>GSM1032183</v>
      </c>
      <c r="B85" s="2" t="s">
        <v>6525</v>
      </c>
      <c r="C85" t="str">
        <f>HYPERLINK("https://www.ncbi.nlm.nih.gov/geo/query/acc.cgi?acc=GSE41903","GSE41903")</f>
        <v>GSE41903</v>
      </c>
      <c r="D85" t="str">
        <f>HYPERLINK("https://www.ncbi.nlm.nih.gov/Traces/study/?acc=SRP017085","SRP017085")</f>
        <v>SRP017085</v>
      </c>
      <c r="E85" t="str">
        <f>HYPERLINK("https://www.ncbi.nlm.nih.gov/Traces/study/?acc=SRX202982","SRX202982")</f>
        <v>SRX202982</v>
      </c>
    </row>
    <row r="86" spans="1:5" x14ac:dyDescent="0.25">
      <c r="A86" t="str">
        <f>HYPERLINK("https://www.ncbi.nlm.nih.gov/geo/query/acc.cgi?acc=GSM1842774","GSM1842774")</f>
        <v>GSM1842774</v>
      </c>
      <c r="B86" s="2" t="s">
        <v>6550</v>
      </c>
      <c r="C86" t="str">
        <f>HYPERLINK("https://www.ncbi.nlm.nih.gov/geo/query/acc.cgi?acc=GSE56312","GSE56312")</f>
        <v>GSE56312</v>
      </c>
      <c r="D86" t="str">
        <f>HYPERLINK("https://www.ncbi.nlm.nih.gov/Traces/study/?acc=SRP040666","SRP040666")</f>
        <v>SRP040666</v>
      </c>
      <c r="E86" t="str">
        <f>HYPERLINK("https://www.ncbi.nlm.nih.gov/Traces/study/?acc=SRX1133099","SRX1133099")</f>
        <v>SRX1133099</v>
      </c>
    </row>
    <row r="87" spans="1:5" x14ac:dyDescent="0.25">
      <c r="A87" t="str">
        <f>HYPERLINK("https://www.ncbi.nlm.nih.gov/geo/query/acc.cgi?acc=GSM2341325","GSM2341325")</f>
        <v>GSM2341325</v>
      </c>
      <c r="B87" s="2" t="s">
        <v>6551</v>
      </c>
      <c r="C87" t="str">
        <f>HYPERLINK("https://www.ncbi.nlm.nih.gov/geo/query/acc.cgi?acc=GSE87821","GSE87821")</f>
        <v>GSE87821</v>
      </c>
      <c r="D87" t="str">
        <f>HYPERLINK("https://www.ncbi.nlm.nih.gov/Traces/study/?acc=SRP091444","SRP091444")</f>
        <v>SRP091444</v>
      </c>
      <c r="E87" t="str">
        <f>HYPERLINK("https://www.ncbi.nlm.nih.gov/Traces/study/?acc=SRX2236948","SRX2236948")</f>
        <v>SRX2236948</v>
      </c>
    </row>
    <row r="88" spans="1:5" x14ac:dyDescent="0.25">
      <c r="A88" t="str">
        <f>HYPERLINK("https://www.ncbi.nlm.nih.gov/geo/query/acc.cgi?acc=GSM1287743","GSM1287743")</f>
        <v>GSM1287743</v>
      </c>
      <c r="B88" s="2" t="s">
        <v>6552</v>
      </c>
      <c r="C88" t="str">
        <f>HYPERLINK("https://www.ncbi.nlm.nih.gov/geo/query/acc.cgi?acc=GSE53212","GSE53212")</f>
        <v>GSE53212</v>
      </c>
      <c r="D88" t="str">
        <f>HYPERLINK("https://www.ncbi.nlm.nih.gov/Traces/study/?acc=SRP033700","SRP033700")</f>
        <v>SRP033700</v>
      </c>
      <c r="E88" t="str">
        <f>HYPERLINK("https://www.ncbi.nlm.nih.gov/Traces/study/?acc=SRX390148","SRX390148")</f>
        <v>SRX390148</v>
      </c>
    </row>
    <row r="89" spans="1:5" x14ac:dyDescent="0.25">
      <c r="A89" t="str">
        <f>HYPERLINK("https://www.ncbi.nlm.nih.gov/geo/query/acc.cgi?acc=GSM1287741","GSM1287741")</f>
        <v>GSM1287741</v>
      </c>
      <c r="B89" s="2" t="s">
        <v>6553</v>
      </c>
      <c r="C89" t="str">
        <f>HYPERLINK("https://www.ncbi.nlm.nih.gov/geo/query/acc.cgi?acc=GSE53212","GSE53212")</f>
        <v>GSE53212</v>
      </c>
      <c r="D89" t="str">
        <f>HYPERLINK("https://www.ncbi.nlm.nih.gov/Traces/study/?acc=SRP033700","SRP033700")</f>
        <v>SRP033700</v>
      </c>
      <c r="E89" t="str">
        <f>HYPERLINK("https://www.ncbi.nlm.nih.gov/Traces/study/?acc=SRX390146","SRX390146")</f>
        <v>SRX390146</v>
      </c>
    </row>
    <row r="90" spans="1:5" x14ac:dyDescent="0.25">
      <c r="A90" t="str">
        <f>HYPERLINK("https://www.ncbi.nlm.nih.gov/geo/query/acc.cgi?acc=GSM1287739","GSM1287739")</f>
        <v>GSM1287739</v>
      </c>
      <c r="B90" s="2" t="s">
        <v>6554</v>
      </c>
      <c r="C90" t="str">
        <f>HYPERLINK("https://www.ncbi.nlm.nih.gov/geo/query/acc.cgi?acc=GSE53212","GSE53212")</f>
        <v>GSE53212</v>
      </c>
      <c r="D90" t="str">
        <f>HYPERLINK("https://www.ncbi.nlm.nih.gov/Traces/study/?acc=SRP033700","SRP033700")</f>
        <v>SRP033700</v>
      </c>
      <c r="E90" t="str">
        <f>HYPERLINK("https://www.ncbi.nlm.nih.gov/Traces/study/?acc=SRX390144","SRX390144")</f>
        <v>SRX390144</v>
      </c>
    </row>
    <row r="91" spans="1:5" x14ac:dyDescent="0.25">
      <c r="A91" t="str">
        <f>HYPERLINK("https://www.ncbi.nlm.nih.gov/geo/query/acc.cgi?acc=GSM2056868","GSM2056868")</f>
        <v>GSM2056868</v>
      </c>
      <c r="B91" s="2" t="s">
        <v>6559</v>
      </c>
      <c r="C91" t="str">
        <f>HYPERLINK("https://www.ncbi.nlm.nih.gov/geo/query/acc.cgi?acc=GSE77705","GSE77705")</f>
        <v>GSE77705</v>
      </c>
      <c r="D91" t="str">
        <f>HYPERLINK("https://www.ncbi.nlm.nih.gov/Traces/study/?acc=SRP069790","SRP069790")</f>
        <v>SRP069790</v>
      </c>
      <c r="E91" t="str">
        <f>HYPERLINK("https://www.ncbi.nlm.nih.gov/Traces/study/?acc=SRX1566355","SRX1566355")</f>
        <v>SRX1566355</v>
      </c>
    </row>
    <row r="92" spans="1:5" x14ac:dyDescent="0.25">
      <c r="A92" t="str">
        <f>HYPERLINK("https://www.ncbi.nlm.nih.gov/geo/query/acc.cgi?acc=GSM1922488","GSM1922488")</f>
        <v>GSM1922488</v>
      </c>
      <c r="B92" s="2" t="s">
        <v>6561</v>
      </c>
      <c r="C92" t="str">
        <f>HYPERLINK("https://www.ncbi.nlm.nih.gov/geo/query/acc.cgi?acc=GSE74547","GSE74547")</f>
        <v>GSE74547</v>
      </c>
      <c r="D92" t="str">
        <f>HYPERLINK("https://www.ncbi.nlm.nih.gov/Traces/study/?acc=SRP065555","SRP065555")</f>
        <v>SRP065555</v>
      </c>
      <c r="E92" t="str">
        <f>HYPERLINK("https://www.ncbi.nlm.nih.gov/Traces/study/?acc=SRX1404254","SRX1404254")</f>
        <v>SRX1404254</v>
      </c>
    </row>
    <row r="93" spans="1:5" x14ac:dyDescent="0.25">
      <c r="A93" t="str">
        <f>HYPERLINK("https://www.ncbi.nlm.nih.gov/geo/query/acc.cgi?acc=GSM1820459","GSM1820459")</f>
        <v>GSM1820459</v>
      </c>
      <c r="B93" s="2" t="s">
        <v>6562</v>
      </c>
      <c r="C93" t="str">
        <f>HYPERLINK("https://www.ncbi.nlm.nih.gov/geo/query/acc.cgi?acc=GSE70849","GSE70849")</f>
        <v>GSE70849</v>
      </c>
      <c r="D93" t="str">
        <f>HYPERLINK("https://www.ncbi.nlm.nih.gov/Traces/study/?acc=SRP061023","SRP061023")</f>
        <v>SRP061023</v>
      </c>
      <c r="E93" t="str">
        <f>HYPERLINK("https://www.ncbi.nlm.nih.gov/Traces/study/?acc=SRX1094450","SRX1094450")</f>
        <v>SRX1094450</v>
      </c>
    </row>
    <row r="94" spans="1:5" x14ac:dyDescent="0.25">
      <c r="A94" t="str">
        <f>HYPERLINK("https://www.ncbi.nlm.nih.gov/geo/query/acc.cgi?acc=GSM1820455","GSM1820455")</f>
        <v>GSM1820455</v>
      </c>
      <c r="B94" s="2" t="s">
        <v>6563</v>
      </c>
      <c r="C94" t="str">
        <f>HYPERLINK("https://www.ncbi.nlm.nih.gov/geo/query/acc.cgi?acc=GSE70849","GSE70849")</f>
        <v>GSE70849</v>
      </c>
      <c r="D94" t="str">
        <f>HYPERLINK("https://www.ncbi.nlm.nih.gov/Traces/study/?acc=SRP061023","SRP061023")</f>
        <v>SRP061023</v>
      </c>
      <c r="E94" t="str">
        <f>HYPERLINK("https://www.ncbi.nlm.nih.gov/Traces/study/?acc=SRX1094446","SRX1094446")</f>
        <v>SRX1094446</v>
      </c>
    </row>
    <row r="95" spans="1:5" x14ac:dyDescent="0.25">
      <c r="A95" t="str">
        <f>HYPERLINK("https://www.ncbi.nlm.nih.gov/geo/query/acc.cgi?acc=GSM1709614","GSM1709614")</f>
        <v>GSM1709614</v>
      </c>
      <c r="B95" s="2" t="s">
        <v>6568</v>
      </c>
      <c r="C95" t="str">
        <f>HYPERLINK("https://www.ncbi.nlm.nih.gov/geo/query/acc.cgi?acc=GSE69823","GSE69823")</f>
        <v>GSE69823</v>
      </c>
      <c r="D95" t="str">
        <f>HYPERLINK("https://www.ncbi.nlm.nih.gov/Traces/study/?acc=SRP059433","SRP059433")</f>
        <v>SRP059433</v>
      </c>
      <c r="E95" t="str">
        <f>HYPERLINK("https://www.ncbi.nlm.nih.gov/Traces/study/?acc=SRX1057675","SRX1057675")</f>
        <v>SRX1057675</v>
      </c>
    </row>
    <row r="96" spans="1:5" x14ac:dyDescent="0.25">
      <c r="A96" t="str">
        <f>HYPERLINK("https://www.ncbi.nlm.nih.gov/geo/query/acc.cgi?acc=GSM2133804","GSM2133804")</f>
        <v>GSM2133804</v>
      </c>
      <c r="B96" s="2" t="s">
        <v>6570</v>
      </c>
      <c r="C96" t="str">
        <f>HYPERLINK("https://www.ncbi.nlm.nih.gov/geo/query/acc.cgi?acc=GSE80708","GSE80708")</f>
        <v>GSE80708</v>
      </c>
      <c r="D96" t="str">
        <f>HYPERLINK("https://www.ncbi.nlm.nih.gov/Traces/study/?acc=SRP074044","SRP074044")</f>
        <v>SRP074044</v>
      </c>
      <c r="E96" t="str">
        <f>HYPERLINK("https://www.ncbi.nlm.nih.gov/Traces/study/?acc=SRX1728912","SRX1728912")</f>
        <v>SRX1728912</v>
      </c>
    </row>
    <row r="97" spans="1:5" x14ac:dyDescent="0.25">
      <c r="A97" t="str">
        <f>HYPERLINK("https://www.ncbi.nlm.nih.gov/geo/query/acc.cgi?acc=GSM2133806","GSM2133806")</f>
        <v>GSM2133806</v>
      </c>
      <c r="B97" s="2" t="s">
        <v>6571</v>
      </c>
      <c r="C97" t="str">
        <f>HYPERLINK("https://www.ncbi.nlm.nih.gov/geo/query/acc.cgi?acc=GSE80708","GSE80708")</f>
        <v>GSE80708</v>
      </c>
      <c r="D97" t="str">
        <f>HYPERLINK("https://www.ncbi.nlm.nih.gov/Traces/study/?acc=SRP074044","SRP074044")</f>
        <v>SRP074044</v>
      </c>
      <c r="E97" t="str">
        <f>HYPERLINK("https://www.ncbi.nlm.nih.gov/Traces/study/?acc=SRX1728914","SRX1728914")</f>
        <v>SRX1728914</v>
      </c>
    </row>
    <row r="98" spans="1:5" x14ac:dyDescent="0.25">
      <c r="A98" t="str">
        <f>HYPERLINK("https://www.ncbi.nlm.nih.gov/geo/query/acc.cgi?acc=GSM2482407","GSM2482407")</f>
        <v>GSM2482407</v>
      </c>
      <c r="B98" s="2" t="s">
        <v>6575</v>
      </c>
      <c r="C98" t="str">
        <f>HYPERLINK("https://www.ncbi.nlm.nih.gov/geo/query/acc.cgi?acc=GSE84480","GSE84480")</f>
        <v>GSE84480</v>
      </c>
      <c r="D98" t="str">
        <f>HYPERLINK("https://www.ncbi.nlm.nih.gov/Traces/study/?acc=SRP078684","SRP078684")</f>
        <v>SRP078684</v>
      </c>
      <c r="E98" t="str">
        <f>HYPERLINK("https://www.ncbi.nlm.nih.gov/Traces/study/?acc=SRX2549432","SRX2549432")</f>
        <v>SRX2549432</v>
      </c>
    </row>
    <row r="99" spans="1:5" x14ac:dyDescent="0.25">
      <c r="A99" t="str">
        <f>HYPERLINK("https://www.ncbi.nlm.nih.gov/geo/query/acc.cgi?acc=GSM1486508","GSM1486508")</f>
        <v>GSM1486508</v>
      </c>
      <c r="B99" s="2" t="s">
        <v>6576</v>
      </c>
      <c r="C99" t="str">
        <f>HYPERLINK("https://www.ncbi.nlm.nih.gov/geo/query/acc.cgi?acc=GSE60738","GSE60738")</f>
        <v>GSE60738</v>
      </c>
      <c r="D99" t="str">
        <f>HYPERLINK("https://www.ncbi.nlm.nih.gov/Traces/study/?acc=SRP045763","SRP045763")</f>
        <v>SRP045763</v>
      </c>
      <c r="E99" t="str">
        <f>HYPERLINK("https://www.ncbi.nlm.nih.gov/Traces/study/?acc=SRX685953","SRX685953")</f>
        <v>SRX685953</v>
      </c>
    </row>
    <row r="100" spans="1:5" x14ac:dyDescent="0.25">
      <c r="A100" t="str">
        <f>HYPERLINK("https://www.ncbi.nlm.nih.gov/geo/query/acc.cgi?acc=GSM1624421","GSM1624421")</f>
        <v>GSM1624421</v>
      </c>
      <c r="B100" s="2" t="s">
        <v>6577</v>
      </c>
      <c r="C100" t="str">
        <f>HYPERLINK("https://www.ncbi.nlm.nih.gov/geo/query/acc.cgi?acc=GSE66523","GSE66523")</f>
        <v>GSE66523</v>
      </c>
      <c r="D100" t="str">
        <f>HYPERLINK("https://www.ncbi.nlm.nih.gov/Traces/study/?acc=SRP055819","SRP055819")</f>
        <v>SRP055819</v>
      </c>
      <c r="E100" t="str">
        <f>HYPERLINK("https://www.ncbi.nlm.nih.gov/Traces/study/?acc=SRX897441","SRX897441")</f>
        <v>SRX897441</v>
      </c>
    </row>
    <row r="101" spans="1:5" x14ac:dyDescent="0.25">
      <c r="A101" t="str">
        <f>HYPERLINK("https://www.ncbi.nlm.nih.gov/geo/query/acc.cgi?acc=GSM1053454","GSM1053454")</f>
        <v>GSM1053454</v>
      </c>
      <c r="B101" s="2" t="s">
        <v>6578</v>
      </c>
      <c r="C101" t="str">
        <f>HYPERLINK("https://www.ncbi.nlm.nih.gov/geo/query/acc.cgi?acc=GSE42923","GSE42923")</f>
        <v>GSE42923</v>
      </c>
      <c r="D101" t="str">
        <f>HYPERLINK("https://www.ncbi.nlm.nih.gov/Traces/study/?acc=SRP017572","SRP017572")</f>
        <v>SRP017572</v>
      </c>
      <c r="E101" t="str">
        <f>HYPERLINK("https://www.ncbi.nlm.nih.gov/Traces/study/?acc=SRX210596","SRX210596")</f>
        <v>SRX210596</v>
      </c>
    </row>
    <row r="102" spans="1:5" x14ac:dyDescent="0.25">
      <c r="A102" t="str">
        <f>HYPERLINK("https://www.ncbi.nlm.nih.gov/geo/query/acc.cgi?acc=GSM2149158","GSM2149158")</f>
        <v>GSM2149158</v>
      </c>
      <c r="B102" s="2" t="s">
        <v>6579</v>
      </c>
      <c r="C102" t="str">
        <f>HYPERLINK("https://www.ncbi.nlm.nih.gov/geo/query/acc.cgi?acc=GSE81285","GSE81285")</f>
        <v>GSE81285</v>
      </c>
      <c r="D102" t="str">
        <f>HYPERLINK("https://www.ncbi.nlm.nih.gov/Traces/study/?acc=SRP074763","SRP074763")</f>
        <v>SRP074763</v>
      </c>
      <c r="E102" t="str">
        <f>HYPERLINK("https://www.ncbi.nlm.nih.gov/Traces/study/?acc=SRX1754846","SRX1754846")</f>
        <v>SRX1754846</v>
      </c>
    </row>
    <row r="103" spans="1:5" x14ac:dyDescent="0.25">
      <c r="A103" t="str">
        <f>HYPERLINK("https://www.ncbi.nlm.nih.gov/geo/query/acc.cgi?acc=GSM2149161","GSM2149161")</f>
        <v>GSM2149161</v>
      </c>
      <c r="B103" s="2" t="s">
        <v>6580</v>
      </c>
      <c r="C103" t="str">
        <f>HYPERLINK("https://www.ncbi.nlm.nih.gov/geo/query/acc.cgi?acc=GSE81285","GSE81285")</f>
        <v>GSE81285</v>
      </c>
      <c r="D103" t="str">
        <f>HYPERLINK("https://www.ncbi.nlm.nih.gov/Traces/study/?acc=SRP074763","SRP074763")</f>
        <v>SRP074763</v>
      </c>
      <c r="E103" t="str">
        <f>HYPERLINK("https://www.ncbi.nlm.nih.gov/Traces/study/?acc=SRX1754849","SRX1754849")</f>
        <v>SRX1754849</v>
      </c>
    </row>
    <row r="104" spans="1:5" x14ac:dyDescent="0.25">
      <c r="A104" t="str">
        <f>HYPERLINK("https://www.ncbi.nlm.nih.gov/geo/query/acc.cgi?acc=GSM2149164","GSM2149164")</f>
        <v>GSM2149164</v>
      </c>
      <c r="B104" s="2" t="s">
        <v>6581</v>
      </c>
      <c r="C104" t="str">
        <f>HYPERLINK("https://www.ncbi.nlm.nih.gov/geo/query/acc.cgi?acc=GSE81285","GSE81285")</f>
        <v>GSE81285</v>
      </c>
      <c r="D104" t="str">
        <f>HYPERLINK("https://www.ncbi.nlm.nih.gov/Traces/study/?acc=SRP074763","SRP074763")</f>
        <v>SRP074763</v>
      </c>
      <c r="E104" t="str">
        <f>HYPERLINK("https://www.ncbi.nlm.nih.gov/Traces/study/?acc=SRX1754852","SRX1754852")</f>
        <v>SRX1754852</v>
      </c>
    </row>
    <row r="105" spans="1:5" x14ac:dyDescent="0.25">
      <c r="A105" t="str">
        <f>HYPERLINK("https://www.ncbi.nlm.nih.gov/geo/query/acc.cgi?acc=GSM1808883","GSM1808883")</f>
        <v>GSM1808883</v>
      </c>
      <c r="B105" s="2" t="s">
        <v>6582</v>
      </c>
      <c r="C105" t="str">
        <f>HYPERLINK("https://www.ncbi.nlm.nih.gov/geo/query/acc.cgi?acc=GSE70546","GSE70546")</f>
        <v>GSE70546</v>
      </c>
      <c r="D105" t="str">
        <f>HYPERLINK("https://www.ncbi.nlm.nih.gov/Traces/study/?acc=SRP060372","SRP060372")</f>
        <v>SRP060372</v>
      </c>
      <c r="E105" t="str">
        <f>HYPERLINK("https://www.ncbi.nlm.nih.gov/Traces/study/?acc=SRX1081738","SRX1081738")</f>
        <v>SRX1081738</v>
      </c>
    </row>
    <row r="106" spans="1:5" x14ac:dyDescent="0.25">
      <c r="A106" t="str">
        <f>HYPERLINK("https://www.ncbi.nlm.nih.gov/geo/query/acc.cgi?acc=GSM1808885","GSM1808885")</f>
        <v>GSM1808885</v>
      </c>
      <c r="B106" s="2" t="s">
        <v>6583</v>
      </c>
      <c r="C106" t="str">
        <f>HYPERLINK("https://www.ncbi.nlm.nih.gov/geo/query/acc.cgi?acc=GSE70546","GSE70546")</f>
        <v>GSE70546</v>
      </c>
      <c r="D106" t="str">
        <f>HYPERLINK("https://www.ncbi.nlm.nih.gov/Traces/study/?acc=SRP060372","SRP060372")</f>
        <v>SRP060372</v>
      </c>
      <c r="E106" t="str">
        <f>HYPERLINK("https://www.ncbi.nlm.nih.gov/Traces/study/?acc=SRX1081740","SRX1081740")</f>
        <v>SRX1081740</v>
      </c>
    </row>
    <row r="107" spans="1:5" x14ac:dyDescent="0.25">
      <c r="A107" t="str">
        <f>HYPERLINK("https://www.ncbi.nlm.nih.gov/geo/query/acc.cgi?acc=GSM2141229","GSM2141229")</f>
        <v>GSM2141229</v>
      </c>
      <c r="B107" s="2" t="s">
        <v>6584</v>
      </c>
      <c r="C107" t="str">
        <f>HYPERLINK("https://www.ncbi.nlm.nih.gov/geo/query/acc.cgi?acc=GSE81044","GSE81044")</f>
        <v>GSE81044</v>
      </c>
      <c r="D107" t="str">
        <f>HYPERLINK("https://www.ncbi.nlm.nih.gov/Traces/study/?acc=SRP074273","SRP074273")</f>
        <v>SRP074273</v>
      </c>
      <c r="E107" t="str">
        <f>HYPERLINK("https://www.ncbi.nlm.nih.gov/Traces/study/?acc=SRX1738892","SRX1738892")</f>
        <v>SRX1738892</v>
      </c>
    </row>
    <row r="108" spans="1:5" x14ac:dyDescent="0.25">
      <c r="A108" t="str">
        <f>HYPERLINK("https://www.ncbi.nlm.nih.gov/geo/query/acc.cgi?acc=GSM1820462","GSM1820462")</f>
        <v>GSM1820462</v>
      </c>
      <c r="B108" s="2" t="s">
        <v>6585</v>
      </c>
      <c r="C108" t="str">
        <f>HYPERLINK("https://www.ncbi.nlm.nih.gov/geo/query/acc.cgi?acc=GSE70849","GSE70849")</f>
        <v>GSE70849</v>
      </c>
      <c r="D108" t="str">
        <f>HYPERLINK("https://www.ncbi.nlm.nih.gov/Traces/study/?acc=SRP061023","SRP061023")</f>
        <v>SRP061023</v>
      </c>
      <c r="E108" t="str">
        <f>HYPERLINK("https://www.ncbi.nlm.nih.gov/Traces/study/?acc=SRX1094453","SRX1094453")</f>
        <v>SRX1094453</v>
      </c>
    </row>
    <row r="109" spans="1:5" x14ac:dyDescent="0.25">
      <c r="A109" t="str">
        <f>HYPERLINK("https://www.ncbi.nlm.nih.gov/geo/query/acc.cgi?acc=GSM1477666","GSM1477666")</f>
        <v>GSM1477666</v>
      </c>
      <c r="B109" s="2" t="s">
        <v>6588</v>
      </c>
      <c r="C109" t="str">
        <f>HYPERLINK("https://www.ncbi.nlm.nih.gov/geo/query/acc.cgi?acc=GSE60397","GSE60397")</f>
        <v>GSE60397</v>
      </c>
      <c r="D109" t="str">
        <f>HYPERLINK("https://www.ncbi.nlm.nih.gov/Traces/study/?acc=SRP045486","SRP045486")</f>
        <v>SRP045486</v>
      </c>
      <c r="E109" t="str">
        <f>HYPERLINK("https://www.ncbi.nlm.nih.gov/Traces/study/?acc=SRX679500","SRX679500")</f>
        <v>SRX679500</v>
      </c>
    </row>
    <row r="110" spans="1:5" x14ac:dyDescent="0.25">
      <c r="A110" t="str">
        <f>HYPERLINK("https://www.ncbi.nlm.nih.gov/geo/query/acc.cgi?acc=GSM886458","GSM886458")</f>
        <v>GSM886458</v>
      </c>
      <c r="B110" s="2" t="s">
        <v>6590</v>
      </c>
      <c r="C110" t="str">
        <f>HYPERLINK("https://www.ncbi.nlm.nih.gov/geo/query/acc.cgi?acc=GSE36290","GSE36290")</f>
        <v>GSE36290</v>
      </c>
      <c r="D110" t="str">
        <f>HYPERLINK("https://www.ncbi.nlm.nih.gov/Traces/study/?acc=SRP011318","SRP011318")</f>
        <v>SRP011318</v>
      </c>
      <c r="E110" t="str">
        <f>HYPERLINK("https://www.ncbi.nlm.nih.gov/Traces/study/?acc=SRX127324","SRX127324")</f>
        <v>SRX127324</v>
      </c>
    </row>
    <row r="111" spans="1:5" x14ac:dyDescent="0.25">
      <c r="A111" t="str">
        <f>HYPERLINK("https://www.ncbi.nlm.nih.gov/geo/query/acc.cgi?acc=GSM2042329","GSM2042329")</f>
        <v>GSM2042329</v>
      </c>
      <c r="B111" s="2" t="s">
        <v>6591</v>
      </c>
      <c r="C111" t="str">
        <f>HYPERLINK("https://www.ncbi.nlm.nih.gov/geo/query/acc.cgi?acc=GSE77003","GSE77003")</f>
        <v>GSE77003</v>
      </c>
      <c r="D111" t="str">
        <f>HYPERLINK("https://www.ncbi.nlm.nih.gov/Traces/study/?acc=SRP068644","SRP068644")</f>
        <v>SRP068644</v>
      </c>
      <c r="E111" t="str">
        <f>HYPERLINK("https://www.ncbi.nlm.nih.gov/Traces/study/?acc=SRX1537889","SRX1537889")</f>
        <v>SRX1537889</v>
      </c>
    </row>
    <row r="112" spans="1:5" x14ac:dyDescent="0.25">
      <c r="A112" t="str">
        <f>HYPERLINK("https://www.ncbi.nlm.nih.gov/geo/query/acc.cgi?acc=GSM2042333","GSM2042333")</f>
        <v>GSM2042333</v>
      </c>
      <c r="B112" s="2" t="s">
        <v>6592</v>
      </c>
      <c r="C112" t="str">
        <f>HYPERLINK("https://www.ncbi.nlm.nih.gov/geo/query/acc.cgi?acc=GSE77003","GSE77003")</f>
        <v>GSE77003</v>
      </c>
      <c r="D112" t="str">
        <f>HYPERLINK("https://www.ncbi.nlm.nih.gov/Traces/study/?acc=SRP068644","SRP068644")</f>
        <v>SRP068644</v>
      </c>
      <c r="E112" t="str">
        <f>HYPERLINK("https://www.ncbi.nlm.nih.gov/Traces/study/?acc=SRX1537893","SRX1537893")</f>
        <v>SRX1537893</v>
      </c>
    </row>
    <row r="113" spans="1:5" x14ac:dyDescent="0.25">
      <c r="A113" t="str">
        <f>HYPERLINK("https://www.ncbi.nlm.nih.gov/geo/query/acc.cgi?acc=GSM1916166","GSM1916166")</f>
        <v>GSM1916166</v>
      </c>
      <c r="B113" s="2" t="s">
        <v>6600</v>
      </c>
      <c r="C113" t="str">
        <f>HYPERLINK("https://www.ncbi.nlm.nih.gov/geo/query/acc.cgi?acc=GSE74278","GSE74278")</f>
        <v>GSE74278</v>
      </c>
      <c r="D113" t="str">
        <f>HYPERLINK("https://www.ncbi.nlm.nih.gov/Traces/study/?acc=SRP065215","SRP065215")</f>
        <v>SRP065215</v>
      </c>
      <c r="E113" t="str">
        <f>HYPERLINK("https://www.ncbi.nlm.nih.gov/Traces/study/?acc=SRX1366833","SRX1366833")</f>
        <v>SRX1366833</v>
      </c>
    </row>
    <row r="114" spans="1:5" x14ac:dyDescent="0.25">
      <c r="A114" t="str">
        <f>HYPERLINK("https://www.ncbi.nlm.nih.gov/geo/query/acc.cgi?acc=GSM1571965","GSM1571965")</f>
        <v>GSM1571965</v>
      </c>
      <c r="B114" s="2" t="s">
        <v>6603</v>
      </c>
      <c r="C114" t="str">
        <f>HYPERLINK("https://www.ncbi.nlm.nih.gov/geo/query/acc.cgi?acc=GSE61188","GSE61188")</f>
        <v>GSE61188</v>
      </c>
      <c r="D114" t="str">
        <f>HYPERLINK("https://www.ncbi.nlm.nih.gov/Traces/study/?acc=SRP046299","SRP046299")</f>
        <v>SRP046299</v>
      </c>
      <c r="E114" t="str">
        <f>HYPERLINK("https://www.ncbi.nlm.nih.gov/Traces/study/?acc=SRX823608","SRX823608")</f>
        <v>SRX823608</v>
      </c>
    </row>
    <row r="115" spans="1:5" x14ac:dyDescent="0.25">
      <c r="A115" t="str">
        <f>HYPERLINK("https://www.ncbi.nlm.nih.gov/geo/query/acc.cgi?acc=GSM1842768","GSM1842768")</f>
        <v>GSM1842768</v>
      </c>
      <c r="B115" s="2" t="s">
        <v>6607</v>
      </c>
      <c r="C115" t="str">
        <f>HYPERLINK("https://www.ncbi.nlm.nih.gov/geo/query/acc.cgi?acc=GSE56312","GSE56312")</f>
        <v>GSE56312</v>
      </c>
      <c r="D115" t="str">
        <f>HYPERLINK("https://www.ncbi.nlm.nih.gov/Traces/study/?acc=SRP040666","SRP040666")</f>
        <v>SRP040666</v>
      </c>
      <c r="E115" t="str">
        <f>HYPERLINK("https://www.ncbi.nlm.nih.gov/Traces/study/?acc=SRX1133093","SRX1133093")</f>
        <v>SRX1133093</v>
      </c>
    </row>
    <row r="116" spans="1:5" x14ac:dyDescent="0.25">
      <c r="A116" t="str">
        <f>HYPERLINK("https://www.ncbi.nlm.nih.gov/geo/query/acc.cgi?acc=GSM1904063","GSM1904063")</f>
        <v>GSM1904063</v>
      </c>
      <c r="B116" s="2" t="s">
        <v>6608</v>
      </c>
      <c r="C116" t="str">
        <f>HYPERLINK("https://www.ncbi.nlm.nih.gov/geo/query/acc.cgi?acc=GSE73823","GSE73823")</f>
        <v>GSE73823</v>
      </c>
      <c r="D116" t="str">
        <f>HYPERLINK("https://www.ncbi.nlm.nih.gov/Traces/study/?acc=SRP064574","SRP064574")</f>
        <v>SRP064574</v>
      </c>
      <c r="E116" t="str">
        <f>HYPERLINK("https://www.ncbi.nlm.nih.gov/Traces/study/?acc=SRX1310957","SRX1310957")</f>
        <v>SRX1310957</v>
      </c>
    </row>
    <row r="117" spans="1:5" x14ac:dyDescent="0.25">
      <c r="A117" t="str">
        <f>HYPERLINK("https://www.ncbi.nlm.nih.gov/geo/query/acc.cgi?acc=GSM1904061","GSM1904061")</f>
        <v>GSM1904061</v>
      </c>
      <c r="B117" s="2" t="s">
        <v>6609</v>
      </c>
      <c r="C117" t="str">
        <f>HYPERLINK("https://www.ncbi.nlm.nih.gov/geo/query/acc.cgi?acc=GSE73823","GSE73823")</f>
        <v>GSE73823</v>
      </c>
      <c r="D117" t="str">
        <f>HYPERLINK("https://www.ncbi.nlm.nih.gov/Traces/study/?acc=SRP064574","SRP064574")</f>
        <v>SRP064574</v>
      </c>
      <c r="E117" t="str">
        <f>HYPERLINK("https://www.ncbi.nlm.nih.gov/Traces/study/?acc=SRX1310955","SRX1310955")</f>
        <v>SRX1310955</v>
      </c>
    </row>
    <row r="118" spans="1:5" x14ac:dyDescent="0.25">
      <c r="A118" t="str">
        <f>HYPERLINK("https://www.ncbi.nlm.nih.gov/geo/query/acc.cgi?acc=GSM1904067","GSM1904067")</f>
        <v>GSM1904067</v>
      </c>
      <c r="B118" s="2" t="s">
        <v>6610</v>
      </c>
      <c r="C118" t="str">
        <f>HYPERLINK("https://www.ncbi.nlm.nih.gov/geo/query/acc.cgi?acc=GSE73823","GSE73823")</f>
        <v>GSE73823</v>
      </c>
      <c r="D118" t="str">
        <f>HYPERLINK("https://www.ncbi.nlm.nih.gov/Traces/study/?acc=SRP064574","SRP064574")</f>
        <v>SRP064574</v>
      </c>
      <c r="E118" t="str">
        <f>HYPERLINK("https://www.ncbi.nlm.nih.gov/Traces/study/?acc=SRX1310961","SRX1310961")</f>
        <v>SRX1310961</v>
      </c>
    </row>
    <row r="119" spans="1:5" x14ac:dyDescent="0.25">
      <c r="A119" t="str">
        <f>HYPERLINK("https://www.ncbi.nlm.nih.gov/geo/query/acc.cgi?acc=GSM1294846","GSM1294846")</f>
        <v>GSM1294846</v>
      </c>
      <c r="B119" s="2" t="s">
        <v>6611</v>
      </c>
      <c r="C119" t="str">
        <f>HYPERLINK("https://www.ncbi.nlm.nih.gov/geo/query/acc.cgi?acc=GSE53489","GSE53489")</f>
        <v>GSE53489</v>
      </c>
      <c r="D119" t="str">
        <f>HYPERLINK("https://www.ncbi.nlm.nih.gov/Traces/study/?acc=SRP034620","SRP034620")</f>
        <v>SRP034620</v>
      </c>
      <c r="E119" t="str">
        <f>HYPERLINK("https://www.ncbi.nlm.nih.gov/Traces/study/?acc=SRX396215","SRX396215")</f>
        <v>SRX396215</v>
      </c>
    </row>
    <row r="120" spans="1:5" x14ac:dyDescent="0.25">
      <c r="A120" t="str">
        <f>HYPERLINK("https://www.ncbi.nlm.nih.gov/geo/query/acc.cgi?acc=GSM1387015","GSM1387015")</f>
        <v>GSM1387015</v>
      </c>
      <c r="B120" s="2" t="s">
        <v>6612</v>
      </c>
      <c r="C120" t="str">
        <f>HYPERLINK("https://www.ncbi.nlm.nih.gov/geo/query/acc.cgi?acc=GSE57700","GSE57700")</f>
        <v>GSE57700</v>
      </c>
      <c r="D120" t="str">
        <f>HYPERLINK("https://www.ncbi.nlm.nih.gov/Traces/study/?acc=SRP030776","SRP030776")</f>
        <v>SRP030776</v>
      </c>
      <c r="E120" t="str">
        <f>HYPERLINK("https://www.ncbi.nlm.nih.gov/Traces/study/?acc=SRX532338","SRX532338")</f>
        <v>SRX532338</v>
      </c>
    </row>
    <row r="121" spans="1:5" x14ac:dyDescent="0.25">
      <c r="A121" t="str">
        <f>HYPERLINK("https://www.ncbi.nlm.nih.gov/geo/query/acc.cgi?acc=GSM1387016","GSM1387016")</f>
        <v>GSM1387016</v>
      </c>
      <c r="B121" s="2" t="s">
        <v>6613</v>
      </c>
      <c r="C121" t="str">
        <f>HYPERLINK("https://www.ncbi.nlm.nih.gov/geo/query/acc.cgi?acc=GSE57700","GSE57700")</f>
        <v>GSE57700</v>
      </c>
      <c r="D121" t="str">
        <f>HYPERLINK("https://www.ncbi.nlm.nih.gov/Traces/study/?acc=SRP030776","SRP030776")</f>
        <v>SRP030776</v>
      </c>
      <c r="E121" t="str">
        <f>HYPERLINK("https://www.ncbi.nlm.nih.gov/Traces/study/?acc=SRX532339","SRX532339")</f>
        <v>SRX532339</v>
      </c>
    </row>
    <row r="122" spans="1:5" x14ac:dyDescent="0.25">
      <c r="A122" t="str">
        <f>HYPERLINK("https://www.ncbi.nlm.nih.gov/geo/query/acc.cgi?acc=GSM2237798","GSM2237798")</f>
        <v>GSM2237798</v>
      </c>
      <c r="B122" s="2" t="s">
        <v>6614</v>
      </c>
      <c r="C122" t="str">
        <f>HYPERLINK("https://www.ncbi.nlm.nih.gov/geo/query/acc.cgi?acc=GSE84480","GSE84480")</f>
        <v>GSE84480</v>
      </c>
      <c r="D122" t="str">
        <f>HYPERLINK("https://www.ncbi.nlm.nih.gov/Traces/study/?acc=SRP078684","SRP078684")</f>
        <v>SRP078684</v>
      </c>
      <c r="E122" t="str">
        <f>HYPERLINK("https://www.ncbi.nlm.nih.gov/Traces/study/?acc=SRX1954156","SRX1954156")</f>
        <v>SRX1954156</v>
      </c>
    </row>
    <row r="123" spans="1:5" x14ac:dyDescent="0.25">
      <c r="A123" t="str">
        <f>HYPERLINK("https://www.ncbi.nlm.nih.gov/geo/query/acc.cgi?acc=GSM2237797","GSM2237797")</f>
        <v>GSM2237797</v>
      </c>
      <c r="B123" s="2" t="s">
        <v>6615</v>
      </c>
      <c r="C123" t="str">
        <f>HYPERLINK("https://www.ncbi.nlm.nih.gov/geo/query/acc.cgi?acc=GSE84480","GSE84480")</f>
        <v>GSE84480</v>
      </c>
      <c r="D123" t="str">
        <f>HYPERLINK("https://www.ncbi.nlm.nih.gov/Traces/study/?acc=SRP078684","SRP078684")</f>
        <v>SRP078684</v>
      </c>
      <c r="E123" t="str">
        <f>HYPERLINK("https://www.ncbi.nlm.nih.gov/Traces/study/?acc=SRX1954155","SRX1954155")</f>
        <v>SRX1954155</v>
      </c>
    </row>
    <row r="124" spans="1:5" x14ac:dyDescent="0.25">
      <c r="A124" t="str">
        <f>HYPERLINK("https://www.ncbi.nlm.nih.gov/geo/query/acc.cgi?acc=GSM2237796","GSM2237796")</f>
        <v>GSM2237796</v>
      </c>
      <c r="B124" s="2" t="s">
        <v>6616</v>
      </c>
      <c r="C124" t="str">
        <f>HYPERLINK("https://www.ncbi.nlm.nih.gov/geo/query/acc.cgi?acc=GSE84480","GSE84480")</f>
        <v>GSE84480</v>
      </c>
      <c r="D124" t="str">
        <f>HYPERLINK("https://www.ncbi.nlm.nih.gov/Traces/study/?acc=SRP078684","SRP078684")</f>
        <v>SRP078684</v>
      </c>
      <c r="E124" t="str">
        <f>HYPERLINK("https://www.ncbi.nlm.nih.gov/Traces/study/?acc=SRX1954154","SRX1954154")</f>
        <v>SRX1954154</v>
      </c>
    </row>
    <row r="125" spans="1:5" x14ac:dyDescent="0.25">
      <c r="A125" t="str">
        <f>HYPERLINK("https://www.ncbi.nlm.nih.gov/geo/query/acc.cgi?acc=GSM1194347","GSM1194347")</f>
        <v>GSM1194347</v>
      </c>
      <c r="B125" s="2" t="s">
        <v>6617</v>
      </c>
      <c r="C125" t="str">
        <f>HYPERLINK("https://www.ncbi.nlm.nih.gov/geo/query/acc.cgi?acc=GSE49147","GSE49147")</f>
        <v>GSE49147</v>
      </c>
      <c r="D125" t="str">
        <f>HYPERLINK("https://www.ncbi.nlm.nih.gov/Traces/study/?acc=SRP028179","SRP028179")</f>
        <v>SRP028179</v>
      </c>
      <c r="E125" t="str">
        <f>HYPERLINK("https://www.ncbi.nlm.nih.gov/Traces/study/?acc=SRX327379","SRX327379")</f>
        <v>SRX327379</v>
      </c>
    </row>
    <row r="126" spans="1:5" x14ac:dyDescent="0.25">
      <c r="A126" t="str">
        <f>HYPERLINK("https://www.ncbi.nlm.nih.gov/geo/query/acc.cgi?acc=GSM2059174","GSM2059174")</f>
        <v>GSM2059174</v>
      </c>
      <c r="B126" s="2" t="s">
        <v>6618</v>
      </c>
      <c r="C126" t="str">
        <f>HYPERLINK("https://www.ncbi.nlm.nih.gov/geo/query/acc.cgi?acc=GSE77778","GSE77778")</f>
        <v>GSE77778</v>
      </c>
      <c r="D126" t="str">
        <f>HYPERLINK("https://www.ncbi.nlm.nih.gov/Traces/study/?acc=SRP069861","SRP069861")</f>
        <v>SRP069861</v>
      </c>
      <c r="E126" t="str">
        <f>HYPERLINK("https://www.ncbi.nlm.nih.gov/Traces/study/?acc=SRX1569966","SRX1569966")</f>
        <v>SRX1569966</v>
      </c>
    </row>
    <row r="127" spans="1:5" x14ac:dyDescent="0.25">
      <c r="A127" t="str">
        <f>HYPERLINK("https://www.ncbi.nlm.nih.gov/geo/query/acc.cgi?acc=GSM1922491","GSM1922491")</f>
        <v>GSM1922491</v>
      </c>
      <c r="B127" s="2" t="s">
        <v>6621</v>
      </c>
      <c r="C127" t="str">
        <f>HYPERLINK("https://www.ncbi.nlm.nih.gov/geo/query/acc.cgi?acc=GSE74547","GSE74547")</f>
        <v>GSE74547</v>
      </c>
      <c r="D127" t="str">
        <f>HYPERLINK("https://www.ncbi.nlm.nih.gov/Traces/study/?acc=SRP065555","SRP065555")</f>
        <v>SRP065555</v>
      </c>
      <c r="E127" t="str">
        <f>HYPERLINK("https://www.ncbi.nlm.nih.gov/Traces/study/?acc=SRX1404257","SRX1404257")</f>
        <v>SRX1404257</v>
      </c>
    </row>
    <row r="128" spans="1:5" x14ac:dyDescent="0.25">
      <c r="A128" t="str">
        <f>HYPERLINK("https://www.ncbi.nlm.nih.gov/geo/query/acc.cgi?acc=GSM1922479","GSM1922479")</f>
        <v>GSM1922479</v>
      </c>
      <c r="B128" s="2" t="s">
        <v>6622</v>
      </c>
      <c r="C128" t="str">
        <f>HYPERLINK("https://www.ncbi.nlm.nih.gov/geo/query/acc.cgi?acc=GSE74547","GSE74547")</f>
        <v>GSE74547</v>
      </c>
      <c r="D128" t="str">
        <f>HYPERLINK("https://www.ncbi.nlm.nih.gov/Traces/study/?acc=SRP065555","SRP065555")</f>
        <v>SRP065555</v>
      </c>
      <c r="E128" t="str">
        <f>HYPERLINK("https://www.ncbi.nlm.nih.gov/Traces/study/?acc=SRX1404245","SRX1404245")</f>
        <v>SRX1404245</v>
      </c>
    </row>
    <row r="129" spans="1:5" x14ac:dyDescent="0.25">
      <c r="A129" t="str">
        <f>HYPERLINK("https://www.ncbi.nlm.nih.gov/geo/query/acc.cgi?acc=GSM1355144","GSM1355144")</f>
        <v>GSM1355144</v>
      </c>
      <c r="B129" s="2" t="s">
        <v>6623</v>
      </c>
      <c r="C129" t="str">
        <f>HYPERLINK("https://www.ncbi.nlm.nih.gov/geo/query/acc.cgi?acc=GSE56096","GSE56096")</f>
        <v>GSE56096</v>
      </c>
      <c r="D129" t="str">
        <f>HYPERLINK("https://www.ncbi.nlm.nih.gov/Traces/study/?acc=SRP040451","SRP040451")</f>
        <v>SRP040451</v>
      </c>
      <c r="E129" t="str">
        <f>HYPERLINK("https://www.ncbi.nlm.nih.gov/Traces/study/?acc=SRX497857","SRX497857")</f>
        <v>SRX497857</v>
      </c>
    </row>
    <row r="130" spans="1:5" x14ac:dyDescent="0.25">
      <c r="A130" t="str">
        <f>HYPERLINK("https://www.ncbi.nlm.nih.gov/geo/query/acc.cgi?acc=GSM1355142","GSM1355142")</f>
        <v>GSM1355142</v>
      </c>
      <c r="B130" s="2" t="s">
        <v>6624</v>
      </c>
      <c r="C130" t="str">
        <f>HYPERLINK("https://www.ncbi.nlm.nih.gov/geo/query/acc.cgi?acc=GSE56096","GSE56096")</f>
        <v>GSE56096</v>
      </c>
      <c r="D130" t="str">
        <f>HYPERLINK("https://www.ncbi.nlm.nih.gov/Traces/study/?acc=SRP040451","SRP040451")</f>
        <v>SRP040451</v>
      </c>
      <c r="E130" t="str">
        <f>HYPERLINK("https://www.ncbi.nlm.nih.gov/Traces/study/?acc=SRX497855","SRX497855")</f>
        <v>SRX497855</v>
      </c>
    </row>
    <row r="131" spans="1:5" x14ac:dyDescent="0.25">
      <c r="A131" t="str">
        <f>HYPERLINK("https://www.ncbi.nlm.nih.gov/geo/query/acc.cgi?acc=GSM1404609","GSM1404609")</f>
        <v>GSM1404609</v>
      </c>
      <c r="B131" s="2" t="s">
        <v>6625</v>
      </c>
      <c r="C131" t="str">
        <f>HYPERLINK("https://www.ncbi.nlm.nih.gov/geo/query/acc.cgi?acc=GSE58242","GSE58242")</f>
        <v>GSE58242</v>
      </c>
      <c r="D131" t="str">
        <f>HYPERLINK("https://www.ncbi.nlm.nih.gov/Traces/study/?acc=SRP042961","SRP042961")</f>
        <v>SRP042961</v>
      </c>
      <c r="E131" t="str">
        <f>HYPERLINK("https://www.ncbi.nlm.nih.gov/Traces/study/?acc=SRX572485","SRX572485")</f>
        <v>SRX572485</v>
      </c>
    </row>
    <row r="132" spans="1:5" x14ac:dyDescent="0.25">
      <c r="A132" t="str">
        <f>HYPERLINK("https://www.ncbi.nlm.nih.gov/geo/query/acc.cgi?acc=GSM1808881","GSM1808881")</f>
        <v>GSM1808881</v>
      </c>
      <c r="B132" s="2" t="s">
        <v>6626</v>
      </c>
      <c r="C132" t="str">
        <f>HYPERLINK("https://www.ncbi.nlm.nih.gov/geo/query/acc.cgi?acc=GSE70546","GSE70546")</f>
        <v>GSE70546</v>
      </c>
      <c r="D132" t="str">
        <f>HYPERLINK("https://www.ncbi.nlm.nih.gov/Traces/study/?acc=SRP060372","SRP060372")</f>
        <v>SRP060372</v>
      </c>
      <c r="E132" t="str">
        <f>HYPERLINK("https://www.ncbi.nlm.nih.gov/Traces/study/?acc=SRX1081736","SRX1081736")</f>
        <v>SRX1081736</v>
      </c>
    </row>
    <row r="133" spans="1:5" x14ac:dyDescent="0.25">
      <c r="A133" t="str">
        <f>HYPERLINK("https://www.ncbi.nlm.nih.gov/geo/query/acc.cgi?acc=GSM1808879","GSM1808879")</f>
        <v>GSM1808879</v>
      </c>
      <c r="B133" s="2" t="s">
        <v>6627</v>
      </c>
      <c r="C133" t="str">
        <f>HYPERLINK("https://www.ncbi.nlm.nih.gov/geo/query/acc.cgi?acc=GSE70546","GSE70546")</f>
        <v>GSE70546</v>
      </c>
      <c r="D133" t="str">
        <f>HYPERLINK("https://www.ncbi.nlm.nih.gov/Traces/study/?acc=SRP060372","SRP060372")</f>
        <v>SRP060372</v>
      </c>
      <c r="E133" t="str">
        <f>HYPERLINK("https://www.ncbi.nlm.nih.gov/Traces/study/?acc=SRX1081734","SRX1081734")</f>
        <v>SRX1081734</v>
      </c>
    </row>
    <row r="134" spans="1:5" x14ac:dyDescent="0.25">
      <c r="A134" t="str">
        <f>HYPERLINK("https://www.ncbi.nlm.nih.gov/geo/query/acc.cgi?acc=GSM2059168","GSM2059168")</f>
        <v>GSM2059168</v>
      </c>
      <c r="B134" s="2" t="s">
        <v>6628</v>
      </c>
      <c r="C134" t="str">
        <f>HYPERLINK("https://www.ncbi.nlm.nih.gov/geo/query/acc.cgi?acc=GSE77778","GSE77778")</f>
        <v>GSE77778</v>
      </c>
      <c r="D134" t="str">
        <f>HYPERLINK("https://www.ncbi.nlm.nih.gov/Traces/study/?acc=SRP069861","SRP069861")</f>
        <v>SRP069861</v>
      </c>
      <c r="E134" t="str">
        <f>HYPERLINK("https://www.ncbi.nlm.nih.gov/Traces/study/?acc=SRX1569960","SRX1569960")</f>
        <v>SRX1569960</v>
      </c>
    </row>
    <row r="135" spans="1:5" x14ac:dyDescent="0.25">
      <c r="A135" t="str">
        <f>HYPERLINK("https://www.ncbi.nlm.nih.gov/geo/query/acc.cgi?acc=GSM2059166","GSM2059166")</f>
        <v>GSM2059166</v>
      </c>
      <c r="B135" s="2" t="s">
        <v>6629</v>
      </c>
      <c r="C135" t="str">
        <f>HYPERLINK("https://www.ncbi.nlm.nih.gov/geo/query/acc.cgi?acc=GSE77778","GSE77778")</f>
        <v>GSE77778</v>
      </c>
      <c r="D135" t="str">
        <f>HYPERLINK("https://www.ncbi.nlm.nih.gov/Traces/study/?acc=SRP069861","SRP069861")</f>
        <v>SRP069861</v>
      </c>
      <c r="E135" t="str">
        <f>HYPERLINK("https://www.ncbi.nlm.nih.gov/Traces/study/?acc=SRX1569958","SRX1569958")</f>
        <v>SRX1569958</v>
      </c>
    </row>
    <row r="136" spans="1:5" x14ac:dyDescent="0.25">
      <c r="A136" t="str">
        <f>HYPERLINK("https://www.ncbi.nlm.nih.gov/geo/query/acc.cgi?acc=GSM2301946","GSM2301946")</f>
        <v>GSM2301946</v>
      </c>
      <c r="B136" s="2" t="s">
        <v>6650</v>
      </c>
      <c r="C136" t="str">
        <f>HYPERLINK("https://www.ncbi.nlm.nih.gov/geo/query/acc.cgi?acc=GSE86417","GSE86417")</f>
        <v>GSE86417</v>
      </c>
      <c r="D136" t="str">
        <f>HYPERLINK("https://www.ncbi.nlm.nih.gov/Traces/study/?acc=SRP084395","SRP084395")</f>
        <v>SRP084395</v>
      </c>
      <c r="E136" t="str">
        <f>HYPERLINK("https://www.ncbi.nlm.nih.gov/Traces/study/?acc=SRX2109227","SRX2109227")</f>
        <v>SRX2109227</v>
      </c>
    </row>
    <row r="137" spans="1:5" x14ac:dyDescent="0.25">
      <c r="A137" t="str">
        <f>HYPERLINK("https://www.ncbi.nlm.nih.gov/geo/query/acc.cgi?acc=GSM1808877","GSM1808877")</f>
        <v>GSM1808877</v>
      </c>
      <c r="B137" s="2" t="s">
        <v>6651</v>
      </c>
      <c r="C137" t="str">
        <f>HYPERLINK("https://www.ncbi.nlm.nih.gov/geo/query/acc.cgi?acc=GSE70546","GSE70546")</f>
        <v>GSE70546</v>
      </c>
      <c r="D137" t="str">
        <f>HYPERLINK("https://www.ncbi.nlm.nih.gov/Traces/study/?acc=SRP060372","SRP060372")</f>
        <v>SRP060372</v>
      </c>
      <c r="E137" t="str">
        <f>HYPERLINK("https://www.ncbi.nlm.nih.gov/Traces/study/?acc=SRX1081732","SRX1081732")</f>
        <v>SRX1081732</v>
      </c>
    </row>
    <row r="138" spans="1:5" x14ac:dyDescent="0.25">
      <c r="A138" t="str">
        <f>HYPERLINK("https://www.ncbi.nlm.nih.gov/geo/query/acc.cgi?acc=GSM1808875","GSM1808875")</f>
        <v>GSM1808875</v>
      </c>
      <c r="B138" s="2" t="s">
        <v>6652</v>
      </c>
      <c r="C138" t="str">
        <f>HYPERLINK("https://www.ncbi.nlm.nih.gov/geo/query/acc.cgi?acc=GSE70546","GSE70546")</f>
        <v>GSE70546</v>
      </c>
      <c r="D138" t="str">
        <f>HYPERLINK("https://www.ncbi.nlm.nih.gov/Traces/study/?acc=SRP060372","SRP060372")</f>
        <v>SRP060372</v>
      </c>
      <c r="E138" t="str">
        <f>HYPERLINK("https://www.ncbi.nlm.nih.gov/Traces/study/?acc=SRX1081730","SRX1081730")</f>
        <v>SRX1081730</v>
      </c>
    </row>
    <row r="139" spans="1:5" x14ac:dyDescent="0.25">
      <c r="A139" t="str">
        <f>HYPERLINK("https://www.ncbi.nlm.nih.gov/geo/query/acc.cgi?acc=GSM2237785","GSM2237785")</f>
        <v>GSM2237785</v>
      </c>
      <c r="B139" s="2" t="s">
        <v>6653</v>
      </c>
      <c r="C139" t="str">
        <f>HYPERLINK("https://www.ncbi.nlm.nih.gov/geo/query/acc.cgi?acc=GSE84480","GSE84480")</f>
        <v>GSE84480</v>
      </c>
      <c r="D139" t="str">
        <f>HYPERLINK("https://www.ncbi.nlm.nih.gov/Traces/study/?acc=SRP078684","SRP078684")</f>
        <v>SRP078684</v>
      </c>
      <c r="E139" t="str">
        <f>HYPERLINK("https://www.ncbi.nlm.nih.gov/Traces/study/?acc=SRX1954143","SRX1954143")</f>
        <v>SRX1954143</v>
      </c>
    </row>
    <row r="140" spans="1:5" x14ac:dyDescent="0.25">
      <c r="A140" t="str">
        <f>HYPERLINK("https://www.ncbi.nlm.nih.gov/geo/query/acc.cgi?acc=GSM2308997","GSM2308997")</f>
        <v>GSM2308997</v>
      </c>
      <c r="B140" s="2" t="s">
        <v>6654</v>
      </c>
      <c r="C140" t="str">
        <f>HYPERLINK("https://www.ncbi.nlm.nih.gov/geo/query/acc.cgi?acc=GSE86817","GSE86817")</f>
        <v>GSE86817</v>
      </c>
      <c r="D140" t="str">
        <f>HYPERLINK("https://www.ncbi.nlm.nih.gov/Traces/study/?acc=SRP089693","SRP089693")</f>
        <v>SRP089693</v>
      </c>
      <c r="E140" t="str">
        <f>HYPERLINK("https://www.ncbi.nlm.nih.gov/Traces/study/?acc=SRX2159272","SRX2159272")</f>
        <v>SRX2159272</v>
      </c>
    </row>
    <row r="141" spans="1:5" x14ac:dyDescent="0.25">
      <c r="A141" t="str">
        <f>HYPERLINK("https://www.ncbi.nlm.nih.gov/geo/query/acc.cgi?acc=GSM2149163","GSM2149163")</f>
        <v>GSM2149163</v>
      </c>
      <c r="B141" s="2" t="s">
        <v>6656</v>
      </c>
      <c r="C141" t="str">
        <f>HYPERLINK("https://www.ncbi.nlm.nih.gov/geo/query/acc.cgi?acc=GSE81285","GSE81285")</f>
        <v>GSE81285</v>
      </c>
      <c r="D141" t="str">
        <f>HYPERLINK("https://www.ncbi.nlm.nih.gov/Traces/study/?acc=SRP074763","SRP074763")</f>
        <v>SRP074763</v>
      </c>
      <c r="E141" t="str">
        <f>HYPERLINK("https://www.ncbi.nlm.nih.gov/Traces/study/?acc=SRX1754851","SRX1754851")</f>
        <v>SRX1754851</v>
      </c>
    </row>
    <row r="142" spans="1:5" x14ac:dyDescent="0.25">
      <c r="A142" t="str">
        <f>HYPERLINK("https://www.ncbi.nlm.nih.gov/geo/query/acc.cgi?acc=GSM2149165","GSM2149165")</f>
        <v>GSM2149165</v>
      </c>
      <c r="B142" s="2" t="s">
        <v>6657</v>
      </c>
      <c r="C142" t="str">
        <f>HYPERLINK("https://www.ncbi.nlm.nih.gov/geo/query/acc.cgi?acc=GSE81285","GSE81285")</f>
        <v>GSE81285</v>
      </c>
      <c r="D142" t="str">
        <f>HYPERLINK("https://www.ncbi.nlm.nih.gov/Traces/study/?acc=SRP074763","SRP074763")</f>
        <v>SRP074763</v>
      </c>
      <c r="E142" t="str">
        <f>HYPERLINK("https://www.ncbi.nlm.nih.gov/Traces/study/?acc=SRX1754853","SRX1754853")</f>
        <v>SRX1754853</v>
      </c>
    </row>
    <row r="143" spans="1:5" x14ac:dyDescent="0.25">
      <c r="A143" t="str">
        <f>HYPERLINK("https://www.ncbi.nlm.nih.gov/geo/query/acc.cgi?acc=GSM2059160","GSM2059160")</f>
        <v>GSM2059160</v>
      </c>
      <c r="B143" s="2" t="s">
        <v>6659</v>
      </c>
      <c r="C143" t="str">
        <f>HYPERLINK("https://www.ncbi.nlm.nih.gov/geo/query/acc.cgi?acc=GSE77778","GSE77778")</f>
        <v>GSE77778</v>
      </c>
      <c r="D143" t="str">
        <f>HYPERLINK("https://www.ncbi.nlm.nih.gov/Traces/study/?acc=SRP069861","SRP069861")</f>
        <v>SRP069861</v>
      </c>
      <c r="E143" t="str">
        <f>HYPERLINK("https://www.ncbi.nlm.nih.gov/Traces/study/?acc=SRX1569952","SRX1569952")</f>
        <v>SRX1569952</v>
      </c>
    </row>
    <row r="144" spans="1:5" x14ac:dyDescent="0.25">
      <c r="A144" t="str">
        <f>HYPERLINK("https://www.ncbi.nlm.nih.gov/geo/query/acc.cgi?acc=GSM2341331","GSM2341331")</f>
        <v>GSM2341331</v>
      </c>
      <c r="B144" s="2" t="s">
        <v>6660</v>
      </c>
      <c r="C144" t="str">
        <f>HYPERLINK("https://www.ncbi.nlm.nih.gov/geo/query/acc.cgi?acc=GSE87821","GSE87821")</f>
        <v>GSE87821</v>
      </c>
      <c r="D144" t="str">
        <f>HYPERLINK("https://www.ncbi.nlm.nih.gov/Traces/study/?acc=SRP091444","SRP091444")</f>
        <v>SRP091444</v>
      </c>
      <c r="E144" t="str">
        <f>HYPERLINK("https://www.ncbi.nlm.nih.gov/Traces/study/?acc=SRX2236954","SRX2236954")</f>
        <v>SRX2236954</v>
      </c>
    </row>
    <row r="145" spans="1:5" x14ac:dyDescent="0.25">
      <c r="A145" t="str">
        <f>HYPERLINK("https://www.ncbi.nlm.nih.gov/geo/query/acc.cgi?acc=GSM2341328","GSM2341328")</f>
        <v>GSM2341328</v>
      </c>
      <c r="B145" s="2" t="s">
        <v>6661</v>
      </c>
      <c r="C145" t="str">
        <f>HYPERLINK("https://www.ncbi.nlm.nih.gov/geo/query/acc.cgi?acc=GSE87821","GSE87821")</f>
        <v>GSE87821</v>
      </c>
      <c r="D145" t="str">
        <f>HYPERLINK("https://www.ncbi.nlm.nih.gov/Traces/study/?acc=SRP091444","SRP091444")</f>
        <v>SRP091444</v>
      </c>
      <c r="E145" t="str">
        <f>HYPERLINK("https://www.ncbi.nlm.nih.gov/Traces/study/?acc=SRX2236951","SRX2236951")</f>
        <v>SRX2236951</v>
      </c>
    </row>
    <row r="146" spans="1:5" x14ac:dyDescent="0.25">
      <c r="A146" t="str">
        <f>HYPERLINK("https://www.ncbi.nlm.nih.gov/geo/query/acc.cgi?acc=GSM1403297","GSM1403297")</f>
        <v>GSM1403297</v>
      </c>
      <c r="B146" s="2" t="s">
        <v>6662</v>
      </c>
      <c r="C146" t="str">
        <f>HYPERLINK("https://www.ncbi.nlm.nih.gov/geo/query/acc.cgi?acc=GSE58206","GSE58206")</f>
        <v>GSE58206</v>
      </c>
      <c r="D146" t="str">
        <f>HYPERLINK("https://www.ncbi.nlm.nih.gov/Traces/study/?acc=SRP042797","SRP042797")</f>
        <v>SRP042797</v>
      </c>
      <c r="E146" t="str">
        <f>HYPERLINK("https://www.ncbi.nlm.nih.gov/Traces/study/?acc=SRX567336","SRX567336")</f>
        <v>SRX567336</v>
      </c>
    </row>
    <row r="147" spans="1:5" x14ac:dyDescent="0.25">
      <c r="A147" t="str">
        <f>HYPERLINK("https://www.ncbi.nlm.nih.gov/geo/query/acc.cgi?acc=GSM1403298","GSM1403298")</f>
        <v>GSM1403298</v>
      </c>
      <c r="B147" s="2" t="s">
        <v>6663</v>
      </c>
      <c r="C147" t="str">
        <f>HYPERLINK("https://www.ncbi.nlm.nih.gov/geo/query/acc.cgi?acc=GSE58206","GSE58206")</f>
        <v>GSE58206</v>
      </c>
      <c r="D147" t="str">
        <f>HYPERLINK("https://www.ncbi.nlm.nih.gov/Traces/study/?acc=SRP042797","SRP042797")</f>
        <v>SRP042797</v>
      </c>
      <c r="E147" t="str">
        <f>HYPERLINK("https://www.ncbi.nlm.nih.gov/Traces/study/?acc=SRX567337","SRX567337")</f>
        <v>SRX567337</v>
      </c>
    </row>
    <row r="148" spans="1:5" x14ac:dyDescent="0.25">
      <c r="A148" t="str">
        <f>HYPERLINK("https://www.ncbi.nlm.nih.gov/geo/query/acc.cgi?acc=GSM1403299","GSM1403299")</f>
        <v>GSM1403299</v>
      </c>
      <c r="B148" s="2" t="s">
        <v>6664</v>
      </c>
      <c r="C148" t="str">
        <f>HYPERLINK("https://www.ncbi.nlm.nih.gov/geo/query/acc.cgi?acc=GSE58206","GSE58206")</f>
        <v>GSE58206</v>
      </c>
      <c r="D148" t="str">
        <f>HYPERLINK("https://www.ncbi.nlm.nih.gov/Traces/study/?acc=SRP042797","SRP042797")</f>
        <v>SRP042797</v>
      </c>
      <c r="E148" t="str">
        <f>HYPERLINK("https://www.ncbi.nlm.nih.gov/Traces/study/?acc=SRX567338","SRX567338")</f>
        <v>SRX567338</v>
      </c>
    </row>
    <row r="149" spans="1:5" x14ac:dyDescent="0.25">
      <c r="A149" t="str">
        <f>HYPERLINK("https://www.ncbi.nlm.nih.gov/geo/query/acc.cgi?acc=GSM1437482","GSM1437482")</f>
        <v>GSM1437482</v>
      </c>
      <c r="B149" s="2" t="s">
        <v>6665</v>
      </c>
      <c r="C149" t="str">
        <f>HYPERLINK("https://www.ncbi.nlm.nih.gov/geo/query/acc.cgi?acc=GSE58414","GSE58414")</f>
        <v>GSE58414</v>
      </c>
      <c r="D149" t="str">
        <f>HYPERLINK("https://www.ncbi.nlm.nih.gov/Traces/study/?acc=SRP044364","SRP044364")</f>
        <v>SRP044364</v>
      </c>
      <c r="E149" t="str">
        <f>HYPERLINK("https://www.ncbi.nlm.nih.gov/Traces/study/?acc=SRX652867","SRX652867")</f>
        <v>SRX652867</v>
      </c>
    </row>
    <row r="150" spans="1:5" x14ac:dyDescent="0.25">
      <c r="A150" t="str">
        <f>HYPERLINK("https://www.ncbi.nlm.nih.gov/geo/query/acc.cgi?acc=GSM1047960","GSM1047960")</f>
        <v>GSM1047960</v>
      </c>
      <c r="B150" s="2" t="s">
        <v>6666</v>
      </c>
      <c r="C150" t="str">
        <f>HYPERLINK("https://www.ncbi.nlm.nih.gov/geo/query/acc.cgi?acc=GSE42662","GSE42662")</f>
        <v>GSE42662</v>
      </c>
      <c r="D150" t="str">
        <f>HYPERLINK("https://www.ncbi.nlm.nih.gov/Traces/study/?acc=SRP017396","SRP017396")</f>
        <v>SRP017396</v>
      </c>
      <c r="E150" t="str">
        <f>HYPERLINK("https://www.ncbi.nlm.nih.gov/Traces/study/?acc=SRX208077","SRX208077")</f>
        <v>SRX208077</v>
      </c>
    </row>
    <row r="151" spans="1:5" x14ac:dyDescent="0.25">
      <c r="A151" t="str">
        <f>HYPERLINK("https://www.ncbi.nlm.nih.gov/geo/query/acc.cgi?acc=GSM1173361","GSM1173361")</f>
        <v>GSM1173361</v>
      </c>
      <c r="B151" s="2" t="s">
        <v>6667</v>
      </c>
      <c r="C151" t="str">
        <f>HYPERLINK("https://www.ncbi.nlm.nih.gov/geo/query/acc.cgi?acc=GSE48243","GSE48243")</f>
        <v>GSE48243</v>
      </c>
      <c r="D151" t="str">
        <f>HYPERLINK("https://www.ncbi.nlm.nih.gov/Traces/study/?acc=SRP026281","SRP026281")</f>
        <v>SRP026281</v>
      </c>
      <c r="E151" t="str">
        <f>HYPERLINK("https://www.ncbi.nlm.nih.gov/Traces/study/?acc=SRX314752","SRX314752")</f>
        <v>SRX314752</v>
      </c>
    </row>
    <row r="152" spans="1:5" x14ac:dyDescent="0.25">
      <c r="A152" t="str">
        <f>HYPERLINK("https://www.ncbi.nlm.nih.gov/geo/query/acc.cgi?acc=GSM1842776","GSM1842776")</f>
        <v>GSM1842776</v>
      </c>
      <c r="B152" s="2" t="s">
        <v>6668</v>
      </c>
      <c r="C152" t="str">
        <f>HYPERLINK("https://www.ncbi.nlm.nih.gov/geo/query/acc.cgi?acc=GSE56312","GSE56312")</f>
        <v>GSE56312</v>
      </c>
      <c r="D152" t="str">
        <f>HYPERLINK("https://www.ncbi.nlm.nih.gov/Traces/study/?acc=SRP040666","SRP040666")</f>
        <v>SRP040666</v>
      </c>
      <c r="E152" t="str">
        <f>HYPERLINK("https://www.ncbi.nlm.nih.gov/Traces/study/?acc=SRX1133101","SRX1133101")</f>
        <v>SRX1133101</v>
      </c>
    </row>
    <row r="153" spans="1:5" x14ac:dyDescent="0.25">
      <c r="A153" t="str">
        <f>HYPERLINK("https://www.ncbi.nlm.nih.gov/geo/query/acc.cgi?acc=GSM2059170","GSM2059170")</f>
        <v>GSM2059170</v>
      </c>
      <c r="B153" s="2" t="s">
        <v>6672</v>
      </c>
      <c r="C153" t="str">
        <f>HYPERLINK("https://www.ncbi.nlm.nih.gov/geo/query/acc.cgi?acc=GSE77778","GSE77778")</f>
        <v>GSE77778</v>
      </c>
      <c r="D153" t="str">
        <f>HYPERLINK("https://www.ncbi.nlm.nih.gov/Traces/study/?acc=SRP069861","SRP069861")</f>
        <v>SRP069861</v>
      </c>
      <c r="E153" t="str">
        <f>HYPERLINK("https://www.ncbi.nlm.nih.gov/Traces/study/?acc=SRX1569962","SRX1569962")</f>
        <v>SRX1569962</v>
      </c>
    </row>
    <row r="154" spans="1:5" x14ac:dyDescent="0.25">
      <c r="A154" t="str">
        <f>HYPERLINK("https://www.ncbi.nlm.nih.gov/geo/query/acc.cgi?acc=GSM1161932","GSM1161932")</f>
        <v>GSM1161932</v>
      </c>
      <c r="B154" s="2" t="s">
        <v>6673</v>
      </c>
      <c r="C154" t="str">
        <f>HYPERLINK("https://www.ncbi.nlm.nih.gov/geo/query/acc.cgi?acc=GSE47883","GSE47883")</f>
        <v>GSE47883</v>
      </c>
      <c r="D154" t="str">
        <f>HYPERLINK("https://www.ncbi.nlm.nih.gov/Traces/study/?acc=SRP025990","SRP025990")</f>
        <v>SRP025990</v>
      </c>
      <c r="E154" t="str">
        <f>HYPERLINK("https://www.ncbi.nlm.nih.gov/Traces/study/?acc=SRX304997","SRX304997")</f>
        <v>SRX304997</v>
      </c>
    </row>
    <row r="155" spans="1:5" x14ac:dyDescent="0.25">
      <c r="A155" t="str">
        <f>HYPERLINK("https://www.ncbi.nlm.nih.gov/geo/query/acc.cgi?acc=GSM1464535","GSM1464535")</f>
        <v>GSM1464535</v>
      </c>
      <c r="B155" s="2" t="s">
        <v>6674</v>
      </c>
      <c r="C155" t="str">
        <f>HYPERLINK("https://www.ncbi.nlm.nih.gov/geo/query/acc.cgi?acc=GSE60066","GSE60066")</f>
        <v>GSE60066</v>
      </c>
      <c r="D155" t="str">
        <f>HYPERLINK("https://www.ncbi.nlm.nih.gov/Traces/study/?acc=SRP045235","SRP045235")</f>
        <v>SRP045235</v>
      </c>
      <c r="E155" t="str">
        <f>HYPERLINK("https://www.ncbi.nlm.nih.gov/Traces/study/?acc=SRX669206","SRX669206")</f>
        <v>SRX669206</v>
      </c>
    </row>
    <row r="156" spans="1:5" x14ac:dyDescent="0.25">
      <c r="A156" t="str">
        <f>HYPERLINK("https://www.ncbi.nlm.nih.gov/geo/query/acc.cgi?acc=GSM1464534","GSM1464534")</f>
        <v>GSM1464534</v>
      </c>
      <c r="B156" s="2" t="s">
        <v>6675</v>
      </c>
      <c r="C156" t="str">
        <f>HYPERLINK("https://www.ncbi.nlm.nih.gov/geo/query/acc.cgi?acc=GSE60066","GSE60066")</f>
        <v>GSE60066</v>
      </c>
      <c r="D156" t="str">
        <f>HYPERLINK("https://www.ncbi.nlm.nih.gov/Traces/study/?acc=SRP045235","SRP045235")</f>
        <v>SRP045235</v>
      </c>
      <c r="E156" t="str">
        <f>HYPERLINK("https://www.ncbi.nlm.nih.gov/Traces/study/?acc=SRX669205","SRX669205")</f>
        <v>SRX669205</v>
      </c>
    </row>
    <row r="157" spans="1:5" x14ac:dyDescent="0.25">
      <c r="A157" t="str">
        <f>HYPERLINK("https://www.ncbi.nlm.nih.gov/geo/query/acc.cgi?acc=GSM2059154","GSM2059154")</f>
        <v>GSM2059154</v>
      </c>
      <c r="B157" s="2" t="s">
        <v>6676</v>
      </c>
      <c r="C157" t="str">
        <f>HYPERLINK("https://www.ncbi.nlm.nih.gov/geo/query/acc.cgi?acc=GSE77778","GSE77778")</f>
        <v>GSE77778</v>
      </c>
      <c r="D157" t="str">
        <f>HYPERLINK("https://www.ncbi.nlm.nih.gov/Traces/study/?acc=SRP069861","SRP069861")</f>
        <v>SRP069861</v>
      </c>
      <c r="E157" t="str">
        <f>HYPERLINK("https://www.ncbi.nlm.nih.gov/Traces/study/?acc=SRX1569946","SRX1569946")</f>
        <v>SRX1569946</v>
      </c>
    </row>
    <row r="158" spans="1:5" x14ac:dyDescent="0.25">
      <c r="A158" t="str">
        <f>HYPERLINK("https://www.ncbi.nlm.nih.gov/geo/query/acc.cgi?acc=GSM2059158","GSM2059158")</f>
        <v>GSM2059158</v>
      </c>
      <c r="B158" s="2" t="s">
        <v>6677</v>
      </c>
      <c r="C158" t="str">
        <f>HYPERLINK("https://www.ncbi.nlm.nih.gov/geo/query/acc.cgi?acc=GSE77778","GSE77778")</f>
        <v>GSE77778</v>
      </c>
      <c r="D158" t="str">
        <f>HYPERLINK("https://www.ncbi.nlm.nih.gov/Traces/study/?acc=SRP069861","SRP069861")</f>
        <v>SRP069861</v>
      </c>
      <c r="E158" t="str">
        <f>HYPERLINK("https://www.ncbi.nlm.nih.gov/Traces/study/?acc=SRX1569950","SRX1569950")</f>
        <v>SRX1569950</v>
      </c>
    </row>
    <row r="159" spans="1:5" x14ac:dyDescent="0.25">
      <c r="A159" t="str">
        <f>HYPERLINK("https://www.ncbi.nlm.nih.gov/geo/query/acc.cgi?acc=GSM1838389","GSM1838389")</f>
        <v>GSM1838389</v>
      </c>
      <c r="B159" s="2" t="s">
        <v>6678</v>
      </c>
      <c r="C159" t="str">
        <f>HYPERLINK("https://www.ncbi.nlm.nih.gov/geo/query/acc.cgi?acc=GSE71554","GSE71554")</f>
        <v>GSE71554</v>
      </c>
      <c r="D159" t="str">
        <f>HYPERLINK("https://www.ncbi.nlm.nih.gov/Traces/study/?acc=SRP061838","SRP061838")</f>
        <v>SRP061838</v>
      </c>
      <c r="E159" t="str">
        <f>HYPERLINK("https://www.ncbi.nlm.nih.gov/Traces/study/?acc=SRX1125201","SRX1125201")</f>
        <v>SRX1125201</v>
      </c>
    </row>
    <row r="160" spans="1:5" x14ac:dyDescent="0.25">
      <c r="A160" t="str">
        <f>HYPERLINK("https://www.ncbi.nlm.nih.gov/geo/query/acc.cgi?acc=GSM1838387","GSM1838387")</f>
        <v>GSM1838387</v>
      </c>
      <c r="B160" s="2" t="s">
        <v>6679</v>
      </c>
      <c r="C160" t="str">
        <f>HYPERLINK("https://www.ncbi.nlm.nih.gov/geo/query/acc.cgi?acc=GSE71554","GSE71554")</f>
        <v>GSE71554</v>
      </c>
      <c r="D160" t="str">
        <f>HYPERLINK("https://www.ncbi.nlm.nih.gov/Traces/study/?acc=SRP061838","SRP061838")</f>
        <v>SRP061838</v>
      </c>
      <c r="E160" t="str">
        <f>HYPERLINK("https://www.ncbi.nlm.nih.gov/Traces/study/?acc=SRX1125199","SRX1125199")</f>
        <v>SRX1125199</v>
      </c>
    </row>
    <row r="161" spans="1:5" x14ac:dyDescent="0.25">
      <c r="A161" t="str">
        <f>HYPERLINK("https://www.ncbi.nlm.nih.gov/geo/query/acc.cgi?acc=GSM1194343","GSM1194343")</f>
        <v>GSM1194343</v>
      </c>
      <c r="B161" s="2" t="s">
        <v>6680</v>
      </c>
      <c r="C161" t="str">
        <f>HYPERLINK("https://www.ncbi.nlm.nih.gov/geo/query/acc.cgi?acc=GSE49147","GSE49147")</f>
        <v>GSE49147</v>
      </c>
      <c r="D161" t="str">
        <f>HYPERLINK("https://www.ncbi.nlm.nih.gov/Traces/study/?acc=SRP028179","SRP028179")</f>
        <v>SRP028179</v>
      </c>
      <c r="E161" t="str">
        <f>HYPERLINK("https://www.ncbi.nlm.nih.gov/Traces/study/?acc=SRX327375","SRX327375")</f>
        <v>SRX327375</v>
      </c>
    </row>
    <row r="162" spans="1:5" x14ac:dyDescent="0.25">
      <c r="A162" t="str">
        <f>HYPERLINK("https://www.ncbi.nlm.nih.gov/geo/query/acc.cgi?acc=GSM1194345","GSM1194345")</f>
        <v>GSM1194345</v>
      </c>
      <c r="B162" s="2" t="s">
        <v>6681</v>
      </c>
      <c r="C162" t="str">
        <f>HYPERLINK("https://www.ncbi.nlm.nih.gov/geo/query/acc.cgi?acc=GSE49147","GSE49147")</f>
        <v>GSE49147</v>
      </c>
      <c r="D162" t="str">
        <f>HYPERLINK("https://www.ncbi.nlm.nih.gov/Traces/study/?acc=SRP028179","SRP028179")</f>
        <v>SRP028179</v>
      </c>
      <c r="E162" t="str">
        <f>HYPERLINK("https://www.ncbi.nlm.nih.gov/Traces/study/?acc=SRX327377","SRX327377")</f>
        <v>SRX327377</v>
      </c>
    </row>
    <row r="163" spans="1:5" x14ac:dyDescent="0.25">
      <c r="A163" t="str">
        <f>HYPERLINK("https://www.ncbi.nlm.nih.gov/geo/query/acc.cgi?acc=GSM1403303","GSM1403303")</f>
        <v>GSM1403303</v>
      </c>
      <c r="B163" s="2" t="s">
        <v>6682</v>
      </c>
      <c r="C163" t="str">
        <f>HYPERLINK("https://www.ncbi.nlm.nih.gov/geo/query/acc.cgi?acc=GSE58206","GSE58206")</f>
        <v>GSE58206</v>
      </c>
      <c r="D163" t="str">
        <f>HYPERLINK("https://www.ncbi.nlm.nih.gov/Traces/study/?acc=SRP042797","SRP042797")</f>
        <v>SRP042797</v>
      </c>
      <c r="E163" t="str">
        <f>HYPERLINK("https://www.ncbi.nlm.nih.gov/Traces/study/?acc=SRX567342","SRX567342")</f>
        <v>SRX567342</v>
      </c>
    </row>
    <row r="164" spans="1:5" x14ac:dyDescent="0.25">
      <c r="A164" t="str">
        <f>HYPERLINK("https://www.ncbi.nlm.nih.gov/geo/query/acc.cgi?acc=GSM1403301","GSM1403301")</f>
        <v>GSM1403301</v>
      </c>
      <c r="B164" s="2" t="s">
        <v>6683</v>
      </c>
      <c r="C164" t="str">
        <f>HYPERLINK("https://www.ncbi.nlm.nih.gov/geo/query/acc.cgi?acc=GSE58206","GSE58206")</f>
        <v>GSE58206</v>
      </c>
      <c r="D164" t="str">
        <f>HYPERLINK("https://www.ncbi.nlm.nih.gov/Traces/study/?acc=SRP042797","SRP042797")</f>
        <v>SRP042797</v>
      </c>
      <c r="E164" t="str">
        <f>HYPERLINK("https://www.ncbi.nlm.nih.gov/Traces/study/?acc=SRX567340","SRX567340")</f>
        <v>SRX567340</v>
      </c>
    </row>
    <row r="165" spans="1:5" x14ac:dyDescent="0.25">
      <c r="A165" t="str">
        <f>HYPERLINK("https://www.ncbi.nlm.nih.gov/geo/query/acc.cgi?acc=GSM2341322","GSM2341322")</f>
        <v>GSM2341322</v>
      </c>
      <c r="B165" s="2" t="s">
        <v>6684</v>
      </c>
      <c r="C165" t="str">
        <f>HYPERLINK("https://www.ncbi.nlm.nih.gov/geo/query/acc.cgi?acc=GSE87821","GSE87821")</f>
        <v>GSE87821</v>
      </c>
      <c r="D165" t="str">
        <f>HYPERLINK("https://www.ncbi.nlm.nih.gov/Traces/study/?acc=SRP091444","SRP091444")</f>
        <v>SRP091444</v>
      </c>
      <c r="E165" t="str">
        <f>HYPERLINK("https://www.ncbi.nlm.nih.gov/Traces/study/?acc=SRX2236945","SRX2236945")</f>
        <v>SRX2236945</v>
      </c>
    </row>
    <row r="166" spans="1:5" x14ac:dyDescent="0.25">
      <c r="A166" t="str">
        <f>HYPERLINK("https://www.ncbi.nlm.nih.gov/geo/query/acc.cgi?acc=GSM1820457","GSM1820457")</f>
        <v>GSM1820457</v>
      </c>
      <c r="B166" s="2" t="s">
        <v>6685</v>
      </c>
      <c r="C166" t="str">
        <f>HYPERLINK("https://www.ncbi.nlm.nih.gov/geo/query/acc.cgi?acc=GSE70849","GSE70849")</f>
        <v>GSE70849</v>
      </c>
      <c r="D166" t="str">
        <f>HYPERLINK("https://www.ncbi.nlm.nih.gov/Traces/study/?acc=SRP061023","SRP061023")</f>
        <v>SRP061023</v>
      </c>
      <c r="E166" t="str">
        <f>HYPERLINK("https://www.ncbi.nlm.nih.gov/Traces/study/?acc=SRX1094448","SRX1094448")</f>
        <v>SRX1094448</v>
      </c>
    </row>
    <row r="167" spans="1:5" x14ac:dyDescent="0.25">
      <c r="A167" t="str">
        <f>HYPERLINK("https://www.ncbi.nlm.nih.gov/geo/query/acc.cgi?acc=GSM1891638","GSM1891638")</f>
        <v>GSM1891638</v>
      </c>
      <c r="B167" s="2" t="s">
        <v>6688</v>
      </c>
      <c r="C167" t="str">
        <f>HYPERLINK("https://www.ncbi.nlm.nih.gov/geo/query/acc.cgi?acc=GSE67867","GSE67867")</f>
        <v>GSE67867</v>
      </c>
      <c r="D167" t="str">
        <f>HYPERLINK("https://www.ncbi.nlm.nih.gov/Traces/study/?acc=SRP057157","SRP057157")</f>
        <v>SRP057157</v>
      </c>
      <c r="E167" t="str">
        <f>HYPERLINK("https://www.ncbi.nlm.nih.gov/Traces/study/?acc=SRX1280431","SRX1280431")</f>
        <v>SRX1280431</v>
      </c>
    </row>
    <row r="168" spans="1:5" x14ac:dyDescent="0.25">
      <c r="A168" t="str">
        <f>HYPERLINK("https://www.ncbi.nlm.nih.gov/geo/query/acc.cgi?acc=GSM2473165","GSM2473165")</f>
        <v>GSM2473165</v>
      </c>
      <c r="B168" s="2" t="s">
        <v>6689</v>
      </c>
      <c r="C168" t="str">
        <f>HYPERLINK("https://www.ncbi.nlm.nih.gov/geo/query/acc.cgi?acc=GSE94324","GSE94324")</f>
        <v>GSE94324</v>
      </c>
      <c r="D168" t="str">
        <f>HYPERLINK("https://www.ncbi.nlm.nih.gov/Traces/study/?acc=SRP098643","SRP098643")</f>
        <v>SRP098643</v>
      </c>
      <c r="E168" t="str">
        <f>HYPERLINK("https://www.ncbi.nlm.nih.gov/Traces/study/?acc=SRX2529753","SRX2529753")</f>
        <v>SRX2529753</v>
      </c>
    </row>
    <row r="169" spans="1:5" x14ac:dyDescent="0.25">
      <c r="A169" t="str">
        <f>HYPERLINK("https://www.ncbi.nlm.nih.gov/geo/query/acc.cgi?acc=GSM2515784","GSM2515784")</f>
        <v>GSM2515784</v>
      </c>
      <c r="B169" s="2" t="s">
        <v>6690</v>
      </c>
      <c r="C169" t="str">
        <f>HYPERLINK("https://www.ncbi.nlm.nih.gov/geo/query/acc.cgi?acc=GSE85632","GSE85632")</f>
        <v>GSE85632</v>
      </c>
      <c r="D169" t="str">
        <f>HYPERLINK("https://www.ncbi.nlm.nih.gov/Traces/study/?acc=SRP100862","SRP100862")</f>
        <v>SRP100862</v>
      </c>
      <c r="E169" t="str">
        <f>HYPERLINK("https://www.ncbi.nlm.nih.gov/Traces/study/?acc=SRX2599552","SRX2599552")</f>
        <v>SRX2599552</v>
      </c>
    </row>
    <row r="170" spans="1:5" x14ac:dyDescent="0.25">
      <c r="A170" t="str">
        <f>HYPERLINK("https://www.ncbi.nlm.nih.gov/geo/query/acc.cgi?acc=GSM2473153","GSM2473153")</f>
        <v>GSM2473153</v>
      </c>
      <c r="B170" s="2" t="s">
        <v>6691</v>
      </c>
      <c r="C170" t="str">
        <f>HYPERLINK("https://www.ncbi.nlm.nih.gov/geo/query/acc.cgi?acc=GSE94324","GSE94324")</f>
        <v>GSE94324</v>
      </c>
      <c r="D170" t="str">
        <f>HYPERLINK("https://www.ncbi.nlm.nih.gov/Traces/study/?acc=SRP098643","SRP098643")</f>
        <v>SRP098643</v>
      </c>
      <c r="E170" t="str">
        <f>HYPERLINK("https://www.ncbi.nlm.nih.gov/Traces/study/?acc=SRX2529741","SRX2529741")</f>
        <v>SRX2529741</v>
      </c>
    </row>
    <row r="171" spans="1:5" x14ac:dyDescent="0.25">
      <c r="A171" t="str">
        <f>HYPERLINK("https://www.ncbi.nlm.nih.gov/geo/query/acc.cgi?acc=GSM2301954","GSM2301954")</f>
        <v>GSM2301954</v>
      </c>
      <c r="B171" s="2" t="s">
        <v>6693</v>
      </c>
      <c r="C171" t="str">
        <f>HYPERLINK("https://www.ncbi.nlm.nih.gov/geo/query/acc.cgi?acc=GSE86417","GSE86417")</f>
        <v>GSE86417</v>
      </c>
      <c r="D171" t="str">
        <f>HYPERLINK("https://www.ncbi.nlm.nih.gov/Traces/study/?acc=SRP084395","SRP084395")</f>
        <v>SRP084395</v>
      </c>
      <c r="E171" t="str">
        <f>HYPERLINK("https://www.ncbi.nlm.nih.gov/Traces/study/?acc=SRX2109235","SRX2109235")</f>
        <v>SRX2109235</v>
      </c>
    </row>
    <row r="172" spans="1:5" x14ac:dyDescent="0.25">
      <c r="A172" t="str">
        <f>HYPERLINK("https://www.ncbi.nlm.nih.gov/geo/query/acc.cgi?acc=GSM1308213","GSM1308213")</f>
        <v>GSM1308213</v>
      </c>
      <c r="B172" s="2" t="s">
        <v>6694</v>
      </c>
      <c r="C172" t="str">
        <f>HYPERLINK("https://www.ncbi.nlm.nih.gov/geo/query/acc.cgi?acc=GSE54107","GSE54107")</f>
        <v>GSE54107</v>
      </c>
      <c r="D172" t="str">
        <f>HYPERLINK("https://www.ncbi.nlm.nih.gov/Traces/study/?acc=SRP035420","SRP035420")</f>
        <v>SRP035420</v>
      </c>
      <c r="E172" t="str">
        <f>HYPERLINK("https://www.ncbi.nlm.nih.gov/Traces/study/?acc=SRX433219","SRX433219")</f>
        <v>SRX433219</v>
      </c>
    </row>
    <row r="173" spans="1:5" x14ac:dyDescent="0.25">
      <c r="A173" t="str">
        <f>HYPERLINK("https://www.ncbi.nlm.nih.gov/geo/query/acc.cgi?acc=GSM1308217","GSM1308217")</f>
        <v>GSM1308217</v>
      </c>
      <c r="B173" s="2" t="s">
        <v>6695</v>
      </c>
      <c r="C173" t="str">
        <f>HYPERLINK("https://www.ncbi.nlm.nih.gov/geo/query/acc.cgi?acc=GSE54107","GSE54107")</f>
        <v>GSE54107</v>
      </c>
      <c r="D173" t="str">
        <f>HYPERLINK("https://www.ncbi.nlm.nih.gov/Traces/study/?acc=SRP035420","SRP035420")</f>
        <v>SRP035420</v>
      </c>
      <c r="E173" t="str">
        <f>HYPERLINK("https://www.ncbi.nlm.nih.gov/Traces/study/?acc=SRX433223","SRX433223")</f>
        <v>SRX433223</v>
      </c>
    </row>
    <row r="174" spans="1:5" x14ac:dyDescent="0.25">
      <c r="A174" t="str">
        <f>HYPERLINK("https://www.ncbi.nlm.nih.gov/geo/query/acc.cgi?acc=GSM1399461","GSM1399461")</f>
        <v>GSM1399461</v>
      </c>
      <c r="B174" s="2" t="s">
        <v>6696</v>
      </c>
      <c r="C174" t="str">
        <f>HYPERLINK("https://www.ncbi.nlm.nih.gov/geo/query/acc.cgi?acc=GSE58016","GSE58016")</f>
        <v>GSE58016</v>
      </c>
      <c r="D174" t="str">
        <f>HYPERLINK("https://www.ncbi.nlm.nih.gov/Traces/study/?acc=SRP042332","SRP042332")</f>
        <v>SRP042332</v>
      </c>
      <c r="E174" t="str">
        <f>HYPERLINK("https://www.ncbi.nlm.nih.gov/Traces/study/?acc=SRX554648","SRX554648")</f>
        <v>SRX554648</v>
      </c>
    </row>
    <row r="175" spans="1:5" x14ac:dyDescent="0.25">
      <c r="A175" t="str">
        <f>HYPERLINK("https://www.ncbi.nlm.nih.gov/geo/query/acc.cgi?acc=GSM2237786","GSM2237786")</f>
        <v>GSM2237786</v>
      </c>
      <c r="B175" s="2" t="s">
        <v>6701</v>
      </c>
      <c r="C175" t="str">
        <f>HYPERLINK("https://www.ncbi.nlm.nih.gov/geo/query/acc.cgi?acc=GSE84480","GSE84480")</f>
        <v>GSE84480</v>
      </c>
      <c r="D175" t="str">
        <f>HYPERLINK("https://www.ncbi.nlm.nih.gov/Traces/study/?acc=SRP078684","SRP078684")</f>
        <v>SRP078684</v>
      </c>
      <c r="E175" t="str">
        <f>HYPERLINK("https://www.ncbi.nlm.nih.gov/Traces/study/?acc=SRX1954144","SRX1954144")</f>
        <v>SRX1954144</v>
      </c>
    </row>
    <row r="176" spans="1:5" x14ac:dyDescent="0.25">
      <c r="A176" t="str">
        <f>HYPERLINK("https://www.ncbi.nlm.nih.gov/geo/query/acc.cgi?acc=GSM1820456","GSM1820456")</f>
        <v>GSM1820456</v>
      </c>
      <c r="B176" s="2" t="s">
        <v>6702</v>
      </c>
      <c r="C176" t="str">
        <f>HYPERLINK("https://www.ncbi.nlm.nih.gov/geo/query/acc.cgi?acc=GSE70849","GSE70849")</f>
        <v>GSE70849</v>
      </c>
      <c r="D176" t="str">
        <f>HYPERLINK("https://www.ncbi.nlm.nih.gov/Traces/study/?acc=SRP061023","SRP061023")</f>
        <v>SRP061023</v>
      </c>
      <c r="E176" t="str">
        <f>HYPERLINK("https://www.ncbi.nlm.nih.gov/Traces/study/?acc=SRX1094447","SRX1094447")</f>
        <v>SRX1094447</v>
      </c>
    </row>
    <row r="177" spans="1:5" x14ac:dyDescent="0.25">
      <c r="A177" t="str">
        <f>HYPERLINK("https://www.ncbi.nlm.nih.gov/geo/query/acc.cgi?acc=GSM2042323","GSM2042323")</f>
        <v>GSM2042323</v>
      </c>
      <c r="B177" s="2" t="s">
        <v>6703</v>
      </c>
      <c r="C177" t="str">
        <f>HYPERLINK("https://www.ncbi.nlm.nih.gov/geo/query/acc.cgi?acc=GSE77003","GSE77003")</f>
        <v>GSE77003</v>
      </c>
      <c r="D177" t="str">
        <f>HYPERLINK("https://www.ncbi.nlm.nih.gov/Traces/study/?acc=SRP068644","SRP068644")</f>
        <v>SRP068644</v>
      </c>
      <c r="E177" t="str">
        <f>HYPERLINK("https://www.ncbi.nlm.nih.gov/Traces/study/?acc=SRX1537883","SRX1537883")</f>
        <v>SRX1537883</v>
      </c>
    </row>
    <row r="178" spans="1:5" x14ac:dyDescent="0.25">
      <c r="A178" t="str">
        <f>HYPERLINK("https://www.ncbi.nlm.nih.gov/geo/query/acc.cgi?acc=GSM886462","GSM886462")</f>
        <v>GSM886462</v>
      </c>
      <c r="B178" s="2" t="s">
        <v>6704</v>
      </c>
      <c r="C178" t="str">
        <f>HYPERLINK("https://www.ncbi.nlm.nih.gov/geo/query/acc.cgi?acc=GSE36290","GSE36290")</f>
        <v>GSE36290</v>
      </c>
      <c r="D178" t="str">
        <f>HYPERLINK("https://www.ncbi.nlm.nih.gov/Traces/study/?acc=SRP011318","SRP011318")</f>
        <v>SRP011318</v>
      </c>
      <c r="E178" t="str">
        <f>HYPERLINK("https://www.ncbi.nlm.nih.gov/Traces/study/?acc=SRX127328","SRX127328")</f>
        <v>SRX127328</v>
      </c>
    </row>
    <row r="179" spans="1:5" x14ac:dyDescent="0.25">
      <c r="A179" t="str">
        <f>HYPERLINK("https://www.ncbi.nlm.nih.gov/geo/query/acc.cgi?acc=GSM2424688","GSM2424688")</f>
        <v>GSM2424688</v>
      </c>
      <c r="B179" s="2" t="s">
        <v>6705</v>
      </c>
      <c r="C179" t="str">
        <f>HYPERLINK("https://www.ncbi.nlm.nih.gov/geo/query/acc.cgi?acc=GSE92257","GSE92257")</f>
        <v>GSE92257</v>
      </c>
      <c r="D179" t="str">
        <f>HYPERLINK("https://www.ncbi.nlm.nih.gov/Traces/study/?acc=SRP094937","SRP094937")</f>
        <v>SRP094937</v>
      </c>
      <c r="E179" t="str">
        <f>HYPERLINK("https://www.ncbi.nlm.nih.gov/Traces/study/?acc=SRX2415012","SRX2415012")</f>
        <v>SRX2415012</v>
      </c>
    </row>
    <row r="180" spans="1:5" x14ac:dyDescent="0.25">
      <c r="A180" t="str">
        <f>HYPERLINK("https://www.ncbi.nlm.nih.gov/geo/query/acc.cgi?acc=GSM2424691","GSM2424691")</f>
        <v>GSM2424691</v>
      </c>
      <c r="B180" s="2" t="s">
        <v>6706</v>
      </c>
      <c r="C180" t="str">
        <f>HYPERLINK("https://www.ncbi.nlm.nih.gov/geo/query/acc.cgi?acc=GSE92257","GSE92257")</f>
        <v>GSE92257</v>
      </c>
      <c r="D180" t="str">
        <f>HYPERLINK("https://www.ncbi.nlm.nih.gov/Traces/study/?acc=SRP094937","SRP094937")</f>
        <v>SRP094937</v>
      </c>
      <c r="E180" t="str">
        <f>HYPERLINK("https://www.ncbi.nlm.nih.gov/Traces/study/?acc=SRX2415015","SRX2415015")</f>
        <v>SRX2415015</v>
      </c>
    </row>
    <row r="181" spans="1:5" x14ac:dyDescent="0.25">
      <c r="A181" t="str">
        <f>HYPERLINK("https://www.ncbi.nlm.nih.gov/geo/query/acc.cgi?acc=GSM2051557","GSM2051557")</f>
        <v>GSM2051557</v>
      </c>
      <c r="B181" s="2" t="s">
        <v>6707</v>
      </c>
      <c r="C181" t="str">
        <f>HYPERLINK("https://www.ncbi.nlm.nih.gov/geo/query/acc.cgi?acc=GSE77420","GSE77420")</f>
        <v>GSE77420</v>
      </c>
      <c r="D181" t="str">
        <f>HYPERLINK("https://www.ncbi.nlm.nih.gov/Traces/study/?acc=SRP069097","SRP069097")</f>
        <v>SRP069097</v>
      </c>
      <c r="E181" t="str">
        <f>HYPERLINK("https://www.ncbi.nlm.nih.gov/Traces/study/?acc=SRX1554257","SRX1554257")</f>
        <v>SRX1554257</v>
      </c>
    </row>
    <row r="182" spans="1:5" x14ac:dyDescent="0.25">
      <c r="A182" t="str">
        <f>HYPERLINK("https://www.ncbi.nlm.nih.gov/geo/query/acc.cgi?acc=GSM1842770","GSM1842770")</f>
        <v>GSM1842770</v>
      </c>
      <c r="B182" s="2" t="s">
        <v>6708</v>
      </c>
      <c r="C182" t="str">
        <f>HYPERLINK("https://www.ncbi.nlm.nih.gov/geo/query/acc.cgi?acc=GSE56312","GSE56312")</f>
        <v>GSE56312</v>
      </c>
      <c r="D182" t="str">
        <f>HYPERLINK("https://www.ncbi.nlm.nih.gov/Traces/study/?acc=SRP040666","SRP040666")</f>
        <v>SRP040666</v>
      </c>
      <c r="E182" t="str">
        <f>HYPERLINK("https://www.ncbi.nlm.nih.gov/Traces/study/?acc=SRX1133095","SRX1133095")</f>
        <v>SRX1133095</v>
      </c>
    </row>
    <row r="183" spans="1:5" x14ac:dyDescent="0.25">
      <c r="A183" t="str">
        <f>HYPERLINK("https://www.ncbi.nlm.nih.gov/geo/query/acc.cgi?acc=GSM1922486","GSM1922486")</f>
        <v>GSM1922486</v>
      </c>
      <c r="B183" s="2" t="s">
        <v>6709</v>
      </c>
      <c r="C183" t="str">
        <f>HYPERLINK("https://www.ncbi.nlm.nih.gov/geo/query/acc.cgi?acc=GSE74547","GSE74547")</f>
        <v>GSE74547</v>
      </c>
      <c r="D183" t="str">
        <f>HYPERLINK("https://www.ncbi.nlm.nih.gov/Traces/study/?acc=SRP065555","SRP065555")</f>
        <v>SRP065555</v>
      </c>
      <c r="E183" t="str">
        <f>HYPERLINK("https://www.ncbi.nlm.nih.gov/Traces/study/?acc=SRX1404252","SRX1404252")</f>
        <v>SRX1404252</v>
      </c>
    </row>
    <row r="184" spans="1:5" x14ac:dyDescent="0.25">
      <c r="A184" t="str">
        <f>HYPERLINK("https://www.ncbi.nlm.nih.gov/geo/query/acc.cgi?acc=GSM2051551","GSM2051551")</f>
        <v>GSM2051551</v>
      </c>
      <c r="B184" s="2" t="s">
        <v>6710</v>
      </c>
      <c r="C184" t="str">
        <f>HYPERLINK("https://www.ncbi.nlm.nih.gov/geo/query/acc.cgi?acc=GSE77420","GSE77420")</f>
        <v>GSE77420</v>
      </c>
      <c r="D184" t="str">
        <f>HYPERLINK("https://www.ncbi.nlm.nih.gov/Traces/study/?acc=SRP069097","SRP069097")</f>
        <v>SRP069097</v>
      </c>
      <c r="E184" t="str">
        <f>HYPERLINK("https://www.ncbi.nlm.nih.gov/Traces/study/?acc=SRX1554251","SRX1554251")</f>
        <v>SRX1554251</v>
      </c>
    </row>
    <row r="185" spans="1:5" x14ac:dyDescent="0.25">
      <c r="A185" t="str">
        <f>HYPERLINK("https://www.ncbi.nlm.nih.gov/geo/query/acc.cgi?acc=GSM1419117","GSM1419117")</f>
        <v>GSM1419117</v>
      </c>
      <c r="B185" s="2" t="s">
        <v>6711</v>
      </c>
      <c r="C185" t="str">
        <f>HYPERLINK("https://www.ncbi.nlm.nih.gov/geo/query/acc.cgi?acc=GSE58757","GSE58757")</f>
        <v>GSE58757</v>
      </c>
      <c r="D185" t="str">
        <f>HYPERLINK("https://www.ncbi.nlm.nih.gov/Traces/study/?acc=SRP043525","SRP043525")</f>
        <v>SRP043525</v>
      </c>
      <c r="E185" t="str">
        <f>HYPERLINK("https://www.ncbi.nlm.nih.gov/Traces/study/?acc=SRX621366","SRX621366")</f>
        <v>SRX621366</v>
      </c>
    </row>
    <row r="186" spans="1:5" x14ac:dyDescent="0.25">
      <c r="A186" t="str">
        <f>HYPERLINK("https://www.ncbi.nlm.nih.gov/geo/query/acc.cgi?acc=GSM1477671","GSM1477671")</f>
        <v>GSM1477671</v>
      </c>
      <c r="B186" s="2" t="s">
        <v>6712</v>
      </c>
      <c r="C186" t="str">
        <f>HYPERLINK("https://www.ncbi.nlm.nih.gov/geo/query/acc.cgi?acc=GSE60397","GSE60397")</f>
        <v>GSE60397</v>
      </c>
      <c r="D186" t="str">
        <f>HYPERLINK("https://www.ncbi.nlm.nih.gov/Traces/study/?acc=SRP045486","SRP045486")</f>
        <v>SRP045486</v>
      </c>
      <c r="E186" t="str">
        <f>HYPERLINK("https://www.ncbi.nlm.nih.gov/Traces/study/?acc=SRX679514","SRX679514")</f>
        <v>SRX679514</v>
      </c>
    </row>
    <row r="187" spans="1:5" x14ac:dyDescent="0.25">
      <c r="A187" t="str">
        <f>HYPERLINK("https://www.ncbi.nlm.nih.gov/geo/query/acc.cgi?acc=GSM1899780","GSM1899780")</f>
        <v>GSM1899780</v>
      </c>
      <c r="B187" s="2" t="s">
        <v>6713</v>
      </c>
      <c r="C187" t="str">
        <f>HYPERLINK("https://www.ncbi.nlm.nih.gov/geo/query/acc.cgi?acc=GSE73631","GSE73631")</f>
        <v>GSE73631</v>
      </c>
      <c r="D187" t="str">
        <f>HYPERLINK("https://www.ncbi.nlm.nih.gov/Traces/study/?acc=SRP064357","SRP064357")</f>
        <v>SRP064357</v>
      </c>
      <c r="E187" t="str">
        <f>HYPERLINK("https://www.ncbi.nlm.nih.gov/Traces/study/?acc=SRX1297571","SRX1297571")</f>
        <v>SRX1297571</v>
      </c>
    </row>
    <row r="188" spans="1:5" x14ac:dyDescent="0.25">
      <c r="A188" t="str">
        <f>HYPERLINK("https://www.ncbi.nlm.nih.gov/geo/query/acc.cgi?acc=GSM1399449","GSM1399449")</f>
        <v>GSM1399449</v>
      </c>
      <c r="B188" s="2" t="s">
        <v>6715</v>
      </c>
      <c r="C188" t="str">
        <f>HYPERLINK("https://www.ncbi.nlm.nih.gov/geo/query/acc.cgi?acc=GSE58016","GSE58016")</f>
        <v>GSE58016</v>
      </c>
      <c r="D188" t="str">
        <f>HYPERLINK("https://www.ncbi.nlm.nih.gov/Traces/study/?acc=SRP042332","SRP042332")</f>
        <v>SRP042332</v>
      </c>
      <c r="E188" t="str">
        <f>HYPERLINK("https://www.ncbi.nlm.nih.gov/Traces/study/?acc=SRX554636","SRX554636")</f>
        <v>SRX554636</v>
      </c>
    </row>
    <row r="189" spans="1:5" x14ac:dyDescent="0.25">
      <c r="A189" t="str">
        <f>HYPERLINK("https://www.ncbi.nlm.nih.gov/geo/query/acc.cgi?acc=GSM1518049","GSM1518049")</f>
        <v>GSM1518049</v>
      </c>
      <c r="B189" s="2" t="s">
        <v>6716</v>
      </c>
      <c r="C189" t="str">
        <f>HYPERLINK("https://www.ncbi.nlm.nih.gov/geo/query/acc.cgi?acc=GSE61997","GSE61997")</f>
        <v>GSE61997</v>
      </c>
      <c r="D189" t="str">
        <f>HYPERLINK("https://www.ncbi.nlm.nih.gov/Traces/study/?acc=SRP048598","SRP048598")</f>
        <v>SRP048598</v>
      </c>
      <c r="E189" t="str">
        <f>HYPERLINK("https://www.ncbi.nlm.nih.gov/Traces/study/?acc=SRX719378","SRX719378")</f>
        <v>SRX719378</v>
      </c>
    </row>
    <row r="190" spans="1:5" x14ac:dyDescent="0.25">
      <c r="A190" t="str">
        <f>HYPERLINK("https://www.ncbi.nlm.nih.gov/geo/query/acc.cgi?acc=GSM2254627","GSM2254627")</f>
        <v>GSM2254627</v>
      </c>
      <c r="B190" s="2" t="s">
        <v>6718</v>
      </c>
      <c r="C190" t="str">
        <f>HYPERLINK("https://www.ncbi.nlm.nih.gov/geo/query/acc.cgi?acc=GSE84953","GSE84953")</f>
        <v>GSE84953</v>
      </c>
      <c r="D190" t="str">
        <f>HYPERLINK("https://www.ncbi.nlm.nih.gov/Traces/study/?acc=SRP080131","SRP080131")</f>
        <v>SRP080131</v>
      </c>
      <c r="E190" t="str">
        <f>HYPERLINK("https://www.ncbi.nlm.nih.gov/Traces/study/?acc=SRX1985394","SRX1985394")</f>
        <v>SRX1985394</v>
      </c>
    </row>
    <row r="191" spans="1:5" x14ac:dyDescent="0.25">
      <c r="A191" t="str">
        <f>HYPERLINK("https://www.ncbi.nlm.nih.gov/geo/query/acc.cgi?acc=GSM2254623","GSM2254623")</f>
        <v>GSM2254623</v>
      </c>
      <c r="B191" s="2" t="s">
        <v>6719</v>
      </c>
      <c r="C191" t="str">
        <f>HYPERLINK("https://www.ncbi.nlm.nih.gov/geo/query/acc.cgi?acc=GSE84953","GSE84953")</f>
        <v>GSE84953</v>
      </c>
      <c r="D191" t="str">
        <f>HYPERLINK("https://www.ncbi.nlm.nih.gov/Traces/study/?acc=SRP080131","SRP080131")</f>
        <v>SRP080131</v>
      </c>
      <c r="E191" t="str">
        <f>HYPERLINK("https://www.ncbi.nlm.nih.gov/Traces/study/?acc=SRX1985390","SRX1985390")</f>
        <v>SRX1985390</v>
      </c>
    </row>
    <row r="192" spans="1:5" x14ac:dyDescent="0.25">
      <c r="A192" t="str">
        <f>HYPERLINK("https://www.ncbi.nlm.nih.gov/geo/query/acc.cgi?acc=GSM1816846","GSM1816846")</f>
        <v>GSM1816846</v>
      </c>
      <c r="B192" s="2" t="s">
        <v>6720</v>
      </c>
      <c r="C192" t="str">
        <f>HYPERLINK("https://www.ncbi.nlm.nih.gov/geo/query/acc.cgi?acc=GSE70721","GSE70721")</f>
        <v>GSE70721</v>
      </c>
      <c r="D192" t="str">
        <f>HYPERLINK("https://www.ncbi.nlm.nih.gov/Traces/study/?acc=SRP060644","SRP060644")</f>
        <v>SRP060644</v>
      </c>
      <c r="E192" t="str">
        <f>HYPERLINK("https://www.ncbi.nlm.nih.gov/Traces/study/?acc=SRX1091404","SRX1091404")</f>
        <v>SRX1091404</v>
      </c>
    </row>
    <row r="193" spans="1:5" x14ac:dyDescent="0.25">
      <c r="A193" t="str">
        <f>HYPERLINK("https://www.ncbi.nlm.nih.gov/geo/query/acc.cgi?acc=GSM1816847","GSM1816847")</f>
        <v>GSM1816847</v>
      </c>
      <c r="B193" s="2" t="s">
        <v>6721</v>
      </c>
      <c r="C193" t="str">
        <f>HYPERLINK("https://www.ncbi.nlm.nih.gov/geo/query/acc.cgi?acc=GSE70721","GSE70721")</f>
        <v>GSE70721</v>
      </c>
      <c r="D193" t="str">
        <f>HYPERLINK("https://www.ncbi.nlm.nih.gov/Traces/study/?acc=SRP060644","SRP060644")</f>
        <v>SRP060644</v>
      </c>
      <c r="E193" t="str">
        <f>HYPERLINK("https://www.ncbi.nlm.nih.gov/Traces/study/?acc=SRX1091405","SRX1091405")</f>
        <v>SRX1091405</v>
      </c>
    </row>
    <row r="194" spans="1:5" x14ac:dyDescent="0.25">
      <c r="A194" t="str">
        <f>HYPERLINK("https://www.ncbi.nlm.nih.gov/geo/query/acc.cgi?acc=GSM1499154","GSM1499154")</f>
        <v>GSM1499154</v>
      </c>
      <c r="B194" s="2" t="s">
        <v>6722</v>
      </c>
      <c r="C194" t="str">
        <f>HYPERLINK("https://www.ncbi.nlm.nih.gov/geo/query/acc.cgi?acc=GSE61188","GSE61188")</f>
        <v>GSE61188</v>
      </c>
      <c r="D194" t="str">
        <f>HYPERLINK("https://www.ncbi.nlm.nih.gov/Traces/study/?acc=SRP046299","SRP046299")</f>
        <v>SRP046299</v>
      </c>
      <c r="E194" t="str">
        <f>HYPERLINK("https://www.ncbi.nlm.nih.gov/Traces/study/?acc=SRX695733","SRX695733")</f>
        <v>SRX695733</v>
      </c>
    </row>
    <row r="195" spans="1:5" x14ac:dyDescent="0.25">
      <c r="A195" t="str">
        <f>HYPERLINK("https://www.ncbi.nlm.nih.gov/geo/query/acc.cgi?acc=GSM1499156","GSM1499156")</f>
        <v>GSM1499156</v>
      </c>
      <c r="B195" s="2" t="s">
        <v>6723</v>
      </c>
      <c r="C195" t="str">
        <f>HYPERLINK("https://www.ncbi.nlm.nih.gov/geo/query/acc.cgi?acc=GSE61188","GSE61188")</f>
        <v>GSE61188</v>
      </c>
      <c r="D195" t="str">
        <f>HYPERLINK("https://www.ncbi.nlm.nih.gov/Traces/study/?acc=SRP046299","SRP046299")</f>
        <v>SRP046299</v>
      </c>
      <c r="E195" t="str">
        <f>HYPERLINK("https://www.ncbi.nlm.nih.gov/Traces/study/?acc=SRX695735","SRX695735")</f>
        <v>SRX695735</v>
      </c>
    </row>
    <row r="196" spans="1:5" x14ac:dyDescent="0.25">
      <c r="A196" t="str">
        <f>HYPERLINK("https://www.ncbi.nlm.nih.gov/geo/query/acc.cgi?acc=GSM1518044","GSM1518044")</f>
        <v>GSM1518044</v>
      </c>
      <c r="B196" s="2" t="s">
        <v>6724</v>
      </c>
      <c r="C196" t="str">
        <f>HYPERLINK("https://www.ncbi.nlm.nih.gov/geo/query/acc.cgi?acc=GSE61997","GSE61997")</f>
        <v>GSE61997</v>
      </c>
      <c r="D196" t="str">
        <f>HYPERLINK("https://www.ncbi.nlm.nih.gov/Traces/study/?acc=SRP048598","SRP048598")</f>
        <v>SRP048598</v>
      </c>
      <c r="E196" t="str">
        <f>HYPERLINK("https://www.ncbi.nlm.nih.gov/Traces/study/?acc=SRX719373","SRX719373")</f>
        <v>SRX719373</v>
      </c>
    </row>
    <row r="197" spans="1:5" x14ac:dyDescent="0.25">
      <c r="A197" t="str">
        <f>HYPERLINK("https://www.ncbi.nlm.nih.gov/geo/query/acc.cgi?acc=GSM2149162","GSM2149162")</f>
        <v>GSM2149162</v>
      </c>
      <c r="B197" s="2" t="s">
        <v>6725</v>
      </c>
      <c r="C197" t="str">
        <f>HYPERLINK("https://www.ncbi.nlm.nih.gov/geo/query/acc.cgi?acc=GSE81285","GSE81285")</f>
        <v>GSE81285</v>
      </c>
      <c r="D197" t="str">
        <f>HYPERLINK("https://www.ncbi.nlm.nih.gov/Traces/study/?acc=SRP074763","SRP074763")</f>
        <v>SRP074763</v>
      </c>
      <c r="E197" t="str">
        <f>HYPERLINK("https://www.ncbi.nlm.nih.gov/Traces/study/?acc=SRX1754850","SRX1754850")</f>
        <v>SRX1754850</v>
      </c>
    </row>
    <row r="198" spans="1:5" x14ac:dyDescent="0.25">
      <c r="A198" t="str">
        <f>HYPERLINK("https://www.ncbi.nlm.nih.gov/geo/query/acc.cgi?acc=GSM2149159","GSM2149159")</f>
        <v>GSM2149159</v>
      </c>
      <c r="B198" s="2" t="s">
        <v>6726</v>
      </c>
      <c r="C198" t="str">
        <f>HYPERLINK("https://www.ncbi.nlm.nih.gov/geo/query/acc.cgi?acc=GSE81285","GSE81285")</f>
        <v>GSE81285</v>
      </c>
      <c r="D198" t="str">
        <f>HYPERLINK("https://www.ncbi.nlm.nih.gov/Traces/study/?acc=SRP074763","SRP074763")</f>
        <v>SRP074763</v>
      </c>
      <c r="E198" t="str">
        <f>HYPERLINK("https://www.ncbi.nlm.nih.gov/Traces/study/?acc=SRX1754847","SRX1754847")</f>
        <v>SRX1754847</v>
      </c>
    </row>
    <row r="199" spans="1:5" x14ac:dyDescent="0.25">
      <c r="A199" t="str">
        <f>HYPERLINK("https://www.ncbi.nlm.nih.gov/geo/query/acc.cgi?acc=GSM2042331","GSM2042331")</f>
        <v>GSM2042331</v>
      </c>
      <c r="B199" s="2" t="s">
        <v>6727</v>
      </c>
      <c r="C199" t="str">
        <f>HYPERLINK("https://www.ncbi.nlm.nih.gov/geo/query/acc.cgi?acc=GSE77003","GSE77003")</f>
        <v>GSE77003</v>
      </c>
      <c r="D199" t="str">
        <f>HYPERLINK("https://www.ncbi.nlm.nih.gov/Traces/study/?acc=SRP068644","SRP068644")</f>
        <v>SRP068644</v>
      </c>
      <c r="E199" t="str">
        <f>HYPERLINK("https://www.ncbi.nlm.nih.gov/Traces/study/?acc=SRX1537891","SRX1537891")</f>
        <v>SRX1537891</v>
      </c>
    </row>
    <row r="200" spans="1:5" x14ac:dyDescent="0.25">
      <c r="A200" t="str">
        <f>HYPERLINK("https://www.ncbi.nlm.nih.gov/geo/query/acc.cgi?acc=GSM2042332","GSM2042332")</f>
        <v>GSM2042332</v>
      </c>
      <c r="B200" s="2" t="s">
        <v>6728</v>
      </c>
      <c r="C200" t="str">
        <f>HYPERLINK("https://www.ncbi.nlm.nih.gov/geo/query/acc.cgi?acc=GSE77003","GSE77003")</f>
        <v>GSE77003</v>
      </c>
      <c r="D200" t="str">
        <f>HYPERLINK("https://www.ncbi.nlm.nih.gov/Traces/study/?acc=SRP068644","SRP068644")</f>
        <v>SRP068644</v>
      </c>
      <c r="E200" t="str">
        <f>HYPERLINK("https://www.ncbi.nlm.nih.gov/Traces/study/?acc=SRX1537892","SRX1537892")</f>
        <v>SRX1537892</v>
      </c>
    </row>
    <row r="201" spans="1:5" x14ac:dyDescent="0.25">
      <c r="A201" t="str">
        <f>HYPERLINK("https://www.ncbi.nlm.nih.gov/geo/query/acc.cgi?acc=GSM886456","GSM886456")</f>
        <v>GSM886456</v>
      </c>
      <c r="B201" s="2" t="s">
        <v>6729</v>
      </c>
      <c r="C201" t="str">
        <f>HYPERLINK("https://www.ncbi.nlm.nih.gov/geo/query/acc.cgi?acc=GSE36290","GSE36290")</f>
        <v>GSE36290</v>
      </c>
      <c r="D201" t="str">
        <f>HYPERLINK("https://www.ncbi.nlm.nih.gov/Traces/study/?acc=SRP011318","SRP011318")</f>
        <v>SRP011318</v>
      </c>
      <c r="E201" t="str">
        <f>HYPERLINK("https://www.ncbi.nlm.nih.gov/Traces/study/?acc=SRX127322","SRX127322")</f>
        <v>SRX127322</v>
      </c>
    </row>
    <row r="202" spans="1:5" x14ac:dyDescent="0.25">
      <c r="A202" t="str">
        <f>HYPERLINK("https://www.ncbi.nlm.nih.gov/geo/query/acc.cgi?acc=GSM2141227","GSM2141227")</f>
        <v>GSM2141227</v>
      </c>
      <c r="B202" s="2" t="s">
        <v>6731</v>
      </c>
      <c r="C202" t="str">
        <f>HYPERLINK("https://www.ncbi.nlm.nih.gov/geo/query/acc.cgi?acc=GSE81044","GSE81044")</f>
        <v>GSE81044</v>
      </c>
      <c r="D202" t="str">
        <f>HYPERLINK("https://www.ncbi.nlm.nih.gov/Traces/study/?acc=SRP074273","SRP074273")</f>
        <v>SRP074273</v>
      </c>
      <c r="E202" t="str">
        <f>HYPERLINK("https://www.ncbi.nlm.nih.gov/Traces/study/?acc=SRX1738890","SRX1738890")</f>
        <v>SRX1738890</v>
      </c>
    </row>
    <row r="203" spans="1:5" x14ac:dyDescent="0.25">
      <c r="A203" t="str">
        <f>HYPERLINK("https://www.ncbi.nlm.nih.gov/geo/query/acc.cgi?acc=GSM2051560","GSM2051560")</f>
        <v>GSM2051560</v>
      </c>
      <c r="B203" s="2" t="s">
        <v>6732</v>
      </c>
      <c r="C203" t="str">
        <f>HYPERLINK("https://www.ncbi.nlm.nih.gov/geo/query/acc.cgi?acc=GSE77420","GSE77420")</f>
        <v>GSE77420</v>
      </c>
      <c r="D203" t="str">
        <f>HYPERLINK("https://www.ncbi.nlm.nih.gov/Traces/study/?acc=SRP069097","SRP069097")</f>
        <v>SRP069097</v>
      </c>
      <c r="E203" t="str">
        <f>HYPERLINK("https://www.ncbi.nlm.nih.gov/Traces/study/?acc=SRX1554260","SRX1554260")</f>
        <v>SRX1554260</v>
      </c>
    </row>
    <row r="204" spans="1:5" x14ac:dyDescent="0.25">
      <c r="A204" t="str">
        <f>HYPERLINK("https://www.ncbi.nlm.nih.gov/geo/query/acc.cgi?acc=GSM1856453","GSM1856453")</f>
        <v>GSM1856453</v>
      </c>
      <c r="B204" s="2" t="s">
        <v>6733</v>
      </c>
      <c r="C204" t="str">
        <f>HYPERLINK("https://www.ncbi.nlm.nih.gov/geo/query/acc.cgi?acc=GSE72164","GSE72164")</f>
        <v>GSE72164</v>
      </c>
      <c r="D204" t="str">
        <f>HYPERLINK("https://www.ncbi.nlm.nih.gov/Traces/study/?acc=SRP062574","SRP062574")</f>
        <v>SRP062574</v>
      </c>
      <c r="E204" t="str">
        <f>HYPERLINK("https://www.ncbi.nlm.nih.gov/Traces/study/?acc=SRX1158312","SRX1158312")</f>
        <v>SRX1158312</v>
      </c>
    </row>
    <row r="205" spans="1:5" x14ac:dyDescent="0.25">
      <c r="A205" t="str">
        <f>HYPERLINK("https://www.ncbi.nlm.nih.gov/geo/query/acc.cgi?acc=GSM1820458","GSM1820458")</f>
        <v>GSM1820458</v>
      </c>
      <c r="B205" s="2" t="s">
        <v>6734</v>
      </c>
      <c r="C205" t="str">
        <f>HYPERLINK("https://www.ncbi.nlm.nih.gov/geo/query/acc.cgi?acc=GSE70849","GSE70849")</f>
        <v>GSE70849</v>
      </c>
      <c r="D205" t="str">
        <f>HYPERLINK("https://www.ncbi.nlm.nih.gov/Traces/study/?acc=SRP061023","SRP061023")</f>
        <v>SRP061023</v>
      </c>
      <c r="E205" t="str">
        <f>HYPERLINK("https://www.ncbi.nlm.nih.gov/Traces/study/?acc=SRX1094449","SRX1094449")</f>
        <v>SRX1094449</v>
      </c>
    </row>
    <row r="206" spans="1:5" x14ac:dyDescent="0.25">
      <c r="A206" t="str">
        <f>HYPERLINK("https://www.ncbi.nlm.nih.gov/geo/query/acc.cgi?acc=GSM2308999","GSM2308999")</f>
        <v>GSM2308999</v>
      </c>
      <c r="B206" s="2" t="s">
        <v>6735</v>
      </c>
      <c r="C206" t="str">
        <f>HYPERLINK("https://www.ncbi.nlm.nih.gov/geo/query/acc.cgi?acc=GSE86817","GSE86817")</f>
        <v>GSE86817</v>
      </c>
      <c r="D206" t="str">
        <f>HYPERLINK("https://www.ncbi.nlm.nih.gov/Traces/study/?acc=SRP089693","SRP089693")</f>
        <v>SRP089693</v>
      </c>
      <c r="E206" t="str">
        <f>HYPERLINK("https://www.ncbi.nlm.nih.gov/Traces/study/?acc=SRX2159274","SRX2159274")</f>
        <v>SRX2159274</v>
      </c>
    </row>
    <row r="207" spans="1:5" x14ac:dyDescent="0.25">
      <c r="A207" t="str">
        <f>HYPERLINK("https://www.ncbi.nlm.nih.gov/geo/query/acc.cgi?acc=GSM2309002","GSM2309002")</f>
        <v>GSM2309002</v>
      </c>
      <c r="B207" s="2" t="s">
        <v>6736</v>
      </c>
      <c r="C207" t="str">
        <f>HYPERLINK("https://www.ncbi.nlm.nih.gov/geo/query/acc.cgi?acc=GSE86817","GSE86817")</f>
        <v>GSE86817</v>
      </c>
      <c r="D207" t="str">
        <f>HYPERLINK("https://www.ncbi.nlm.nih.gov/Traces/study/?acc=SRP089693","SRP089693")</f>
        <v>SRP089693</v>
      </c>
      <c r="E207" t="str">
        <f>HYPERLINK("https://www.ncbi.nlm.nih.gov/Traces/study/?acc=SRX2159277","SRX2159277")</f>
        <v>SRX2159277</v>
      </c>
    </row>
    <row r="208" spans="1:5" x14ac:dyDescent="0.25">
      <c r="A208" t="str">
        <f>HYPERLINK("https://www.ncbi.nlm.nih.gov/geo/query/acc.cgi?acc=GSM1486497","GSM1486497")</f>
        <v>GSM1486497</v>
      </c>
      <c r="B208" s="2" t="s">
        <v>6737</v>
      </c>
      <c r="C208" t="str">
        <f>HYPERLINK("https://www.ncbi.nlm.nih.gov/geo/query/acc.cgi?acc=GSE60738","GSE60738")</f>
        <v>GSE60738</v>
      </c>
      <c r="D208" t="str">
        <f>HYPERLINK("https://www.ncbi.nlm.nih.gov/Traces/study/?acc=SRP045763","SRP045763")</f>
        <v>SRP045763</v>
      </c>
      <c r="E208" t="str">
        <f>HYPERLINK("https://www.ncbi.nlm.nih.gov/Traces/study/?acc=SRX685942","SRX685942")</f>
        <v>SRX685942</v>
      </c>
    </row>
    <row r="209" spans="1:5" x14ac:dyDescent="0.25">
      <c r="A209" t="str">
        <f>HYPERLINK("https://www.ncbi.nlm.nih.gov/geo/query/acc.cgi?acc=GSM2141223","GSM2141223")</f>
        <v>GSM2141223</v>
      </c>
      <c r="B209" s="2" t="s">
        <v>6738</v>
      </c>
      <c r="C209" t="str">
        <f>HYPERLINK("https://www.ncbi.nlm.nih.gov/geo/query/acc.cgi?acc=GSE81044","GSE81044")</f>
        <v>GSE81044</v>
      </c>
      <c r="D209" t="str">
        <f>HYPERLINK("https://www.ncbi.nlm.nih.gov/Traces/study/?acc=SRP074273","SRP074273")</f>
        <v>SRP074273</v>
      </c>
      <c r="E209" t="str">
        <f>HYPERLINK("https://www.ncbi.nlm.nih.gov/Traces/study/?acc=SRX1738886","SRX1738886")</f>
        <v>SRX1738886</v>
      </c>
    </row>
    <row r="210" spans="1:5" x14ac:dyDescent="0.25">
      <c r="A210" t="str">
        <f>HYPERLINK("https://www.ncbi.nlm.nih.gov/geo/query/acc.cgi?acc=GSM2141225","GSM2141225")</f>
        <v>GSM2141225</v>
      </c>
      <c r="B210" s="2" t="s">
        <v>6739</v>
      </c>
      <c r="C210" t="str">
        <f>HYPERLINK("https://www.ncbi.nlm.nih.gov/geo/query/acc.cgi?acc=GSE81044","GSE81044")</f>
        <v>GSE81044</v>
      </c>
      <c r="D210" t="str">
        <f>HYPERLINK("https://www.ncbi.nlm.nih.gov/Traces/study/?acc=SRP074273","SRP074273")</f>
        <v>SRP074273</v>
      </c>
      <c r="E210" t="str">
        <f>HYPERLINK("https://www.ncbi.nlm.nih.gov/Traces/study/?acc=SRX1738888","SRX1738888")</f>
        <v>SRX1738888</v>
      </c>
    </row>
    <row r="211" spans="1:5" x14ac:dyDescent="0.25">
      <c r="A211" t="str">
        <f>HYPERLINK("https://www.ncbi.nlm.nih.gov/geo/query/acc.cgi?acc=GSM1024297","GSM1024297")</f>
        <v>GSM1024297</v>
      </c>
      <c r="B211" s="2" t="s">
        <v>6740</v>
      </c>
      <c r="C211" t="str">
        <f>HYPERLINK("https://www.ncbi.nlm.nih.gov/geo/query/acc.cgi?acc=GSE41785","GSE41785")</f>
        <v>GSE41785</v>
      </c>
      <c r="D211" t="str">
        <f>HYPERLINK("https://www.ncbi.nlm.nih.gov/Traces/study/?acc=SRP016625","SRP016625")</f>
        <v>SRP016625</v>
      </c>
      <c r="E211" t="str">
        <f>HYPERLINK("https://www.ncbi.nlm.nih.gov/Traces/study/?acc=SRX200658","SRX200658")</f>
        <v>SRX200658</v>
      </c>
    </row>
    <row r="212" spans="1:5" x14ac:dyDescent="0.25">
      <c r="A212" t="str">
        <f>HYPERLINK("https://www.ncbi.nlm.nih.gov/geo/query/acc.cgi?acc=GSM1024299","GSM1024299")</f>
        <v>GSM1024299</v>
      </c>
      <c r="B212" s="2" t="s">
        <v>6741</v>
      </c>
      <c r="C212" t="str">
        <f>HYPERLINK("https://www.ncbi.nlm.nih.gov/geo/query/acc.cgi?acc=GSE41785","GSE41785")</f>
        <v>GSE41785</v>
      </c>
      <c r="D212" t="str">
        <f>HYPERLINK("https://www.ncbi.nlm.nih.gov/Traces/study/?acc=SRP016625","SRP016625")</f>
        <v>SRP016625</v>
      </c>
      <c r="E212" t="str">
        <f>HYPERLINK("https://www.ncbi.nlm.nih.gov/Traces/study/?acc=SRX200660","SRX200660")</f>
        <v>SRX200660</v>
      </c>
    </row>
    <row r="213" spans="1:5" x14ac:dyDescent="0.25">
      <c r="A213" t="str">
        <f>HYPERLINK("https://www.ncbi.nlm.nih.gov/geo/query/acc.cgi?acc=GSM1643259","GSM1643259")</f>
        <v>GSM1643259</v>
      </c>
      <c r="B213" s="2" t="s">
        <v>6742</v>
      </c>
      <c r="C213" t="str">
        <f>HYPERLINK("https://www.ncbi.nlm.nih.gov/geo/query/acc.cgi?acc=GSE67265","GSE67265")</f>
        <v>GSE67265</v>
      </c>
      <c r="D213" t="str">
        <f>HYPERLINK("https://www.ncbi.nlm.nih.gov/Traces/study/?acc=SRP056571","SRP056571")</f>
        <v>SRP056571</v>
      </c>
      <c r="E213" t="str">
        <f>HYPERLINK("https://www.ncbi.nlm.nih.gov/Traces/study/?acc=SRX969066","SRX969066")</f>
        <v>SRX969066</v>
      </c>
    </row>
    <row r="214" spans="1:5" x14ac:dyDescent="0.25">
      <c r="A214" t="str">
        <f>HYPERLINK("https://www.ncbi.nlm.nih.gov/geo/query/acc.cgi?acc=GSM1816842","GSM1816842")</f>
        <v>GSM1816842</v>
      </c>
      <c r="B214" s="2" t="s">
        <v>6746</v>
      </c>
      <c r="C214" t="str">
        <f>HYPERLINK("https://www.ncbi.nlm.nih.gov/geo/query/acc.cgi?acc=GSE70721","GSE70721")</f>
        <v>GSE70721</v>
      </c>
      <c r="D214" t="str">
        <f>HYPERLINK("https://www.ncbi.nlm.nih.gov/Traces/study/?acc=SRP060644","SRP060644")</f>
        <v>SRP060644</v>
      </c>
      <c r="E214" t="str">
        <f>HYPERLINK("https://www.ncbi.nlm.nih.gov/Traces/study/?acc=SRX1091400","SRX1091400")</f>
        <v>SRX1091400</v>
      </c>
    </row>
    <row r="215" spans="1:5" x14ac:dyDescent="0.25">
      <c r="A215" t="str">
        <f>HYPERLINK("https://www.ncbi.nlm.nih.gov/geo/query/acc.cgi?acc=GSM1125026","GSM1125026")</f>
        <v>GSM1125026</v>
      </c>
      <c r="B215" s="2" t="s">
        <v>6747</v>
      </c>
      <c r="C215" t="str">
        <f>HYPERLINK("https://www.ncbi.nlm.nih.gov/geo/query/acc.cgi?acc=GSE46149","GSE46149")</f>
        <v>GSE46149</v>
      </c>
      <c r="D215" t="str">
        <f>HYPERLINK("https://www.ncbi.nlm.nih.gov/Traces/study/?acc=SRP021137","SRP021137")</f>
        <v>SRP021137</v>
      </c>
      <c r="E215" t="str">
        <f>HYPERLINK("https://www.ncbi.nlm.nih.gov/Traces/study/?acc=SRX267715","SRX267715")</f>
        <v>SRX267715</v>
      </c>
    </row>
    <row r="216" spans="1:5" x14ac:dyDescent="0.25">
      <c r="A216" t="str">
        <f>HYPERLINK("https://www.ncbi.nlm.nih.gov/geo/query/acc.cgi?acc=GSM1171634","GSM1171634")</f>
        <v>GSM1171634</v>
      </c>
      <c r="B216" s="2" t="s">
        <v>6748</v>
      </c>
      <c r="C216" t="str">
        <f>HYPERLINK("https://www.ncbi.nlm.nih.gov/geo/query/acc.cgi?acc=GSE48172","GSE48172")</f>
        <v>GSE48172</v>
      </c>
      <c r="D216" t="str">
        <f>HYPERLINK("https://www.ncbi.nlm.nih.gov/Traces/study/?acc=SRP026214","SRP026214")</f>
        <v>SRP026214</v>
      </c>
      <c r="E216" t="str">
        <f>HYPERLINK("https://www.ncbi.nlm.nih.gov/Traces/study/?acc=SRX312206","SRX312206")</f>
        <v>SRX312206</v>
      </c>
    </row>
    <row r="217" spans="1:5" x14ac:dyDescent="0.25">
      <c r="A217" t="str">
        <f>HYPERLINK("https://www.ncbi.nlm.nih.gov/geo/query/acc.cgi?acc=GSM1171635","GSM1171635")</f>
        <v>GSM1171635</v>
      </c>
      <c r="B217" s="2" t="s">
        <v>6749</v>
      </c>
      <c r="C217" t="str">
        <f>HYPERLINK("https://www.ncbi.nlm.nih.gov/geo/query/acc.cgi?acc=GSE48172","GSE48172")</f>
        <v>GSE48172</v>
      </c>
      <c r="D217" t="str">
        <f>HYPERLINK("https://www.ncbi.nlm.nih.gov/Traces/study/?acc=SRP026214","SRP026214")</f>
        <v>SRP026214</v>
      </c>
      <c r="E217" t="str">
        <f>HYPERLINK("https://www.ncbi.nlm.nih.gov/Traces/study/?acc=SRX312207","SRX312207")</f>
        <v>SRX312207</v>
      </c>
    </row>
    <row r="218" spans="1:5" x14ac:dyDescent="0.25">
      <c r="A218" t="str">
        <f>HYPERLINK("https://www.ncbi.nlm.nih.gov/geo/query/acc.cgi?acc=GSM2042330","GSM2042330")</f>
        <v>GSM2042330</v>
      </c>
      <c r="B218" s="2" t="s">
        <v>6750</v>
      </c>
      <c r="C218" t="str">
        <f>HYPERLINK("https://www.ncbi.nlm.nih.gov/geo/query/acc.cgi?acc=GSE77003","GSE77003")</f>
        <v>GSE77003</v>
      </c>
      <c r="D218" t="str">
        <f>HYPERLINK("https://www.ncbi.nlm.nih.gov/Traces/study/?acc=SRP068644","SRP068644")</f>
        <v>SRP068644</v>
      </c>
      <c r="E218" t="str">
        <f>HYPERLINK("https://www.ncbi.nlm.nih.gov/Traces/study/?acc=SRX1537890","SRX1537890")</f>
        <v>SRX1537890</v>
      </c>
    </row>
    <row r="219" spans="1:5" x14ac:dyDescent="0.25">
      <c r="A219" t="str">
        <f>HYPERLINK("https://www.ncbi.nlm.nih.gov/geo/query/acc.cgi?acc=GSM1820461","GSM1820461")</f>
        <v>GSM1820461</v>
      </c>
      <c r="B219" s="2" t="s">
        <v>6751</v>
      </c>
      <c r="C219" t="str">
        <f>HYPERLINK("https://www.ncbi.nlm.nih.gov/geo/query/acc.cgi?acc=GSE70849","GSE70849")</f>
        <v>GSE70849</v>
      </c>
      <c r="D219" t="str">
        <f>HYPERLINK("https://www.ncbi.nlm.nih.gov/Traces/study/?acc=SRP061023","SRP061023")</f>
        <v>SRP061023</v>
      </c>
      <c r="E219" t="str">
        <f>HYPERLINK("https://www.ncbi.nlm.nih.gov/Traces/study/?acc=SRX1094452","SRX1094452")</f>
        <v>SRX1094452</v>
      </c>
    </row>
    <row r="220" spans="1:5" x14ac:dyDescent="0.25">
      <c r="A220" t="str">
        <f>HYPERLINK("https://www.ncbi.nlm.nih.gov/geo/query/acc.cgi?acc=GSM2042324","GSM2042324")</f>
        <v>GSM2042324</v>
      </c>
      <c r="B220" s="2" t="s">
        <v>6752</v>
      </c>
      <c r="C220" t="str">
        <f>HYPERLINK("https://www.ncbi.nlm.nih.gov/geo/query/acc.cgi?acc=GSE77003","GSE77003")</f>
        <v>GSE77003</v>
      </c>
      <c r="D220" t="str">
        <f>HYPERLINK("https://www.ncbi.nlm.nih.gov/Traces/study/?acc=SRP068644","SRP068644")</f>
        <v>SRP068644</v>
      </c>
      <c r="E220" t="str">
        <f>HYPERLINK("https://www.ncbi.nlm.nih.gov/Traces/study/?acc=SRX1537884","SRX1537884")</f>
        <v>SRX1537884</v>
      </c>
    </row>
    <row r="221" spans="1:5" x14ac:dyDescent="0.25">
      <c r="A221" t="str">
        <f>HYPERLINK("https://www.ncbi.nlm.nih.gov/geo/query/acc.cgi?acc=GSM2042325","GSM2042325")</f>
        <v>GSM2042325</v>
      </c>
      <c r="B221" s="2" t="s">
        <v>6753</v>
      </c>
      <c r="C221" t="str">
        <f>HYPERLINK("https://www.ncbi.nlm.nih.gov/geo/query/acc.cgi?acc=GSE77003","GSE77003")</f>
        <v>GSE77003</v>
      </c>
      <c r="D221" t="str">
        <f>HYPERLINK("https://www.ncbi.nlm.nih.gov/Traces/study/?acc=SRP068644","SRP068644")</f>
        <v>SRP068644</v>
      </c>
      <c r="E221" t="str">
        <f>HYPERLINK("https://www.ncbi.nlm.nih.gov/Traces/study/?acc=SRX1537885","SRX1537885")</f>
        <v>SRX1537885</v>
      </c>
    </row>
    <row r="222" spans="1:5" x14ac:dyDescent="0.25">
      <c r="A222" t="str">
        <f>HYPERLINK("https://www.ncbi.nlm.nih.gov/geo/query/acc.cgi?acc=GSM2042327","GSM2042327")</f>
        <v>GSM2042327</v>
      </c>
      <c r="B222" s="2" t="s">
        <v>6754</v>
      </c>
      <c r="C222" t="str">
        <f>HYPERLINK("https://www.ncbi.nlm.nih.gov/geo/query/acc.cgi?acc=GSE77003","GSE77003")</f>
        <v>GSE77003</v>
      </c>
      <c r="D222" t="str">
        <f>HYPERLINK("https://www.ncbi.nlm.nih.gov/Traces/study/?acc=SRP068644","SRP068644")</f>
        <v>SRP068644</v>
      </c>
      <c r="E222" t="str">
        <f>HYPERLINK("https://www.ncbi.nlm.nih.gov/Traces/study/?acc=SRX1537887","SRX1537887")</f>
        <v>SRX1537887</v>
      </c>
    </row>
    <row r="223" spans="1:5" x14ac:dyDescent="0.25">
      <c r="A223" t="str">
        <f>HYPERLINK("https://www.ncbi.nlm.nih.gov/geo/query/acc.cgi?acc=GSM1282304","GSM1282304")</f>
        <v>GSM1282304</v>
      </c>
      <c r="B223" s="2" t="s">
        <v>6755</v>
      </c>
      <c r="C223" t="str">
        <f>HYPERLINK("https://www.ncbi.nlm.nih.gov/geo/query/acc.cgi?acc=GSE53090","GSE53090")</f>
        <v>GSE53090</v>
      </c>
      <c r="D223" t="str">
        <f>HYPERLINK("https://www.ncbi.nlm.nih.gov/Traces/study/?acc=SRP033568","SRP033568")</f>
        <v>SRP033568</v>
      </c>
      <c r="E223" t="str">
        <f>HYPERLINK("https://www.ncbi.nlm.nih.gov/Traces/study/?acc=SRX388452","SRX388452")</f>
        <v>SRX388452</v>
      </c>
    </row>
    <row r="224" spans="1:5" x14ac:dyDescent="0.25">
      <c r="A224" t="str">
        <f>HYPERLINK("https://www.ncbi.nlm.nih.gov/geo/query/acc.cgi?acc=GSM984549","GSM984549")</f>
        <v>GSM984549</v>
      </c>
      <c r="B224" s="2" t="s">
        <v>6756</v>
      </c>
      <c r="C224" t="str">
        <f>HYPERLINK("https://www.ncbi.nlm.nih.gov/geo/query/acc.cgi?acc=GSE40064","GSE40064")</f>
        <v>GSE40064</v>
      </c>
      <c r="D224" t="str">
        <f>HYPERLINK("https://www.ncbi.nlm.nih.gov/Traces/study/?acc=SRP014791","SRP014791")</f>
        <v>SRP014791</v>
      </c>
      <c r="E224" t="str">
        <f>HYPERLINK("https://www.ncbi.nlm.nih.gov/Traces/study/?acc=SRX175839","SRX175839")</f>
        <v>SRX175839</v>
      </c>
    </row>
    <row r="225" spans="1:5" x14ac:dyDescent="0.25">
      <c r="A225" t="str">
        <f>HYPERLINK("https://www.ncbi.nlm.nih.gov/geo/query/acc.cgi?acc=GSM1477665","GSM1477665")</f>
        <v>GSM1477665</v>
      </c>
      <c r="B225" s="2" t="s">
        <v>6757</v>
      </c>
      <c r="C225" t="str">
        <f>HYPERLINK("https://www.ncbi.nlm.nih.gov/geo/query/acc.cgi?acc=GSE60397","GSE60397")</f>
        <v>GSE60397</v>
      </c>
      <c r="D225" t="str">
        <f>HYPERLINK("https://www.ncbi.nlm.nih.gov/Traces/study/?acc=SRP045486","SRP045486")</f>
        <v>SRP045486</v>
      </c>
      <c r="E225" t="str">
        <f>HYPERLINK("https://www.ncbi.nlm.nih.gov/Traces/study/?acc=SRX679509","SRX679509")</f>
        <v>SRX679509</v>
      </c>
    </row>
    <row r="226" spans="1:5" x14ac:dyDescent="0.25">
      <c r="A226" t="str">
        <f>HYPERLINK("https://www.ncbi.nlm.nih.gov/geo/query/acc.cgi?acc=GSM2360937","GSM2360937")</f>
        <v>GSM2360937</v>
      </c>
      <c r="B226" s="2" t="s">
        <v>6760</v>
      </c>
      <c r="C226" t="str">
        <f>HYPERLINK("https://www.ncbi.nlm.nih.gov/geo/query/acc.cgi?acc=GSE89210","GSE89210")</f>
        <v>GSE89210</v>
      </c>
      <c r="D226" t="str">
        <f>HYPERLINK("https://www.ncbi.nlm.nih.gov/Traces/study/?acc=SRP092111","SRP092111")</f>
        <v>SRP092111</v>
      </c>
      <c r="E226" t="str">
        <f>HYPERLINK("https://www.ncbi.nlm.nih.gov/Traces/study/?acc=SRX2270105","SRX2270105")</f>
        <v>SRX2270105</v>
      </c>
    </row>
    <row r="227" spans="1:5" x14ac:dyDescent="0.25">
      <c r="A227" t="str">
        <f>HYPERLINK("https://www.ncbi.nlm.nih.gov/geo/query/acc.cgi?acc=GSM1437480","GSM1437480")</f>
        <v>GSM1437480</v>
      </c>
      <c r="B227" s="2" t="s">
        <v>6761</v>
      </c>
      <c r="C227" t="str">
        <f>HYPERLINK("https://www.ncbi.nlm.nih.gov/geo/query/acc.cgi?acc=GSE58414","GSE58414")</f>
        <v>GSE58414</v>
      </c>
      <c r="D227" t="str">
        <f>HYPERLINK("https://www.ncbi.nlm.nih.gov/Traces/study/?acc=SRP044364","SRP044364")</f>
        <v>SRP044364</v>
      </c>
      <c r="E227" t="str">
        <f>HYPERLINK("https://www.ncbi.nlm.nih.gov/Traces/study/?acc=SRX652865","SRX652865")</f>
        <v>SRX652865</v>
      </c>
    </row>
    <row r="228" spans="1:5" x14ac:dyDescent="0.25">
      <c r="A228" t="str">
        <f>HYPERLINK("https://www.ncbi.nlm.nih.gov/geo/query/acc.cgi?acc=GSM1974105","GSM1974105")</f>
        <v>GSM1974105</v>
      </c>
      <c r="B228" s="2" t="s">
        <v>6762</v>
      </c>
      <c r="C228" t="str">
        <f>HYPERLINK("https://www.ncbi.nlm.nih.gov/geo/query/acc.cgi?acc=GSE68582","GSE68582")</f>
        <v>GSE68582</v>
      </c>
      <c r="D228" t="str">
        <f>HYPERLINK("https://www.ncbi.nlm.nih.gov/Traces/study/?acc=SRP058020","SRP058020")</f>
        <v>SRP058020</v>
      </c>
      <c r="E228" t="str">
        <f>HYPERLINK("https://www.ncbi.nlm.nih.gov/Traces/study/?acc=SRX1488352","SRX1488352")</f>
        <v>SRX1488352</v>
      </c>
    </row>
    <row r="229" spans="1:5" x14ac:dyDescent="0.25">
      <c r="A229" t="str">
        <f>HYPERLINK("https://www.ncbi.nlm.nih.gov/geo/query/acc.cgi?acc=GSM2073069","GSM2073069")</f>
        <v>GSM2073069</v>
      </c>
      <c r="B229" s="2" t="s">
        <v>6763</v>
      </c>
      <c r="C229" t="str">
        <f>HYPERLINK("https://www.ncbi.nlm.nih.gov/geo/query/acc.cgi?acc=GSE78708","GSE78708")</f>
        <v>GSE78708</v>
      </c>
      <c r="D229" t="str">
        <f>HYPERLINK("https://www.ncbi.nlm.nih.gov/Traces/study/?acc=SRP070890","SRP070890")</f>
        <v>SRP070890</v>
      </c>
      <c r="E229" t="str">
        <f>HYPERLINK("https://www.ncbi.nlm.nih.gov/Traces/study/?acc=SRX1602692","SRX1602692")</f>
        <v>SRX1602692</v>
      </c>
    </row>
    <row r="230" spans="1:5" x14ac:dyDescent="0.25">
      <c r="A230" t="str">
        <f>HYPERLINK("https://www.ncbi.nlm.nih.gov/geo/query/acc.cgi?acc=GSM2073059","GSM2073059")</f>
        <v>GSM2073059</v>
      </c>
      <c r="B230" s="2" t="s">
        <v>6764</v>
      </c>
      <c r="C230" t="str">
        <f>HYPERLINK("https://www.ncbi.nlm.nih.gov/geo/query/acc.cgi?acc=GSE78708","GSE78708")</f>
        <v>GSE78708</v>
      </c>
      <c r="D230" t="str">
        <f>HYPERLINK("https://www.ncbi.nlm.nih.gov/Traces/study/?acc=SRP070890","SRP070890")</f>
        <v>SRP070890</v>
      </c>
      <c r="E230" t="str">
        <f>HYPERLINK("https://www.ncbi.nlm.nih.gov/Traces/study/?acc=SRX1602682","SRX1602682")</f>
        <v>SRX1602682</v>
      </c>
    </row>
    <row r="231" spans="1:5" x14ac:dyDescent="0.25">
      <c r="A231" t="str">
        <f>HYPERLINK("https://www.ncbi.nlm.nih.gov/geo/query/acc.cgi?acc=GSM2073063","GSM2073063")</f>
        <v>GSM2073063</v>
      </c>
      <c r="B231" s="2" t="s">
        <v>6765</v>
      </c>
      <c r="C231" t="str">
        <f>HYPERLINK("https://www.ncbi.nlm.nih.gov/geo/query/acc.cgi?acc=GSE78708","GSE78708")</f>
        <v>GSE78708</v>
      </c>
      <c r="D231" t="str">
        <f>HYPERLINK("https://www.ncbi.nlm.nih.gov/Traces/study/?acc=SRP070890","SRP070890")</f>
        <v>SRP070890</v>
      </c>
      <c r="E231" t="str">
        <f>HYPERLINK("https://www.ncbi.nlm.nih.gov/Traces/study/?acc=SRX1602686","SRX1602686")</f>
        <v>SRX1602686</v>
      </c>
    </row>
    <row r="232" spans="1:5" x14ac:dyDescent="0.25">
      <c r="A232" t="str">
        <f>HYPERLINK("https://www.ncbi.nlm.nih.gov/geo/query/acc.cgi?acc=GSM2073067","GSM2073067")</f>
        <v>GSM2073067</v>
      </c>
      <c r="B232" s="2" t="s">
        <v>6766</v>
      </c>
      <c r="C232" t="str">
        <f>HYPERLINK("https://www.ncbi.nlm.nih.gov/geo/query/acc.cgi?acc=GSE78708","GSE78708")</f>
        <v>GSE78708</v>
      </c>
      <c r="D232" t="str">
        <f>HYPERLINK("https://www.ncbi.nlm.nih.gov/Traces/study/?acc=SRP070890","SRP070890")</f>
        <v>SRP070890</v>
      </c>
      <c r="E232" t="str">
        <f>HYPERLINK("https://www.ncbi.nlm.nih.gov/Traces/study/?acc=SRX1602690","SRX1602690")</f>
        <v>SRX1602690</v>
      </c>
    </row>
    <row r="233" spans="1:5" x14ac:dyDescent="0.25">
      <c r="A233" t="str">
        <f>HYPERLINK("https://www.ncbi.nlm.nih.gov/geo/query/acc.cgi?acc=GSM1489930","GSM1489930")</f>
        <v>GSM1489930</v>
      </c>
      <c r="B233" s="2" t="s">
        <v>6767</v>
      </c>
      <c r="C233" t="str">
        <f>HYPERLINK("https://www.ncbi.nlm.nih.gov/geo/query/acc.cgi?acc=GSE60843","GSE60843")</f>
        <v>GSE60843</v>
      </c>
      <c r="D233" t="str">
        <f>HYPERLINK("https://www.ncbi.nlm.nih.gov/Traces/study/?acc=SRP045832","SRP045832")</f>
        <v>SRP045832</v>
      </c>
      <c r="E233" t="str">
        <f>HYPERLINK("https://www.ncbi.nlm.nih.gov/Traces/study/?acc=SRX688852","SRX688852")</f>
        <v>SRX688852</v>
      </c>
    </row>
    <row r="234" spans="1:5" x14ac:dyDescent="0.25">
      <c r="A234" t="str">
        <f>HYPERLINK("https://www.ncbi.nlm.nih.gov/geo/query/acc.cgi?acc=GSM1526263","GSM1526263")</f>
        <v>GSM1526263</v>
      </c>
      <c r="B234" s="2" t="s">
        <v>6768</v>
      </c>
      <c r="C234" t="str">
        <f>HYPERLINK("https://www.ncbi.nlm.nih.gov/geo/query/acc.cgi?acc=GSE62378","GSE62378")</f>
        <v>GSE62378</v>
      </c>
      <c r="D234" t="str">
        <f>HYPERLINK("https://www.ncbi.nlm.nih.gov/Traces/study/?acc=SRP048945","SRP048945")</f>
        <v>SRP048945</v>
      </c>
      <c r="E234" t="str">
        <f>HYPERLINK("https://www.ncbi.nlm.nih.gov/Traces/study/?acc=SRX733557","SRX733557")</f>
        <v>SRX733557</v>
      </c>
    </row>
    <row r="235" spans="1:5" x14ac:dyDescent="0.25">
      <c r="A235" t="str">
        <f>HYPERLINK("https://www.ncbi.nlm.nih.gov/geo/query/acc.cgi?acc=GSM1526264","GSM1526264")</f>
        <v>GSM1526264</v>
      </c>
      <c r="B235" s="2" t="s">
        <v>6769</v>
      </c>
      <c r="C235" t="str">
        <f>HYPERLINK("https://www.ncbi.nlm.nih.gov/geo/query/acc.cgi?acc=GSE62378","GSE62378")</f>
        <v>GSE62378</v>
      </c>
      <c r="D235" t="str">
        <f>HYPERLINK("https://www.ncbi.nlm.nih.gov/Traces/study/?acc=SRP048945","SRP048945")</f>
        <v>SRP048945</v>
      </c>
      <c r="E235" t="str">
        <f>HYPERLINK("https://www.ncbi.nlm.nih.gov/Traces/study/?acc=SRX733558","SRX733558")</f>
        <v>SRX733558</v>
      </c>
    </row>
    <row r="236" spans="1:5" x14ac:dyDescent="0.25">
      <c r="A236" t="str">
        <f>HYPERLINK("https://www.ncbi.nlm.nih.gov/geo/query/acc.cgi?acc=GSM1489931","GSM1489931")</f>
        <v>GSM1489931</v>
      </c>
      <c r="B236" s="2" t="s">
        <v>6770</v>
      </c>
      <c r="C236" t="str">
        <f>HYPERLINK("https://www.ncbi.nlm.nih.gov/geo/query/acc.cgi?acc=GSE60843","GSE60843")</f>
        <v>GSE60843</v>
      </c>
      <c r="D236" t="str">
        <f>HYPERLINK("https://www.ncbi.nlm.nih.gov/Traces/study/?acc=SRP045832","SRP045832")</f>
        <v>SRP045832</v>
      </c>
      <c r="E236" t="str">
        <f>HYPERLINK("https://www.ncbi.nlm.nih.gov/Traces/study/?acc=SRX688853","SRX688853")</f>
        <v>SRX688853</v>
      </c>
    </row>
    <row r="237" spans="1:5" x14ac:dyDescent="0.25">
      <c r="A237" t="str">
        <f>HYPERLINK("https://www.ncbi.nlm.nih.gov/geo/query/acc.cgi?acc=GSM1194342","GSM1194342")</f>
        <v>GSM1194342</v>
      </c>
      <c r="B237" s="2" t="s">
        <v>6771</v>
      </c>
      <c r="C237" t="str">
        <f>HYPERLINK("https://www.ncbi.nlm.nih.gov/geo/query/acc.cgi?acc=GSE49147","GSE49147")</f>
        <v>GSE49147</v>
      </c>
      <c r="D237" t="str">
        <f>HYPERLINK("https://www.ncbi.nlm.nih.gov/Traces/study/?acc=SRP028179","SRP028179")</f>
        <v>SRP028179</v>
      </c>
      <c r="E237" t="str">
        <f>HYPERLINK("https://www.ncbi.nlm.nih.gov/Traces/study/?acc=SRX327374","SRX327374")</f>
        <v>SRX327374</v>
      </c>
    </row>
    <row r="238" spans="1:5" x14ac:dyDescent="0.25">
      <c r="A238" t="str">
        <f>HYPERLINK("https://www.ncbi.nlm.nih.gov/geo/query/acc.cgi?acc=GSM1194344","GSM1194344")</f>
        <v>GSM1194344</v>
      </c>
      <c r="B238" s="2" t="s">
        <v>6772</v>
      </c>
      <c r="C238" t="str">
        <f>HYPERLINK("https://www.ncbi.nlm.nih.gov/geo/query/acc.cgi?acc=GSE49147","GSE49147")</f>
        <v>GSE49147</v>
      </c>
      <c r="D238" t="str">
        <f>HYPERLINK("https://www.ncbi.nlm.nih.gov/Traces/study/?acc=SRP028179","SRP028179")</f>
        <v>SRP028179</v>
      </c>
      <c r="E238" t="str">
        <f>HYPERLINK("https://www.ncbi.nlm.nih.gov/Traces/study/?acc=SRX327376","SRX327376")</f>
        <v>SRX327376</v>
      </c>
    </row>
    <row r="239" spans="1:5" x14ac:dyDescent="0.25">
      <c r="A239" t="str">
        <f>HYPERLINK("https://www.ncbi.nlm.nih.gov/geo/query/acc.cgi?acc=GSM1182001","GSM1182001")</f>
        <v>GSM1182001</v>
      </c>
      <c r="B239" s="2" t="s">
        <v>6773</v>
      </c>
      <c r="C239" t="str">
        <f>HYPERLINK("https://www.ncbi.nlm.nih.gov/geo/query/acc.cgi?acc=GSE48606","GSE48606")</f>
        <v>GSE48606</v>
      </c>
      <c r="D239" t="str">
        <f>HYPERLINK("https://www.ncbi.nlm.nih.gov/Traces/study/?acc=SRP026625","SRP026625")</f>
        <v>SRP026625</v>
      </c>
      <c r="E239" t="str">
        <f>HYPERLINK("https://www.ncbi.nlm.nih.gov/Traces/study/?acc=SRX318967","SRX318967")</f>
        <v>SRX318967</v>
      </c>
    </row>
    <row r="240" spans="1:5" x14ac:dyDescent="0.25">
      <c r="A240" t="str">
        <f>HYPERLINK("https://www.ncbi.nlm.nih.gov/geo/query/acc.cgi?acc=GSM1816843","GSM1816843")</f>
        <v>GSM1816843</v>
      </c>
      <c r="B240" s="2" t="s">
        <v>6774</v>
      </c>
      <c r="C240" t="str">
        <f>HYPERLINK("https://www.ncbi.nlm.nih.gov/geo/query/acc.cgi?acc=GSE70721","GSE70721")</f>
        <v>GSE70721</v>
      </c>
      <c r="D240" t="str">
        <f>HYPERLINK("https://www.ncbi.nlm.nih.gov/Traces/study/?acc=SRP060644","SRP060644")</f>
        <v>SRP060644</v>
      </c>
      <c r="E240" t="str">
        <f>HYPERLINK("https://www.ncbi.nlm.nih.gov/Traces/study/?acc=SRX1091401","SRX1091401")</f>
        <v>SRX1091401</v>
      </c>
    </row>
    <row r="241" spans="1:5" x14ac:dyDescent="0.25">
      <c r="A241" t="str">
        <f>HYPERLINK("https://www.ncbi.nlm.nih.gov/geo/query/acc.cgi?acc=GSM1899785","GSM1899785")</f>
        <v>GSM1899785</v>
      </c>
      <c r="B241" s="2" t="s">
        <v>6775</v>
      </c>
      <c r="C241" t="str">
        <f>HYPERLINK("https://www.ncbi.nlm.nih.gov/geo/query/acc.cgi?acc=GSE73631","GSE73631")</f>
        <v>GSE73631</v>
      </c>
      <c r="D241" t="str">
        <f>HYPERLINK("https://www.ncbi.nlm.nih.gov/Traces/study/?acc=SRP064357","SRP064357")</f>
        <v>SRP064357</v>
      </c>
      <c r="E241" t="str">
        <f>HYPERLINK("https://www.ncbi.nlm.nih.gov/Traces/study/?acc=SRX1297576","SRX1297576")</f>
        <v>SRX1297576</v>
      </c>
    </row>
    <row r="242" spans="1:5" x14ac:dyDescent="0.25">
      <c r="A242" t="str">
        <f>HYPERLINK("https://www.ncbi.nlm.nih.gov/geo/query/acc.cgi?acc=GSM1098629","GSM1098629")</f>
        <v>GSM1098629</v>
      </c>
      <c r="B242" s="2" t="s">
        <v>6776</v>
      </c>
      <c r="C242" t="str">
        <f>HYPERLINK("https://www.ncbi.nlm.nih.gov/geo/query/acc.cgi?acc=GSE45182","GSE45182")</f>
        <v>GSE45182</v>
      </c>
      <c r="D242" t="str">
        <f>HYPERLINK("https://www.ncbi.nlm.nih.gov/Traces/study/?acc=SRP019467","SRP019467")</f>
        <v>SRP019467</v>
      </c>
      <c r="E242" t="str">
        <f>HYPERLINK("https://www.ncbi.nlm.nih.gov/Traces/study/?acc=SRX249650","SRX249650")</f>
        <v>SRX249650</v>
      </c>
    </row>
    <row r="243" spans="1:5" x14ac:dyDescent="0.25">
      <c r="A243" t="str">
        <f>HYPERLINK("https://www.ncbi.nlm.nih.gov/geo/query/acc.cgi?acc=GSM1098627","GSM1098627")</f>
        <v>GSM1098627</v>
      </c>
      <c r="B243" s="2" t="s">
        <v>6777</v>
      </c>
      <c r="C243" t="str">
        <f>HYPERLINK("https://www.ncbi.nlm.nih.gov/geo/query/acc.cgi?acc=GSE45182","GSE45182")</f>
        <v>GSE45182</v>
      </c>
      <c r="D243" t="str">
        <f>HYPERLINK("https://www.ncbi.nlm.nih.gov/Traces/study/?acc=SRP019467","SRP019467")</f>
        <v>SRP019467</v>
      </c>
      <c r="E243" t="str">
        <f>HYPERLINK("https://www.ncbi.nlm.nih.gov/Traces/study/?acc=SRX249648","SRX249648")</f>
        <v>SRX249648</v>
      </c>
    </row>
    <row r="244" spans="1:5" x14ac:dyDescent="0.25">
      <c r="A244" t="str">
        <f>HYPERLINK("https://www.ncbi.nlm.nih.gov/geo/query/acc.cgi?acc=GSM2219508","GSM2219508")</f>
        <v>GSM2219508</v>
      </c>
      <c r="B244" s="2" t="s">
        <v>6778</v>
      </c>
      <c r="C244" t="str">
        <f>HYPERLINK("https://www.ncbi.nlm.nih.gov/geo/query/acc.cgi?acc=GSE80280","GSE80280")</f>
        <v>GSE80280</v>
      </c>
      <c r="D244" t="str">
        <f>HYPERLINK("https://www.ncbi.nlm.nih.gov/Traces/study/?acc=SRP073306","SRP073306")</f>
        <v>SRP073306</v>
      </c>
      <c r="E244" t="str">
        <f>HYPERLINK("https://www.ncbi.nlm.nih.gov/Traces/study/?acc=SRX1884210","SRX1884210")</f>
        <v>SRX1884210</v>
      </c>
    </row>
    <row r="245" spans="1:5" x14ac:dyDescent="0.25">
      <c r="A245" t="str">
        <f>HYPERLINK("https://www.ncbi.nlm.nih.gov/geo/query/acc.cgi?acc=GSM2219514","GSM2219514")</f>
        <v>GSM2219514</v>
      </c>
      <c r="B245" s="2" t="s">
        <v>6779</v>
      </c>
      <c r="C245" t="str">
        <f>HYPERLINK("https://www.ncbi.nlm.nih.gov/geo/query/acc.cgi?acc=GSE80280","GSE80280")</f>
        <v>GSE80280</v>
      </c>
      <c r="D245" t="str">
        <f>HYPERLINK("https://www.ncbi.nlm.nih.gov/Traces/study/?acc=SRP073306","SRP073306")</f>
        <v>SRP073306</v>
      </c>
      <c r="E245" t="str">
        <f>HYPERLINK("https://www.ncbi.nlm.nih.gov/Traces/study/?acc=SRX1884216","SRX1884216")</f>
        <v>SRX1884216</v>
      </c>
    </row>
    <row r="246" spans="1:5" x14ac:dyDescent="0.25">
      <c r="A246" t="str">
        <f>HYPERLINK("https://www.ncbi.nlm.nih.gov/geo/query/acc.cgi?acc=GSM2219515","GSM2219515")</f>
        <v>GSM2219515</v>
      </c>
      <c r="B246" s="2" t="s">
        <v>6780</v>
      </c>
      <c r="C246" t="str">
        <f>HYPERLINK("https://www.ncbi.nlm.nih.gov/geo/query/acc.cgi?acc=GSE80280","GSE80280")</f>
        <v>GSE80280</v>
      </c>
      <c r="D246" t="str">
        <f>HYPERLINK("https://www.ncbi.nlm.nih.gov/Traces/study/?acc=SRP073306","SRP073306")</f>
        <v>SRP073306</v>
      </c>
      <c r="E246" t="str">
        <f>HYPERLINK("https://www.ncbi.nlm.nih.gov/Traces/study/?acc=SRX1884217","SRX1884217")</f>
        <v>SRX1884217</v>
      </c>
    </row>
    <row r="247" spans="1:5" x14ac:dyDescent="0.25">
      <c r="A247" t="str">
        <f>HYPERLINK("https://www.ncbi.nlm.nih.gov/geo/query/acc.cgi?acc=GSM2051554","GSM2051554")</f>
        <v>GSM2051554</v>
      </c>
      <c r="B247" s="2" t="s">
        <v>6781</v>
      </c>
      <c r="C247" t="str">
        <f>HYPERLINK("https://www.ncbi.nlm.nih.gov/geo/query/acc.cgi?acc=GSE77420","GSE77420")</f>
        <v>GSE77420</v>
      </c>
      <c r="D247" t="str">
        <f>HYPERLINK("https://www.ncbi.nlm.nih.gov/Traces/study/?acc=SRP069097","SRP069097")</f>
        <v>SRP069097</v>
      </c>
      <c r="E247" t="str">
        <f>HYPERLINK("https://www.ncbi.nlm.nih.gov/Traces/study/?acc=SRX1554254","SRX1554254")</f>
        <v>SRX1554254</v>
      </c>
    </row>
    <row r="248" spans="1:5" x14ac:dyDescent="0.25">
      <c r="A248" t="str">
        <f>HYPERLINK("https://www.ncbi.nlm.nih.gov/geo/query/acc.cgi?acc=GSM1386909","GSM1386909")</f>
        <v>GSM1386909</v>
      </c>
      <c r="B248" s="2" t="s">
        <v>6782</v>
      </c>
      <c r="C248" t="str">
        <f>HYPERLINK("https://www.ncbi.nlm.nih.gov/geo/query/acc.cgi?acc=GSE57698","GSE57698")</f>
        <v>GSE57698</v>
      </c>
      <c r="D248" t="str">
        <f>HYPERLINK("https://www.ncbi.nlm.nih.gov/Traces/study/?acc=SRP042009","SRP042009")</f>
        <v>SRP042009</v>
      </c>
      <c r="E248" t="str">
        <f>HYPERLINK("https://www.ncbi.nlm.nih.gov/Traces/study/?acc=SRX543152","SRX543152")</f>
        <v>SRX543152</v>
      </c>
    </row>
    <row r="249" spans="1:5" x14ac:dyDescent="0.25">
      <c r="A249" t="str">
        <f>HYPERLINK("https://www.ncbi.nlm.nih.gov/geo/query/acc.cgi?acc=GSM1176471","GSM1176471")</f>
        <v>GSM1176471</v>
      </c>
      <c r="B249" s="2" t="s">
        <v>6783</v>
      </c>
      <c r="C249" t="str">
        <f>HYPERLINK("https://www.ncbi.nlm.nih.gov/geo/query/acc.cgi?acc=GSE48364","GSE48364")</f>
        <v>GSE48364</v>
      </c>
      <c r="D249" t="str">
        <f>HYPERLINK("https://www.ncbi.nlm.nih.gov/Traces/study/?acc=SRP026364","SRP026364")</f>
        <v>SRP026364</v>
      </c>
      <c r="E249" t="str">
        <f>HYPERLINK("https://www.ncbi.nlm.nih.gov/Traces/study/?acc=SRX316299","SRX316299")</f>
        <v>SRX316299</v>
      </c>
    </row>
    <row r="250" spans="1:5" x14ac:dyDescent="0.25">
      <c r="A250" t="str">
        <f>HYPERLINK("https://www.ncbi.nlm.nih.gov/geo/query/acc.cgi?acc=GSM1176469","GSM1176469")</f>
        <v>GSM1176469</v>
      </c>
      <c r="B250" s="2" t="s">
        <v>6784</v>
      </c>
      <c r="C250" t="str">
        <f>HYPERLINK("https://www.ncbi.nlm.nih.gov/geo/query/acc.cgi?acc=GSE48364","GSE48364")</f>
        <v>GSE48364</v>
      </c>
      <c r="D250" t="str">
        <f>HYPERLINK("https://www.ncbi.nlm.nih.gov/Traces/study/?acc=SRP026364","SRP026364")</f>
        <v>SRP026364</v>
      </c>
      <c r="E250" t="str">
        <f>HYPERLINK("https://www.ncbi.nlm.nih.gov/Traces/study/?acc=SRX316297","SRX316297")</f>
        <v>SRX316297</v>
      </c>
    </row>
    <row r="251" spans="1:5" x14ac:dyDescent="0.25">
      <c r="A251" t="str">
        <f>HYPERLINK("https://www.ncbi.nlm.nih.gov/geo/query/acc.cgi?acc=GSM1176467","GSM1176467")</f>
        <v>GSM1176467</v>
      </c>
      <c r="B251" s="2" t="s">
        <v>6785</v>
      </c>
      <c r="C251" t="str">
        <f>HYPERLINK("https://www.ncbi.nlm.nih.gov/geo/query/acc.cgi?acc=GSE48364","GSE48364")</f>
        <v>GSE48364</v>
      </c>
      <c r="D251" t="str">
        <f>HYPERLINK("https://www.ncbi.nlm.nih.gov/Traces/study/?acc=SRP026364","SRP026364")</f>
        <v>SRP026364</v>
      </c>
      <c r="E251" t="str">
        <f>HYPERLINK("https://www.ncbi.nlm.nih.gov/Traces/study/?acc=SRX316295","SRX316295")</f>
        <v>SRX316295</v>
      </c>
    </row>
    <row r="252" spans="1:5" x14ac:dyDescent="0.25">
      <c r="A252" t="str">
        <f>HYPERLINK("https://www.ncbi.nlm.nih.gov/geo/query/acc.cgi?acc=GSM1816848","GSM1816848")</f>
        <v>GSM1816848</v>
      </c>
      <c r="B252" s="2" t="s">
        <v>6786</v>
      </c>
      <c r="C252" t="str">
        <f>HYPERLINK("https://www.ncbi.nlm.nih.gov/geo/query/acc.cgi?acc=GSE70721","GSE70721")</f>
        <v>GSE70721</v>
      </c>
      <c r="D252" t="str">
        <f>HYPERLINK("https://www.ncbi.nlm.nih.gov/Traces/study/?acc=SRP060644","SRP060644")</f>
        <v>SRP060644</v>
      </c>
      <c r="E252" t="str">
        <f>HYPERLINK("https://www.ncbi.nlm.nih.gov/Traces/study/?acc=SRX1091406","SRX1091406")</f>
        <v>SRX1091406</v>
      </c>
    </row>
    <row r="253" spans="1:5" x14ac:dyDescent="0.25">
      <c r="A253" t="str">
        <f>HYPERLINK("https://www.ncbi.nlm.nih.gov/geo/query/acc.cgi?acc=GSM2322600","GSM2322600")</f>
        <v>GSM2322600</v>
      </c>
      <c r="B253" s="2" t="s">
        <v>6787</v>
      </c>
      <c r="C253" t="str">
        <f>HYPERLINK("https://www.ncbi.nlm.nih.gov/geo/query/acc.cgi?acc=GSE87119","GSE87119")</f>
        <v>GSE87119</v>
      </c>
      <c r="D253" t="str">
        <f>HYPERLINK("https://www.ncbi.nlm.nih.gov/Traces/study/?acc=SRP090169","SRP090169")</f>
        <v>SRP090169</v>
      </c>
      <c r="E253" t="str">
        <f>HYPERLINK("https://www.ncbi.nlm.nih.gov/Traces/study/?acc=SRX2178822","SRX2178822")</f>
        <v>SRX2178822</v>
      </c>
    </row>
    <row r="254" spans="1:5" x14ac:dyDescent="0.25">
      <c r="A254" t="str">
        <f>HYPERLINK("https://www.ncbi.nlm.nih.gov/geo/query/acc.cgi?acc=GSM2098966","GSM2098966")</f>
        <v>GSM2098966</v>
      </c>
      <c r="B254" s="2" t="s">
        <v>6791</v>
      </c>
      <c r="C254" t="str">
        <f>HYPERLINK("https://www.ncbi.nlm.nih.gov/geo/query/acc.cgi?acc=GSE79606","GSE79606")</f>
        <v>GSE79606</v>
      </c>
      <c r="D254" t="str">
        <f>HYPERLINK("https://www.ncbi.nlm.nih.gov/Traces/study/?acc=SRP072351","SRP072351")</f>
        <v>SRP072351</v>
      </c>
      <c r="E254" t="str">
        <f>HYPERLINK("https://www.ncbi.nlm.nih.gov/Traces/study/?acc=SRX1662117","SRX1662117")</f>
        <v>SRX1662117</v>
      </c>
    </row>
    <row r="255" spans="1:5" x14ac:dyDescent="0.25">
      <c r="A255" t="str">
        <f>HYPERLINK("https://www.ncbi.nlm.nih.gov/geo/query/acc.cgi?acc=GSM2098962","GSM2098962")</f>
        <v>GSM2098962</v>
      </c>
      <c r="B255" s="2" t="s">
        <v>6792</v>
      </c>
      <c r="C255" t="str">
        <f>HYPERLINK("https://www.ncbi.nlm.nih.gov/geo/query/acc.cgi?acc=GSE79606","GSE79606")</f>
        <v>GSE79606</v>
      </c>
      <c r="D255" t="str">
        <f>HYPERLINK("https://www.ncbi.nlm.nih.gov/Traces/study/?acc=SRP072351","SRP072351")</f>
        <v>SRP072351</v>
      </c>
      <c r="E255" t="str">
        <f>HYPERLINK("https://www.ncbi.nlm.nih.gov/Traces/study/?acc=SRX1662113","SRX1662113")</f>
        <v>SRX1662113</v>
      </c>
    </row>
    <row r="256" spans="1:5" x14ac:dyDescent="0.25">
      <c r="A256" t="str">
        <f>HYPERLINK("https://www.ncbi.nlm.nih.gov/geo/query/acc.cgi?acc=GSM2098964","GSM2098964")</f>
        <v>GSM2098964</v>
      </c>
      <c r="B256" s="2" t="s">
        <v>6793</v>
      </c>
      <c r="C256" t="str">
        <f>HYPERLINK("https://www.ncbi.nlm.nih.gov/geo/query/acc.cgi?acc=GSE79606","GSE79606")</f>
        <v>GSE79606</v>
      </c>
      <c r="D256" t="str">
        <f>HYPERLINK("https://www.ncbi.nlm.nih.gov/Traces/study/?acc=SRP072351","SRP072351")</f>
        <v>SRP072351</v>
      </c>
      <c r="E256" t="str">
        <f>HYPERLINK("https://www.ncbi.nlm.nih.gov/Traces/study/?acc=SRX1662115","SRX1662115")</f>
        <v>SRX1662115</v>
      </c>
    </row>
    <row r="257" spans="1:5" x14ac:dyDescent="0.25">
      <c r="A257" t="str">
        <f>HYPERLINK("https://www.ncbi.nlm.nih.gov/geo/query/acc.cgi?acc=GSM1182008","GSM1182008")</f>
        <v>GSM1182008</v>
      </c>
      <c r="B257" s="2" t="s">
        <v>6794</v>
      </c>
      <c r="C257" t="str">
        <f>HYPERLINK("https://www.ncbi.nlm.nih.gov/geo/query/acc.cgi?acc=GSE48606","GSE48606")</f>
        <v>GSE48606</v>
      </c>
      <c r="D257" t="str">
        <f>HYPERLINK("https://www.ncbi.nlm.nih.gov/Traces/study/?acc=SRP026625","SRP026625")</f>
        <v>SRP026625</v>
      </c>
      <c r="E257" t="str">
        <f>HYPERLINK("https://www.ncbi.nlm.nih.gov/Traces/study/?acc=SRX318974","SRX318974")</f>
        <v>SRX318974</v>
      </c>
    </row>
    <row r="258" spans="1:5" x14ac:dyDescent="0.25">
      <c r="A258" t="str">
        <f>HYPERLINK("https://www.ncbi.nlm.nih.gov/geo/query/acc.cgi?acc=GSM984548","GSM984548")</f>
        <v>GSM984548</v>
      </c>
      <c r="B258" s="2" t="s">
        <v>6795</v>
      </c>
      <c r="C258" t="str">
        <f>HYPERLINK("https://www.ncbi.nlm.nih.gov/geo/query/acc.cgi?acc=GSE40064","GSE40064")</f>
        <v>GSE40064</v>
      </c>
      <c r="D258" t="str">
        <f>HYPERLINK("https://www.ncbi.nlm.nih.gov/Traces/study/?acc=SRP014791","SRP014791")</f>
        <v>SRP014791</v>
      </c>
      <c r="E258" t="str">
        <f>HYPERLINK("https://www.ncbi.nlm.nih.gov/Traces/study/?acc=SRX175838","SRX175838")</f>
        <v>SRX175838</v>
      </c>
    </row>
    <row r="259" spans="1:5" x14ac:dyDescent="0.25">
      <c r="A259" t="str">
        <f>HYPERLINK("https://www.ncbi.nlm.nih.gov/geo/query/acc.cgi?acc=GSM984547","GSM984547")</f>
        <v>GSM984547</v>
      </c>
      <c r="B259" s="2" t="s">
        <v>6796</v>
      </c>
      <c r="C259" t="str">
        <f>HYPERLINK("https://www.ncbi.nlm.nih.gov/geo/query/acc.cgi?acc=GSE40064","GSE40064")</f>
        <v>GSE40064</v>
      </c>
      <c r="D259" t="str">
        <f>HYPERLINK("https://www.ncbi.nlm.nih.gov/Traces/study/?acc=SRP014791","SRP014791")</f>
        <v>SRP014791</v>
      </c>
      <c r="E259" t="str">
        <f>HYPERLINK("https://www.ncbi.nlm.nih.gov/Traces/study/?acc=SRX175837","SRX175837")</f>
        <v>SRX175837</v>
      </c>
    </row>
    <row r="260" spans="1:5" x14ac:dyDescent="0.25">
      <c r="A260" t="str">
        <f>HYPERLINK("https://www.ncbi.nlm.nih.gov/geo/query/acc.cgi?acc=GSM1098619","GSM1098619")</f>
        <v>GSM1098619</v>
      </c>
      <c r="B260" s="2" t="s">
        <v>6797</v>
      </c>
      <c r="C260" t="str">
        <f>HYPERLINK("https://www.ncbi.nlm.nih.gov/geo/query/acc.cgi?acc=GSE45182","GSE45182")</f>
        <v>GSE45182</v>
      </c>
      <c r="D260" t="str">
        <f>HYPERLINK("https://www.ncbi.nlm.nih.gov/Traces/study/?acc=SRP019467","SRP019467")</f>
        <v>SRP019467</v>
      </c>
      <c r="E260" t="str">
        <f>HYPERLINK("https://www.ncbi.nlm.nih.gov/Traces/study/?acc=SRX249640","SRX249640")</f>
        <v>SRX249640</v>
      </c>
    </row>
    <row r="261" spans="1:5" x14ac:dyDescent="0.25">
      <c r="A261" t="str">
        <f>HYPERLINK("https://www.ncbi.nlm.nih.gov/geo/query/acc.cgi?acc=GSM1098621","GSM1098621")</f>
        <v>GSM1098621</v>
      </c>
      <c r="B261" s="2" t="s">
        <v>6798</v>
      </c>
      <c r="C261" t="str">
        <f>HYPERLINK("https://www.ncbi.nlm.nih.gov/geo/query/acc.cgi?acc=GSE45182","GSE45182")</f>
        <v>GSE45182</v>
      </c>
      <c r="D261" t="str">
        <f>HYPERLINK("https://www.ncbi.nlm.nih.gov/Traces/study/?acc=SRP019467","SRP019467")</f>
        <v>SRP019467</v>
      </c>
      <c r="E261" t="str">
        <f>HYPERLINK("https://www.ncbi.nlm.nih.gov/Traces/study/?acc=SRX249642","SRX249642")</f>
        <v>SRX249642</v>
      </c>
    </row>
    <row r="262" spans="1:5" x14ac:dyDescent="0.25">
      <c r="A262" t="str">
        <f>HYPERLINK("https://www.ncbi.nlm.nih.gov/geo/query/acc.cgi?acc=GSM2183916","GSM2183916")</f>
        <v>GSM2183916</v>
      </c>
      <c r="B262" s="2" t="s">
        <v>6799</v>
      </c>
      <c r="C262" t="str">
        <f>HYPERLINK("https://www.ncbi.nlm.nih.gov/geo/query/acc.cgi?acc=GSE82127","GSE82127")</f>
        <v>GSE82127</v>
      </c>
      <c r="D262" t="str">
        <f>HYPERLINK("https://www.ncbi.nlm.nih.gov/Traces/study/?acc=SRP075973","SRP075973")</f>
        <v>SRP075973</v>
      </c>
      <c r="E262" t="str">
        <f>HYPERLINK("https://www.ncbi.nlm.nih.gov/Traces/study/?acc=SRX1814876","SRX1814876")</f>
        <v>SRX1814876</v>
      </c>
    </row>
    <row r="263" spans="1:5" x14ac:dyDescent="0.25">
      <c r="A263" t="str">
        <f>HYPERLINK("https://www.ncbi.nlm.nih.gov/geo/query/acc.cgi?acc=GSM2183914","GSM2183914")</f>
        <v>GSM2183914</v>
      </c>
      <c r="B263" s="2" t="s">
        <v>6800</v>
      </c>
      <c r="C263" t="str">
        <f>HYPERLINK("https://www.ncbi.nlm.nih.gov/geo/query/acc.cgi?acc=GSE82127","GSE82127")</f>
        <v>GSE82127</v>
      </c>
      <c r="D263" t="str">
        <f>HYPERLINK("https://www.ncbi.nlm.nih.gov/Traces/study/?acc=SRP075973","SRP075973")</f>
        <v>SRP075973</v>
      </c>
      <c r="E263" t="str">
        <f>HYPERLINK("https://www.ncbi.nlm.nih.gov/Traces/study/?acc=SRX1814874","SRX1814874")</f>
        <v>SRX1814874</v>
      </c>
    </row>
    <row r="264" spans="1:5" x14ac:dyDescent="0.25">
      <c r="A264" t="str">
        <f>HYPERLINK("https://www.ncbi.nlm.nih.gov/geo/query/acc.cgi?acc=GSM1053452","GSM1053452")</f>
        <v>GSM1053452</v>
      </c>
      <c r="B264" s="2" t="s">
        <v>6801</v>
      </c>
      <c r="C264" t="str">
        <f>HYPERLINK("https://www.ncbi.nlm.nih.gov/geo/query/acc.cgi?acc=GSE42923","GSE42923")</f>
        <v>GSE42923</v>
      </c>
      <c r="D264" t="str">
        <f>HYPERLINK("https://www.ncbi.nlm.nih.gov/Traces/study/?acc=SRP017572","SRP017572")</f>
        <v>SRP017572</v>
      </c>
      <c r="E264" t="str">
        <f>HYPERLINK("https://www.ncbi.nlm.nih.gov/Traces/study/?acc=SRX210594","SRX210594")</f>
        <v>SRX210594</v>
      </c>
    </row>
    <row r="265" spans="1:5" x14ac:dyDescent="0.25">
      <c r="A265" t="str">
        <f>HYPERLINK("https://www.ncbi.nlm.nih.gov/geo/query/acc.cgi?acc=GSM2308998","GSM2308998")</f>
        <v>GSM2308998</v>
      </c>
      <c r="B265" s="2" t="s">
        <v>6802</v>
      </c>
      <c r="C265" t="str">
        <f>HYPERLINK("https://www.ncbi.nlm.nih.gov/geo/query/acc.cgi?acc=GSE86817","GSE86817")</f>
        <v>GSE86817</v>
      </c>
      <c r="D265" t="str">
        <f>HYPERLINK("https://www.ncbi.nlm.nih.gov/Traces/study/?acc=SRP089693","SRP089693")</f>
        <v>SRP089693</v>
      </c>
      <c r="E265" t="str">
        <f>HYPERLINK("https://www.ncbi.nlm.nih.gov/Traces/study/?acc=SRX2159273","SRX2159273")</f>
        <v>SRX2159273</v>
      </c>
    </row>
    <row r="266" spans="1:5" x14ac:dyDescent="0.25">
      <c r="A266" t="str">
        <f>HYPERLINK("https://www.ncbi.nlm.nih.gov/geo/query/acc.cgi?acc=GSM1496604","GSM1496604")</f>
        <v>GSM1496604</v>
      </c>
      <c r="B266" s="2" t="s">
        <v>6803</v>
      </c>
      <c r="C266" t="str">
        <f>HYPERLINK("https://www.ncbi.nlm.nih.gov/geo/query/acc.cgi?acc=GSE61102","GSE61102")</f>
        <v>GSE61102</v>
      </c>
      <c r="D266" t="str">
        <f>HYPERLINK("https://www.ncbi.nlm.nih.gov/Traces/study/?acc=SRP046218","SRP046218")</f>
        <v>SRP046218</v>
      </c>
      <c r="E266" t="str">
        <f>HYPERLINK("https://www.ncbi.nlm.nih.gov/Traces/study/?acc=SRX692821","SRX692821")</f>
        <v>SRX692821</v>
      </c>
    </row>
    <row r="267" spans="1:5" x14ac:dyDescent="0.25">
      <c r="A267" t="str">
        <f>HYPERLINK("https://www.ncbi.nlm.nih.gov/geo/query/acc.cgi?acc=GSM2321984","GSM2321984")</f>
        <v>GSM2321984</v>
      </c>
      <c r="B267" s="2" t="s">
        <v>6804</v>
      </c>
      <c r="C267" t="str">
        <f>HYPERLINK("https://www.ncbi.nlm.nih.gov/geo/query/acc.cgi?acc=GSE87084","GSE87084")</f>
        <v>GSE87084</v>
      </c>
      <c r="D267" t="str">
        <f>HYPERLINK("https://www.ncbi.nlm.nih.gov/Traces/study/?acc=SRP090129","SRP090129")</f>
        <v>SRP090129</v>
      </c>
      <c r="E267" t="str">
        <f>HYPERLINK("https://www.ncbi.nlm.nih.gov/Traces/study/?acc=SRX2175602","SRX2175602")</f>
        <v>SRX2175602</v>
      </c>
    </row>
    <row r="268" spans="1:5" x14ac:dyDescent="0.25">
      <c r="A268" t="str">
        <f>HYPERLINK("https://www.ncbi.nlm.nih.gov/geo/query/acc.cgi?acc=GSM1477672","GSM1477672")</f>
        <v>GSM1477672</v>
      </c>
      <c r="B268" s="2" t="s">
        <v>6805</v>
      </c>
      <c r="C268" t="str">
        <f>HYPERLINK("https://www.ncbi.nlm.nih.gov/geo/query/acc.cgi?acc=GSE60397","GSE60397")</f>
        <v>GSE60397</v>
      </c>
      <c r="D268" t="str">
        <f>HYPERLINK("https://www.ncbi.nlm.nih.gov/Traces/study/?acc=SRP045486","SRP045486")</f>
        <v>SRP045486</v>
      </c>
      <c r="E268" t="str">
        <f>HYPERLINK("https://www.ncbi.nlm.nih.gov/Traces/study/?acc=SRX679515","SRX679515")</f>
        <v>SRX679515</v>
      </c>
    </row>
    <row r="269" spans="1:5" x14ac:dyDescent="0.25">
      <c r="A269" t="str">
        <f>HYPERLINK("https://www.ncbi.nlm.nih.gov/geo/query/acc.cgi?acc=GSM1842784","GSM1842784")</f>
        <v>GSM1842784</v>
      </c>
      <c r="B269" s="2" t="s">
        <v>6806</v>
      </c>
      <c r="C269" t="str">
        <f>HYPERLINK("https://www.ncbi.nlm.nih.gov/geo/query/acc.cgi?acc=GSE71674","GSE71674")</f>
        <v>GSE71674</v>
      </c>
      <c r="D269" t="str">
        <f>HYPERLINK("https://www.ncbi.nlm.nih.gov/Traces/study/?acc=SRP061948","SRP061948")</f>
        <v>SRP061948</v>
      </c>
      <c r="E269" t="str">
        <f>HYPERLINK("https://www.ncbi.nlm.nih.gov/Traces/study/?acc=SRX1131586","SRX1131586")</f>
        <v>SRX1131586</v>
      </c>
    </row>
    <row r="270" spans="1:5" x14ac:dyDescent="0.25">
      <c r="A270" t="str">
        <f>HYPERLINK("https://www.ncbi.nlm.nih.gov/geo/query/acc.cgi?acc=GSM2322597","GSM2322597")</f>
        <v>GSM2322597</v>
      </c>
      <c r="B270" s="2" t="s">
        <v>6807</v>
      </c>
      <c r="C270" t="str">
        <f>HYPERLINK("https://www.ncbi.nlm.nih.gov/geo/query/acc.cgi?acc=GSE87119","GSE87119")</f>
        <v>GSE87119</v>
      </c>
      <c r="D270" t="str">
        <f>HYPERLINK("https://www.ncbi.nlm.nih.gov/Traces/study/?acc=SRP090169","SRP090169")</f>
        <v>SRP090169</v>
      </c>
      <c r="E270" t="str">
        <f>HYPERLINK("https://www.ncbi.nlm.nih.gov/Traces/study/?acc=SRX2178819","SRX2178819")</f>
        <v>SRX2178819</v>
      </c>
    </row>
    <row r="271" spans="1:5" x14ac:dyDescent="0.25">
      <c r="A271" t="str">
        <f>HYPERLINK("https://www.ncbi.nlm.nih.gov/geo/query/acc.cgi?acc=GSM1563247","GSM1563247")</f>
        <v>GSM1563247</v>
      </c>
      <c r="B271" s="2" t="s">
        <v>663</v>
      </c>
      <c r="C271" t="str">
        <f>HYPERLINK("https://www.ncbi.nlm.nih.gov/geo/query/acc.cgi?acc=GSE64040","GSE64040")</f>
        <v>GSE64040</v>
      </c>
      <c r="D271" t="str">
        <f>HYPERLINK("https://www.ncbi.nlm.nih.gov/Traces/study/?acc=SRP051030","SRP051030")</f>
        <v>SRP051030</v>
      </c>
      <c r="E271" t="str">
        <f>HYPERLINK("https://www.ncbi.nlm.nih.gov/Traces/study/?acc=SRX803862","SRX803862")</f>
        <v>SRX803862</v>
      </c>
    </row>
    <row r="272" spans="1:5" x14ac:dyDescent="0.25">
      <c r="A272" t="str">
        <f>HYPERLINK("https://www.ncbi.nlm.nih.gov/geo/query/acc.cgi?acc=GSM984552","GSM984552")</f>
        <v>GSM984552</v>
      </c>
      <c r="B272" s="2" t="s">
        <v>6808</v>
      </c>
      <c r="C272" t="str">
        <f>HYPERLINK("https://www.ncbi.nlm.nih.gov/geo/query/acc.cgi?acc=GSE40064","GSE40064")</f>
        <v>GSE40064</v>
      </c>
      <c r="D272" t="str">
        <f>HYPERLINK("https://www.ncbi.nlm.nih.gov/Traces/study/?acc=SRP014791","SRP014791")</f>
        <v>SRP014791</v>
      </c>
      <c r="E272" t="str">
        <f>HYPERLINK("https://www.ncbi.nlm.nih.gov/Traces/study/?acc=SRX175842","SRX175842")</f>
        <v>SRX175842</v>
      </c>
    </row>
    <row r="273" spans="1:5" x14ac:dyDescent="0.25">
      <c r="A273" t="str">
        <f>HYPERLINK("https://www.ncbi.nlm.nih.gov/geo/query/acc.cgi?acc=GSM1820684","GSM1820684")</f>
        <v>GSM1820684</v>
      </c>
      <c r="B273" s="2" t="s">
        <v>6809</v>
      </c>
      <c r="C273" t="str">
        <f>HYPERLINK("https://www.ncbi.nlm.nih.gov/geo/query/acc.cgi?acc=GSE70863","GSE70863")</f>
        <v>GSE70863</v>
      </c>
      <c r="D273" t="str">
        <f>HYPERLINK("https://www.ncbi.nlm.nih.gov/Traces/study/?acc=SRP060878","SRP060878")</f>
        <v>SRP060878</v>
      </c>
      <c r="E273" t="str">
        <f>HYPERLINK("https://www.ncbi.nlm.nih.gov/Traces/study/?acc=SRX1093887","SRX1093887")</f>
        <v>SRX1093887</v>
      </c>
    </row>
    <row r="274" spans="1:5" x14ac:dyDescent="0.25">
      <c r="A274" t="str">
        <f>HYPERLINK("https://www.ncbi.nlm.nih.gov/geo/query/acc.cgi?acc=GSM1820676","GSM1820676")</f>
        <v>GSM1820676</v>
      </c>
      <c r="B274" s="2" t="s">
        <v>6810</v>
      </c>
      <c r="C274" t="str">
        <f>HYPERLINK("https://www.ncbi.nlm.nih.gov/geo/query/acc.cgi?acc=GSE70863","GSE70863")</f>
        <v>GSE70863</v>
      </c>
      <c r="D274" t="str">
        <f>HYPERLINK("https://www.ncbi.nlm.nih.gov/Traces/study/?acc=SRP060878","SRP060878")</f>
        <v>SRP060878</v>
      </c>
      <c r="E274" t="str">
        <f>HYPERLINK("https://www.ncbi.nlm.nih.gov/Traces/study/?acc=SRX1093879","SRX1093879")</f>
        <v>SRX1093879</v>
      </c>
    </row>
    <row r="275" spans="1:5" x14ac:dyDescent="0.25">
      <c r="A275" t="str">
        <f>HYPERLINK("https://www.ncbi.nlm.nih.gov/geo/query/acc.cgi?acc=GSM1820682","GSM1820682")</f>
        <v>GSM1820682</v>
      </c>
      <c r="B275" s="2" t="s">
        <v>6811</v>
      </c>
      <c r="C275" t="str">
        <f>HYPERLINK("https://www.ncbi.nlm.nih.gov/geo/query/acc.cgi?acc=GSE70863","GSE70863")</f>
        <v>GSE70863</v>
      </c>
      <c r="D275" t="str">
        <f>HYPERLINK("https://www.ncbi.nlm.nih.gov/Traces/study/?acc=SRP060878","SRP060878")</f>
        <v>SRP060878</v>
      </c>
      <c r="E275" t="str">
        <f>HYPERLINK("https://www.ncbi.nlm.nih.gov/Traces/study/?acc=SRX1093885","SRX1093885")</f>
        <v>SRX1093885</v>
      </c>
    </row>
    <row r="276" spans="1:5" x14ac:dyDescent="0.25">
      <c r="A276" t="str">
        <f>HYPERLINK("https://www.ncbi.nlm.nih.gov/geo/query/acc.cgi?acc=GSM1820680","GSM1820680")</f>
        <v>GSM1820680</v>
      </c>
      <c r="B276" s="2" t="s">
        <v>6812</v>
      </c>
      <c r="C276" t="str">
        <f>HYPERLINK("https://www.ncbi.nlm.nih.gov/geo/query/acc.cgi?acc=GSE70863","GSE70863")</f>
        <v>GSE70863</v>
      </c>
      <c r="D276" t="str">
        <f>HYPERLINK("https://www.ncbi.nlm.nih.gov/Traces/study/?acc=SRP060878","SRP060878")</f>
        <v>SRP060878</v>
      </c>
      <c r="E276" t="str">
        <f>HYPERLINK("https://www.ncbi.nlm.nih.gov/Traces/study/?acc=SRX1093883","SRX1093883")</f>
        <v>SRX1093883</v>
      </c>
    </row>
    <row r="277" spans="1:5" x14ac:dyDescent="0.25">
      <c r="A277" t="str">
        <f>HYPERLINK("https://www.ncbi.nlm.nih.gov/geo/query/acc.cgi?acc=GSM1820678","GSM1820678")</f>
        <v>GSM1820678</v>
      </c>
      <c r="B277" s="2" t="s">
        <v>6813</v>
      </c>
      <c r="C277" t="str">
        <f>HYPERLINK("https://www.ncbi.nlm.nih.gov/geo/query/acc.cgi?acc=GSE70863","GSE70863")</f>
        <v>GSE70863</v>
      </c>
      <c r="D277" t="str">
        <f>HYPERLINK("https://www.ncbi.nlm.nih.gov/Traces/study/?acc=SRP060878","SRP060878")</f>
        <v>SRP060878</v>
      </c>
      <c r="E277" t="str">
        <f>HYPERLINK("https://www.ncbi.nlm.nih.gov/Traces/study/?acc=SRX1093881","SRX1093881")</f>
        <v>SRX1093881</v>
      </c>
    </row>
    <row r="278" spans="1:5" x14ac:dyDescent="0.25">
      <c r="A278" t="str">
        <f>HYPERLINK("https://www.ncbi.nlm.nih.gov/geo/query/acc.cgi?acc=GSM1583044","GSM1583044")</f>
        <v>GSM1583044</v>
      </c>
      <c r="B278" s="2" t="s">
        <v>6814</v>
      </c>
      <c r="C278" t="str">
        <f>HYPERLINK("https://www.ncbi.nlm.nih.gov/geo/query/acc.cgi?acc=GSE64910","GSE64910")</f>
        <v>GSE64910</v>
      </c>
      <c r="D278" t="str">
        <f>HYPERLINK("https://www.ncbi.nlm.nih.gov/Traces/study/?acc=SRP052235","SRP052235")</f>
        <v>SRP052235</v>
      </c>
      <c r="E278" t="str">
        <f>HYPERLINK("https://www.ncbi.nlm.nih.gov/Traces/study/?acc=SRX843299","SRX843299")</f>
        <v>SRX843299</v>
      </c>
    </row>
    <row r="279" spans="1:5" x14ac:dyDescent="0.25">
      <c r="A279" t="str">
        <f>HYPERLINK("https://www.ncbi.nlm.nih.gov/geo/query/acc.cgi?acc=GSM1583050","GSM1583050")</f>
        <v>GSM1583050</v>
      </c>
      <c r="B279" s="2" t="s">
        <v>6815</v>
      </c>
      <c r="C279" t="str">
        <f>HYPERLINK("https://www.ncbi.nlm.nih.gov/geo/query/acc.cgi?acc=GSE64910","GSE64910")</f>
        <v>GSE64910</v>
      </c>
      <c r="D279" t="str">
        <f>HYPERLINK("https://www.ncbi.nlm.nih.gov/Traces/study/?acc=SRP052235","SRP052235")</f>
        <v>SRP052235</v>
      </c>
      <c r="E279" t="str">
        <f>HYPERLINK("https://www.ncbi.nlm.nih.gov/Traces/study/?acc=SRX843305","SRX843305")</f>
        <v>SRX843305</v>
      </c>
    </row>
    <row r="280" spans="1:5" x14ac:dyDescent="0.25">
      <c r="A280" t="str">
        <f>HYPERLINK("https://www.ncbi.nlm.nih.gov/geo/query/acc.cgi?acc=GSM1583046","GSM1583046")</f>
        <v>GSM1583046</v>
      </c>
      <c r="B280" s="2" t="s">
        <v>6816</v>
      </c>
      <c r="C280" t="str">
        <f>HYPERLINK("https://www.ncbi.nlm.nih.gov/geo/query/acc.cgi?acc=GSE64910","GSE64910")</f>
        <v>GSE64910</v>
      </c>
      <c r="D280" t="str">
        <f>HYPERLINK("https://www.ncbi.nlm.nih.gov/Traces/study/?acc=SRP052235","SRP052235")</f>
        <v>SRP052235</v>
      </c>
      <c r="E280" t="str">
        <f>HYPERLINK("https://www.ncbi.nlm.nih.gov/Traces/study/?acc=SRX843301","SRX843301")</f>
        <v>SRX843301</v>
      </c>
    </row>
    <row r="281" spans="1:5" x14ac:dyDescent="0.25">
      <c r="A281" t="str">
        <f>HYPERLINK("https://www.ncbi.nlm.nih.gov/geo/query/acc.cgi?acc=GSM1583048","GSM1583048")</f>
        <v>GSM1583048</v>
      </c>
      <c r="B281" s="2" t="s">
        <v>6817</v>
      </c>
      <c r="C281" t="str">
        <f>HYPERLINK("https://www.ncbi.nlm.nih.gov/geo/query/acc.cgi?acc=GSE64910","GSE64910")</f>
        <v>GSE64910</v>
      </c>
      <c r="D281" t="str">
        <f>HYPERLINK("https://www.ncbi.nlm.nih.gov/Traces/study/?acc=SRP052235","SRP052235")</f>
        <v>SRP052235</v>
      </c>
      <c r="E281" t="str">
        <f>HYPERLINK("https://www.ncbi.nlm.nih.gov/Traces/study/?acc=SRX843303","SRX843303")</f>
        <v>SRX843303</v>
      </c>
    </row>
    <row r="282" spans="1:5" x14ac:dyDescent="0.25">
      <c r="A282" t="str">
        <f>HYPERLINK("https://www.ncbi.nlm.nih.gov/geo/query/acc.cgi?acc=GSM2067693","GSM2067693")</f>
        <v>GSM2067693</v>
      </c>
      <c r="B282" s="2" t="s">
        <v>6818</v>
      </c>
      <c r="C282" t="str">
        <f>HYPERLINK("https://www.ncbi.nlm.nih.gov/geo/query/acc.cgi?acc=GSE78127","GSE78127")</f>
        <v>GSE78127</v>
      </c>
      <c r="D282" t="str">
        <f>HYPERLINK("https://www.ncbi.nlm.nih.gov/Traces/study/?acc=SRP070581","SRP070581")</f>
        <v>SRP070581</v>
      </c>
      <c r="E282" t="str">
        <f>HYPERLINK("https://www.ncbi.nlm.nih.gov/Traces/study/?acc=SRX1594726","SRX1594726")</f>
        <v>SRX1594726</v>
      </c>
    </row>
    <row r="283" spans="1:5" x14ac:dyDescent="0.25">
      <c r="A283" t="str">
        <f>HYPERLINK("https://www.ncbi.nlm.nih.gov/geo/query/acc.cgi?acc=GSM2027606","GSM2027606")</f>
        <v>GSM2027606</v>
      </c>
      <c r="B283" s="2" t="s">
        <v>6829</v>
      </c>
      <c r="C283" t="str">
        <f>HYPERLINK("https://www.ncbi.nlm.nih.gov/geo/query/acc.cgi?acc=GSE76536","GSE76536")</f>
        <v>GSE76536</v>
      </c>
      <c r="D283" t="str">
        <f>HYPERLINK("https://www.ncbi.nlm.nih.gov/Traces/study/?acc=SRP068097","SRP068097")</f>
        <v>SRP068097</v>
      </c>
      <c r="E283" t="str">
        <f>HYPERLINK("https://www.ncbi.nlm.nih.gov/Traces/study/?acc=SRX1517393","SRX1517393")</f>
        <v>SRX1517393</v>
      </c>
    </row>
    <row r="284" spans="1:5" x14ac:dyDescent="0.25">
      <c r="A284" t="str">
        <f>HYPERLINK("https://www.ncbi.nlm.nih.gov/geo/query/acc.cgi?acc=GSM1891566","GSM1891566")</f>
        <v>GSM1891566</v>
      </c>
      <c r="B284" s="2" t="s">
        <v>6830</v>
      </c>
      <c r="C284" t="str">
        <f>HYPERLINK("https://www.ncbi.nlm.nih.gov/geo/query/acc.cgi?acc=GSE73352","GSE73352")</f>
        <v>GSE73352</v>
      </c>
      <c r="D284" t="str">
        <f>HYPERLINK("https://www.ncbi.nlm.nih.gov/Traces/study/?acc=SRP064115","SRP064115")</f>
        <v>SRP064115</v>
      </c>
      <c r="E284" t="str">
        <f>HYPERLINK("https://www.ncbi.nlm.nih.gov/Traces/study/?acc=SRX1280423","SRX1280423")</f>
        <v>SRX1280423</v>
      </c>
    </row>
    <row r="285" spans="1:5" x14ac:dyDescent="0.25">
      <c r="A285" t="str">
        <f>HYPERLINK("https://www.ncbi.nlm.nih.gov/geo/query/acc.cgi?acc=GSM1657394","GSM1657394")</f>
        <v>GSM1657394</v>
      </c>
      <c r="B285" s="2" t="s">
        <v>6831</v>
      </c>
      <c r="C285" t="str">
        <f>HYPERLINK("https://www.ncbi.nlm.nih.gov/geo/query/acc.cgi?acc=GSE67868","GSE67868")</f>
        <v>GSE67868</v>
      </c>
      <c r="D285" t="str">
        <f>HYPERLINK("https://www.ncbi.nlm.nih.gov/Traces/study/?acc=SRP057159","SRP057159")</f>
        <v>SRP057159</v>
      </c>
      <c r="E285" t="str">
        <f>HYPERLINK("https://www.ncbi.nlm.nih.gov/Traces/study/?acc=SRX994833","SRX994833")</f>
        <v>SRX994833</v>
      </c>
    </row>
    <row r="286" spans="1:5" x14ac:dyDescent="0.25">
      <c r="A286" t="str">
        <f>HYPERLINK("https://www.ncbi.nlm.nih.gov/geo/query/acc.cgi?acc=GSM2067681","GSM2067681")</f>
        <v>GSM2067681</v>
      </c>
      <c r="B286" s="2" t="s">
        <v>6832</v>
      </c>
      <c r="C286" t="str">
        <f>HYPERLINK("https://www.ncbi.nlm.nih.gov/geo/query/acc.cgi?acc=GSE78127","GSE78127")</f>
        <v>GSE78127</v>
      </c>
      <c r="D286" t="str">
        <f>HYPERLINK("https://www.ncbi.nlm.nih.gov/Traces/study/?acc=SRP070581","SRP070581")</f>
        <v>SRP070581</v>
      </c>
      <c r="E286" t="str">
        <f>HYPERLINK("https://www.ncbi.nlm.nih.gov/Traces/study/?acc=SRX1594714","SRX1594714")</f>
        <v>SRX1594714</v>
      </c>
    </row>
    <row r="287" spans="1:5" x14ac:dyDescent="0.25">
      <c r="A287" t="str">
        <f>HYPERLINK("https://www.ncbi.nlm.nih.gov/geo/query/acc.cgi?acc=GSM1820460","GSM1820460")</f>
        <v>GSM1820460</v>
      </c>
      <c r="B287" s="2" t="s">
        <v>6833</v>
      </c>
      <c r="C287" t="str">
        <f>HYPERLINK("https://www.ncbi.nlm.nih.gov/geo/query/acc.cgi?acc=GSE70849","GSE70849")</f>
        <v>GSE70849</v>
      </c>
      <c r="D287" t="str">
        <f>HYPERLINK("https://www.ncbi.nlm.nih.gov/Traces/study/?acc=SRP061023","SRP061023")</f>
        <v>SRP061023</v>
      </c>
      <c r="E287" t="str">
        <f>HYPERLINK("https://www.ncbi.nlm.nih.gov/Traces/study/?acc=SRX1094451","SRX1094451")</f>
        <v>SRX1094451</v>
      </c>
    </row>
    <row r="288" spans="1:5" x14ac:dyDescent="0.25">
      <c r="A288" t="str">
        <f>HYPERLINK("https://www.ncbi.nlm.nih.gov/geo/query/acc.cgi?acc=GSM2309000","GSM2309000")</f>
        <v>GSM2309000</v>
      </c>
      <c r="B288" s="2" t="s">
        <v>6834</v>
      </c>
      <c r="C288" t="str">
        <f>HYPERLINK("https://www.ncbi.nlm.nih.gov/geo/query/acc.cgi?acc=GSE86817","GSE86817")</f>
        <v>GSE86817</v>
      </c>
      <c r="D288" t="str">
        <f>HYPERLINK("https://www.ncbi.nlm.nih.gov/Traces/study/?acc=SRP089693","SRP089693")</f>
        <v>SRP089693</v>
      </c>
      <c r="E288" t="str">
        <f>HYPERLINK("https://www.ncbi.nlm.nih.gov/Traces/study/?acc=SRX2159275","SRX2159275")</f>
        <v>SRX2159275</v>
      </c>
    </row>
    <row r="289" spans="1:5" x14ac:dyDescent="0.25">
      <c r="A289" t="str">
        <f>HYPERLINK("https://www.ncbi.nlm.nih.gov/geo/query/acc.cgi?acc=GSM1136263","GSM1136263")</f>
        <v>GSM1136263</v>
      </c>
      <c r="B289" s="2" t="s">
        <v>6835</v>
      </c>
      <c r="C289" t="str">
        <f>HYPERLINK("https://www.ncbi.nlm.nih.gov/geo/query/acc.cgi?acc=GSE46730","GSE46730")</f>
        <v>GSE46730</v>
      </c>
      <c r="D289" t="str">
        <f>HYPERLINK("https://www.ncbi.nlm.nih.gov/Traces/study/?acc=SRP022177","SRP022177")</f>
        <v>SRP022177</v>
      </c>
      <c r="E289" t="str">
        <f>HYPERLINK("https://www.ncbi.nlm.nih.gov/Traces/study/?acc=SRX276049","SRX276049")</f>
        <v>SRX276049</v>
      </c>
    </row>
    <row r="290" spans="1:5" x14ac:dyDescent="0.25">
      <c r="A290" t="str">
        <f>HYPERLINK("https://www.ncbi.nlm.nih.gov/geo/query/acc.cgi?acc=GSM2183917","GSM2183917")</f>
        <v>GSM2183917</v>
      </c>
      <c r="B290" s="2" t="s">
        <v>6836</v>
      </c>
      <c r="C290" t="str">
        <f>HYPERLINK("https://www.ncbi.nlm.nih.gov/geo/query/acc.cgi?acc=GSE82127","GSE82127")</f>
        <v>GSE82127</v>
      </c>
      <c r="D290" t="str">
        <f>HYPERLINK("https://www.ncbi.nlm.nih.gov/Traces/study/?acc=SRP075973","SRP075973")</f>
        <v>SRP075973</v>
      </c>
      <c r="E290" t="str">
        <f>HYPERLINK("https://www.ncbi.nlm.nih.gov/Traces/study/?acc=SRX1814877","SRX1814877")</f>
        <v>SRX1814877</v>
      </c>
    </row>
    <row r="291" spans="1:5" x14ac:dyDescent="0.25">
      <c r="A291" t="str">
        <f>HYPERLINK("https://www.ncbi.nlm.nih.gov/geo/query/acc.cgi?acc=GSM2183915","GSM2183915")</f>
        <v>GSM2183915</v>
      </c>
      <c r="B291" s="2" t="s">
        <v>6837</v>
      </c>
      <c r="C291" t="str">
        <f>HYPERLINK("https://www.ncbi.nlm.nih.gov/geo/query/acc.cgi?acc=GSE82127","GSE82127")</f>
        <v>GSE82127</v>
      </c>
      <c r="D291" t="str">
        <f>HYPERLINK("https://www.ncbi.nlm.nih.gov/Traces/study/?acc=SRP075973","SRP075973")</f>
        <v>SRP075973</v>
      </c>
      <c r="E291" t="str">
        <f>HYPERLINK("https://www.ncbi.nlm.nih.gov/Traces/study/?acc=SRX1814875","SRX1814875")</f>
        <v>SRX1814875</v>
      </c>
    </row>
    <row r="292" spans="1:5" x14ac:dyDescent="0.25">
      <c r="A292" t="str">
        <f>HYPERLINK("https://www.ncbi.nlm.nih.gov/geo/query/acc.cgi?acc=GSM1098623","GSM1098623")</f>
        <v>GSM1098623</v>
      </c>
      <c r="B292" s="2" t="s">
        <v>6838</v>
      </c>
      <c r="C292" t="str">
        <f>HYPERLINK("https://www.ncbi.nlm.nih.gov/geo/query/acc.cgi?acc=GSE45182","GSE45182")</f>
        <v>GSE45182</v>
      </c>
      <c r="D292" t="str">
        <f>HYPERLINK("https://www.ncbi.nlm.nih.gov/Traces/study/?acc=SRP019467","SRP019467")</f>
        <v>SRP019467</v>
      </c>
      <c r="E292" t="str">
        <f>HYPERLINK("https://www.ncbi.nlm.nih.gov/Traces/study/?acc=SRX249644","SRX249644")</f>
        <v>SRX249644</v>
      </c>
    </row>
    <row r="293" spans="1:5" x14ac:dyDescent="0.25">
      <c r="A293" t="str">
        <f>HYPERLINK("https://www.ncbi.nlm.nih.gov/geo/query/acc.cgi?acc=GSM2141226","GSM2141226")</f>
        <v>GSM2141226</v>
      </c>
      <c r="B293" s="2" t="s">
        <v>6839</v>
      </c>
      <c r="C293" t="str">
        <f>HYPERLINK("https://www.ncbi.nlm.nih.gov/geo/query/acc.cgi?acc=GSE81044","GSE81044")</f>
        <v>GSE81044</v>
      </c>
      <c r="D293" t="str">
        <f>HYPERLINK("https://www.ncbi.nlm.nih.gov/Traces/study/?acc=SRP074273","SRP074273")</f>
        <v>SRP074273</v>
      </c>
      <c r="E293" t="str">
        <f>HYPERLINK("https://www.ncbi.nlm.nih.gov/Traces/study/?acc=SRX1738889","SRX1738889")</f>
        <v>SRX1738889</v>
      </c>
    </row>
    <row r="294" spans="1:5" x14ac:dyDescent="0.25">
      <c r="A294" t="str">
        <f>HYPERLINK("https://www.ncbi.nlm.nih.gov/geo/query/acc.cgi?acc=GSM1706491","GSM1706491")</f>
        <v>GSM1706491</v>
      </c>
      <c r="B294" s="2" t="s">
        <v>6845</v>
      </c>
      <c r="C294" t="str">
        <f>HYPERLINK("https://www.ncbi.nlm.nih.gov/geo/query/acc.cgi?acc=GSE69669","GSE69669")</f>
        <v>GSE69669</v>
      </c>
      <c r="D294" t="str">
        <f>HYPERLINK("https://www.ncbi.nlm.nih.gov/Traces/study/?acc=SRP059253","SRP059253")</f>
        <v>SRP059253</v>
      </c>
      <c r="E294" t="str">
        <f>HYPERLINK("https://www.ncbi.nlm.nih.gov/Traces/study/?acc=SRX1053778","SRX1053778")</f>
        <v>SRX1053778</v>
      </c>
    </row>
    <row r="295" spans="1:5" x14ac:dyDescent="0.25">
      <c r="A295" t="str">
        <f>HYPERLINK("https://www.ncbi.nlm.nih.gov/geo/query/acc.cgi?acc=GSM1123730","GSM1123730")</f>
        <v>GSM1123730</v>
      </c>
      <c r="B295" s="2" t="s">
        <v>6848</v>
      </c>
      <c r="C295" t="str">
        <f>HYPERLINK("https://www.ncbi.nlm.nih.gov/geo/query/acc.cgi?acc=GSE46104","GSE46104")</f>
        <v>GSE46104</v>
      </c>
      <c r="D295" t="str">
        <f>HYPERLINK("https://www.ncbi.nlm.nih.gov/Traces/study/?acc=SRP021101","SRP021101")</f>
        <v>SRP021101</v>
      </c>
      <c r="E295" t="str">
        <f>HYPERLINK("https://www.ncbi.nlm.nih.gov/Traces/study/?acc=SRX265576","SRX265576")</f>
        <v>SRX265576</v>
      </c>
    </row>
    <row r="296" spans="1:5" x14ac:dyDescent="0.25">
      <c r="A296" t="str">
        <f>HYPERLINK("https://www.ncbi.nlm.nih.gov/geo/query/acc.cgi?acc=GSM1123731","GSM1123731")</f>
        <v>GSM1123731</v>
      </c>
      <c r="B296" s="2" t="s">
        <v>6849</v>
      </c>
      <c r="C296" t="str">
        <f>HYPERLINK("https://www.ncbi.nlm.nih.gov/geo/query/acc.cgi?acc=GSE46104","GSE46104")</f>
        <v>GSE46104</v>
      </c>
      <c r="D296" t="str">
        <f>HYPERLINK("https://www.ncbi.nlm.nih.gov/Traces/study/?acc=SRP021101","SRP021101")</f>
        <v>SRP021101</v>
      </c>
      <c r="E296" t="str">
        <f>HYPERLINK("https://www.ncbi.nlm.nih.gov/Traces/study/?acc=SRX265577","SRX265577")</f>
        <v>SRX265577</v>
      </c>
    </row>
    <row r="297" spans="1:5" x14ac:dyDescent="0.25">
      <c r="A297" t="str">
        <f>HYPERLINK("https://www.ncbi.nlm.nih.gov/geo/query/acc.cgi?acc=GSM1706493","GSM1706493")</f>
        <v>GSM1706493</v>
      </c>
      <c r="B297" s="2" t="s">
        <v>6850</v>
      </c>
      <c r="C297" t="str">
        <f>HYPERLINK("https://www.ncbi.nlm.nih.gov/geo/query/acc.cgi?acc=GSE69669","GSE69669")</f>
        <v>GSE69669</v>
      </c>
      <c r="D297" t="str">
        <f>HYPERLINK("https://www.ncbi.nlm.nih.gov/Traces/study/?acc=SRP059253","SRP059253")</f>
        <v>SRP059253</v>
      </c>
      <c r="E297" t="str">
        <f>HYPERLINK("https://www.ncbi.nlm.nih.gov/Traces/study/?acc=SRX1053780","SRX1053780")</f>
        <v>SRX1053780</v>
      </c>
    </row>
    <row r="298" spans="1:5" x14ac:dyDescent="0.25">
      <c r="A298" t="str">
        <f>HYPERLINK("https://www.ncbi.nlm.nih.gov/geo/query/acc.cgi?acc=GSM1706494","GSM1706494")</f>
        <v>GSM1706494</v>
      </c>
      <c r="B298" s="2" t="s">
        <v>6851</v>
      </c>
      <c r="C298" t="str">
        <f>HYPERLINK("https://www.ncbi.nlm.nih.gov/geo/query/acc.cgi?acc=GSE69669","GSE69669")</f>
        <v>GSE69669</v>
      </c>
      <c r="D298" t="str">
        <f>HYPERLINK("https://www.ncbi.nlm.nih.gov/Traces/study/?acc=SRP059253","SRP059253")</f>
        <v>SRP059253</v>
      </c>
      <c r="E298" t="str">
        <f>HYPERLINK("https://www.ncbi.nlm.nih.gov/Traces/study/?acc=SRX1053781","SRX1053781")</f>
        <v>SRX1053781</v>
      </c>
    </row>
    <row r="299" spans="1:5" x14ac:dyDescent="0.25">
      <c r="A299" t="str">
        <f>HYPERLINK("https://www.ncbi.nlm.nih.gov/geo/query/acc.cgi?acc=GSM1136266","GSM1136266")</f>
        <v>GSM1136266</v>
      </c>
      <c r="B299" s="2" t="s">
        <v>6852</v>
      </c>
      <c r="C299" t="str">
        <f>HYPERLINK("https://www.ncbi.nlm.nih.gov/geo/query/acc.cgi?acc=GSE46730","GSE46730")</f>
        <v>GSE46730</v>
      </c>
      <c r="D299" t="str">
        <f>HYPERLINK("https://www.ncbi.nlm.nih.gov/Traces/study/?acc=SRP022177","SRP022177")</f>
        <v>SRP022177</v>
      </c>
      <c r="E299" t="str">
        <f>HYPERLINK("https://www.ncbi.nlm.nih.gov/Traces/study/?acc=SRX276052","SRX276052")</f>
        <v>SRX276052</v>
      </c>
    </row>
    <row r="300" spans="1:5" x14ac:dyDescent="0.25">
      <c r="A300" t="str">
        <f>HYPERLINK("https://www.ncbi.nlm.nih.gov/geo/query/acc.cgi?acc=GSM1308214","GSM1308214")</f>
        <v>GSM1308214</v>
      </c>
      <c r="B300" s="2" t="s">
        <v>6853</v>
      </c>
      <c r="C300" t="str">
        <f>HYPERLINK("https://www.ncbi.nlm.nih.gov/geo/query/acc.cgi?acc=GSE54107","GSE54107")</f>
        <v>GSE54107</v>
      </c>
      <c r="D300" t="str">
        <f>HYPERLINK("https://www.ncbi.nlm.nih.gov/Traces/study/?acc=SRP035420","SRP035420")</f>
        <v>SRP035420</v>
      </c>
      <c r="E300" t="str">
        <f>HYPERLINK("https://www.ncbi.nlm.nih.gov/Traces/study/?acc=SRX433220","SRX433220")</f>
        <v>SRX433220</v>
      </c>
    </row>
    <row r="301" spans="1:5" x14ac:dyDescent="0.25">
      <c r="A301" t="str">
        <f>HYPERLINK("https://www.ncbi.nlm.nih.gov/geo/query/acc.cgi?acc=GSM2586569","GSM2586569")</f>
        <v>GSM2586569</v>
      </c>
      <c r="B301" s="2" t="s">
        <v>6854</v>
      </c>
      <c r="C301" t="str">
        <f>HYPERLINK("https://www.ncbi.nlm.nih.gov/geo/query/acc.cgi?acc=GSE98063","GSE98063")</f>
        <v>GSE98063</v>
      </c>
      <c r="D301" t="str">
        <f>HYPERLINK("https://www.ncbi.nlm.nih.gov/Traces/study/?acc=SRP104739","SRP104739")</f>
        <v>SRP104739</v>
      </c>
      <c r="E301" t="str">
        <f>HYPERLINK("https://www.ncbi.nlm.nih.gov/Traces/study/?acc=SRX2752370","SRX2752370")</f>
        <v>SRX2752370</v>
      </c>
    </row>
    <row r="302" spans="1:5" x14ac:dyDescent="0.25">
      <c r="A302" t="str">
        <f>HYPERLINK("https://www.ncbi.nlm.nih.gov/geo/query/acc.cgi?acc=GSM1098625","GSM1098625")</f>
        <v>GSM1098625</v>
      </c>
      <c r="B302" s="2" t="s">
        <v>6857</v>
      </c>
      <c r="C302" t="str">
        <f>HYPERLINK("https://www.ncbi.nlm.nih.gov/geo/query/acc.cgi?acc=GSE45182","GSE45182")</f>
        <v>GSE45182</v>
      </c>
      <c r="D302" t="str">
        <f>HYPERLINK("https://www.ncbi.nlm.nih.gov/Traces/study/?acc=SRP019467","SRP019467")</f>
        <v>SRP019467</v>
      </c>
      <c r="E302" t="str">
        <f>HYPERLINK("https://www.ncbi.nlm.nih.gov/Traces/study/?acc=SRX249646","SRX249646")</f>
        <v>SRX249646</v>
      </c>
    </row>
    <row r="303" spans="1:5" x14ac:dyDescent="0.25">
      <c r="A303" t="str">
        <f>HYPERLINK("https://www.ncbi.nlm.nih.gov/geo/query/acc.cgi?acc=GSM706680","GSM706680")</f>
        <v>GSM706680</v>
      </c>
      <c r="B303" s="2" t="s">
        <v>6858</v>
      </c>
      <c r="C303" t="str">
        <f>HYPERLINK("https://www.ncbi.nlm.nih.gov/geo/query/acc.cgi?acc=GSE28500","GSE28500")</f>
        <v>GSE28500</v>
      </c>
      <c r="D303" t="str">
        <f>HYPERLINK("https://www.ncbi.nlm.nih.gov/Traces/study/?acc=SRP006418","SRP006418")</f>
        <v>SRP006418</v>
      </c>
      <c r="E303" t="str">
        <f>HYPERLINK("https://www.ncbi.nlm.nih.gov/Traces/study/?acc=SRX057750","SRX057750")</f>
        <v>SRX057750</v>
      </c>
    </row>
    <row r="304" spans="1:5" x14ac:dyDescent="0.25">
      <c r="A304" t="str">
        <f>HYPERLINK("https://www.ncbi.nlm.nih.gov/geo/query/acc.cgi?acc=GSM1496605","GSM1496605")</f>
        <v>GSM1496605</v>
      </c>
      <c r="B304" s="2" t="s">
        <v>6859</v>
      </c>
      <c r="C304" t="str">
        <f>HYPERLINK("https://www.ncbi.nlm.nih.gov/geo/query/acc.cgi?acc=GSE61102","GSE61102")</f>
        <v>GSE61102</v>
      </c>
      <c r="D304" t="str">
        <f>HYPERLINK("https://www.ncbi.nlm.nih.gov/Traces/study/?acc=SRP046218","SRP046218")</f>
        <v>SRP046218</v>
      </c>
      <c r="E304" t="str">
        <f>HYPERLINK("https://www.ncbi.nlm.nih.gov/Traces/study/?acc=SRX692822","SRX692822")</f>
        <v>SRX692822</v>
      </c>
    </row>
    <row r="305" spans="1:5" x14ac:dyDescent="0.25">
      <c r="A305" t="str">
        <f>HYPERLINK("https://www.ncbi.nlm.nih.gov/geo/query/acc.cgi?acc=GSM1496606","GSM1496606")</f>
        <v>GSM1496606</v>
      </c>
      <c r="B305" s="2" t="s">
        <v>6860</v>
      </c>
      <c r="C305" t="str">
        <f>HYPERLINK("https://www.ncbi.nlm.nih.gov/geo/query/acc.cgi?acc=GSE61102","GSE61102")</f>
        <v>GSE61102</v>
      </c>
      <c r="D305" t="str">
        <f>HYPERLINK("https://www.ncbi.nlm.nih.gov/Traces/study/?acc=SRP046218","SRP046218")</f>
        <v>SRP046218</v>
      </c>
      <c r="E305" t="str">
        <f>HYPERLINK("https://www.ncbi.nlm.nih.gov/Traces/study/?acc=SRX692823","SRX692823")</f>
        <v>SRX692823</v>
      </c>
    </row>
    <row r="306" spans="1:5" x14ac:dyDescent="0.25">
      <c r="A306" t="str">
        <f>HYPERLINK("https://www.ncbi.nlm.nih.gov/geo/query/acc.cgi?acc=GSM1496607","GSM1496607")</f>
        <v>GSM1496607</v>
      </c>
      <c r="B306" s="2" t="s">
        <v>6861</v>
      </c>
      <c r="C306" t="str">
        <f>HYPERLINK("https://www.ncbi.nlm.nih.gov/geo/query/acc.cgi?acc=GSE61102","GSE61102")</f>
        <v>GSE61102</v>
      </c>
      <c r="D306" t="str">
        <f>HYPERLINK("https://www.ncbi.nlm.nih.gov/Traces/study/?acc=SRP046218","SRP046218")</f>
        <v>SRP046218</v>
      </c>
      <c r="E306" t="str">
        <f>HYPERLINK("https://www.ncbi.nlm.nih.gov/Traces/study/?acc=SRX692824","SRX692824")</f>
        <v>SRX692824</v>
      </c>
    </row>
    <row r="307" spans="1:5" x14ac:dyDescent="0.25">
      <c r="A307" t="str">
        <f>HYPERLINK("https://www.ncbi.nlm.nih.gov/geo/query/acc.cgi?acc=GSM2301948","GSM2301948")</f>
        <v>GSM2301948</v>
      </c>
      <c r="B307" s="2" t="s">
        <v>6862</v>
      </c>
      <c r="C307" t="str">
        <f>HYPERLINK("https://www.ncbi.nlm.nih.gov/geo/query/acc.cgi?acc=GSE86417","GSE86417")</f>
        <v>GSE86417</v>
      </c>
      <c r="D307" t="str">
        <f>HYPERLINK("https://www.ncbi.nlm.nih.gov/Traces/study/?acc=SRP084395","SRP084395")</f>
        <v>SRP084395</v>
      </c>
      <c r="E307" t="str">
        <f>HYPERLINK("https://www.ncbi.nlm.nih.gov/Traces/study/?acc=SRX2109229","SRX2109229")</f>
        <v>SRX2109229</v>
      </c>
    </row>
    <row r="308" spans="1:5" x14ac:dyDescent="0.25">
      <c r="A308" t="str">
        <f>HYPERLINK("https://www.ncbi.nlm.nih.gov/geo/query/acc.cgi?acc=GSM838739","GSM838739")</f>
        <v>GSM838739</v>
      </c>
      <c r="B308" s="2" t="s">
        <v>6863</v>
      </c>
      <c r="C308" t="str">
        <f>HYPERLINK("https://www.ncbi.nlm.nih.gov/geo/query/acc.cgi?acc=GSE33920","GSE33920")</f>
        <v>GSE33920</v>
      </c>
      <c r="D308" t="str">
        <f>HYPERLINK("https://www.ncbi.nlm.nih.gov/Traces/study/?acc=SRP009467","SRP009467")</f>
        <v>SRP009467</v>
      </c>
      <c r="E308" t="str">
        <f>HYPERLINK("https://www.ncbi.nlm.nih.gov/Traces/study/?acc=SRX109429","SRX109429")</f>
        <v>SRX109429</v>
      </c>
    </row>
    <row r="309" spans="1:5" x14ac:dyDescent="0.25">
      <c r="A309" t="str">
        <f>HYPERLINK("https://www.ncbi.nlm.nih.gov/geo/query/acc.cgi?acc=GSM2515788","GSM2515788")</f>
        <v>GSM2515788</v>
      </c>
      <c r="B309" s="2" t="s">
        <v>6864</v>
      </c>
      <c r="C309" t="str">
        <f>HYPERLINK("https://www.ncbi.nlm.nih.gov/geo/query/acc.cgi?acc=GSE85632","GSE85632")</f>
        <v>GSE85632</v>
      </c>
      <c r="D309" t="str">
        <f>HYPERLINK("https://www.ncbi.nlm.nih.gov/Traces/study/?acc=SRP100862","SRP100862")</f>
        <v>SRP100862</v>
      </c>
      <c r="E309" t="str">
        <f>HYPERLINK("https://www.ncbi.nlm.nih.gov/Traces/study/?acc=SRX2599554","SRX2599554")</f>
        <v>SRX2599554</v>
      </c>
    </row>
    <row r="310" spans="1:5" x14ac:dyDescent="0.25">
      <c r="A310" t="str">
        <f>HYPERLINK("https://www.ncbi.nlm.nih.gov/geo/query/acc.cgi?acc=GSM1415503","GSM1415503")</f>
        <v>GSM1415503</v>
      </c>
      <c r="B310" s="2" t="s">
        <v>6865</v>
      </c>
      <c r="C310" t="str">
        <f>HYPERLINK("https://www.ncbi.nlm.nih.gov/geo/query/acc.cgi?acc=GSE51682","GSE51682")</f>
        <v>GSE51682</v>
      </c>
      <c r="D310" t="str">
        <f>HYPERLINK("https://www.ncbi.nlm.nih.gov/Traces/study/?acc=SRP043376","SRP043376")</f>
        <v>SRP043376</v>
      </c>
      <c r="E310" t="str">
        <f>HYPERLINK("https://www.ncbi.nlm.nih.gov/Traces/study/?acc=SRX610436","SRX610436")</f>
        <v>SRX610436</v>
      </c>
    </row>
    <row r="311" spans="1:5" x14ac:dyDescent="0.25">
      <c r="A311" t="str">
        <f>HYPERLINK("https://www.ncbi.nlm.nih.gov/geo/query/acc.cgi?acc=GSM2473152","GSM2473152")</f>
        <v>GSM2473152</v>
      </c>
      <c r="B311" s="2" t="s">
        <v>6866</v>
      </c>
      <c r="C311" t="str">
        <f>HYPERLINK("https://www.ncbi.nlm.nih.gov/geo/query/acc.cgi?acc=GSE94324","GSE94324")</f>
        <v>GSE94324</v>
      </c>
      <c r="D311" t="str">
        <f>HYPERLINK("https://www.ncbi.nlm.nih.gov/Traces/study/?acc=SRP098643","SRP098643")</f>
        <v>SRP098643</v>
      </c>
      <c r="E311" t="str">
        <f>HYPERLINK("https://www.ncbi.nlm.nih.gov/Traces/study/?acc=SRX2529740","SRX2529740")</f>
        <v>SRX2529740</v>
      </c>
    </row>
    <row r="312" spans="1:5" x14ac:dyDescent="0.25">
      <c r="A312" t="str">
        <f>HYPERLINK("https://www.ncbi.nlm.nih.gov/geo/query/acc.cgi?acc=GSM2473162","GSM2473162")</f>
        <v>GSM2473162</v>
      </c>
      <c r="B312" s="2" t="s">
        <v>6867</v>
      </c>
      <c r="C312" t="str">
        <f>HYPERLINK("https://www.ncbi.nlm.nih.gov/geo/query/acc.cgi?acc=GSE94324","GSE94324")</f>
        <v>GSE94324</v>
      </c>
      <c r="D312" t="str">
        <f>HYPERLINK("https://www.ncbi.nlm.nih.gov/Traces/study/?acc=SRP098643","SRP098643")</f>
        <v>SRP098643</v>
      </c>
      <c r="E312" t="str">
        <f>HYPERLINK("https://www.ncbi.nlm.nih.gov/Traces/study/?acc=SRX2529750","SRX2529750")</f>
        <v>SRX2529750</v>
      </c>
    </row>
    <row r="313" spans="1:5" x14ac:dyDescent="0.25">
      <c r="A313" t="str">
        <f>HYPERLINK("https://www.ncbi.nlm.nih.gov/geo/query/acc.cgi?acc=GSM2301952","GSM2301952")</f>
        <v>GSM2301952</v>
      </c>
      <c r="B313" s="2" t="s">
        <v>6868</v>
      </c>
      <c r="C313" t="str">
        <f>HYPERLINK("https://www.ncbi.nlm.nih.gov/geo/query/acc.cgi?acc=GSE86417","GSE86417")</f>
        <v>GSE86417</v>
      </c>
      <c r="D313" t="str">
        <f>HYPERLINK("https://www.ncbi.nlm.nih.gov/Traces/study/?acc=SRP084395","SRP084395")</f>
        <v>SRP084395</v>
      </c>
      <c r="E313" t="str">
        <f>HYPERLINK("https://www.ncbi.nlm.nih.gov/Traces/study/?acc=SRX2109233","SRX2109233")</f>
        <v>SRX2109233</v>
      </c>
    </row>
    <row r="314" spans="1:5" x14ac:dyDescent="0.25">
      <c r="A314" t="str">
        <f>HYPERLINK("https://www.ncbi.nlm.nih.gov/geo/query/acc.cgi?acc=GSM2586563","GSM2586563")</f>
        <v>GSM2586563</v>
      </c>
      <c r="B314" s="2" t="s">
        <v>6873</v>
      </c>
      <c r="C314" t="str">
        <f>HYPERLINK("https://www.ncbi.nlm.nih.gov/geo/query/acc.cgi?acc=GSE98063","GSE98063")</f>
        <v>GSE98063</v>
      </c>
      <c r="D314" t="str">
        <f>HYPERLINK("https://www.ncbi.nlm.nih.gov/Traces/study/?acc=SRP104739","SRP104739")</f>
        <v>SRP104739</v>
      </c>
      <c r="E314" t="str">
        <f>HYPERLINK("https://www.ncbi.nlm.nih.gov/Traces/study/?acc=SRX2752364","SRX2752364")</f>
        <v>SRX2752364</v>
      </c>
    </row>
    <row r="315" spans="1:5" x14ac:dyDescent="0.25">
      <c r="A315" t="str">
        <f>HYPERLINK("https://www.ncbi.nlm.nih.gov/geo/query/acc.cgi?acc=GSM1891554","GSM1891554")</f>
        <v>GSM1891554</v>
      </c>
      <c r="B315" s="2" t="s">
        <v>6874</v>
      </c>
      <c r="C315" t="str">
        <f>HYPERLINK("https://www.ncbi.nlm.nih.gov/geo/query/acc.cgi?acc=GSE73352","GSE73352")</f>
        <v>GSE73352</v>
      </c>
      <c r="D315" t="str">
        <f>HYPERLINK("https://www.ncbi.nlm.nih.gov/Traces/study/?acc=SRP064115","SRP064115")</f>
        <v>SRP064115</v>
      </c>
      <c r="E315" t="str">
        <f>HYPERLINK("https://www.ncbi.nlm.nih.gov/Traces/study/?acc=SRX1280411","SRX1280411")</f>
        <v>SRX1280411</v>
      </c>
    </row>
    <row r="316" spans="1:5" x14ac:dyDescent="0.25">
      <c r="A316" t="str">
        <f>HYPERLINK("https://www.ncbi.nlm.nih.gov/geo/query/acc.cgi?acc=GSM1891563","GSM1891563")</f>
        <v>GSM1891563</v>
      </c>
      <c r="B316" s="2" t="s">
        <v>6875</v>
      </c>
      <c r="C316" t="str">
        <f>HYPERLINK("https://www.ncbi.nlm.nih.gov/geo/query/acc.cgi?acc=GSE73352","GSE73352")</f>
        <v>GSE73352</v>
      </c>
      <c r="D316" t="str">
        <f>HYPERLINK("https://www.ncbi.nlm.nih.gov/Traces/study/?acc=SRP064115","SRP064115")</f>
        <v>SRP064115</v>
      </c>
      <c r="E316" t="str">
        <f>HYPERLINK("https://www.ncbi.nlm.nih.gov/Traces/study/?acc=SRX1280420","SRX1280420")</f>
        <v>SRX1280420</v>
      </c>
    </row>
    <row r="317" spans="1:5" x14ac:dyDescent="0.25">
      <c r="A317" t="str">
        <f>HYPERLINK("https://www.ncbi.nlm.nih.gov/geo/query/acc.cgi?acc=GSM1891557","GSM1891557")</f>
        <v>GSM1891557</v>
      </c>
      <c r="B317" s="2" t="s">
        <v>6876</v>
      </c>
      <c r="C317" t="str">
        <f>HYPERLINK("https://www.ncbi.nlm.nih.gov/geo/query/acc.cgi?acc=GSE73352","GSE73352")</f>
        <v>GSE73352</v>
      </c>
      <c r="D317" t="str">
        <f>HYPERLINK("https://www.ncbi.nlm.nih.gov/Traces/study/?acc=SRP064115","SRP064115")</f>
        <v>SRP064115</v>
      </c>
      <c r="E317" t="str">
        <f>HYPERLINK("https://www.ncbi.nlm.nih.gov/Traces/study/?acc=SRX1280414","SRX1280414")</f>
        <v>SRX1280414</v>
      </c>
    </row>
    <row r="318" spans="1:5" x14ac:dyDescent="0.25">
      <c r="A318" t="str">
        <f>HYPERLINK("https://www.ncbi.nlm.nih.gov/geo/query/acc.cgi?acc=GSM2301950","GSM2301950")</f>
        <v>GSM2301950</v>
      </c>
      <c r="B318" s="2" t="s">
        <v>6877</v>
      </c>
      <c r="C318" t="str">
        <f>HYPERLINK("https://www.ncbi.nlm.nih.gov/geo/query/acc.cgi?acc=GSE86417","GSE86417")</f>
        <v>GSE86417</v>
      </c>
      <c r="D318" t="str">
        <f>HYPERLINK("https://www.ncbi.nlm.nih.gov/Traces/study/?acc=SRP084395","SRP084395")</f>
        <v>SRP084395</v>
      </c>
      <c r="E318" t="str">
        <f>HYPERLINK("https://www.ncbi.nlm.nih.gov/Traces/study/?acc=SRX2109231","SRX2109231")</f>
        <v>SRX2109231</v>
      </c>
    </row>
    <row r="319" spans="1:5" x14ac:dyDescent="0.25">
      <c r="A319" t="str">
        <f>HYPERLINK("https://www.ncbi.nlm.nih.gov/geo/query/acc.cgi?acc=GSM1916159","GSM1916159")</f>
        <v>GSM1916159</v>
      </c>
      <c r="B319" s="2" t="s">
        <v>6878</v>
      </c>
      <c r="C319" t="str">
        <f>HYPERLINK("https://www.ncbi.nlm.nih.gov/geo/query/acc.cgi?acc=GSE74278","GSE74278")</f>
        <v>GSE74278</v>
      </c>
      <c r="D319" t="str">
        <f>HYPERLINK("https://www.ncbi.nlm.nih.gov/Traces/study/?acc=SRP065215","SRP065215")</f>
        <v>SRP065215</v>
      </c>
      <c r="E319" t="str">
        <f>HYPERLINK("https://www.ncbi.nlm.nih.gov/Traces/study/?acc=SRX1366826","SRX1366826")</f>
        <v>SRX1366826</v>
      </c>
    </row>
    <row r="320" spans="1:5" x14ac:dyDescent="0.25">
      <c r="A320" t="str">
        <f>HYPERLINK("https://www.ncbi.nlm.nih.gov/geo/query/acc.cgi?acc=GSM1916161","GSM1916161")</f>
        <v>GSM1916161</v>
      </c>
      <c r="B320" s="2" t="s">
        <v>6879</v>
      </c>
      <c r="C320" t="str">
        <f>HYPERLINK("https://www.ncbi.nlm.nih.gov/geo/query/acc.cgi?acc=GSE74278","GSE74278")</f>
        <v>GSE74278</v>
      </c>
      <c r="D320" t="str">
        <f>HYPERLINK("https://www.ncbi.nlm.nih.gov/Traces/study/?acc=SRP065215","SRP065215")</f>
        <v>SRP065215</v>
      </c>
      <c r="E320" t="str">
        <f>HYPERLINK("https://www.ncbi.nlm.nih.gov/Traces/study/?acc=SRX1366828","SRX1366828")</f>
        <v>SRX1366828</v>
      </c>
    </row>
    <row r="321" spans="1:5" x14ac:dyDescent="0.25">
      <c r="A321" t="str">
        <f>HYPERLINK("https://www.ncbi.nlm.nih.gov/geo/query/acc.cgi?acc=GSM1419123","GSM1419123")</f>
        <v>GSM1419123</v>
      </c>
      <c r="B321" s="2" t="s">
        <v>6881</v>
      </c>
      <c r="C321" t="str">
        <f>HYPERLINK("https://www.ncbi.nlm.nih.gov/geo/query/acc.cgi?acc=GSE58757","GSE58757")</f>
        <v>GSE58757</v>
      </c>
      <c r="D321" t="str">
        <f>HYPERLINK("https://www.ncbi.nlm.nih.gov/Traces/study/?acc=SRP043525","SRP043525")</f>
        <v>SRP043525</v>
      </c>
      <c r="E321" t="str">
        <f>HYPERLINK("https://www.ncbi.nlm.nih.gov/Traces/study/?acc=SRX621372","SRX621372")</f>
        <v>SRX621372</v>
      </c>
    </row>
    <row r="322" spans="1:5" x14ac:dyDescent="0.25">
      <c r="A322" t="str">
        <f>HYPERLINK("https://www.ncbi.nlm.nih.gov/geo/query/acc.cgi?acc=GSM1419126","GSM1419126")</f>
        <v>GSM1419126</v>
      </c>
      <c r="B322" s="2" t="s">
        <v>6882</v>
      </c>
      <c r="C322" t="str">
        <f>HYPERLINK("https://www.ncbi.nlm.nih.gov/geo/query/acc.cgi?acc=GSE58757","GSE58757")</f>
        <v>GSE58757</v>
      </c>
      <c r="D322" t="str">
        <f>HYPERLINK("https://www.ncbi.nlm.nih.gov/Traces/study/?acc=SRP043525","SRP043525")</f>
        <v>SRP043525</v>
      </c>
      <c r="E322" t="str">
        <f>HYPERLINK("https://www.ncbi.nlm.nih.gov/Traces/study/?acc=SRX621375","SRX621375")</f>
        <v>SRX621375</v>
      </c>
    </row>
    <row r="323" spans="1:5" x14ac:dyDescent="0.25">
      <c r="A323" t="str">
        <f>HYPERLINK("https://www.ncbi.nlm.nih.gov/geo/query/acc.cgi?acc=GSM935897","GSM935897")</f>
        <v>GSM935897</v>
      </c>
      <c r="B323" s="2" t="s">
        <v>6883</v>
      </c>
      <c r="C323" t="str">
        <f>HYPERLINK("https://www.ncbi.nlm.nih.gov/geo/query/acc.cgi?acc=GSE38148","GSE38148")</f>
        <v>GSE38148</v>
      </c>
      <c r="D323" t="str">
        <f>HYPERLINK("https://www.ncbi.nlm.nih.gov/Traces/study/?acc=SRP013333","SRP013333")</f>
        <v>SRP013333</v>
      </c>
      <c r="E323" t="str">
        <f>HYPERLINK("https://www.ncbi.nlm.nih.gov/Traces/study/?acc=SRX149007","SRX149007")</f>
        <v>SRX149007</v>
      </c>
    </row>
    <row r="324" spans="1:5" x14ac:dyDescent="0.25">
      <c r="A324" t="str">
        <f>HYPERLINK("https://www.ncbi.nlm.nih.gov/geo/query/acc.cgi?acc=GSM1706490","GSM1706490")</f>
        <v>GSM1706490</v>
      </c>
      <c r="B324" s="2" t="s">
        <v>1131</v>
      </c>
      <c r="C324" t="str">
        <f>HYPERLINK("https://www.ncbi.nlm.nih.gov/geo/query/acc.cgi?acc=GSE69669","GSE69669")</f>
        <v>GSE69669</v>
      </c>
      <c r="D324" t="str">
        <f>HYPERLINK("https://www.ncbi.nlm.nih.gov/Traces/study/?acc=SRP059253","SRP059253")</f>
        <v>SRP059253</v>
      </c>
      <c r="E324" t="str">
        <f>HYPERLINK("https://www.ncbi.nlm.nih.gov/Traces/study/?acc=SRX1053777","SRX1053777")</f>
        <v>SRX1053777</v>
      </c>
    </row>
    <row r="325" spans="1:5" x14ac:dyDescent="0.25">
      <c r="A325" t="str">
        <f>HYPERLINK("https://www.ncbi.nlm.nih.gov/geo/query/acc.cgi?acc=GSM886464","GSM886464")</f>
        <v>GSM886464</v>
      </c>
      <c r="B325" s="2" t="s">
        <v>6886</v>
      </c>
      <c r="C325" t="str">
        <f>HYPERLINK("https://www.ncbi.nlm.nih.gov/geo/query/acc.cgi?acc=GSE36290","GSE36290")</f>
        <v>GSE36290</v>
      </c>
      <c r="D325" t="str">
        <f>HYPERLINK("https://www.ncbi.nlm.nih.gov/Traces/study/?acc=SRP011318","SRP011318")</f>
        <v>SRP011318</v>
      </c>
      <c r="E325" t="str">
        <f>HYPERLINK("https://www.ncbi.nlm.nih.gov/Traces/study/?acc=SRX127330","SRX127330")</f>
        <v>SRX127330</v>
      </c>
    </row>
    <row r="326" spans="1:5" x14ac:dyDescent="0.25">
      <c r="A326" t="str">
        <f>HYPERLINK("https://www.ncbi.nlm.nih.gov/geo/query/acc.cgi?acc=GSM2027608","GSM2027608")</f>
        <v>GSM2027608</v>
      </c>
      <c r="B326" s="2" t="s">
        <v>6887</v>
      </c>
      <c r="C326" t="str">
        <f>HYPERLINK("https://www.ncbi.nlm.nih.gov/geo/query/acc.cgi?acc=GSE76536","GSE76536")</f>
        <v>GSE76536</v>
      </c>
      <c r="D326" t="str">
        <f>HYPERLINK("https://www.ncbi.nlm.nih.gov/Traces/study/?acc=SRP068097","SRP068097")</f>
        <v>SRP068097</v>
      </c>
      <c r="E326" t="str">
        <f>HYPERLINK("https://www.ncbi.nlm.nih.gov/Traces/study/?acc=SRX1517395","SRX1517395")</f>
        <v>SRX1517395</v>
      </c>
    </row>
    <row r="327" spans="1:5" x14ac:dyDescent="0.25">
      <c r="A327" t="str">
        <f>HYPERLINK("https://www.ncbi.nlm.nih.gov/geo/query/acc.cgi?acc=GSM1308215","GSM1308215")</f>
        <v>GSM1308215</v>
      </c>
      <c r="B327" s="2" t="s">
        <v>6889</v>
      </c>
      <c r="C327" t="str">
        <f>HYPERLINK("https://www.ncbi.nlm.nih.gov/geo/query/acc.cgi?acc=GSE54107","GSE54107")</f>
        <v>GSE54107</v>
      </c>
      <c r="D327" t="str">
        <f>HYPERLINK("https://www.ncbi.nlm.nih.gov/Traces/study/?acc=SRP035420","SRP035420")</f>
        <v>SRP035420</v>
      </c>
      <c r="E327" t="str">
        <f>HYPERLINK("https://www.ncbi.nlm.nih.gov/Traces/study/?acc=SRX433221","SRX433221")</f>
        <v>SRX433221</v>
      </c>
    </row>
    <row r="328" spans="1:5" x14ac:dyDescent="0.25">
      <c r="A328" t="str">
        <f>HYPERLINK("https://www.ncbi.nlm.nih.gov/geo/query/acc.cgi?acc=GSM1657393","GSM1657393")</f>
        <v>GSM1657393</v>
      </c>
      <c r="B328" s="2" t="s">
        <v>6890</v>
      </c>
      <c r="C328" t="str">
        <f>HYPERLINK("https://www.ncbi.nlm.nih.gov/geo/query/acc.cgi?acc=GSE67868","GSE67868")</f>
        <v>GSE67868</v>
      </c>
      <c r="D328" t="str">
        <f>HYPERLINK("https://www.ncbi.nlm.nih.gov/Traces/study/?acc=SRP057159","SRP057159")</f>
        <v>SRP057159</v>
      </c>
      <c r="E328" t="str">
        <f>HYPERLINK("https://www.ncbi.nlm.nih.gov/Traces/study/?acc=SRX994832","SRX994832")</f>
        <v>SRX994832</v>
      </c>
    </row>
    <row r="329" spans="1:5" x14ac:dyDescent="0.25">
      <c r="A329" t="str">
        <f>HYPERLINK("https://www.ncbi.nlm.nih.gov/geo/query/acc.cgi?acc=GSM2038601","GSM2038601")</f>
        <v>GSM2038601</v>
      </c>
      <c r="B329" s="2" t="s">
        <v>6891</v>
      </c>
      <c r="C329" t="str">
        <f>HYPERLINK("https://www.ncbi.nlm.nih.gov/geo/query/acc.cgi?acc=GSE76837","GSE76837")</f>
        <v>GSE76837</v>
      </c>
      <c r="D329" t="str">
        <f>HYPERLINK("https://www.ncbi.nlm.nih.gov/Traces/study/?acc=SRP068417","SRP068417")</f>
        <v>SRP068417</v>
      </c>
      <c r="E329" t="str">
        <f>HYPERLINK("https://www.ncbi.nlm.nih.gov/Traces/study/?acc=SRX1529456","SRX1529456")</f>
        <v>SRX1529456</v>
      </c>
    </row>
    <row r="330" spans="1:5" x14ac:dyDescent="0.25">
      <c r="A330" t="str">
        <f>HYPERLINK("https://www.ncbi.nlm.nih.gov/geo/query/acc.cgi?acc=GSM1922375","GSM1922375")</f>
        <v>GSM1922375</v>
      </c>
      <c r="B330" s="2" t="s">
        <v>6892</v>
      </c>
      <c r="C330" t="str">
        <f>HYPERLINK("https://www.ncbi.nlm.nih.gov/geo/query/acc.cgi?acc=GSE74537","GSE74537")</f>
        <v>GSE74537</v>
      </c>
      <c r="D330" t="str">
        <f>HYPERLINK("https://www.ncbi.nlm.nih.gov/Traces/study/?acc=SRP065547","SRP065547")</f>
        <v>SRP065547</v>
      </c>
      <c r="E330" t="str">
        <f>HYPERLINK("https://www.ncbi.nlm.nih.gov/Traces/study/?acc=SRX1403544","SRX1403544")</f>
        <v>SRX1403544</v>
      </c>
    </row>
    <row r="331" spans="1:5" x14ac:dyDescent="0.25">
      <c r="A331" t="str">
        <f>HYPERLINK("https://www.ncbi.nlm.nih.gov/geo/query/acc.cgi?acc=GSM1038266","GSM1038266")</f>
        <v>GSM1038266</v>
      </c>
      <c r="B331" s="2" t="s">
        <v>6893</v>
      </c>
      <c r="C331" t="str">
        <f>HYPERLINK("https://www.ncbi.nlm.nih.gov/geo/query/acc.cgi?acc=GSE42474","GSE42474")</f>
        <v>GSE42474</v>
      </c>
      <c r="D331" t="str">
        <f>HYPERLINK("https://www.ncbi.nlm.nih.gov/Traces/study/?acc=SRP017308","SRP017308")</f>
        <v>SRP017308</v>
      </c>
      <c r="E331" t="str">
        <f>HYPERLINK("https://www.ncbi.nlm.nih.gov/Traces/study/?acc=SRX206372","SRX206372")</f>
        <v>SRX206372</v>
      </c>
    </row>
    <row r="332" spans="1:5" x14ac:dyDescent="0.25">
      <c r="A332" t="str">
        <f>HYPERLINK("https://www.ncbi.nlm.nih.gov/geo/query/acc.cgi?acc=GSM2038600","GSM2038600")</f>
        <v>GSM2038600</v>
      </c>
      <c r="B332" s="2" t="s">
        <v>6894</v>
      </c>
      <c r="C332" t="str">
        <f>HYPERLINK("https://www.ncbi.nlm.nih.gov/geo/query/acc.cgi?acc=GSE76837","GSE76837")</f>
        <v>GSE76837</v>
      </c>
      <c r="D332" t="str">
        <f>HYPERLINK("https://www.ncbi.nlm.nih.gov/Traces/study/?acc=SRP068417","SRP068417")</f>
        <v>SRP068417</v>
      </c>
      <c r="E332" t="str">
        <f>HYPERLINK("https://www.ncbi.nlm.nih.gov/Traces/study/?acc=SRX1529455","SRX1529455")</f>
        <v>SRX1529455</v>
      </c>
    </row>
    <row r="333" spans="1:5" x14ac:dyDescent="0.25">
      <c r="A333" t="str">
        <f>HYPERLINK("https://www.ncbi.nlm.nih.gov/geo/query/acc.cgi?acc=GSM706681","GSM706681")</f>
        <v>GSM706681</v>
      </c>
      <c r="B333" s="2" t="s">
        <v>6895</v>
      </c>
      <c r="C333" t="str">
        <f>HYPERLINK("https://www.ncbi.nlm.nih.gov/geo/query/acc.cgi?acc=GSE28500","GSE28500")</f>
        <v>GSE28500</v>
      </c>
      <c r="D333" t="str">
        <f>HYPERLINK("https://www.ncbi.nlm.nih.gov/Traces/study/?acc=SRP006418","SRP006418")</f>
        <v>SRP006418</v>
      </c>
      <c r="E333" t="str">
        <f>HYPERLINK("https://www.ncbi.nlm.nih.gov/Traces/study/?acc=SRX057751","SRX057751")</f>
        <v>SRX057751</v>
      </c>
    </row>
    <row r="334" spans="1:5" x14ac:dyDescent="0.25">
      <c r="A334" t="str">
        <f>HYPERLINK("https://www.ncbi.nlm.nih.gov/geo/query/acc.cgi?acc=GSM1176461","GSM1176461")</f>
        <v>GSM1176461</v>
      </c>
      <c r="B334" s="2" t="s">
        <v>6898</v>
      </c>
      <c r="C334" t="str">
        <f>HYPERLINK("https://www.ncbi.nlm.nih.gov/geo/query/acc.cgi?acc=GSE48364","GSE48364")</f>
        <v>GSE48364</v>
      </c>
      <c r="D334" t="str">
        <f>HYPERLINK("https://www.ncbi.nlm.nih.gov/Traces/study/?acc=SRP026364","SRP026364")</f>
        <v>SRP026364</v>
      </c>
      <c r="E334" t="str">
        <f>HYPERLINK("https://www.ncbi.nlm.nih.gov/Traces/study/?acc=SRX316289","SRX316289")</f>
        <v>SRX316289</v>
      </c>
    </row>
    <row r="335" spans="1:5" x14ac:dyDescent="0.25">
      <c r="A335" t="str">
        <f>HYPERLINK("https://www.ncbi.nlm.nih.gov/geo/query/acc.cgi?acc=GSM1176465","GSM1176465")</f>
        <v>GSM1176465</v>
      </c>
      <c r="B335" s="2" t="s">
        <v>6899</v>
      </c>
      <c r="C335" t="str">
        <f>HYPERLINK("https://www.ncbi.nlm.nih.gov/geo/query/acc.cgi?acc=GSE48364","GSE48364")</f>
        <v>GSE48364</v>
      </c>
      <c r="D335" t="str">
        <f>HYPERLINK("https://www.ncbi.nlm.nih.gov/Traces/study/?acc=SRP026364","SRP026364")</f>
        <v>SRP026364</v>
      </c>
      <c r="E335" t="str">
        <f>HYPERLINK("https://www.ncbi.nlm.nih.gov/Traces/study/?acc=SRX316293","SRX316293")</f>
        <v>SRX316293</v>
      </c>
    </row>
    <row r="336" spans="1:5" x14ac:dyDescent="0.25">
      <c r="A336" t="str">
        <f>HYPERLINK("https://www.ncbi.nlm.nih.gov/geo/query/acc.cgi?acc=GSM1706488","GSM1706488")</f>
        <v>GSM1706488</v>
      </c>
      <c r="B336" s="2" t="s">
        <v>6900</v>
      </c>
      <c r="C336" t="str">
        <f>HYPERLINK("https://www.ncbi.nlm.nih.gov/geo/query/acc.cgi?acc=GSE69669","GSE69669")</f>
        <v>GSE69669</v>
      </c>
      <c r="D336" t="str">
        <f>HYPERLINK("https://www.ncbi.nlm.nih.gov/Traces/study/?acc=SRP059253","SRP059253")</f>
        <v>SRP059253</v>
      </c>
      <c r="E336" t="str">
        <f>HYPERLINK("https://www.ncbi.nlm.nih.gov/Traces/study/?acc=SRX1053775","SRX1053775")</f>
        <v>SRX1053775</v>
      </c>
    </row>
    <row r="337" spans="1:5" x14ac:dyDescent="0.25">
      <c r="A337" t="str">
        <f>HYPERLINK("https://www.ncbi.nlm.nih.gov/geo/query/acc.cgi?acc=GSM1173365","GSM1173365")</f>
        <v>GSM1173365</v>
      </c>
      <c r="B337" s="2" t="s">
        <v>6901</v>
      </c>
      <c r="C337" t="str">
        <f>HYPERLINK("https://www.ncbi.nlm.nih.gov/geo/query/acc.cgi?acc=GSE48243","GSE48243")</f>
        <v>GSE48243</v>
      </c>
      <c r="D337" t="str">
        <f>HYPERLINK("https://www.ncbi.nlm.nih.gov/Traces/study/?acc=SRP026281","SRP026281")</f>
        <v>SRP026281</v>
      </c>
      <c r="E337" t="str">
        <f>HYPERLINK("https://www.ncbi.nlm.nih.gov/Traces/study/?acc=SRX314756","SRX314756")</f>
        <v>SRX314756</v>
      </c>
    </row>
    <row r="338" spans="1:5" x14ac:dyDescent="0.25">
      <c r="A338" t="str">
        <f>HYPERLINK("https://www.ncbi.nlm.nih.gov/geo/query/acc.cgi?acc=GSM1173366","GSM1173366")</f>
        <v>GSM1173366</v>
      </c>
      <c r="B338" s="2" t="s">
        <v>6902</v>
      </c>
      <c r="C338" t="str">
        <f>HYPERLINK("https://www.ncbi.nlm.nih.gov/geo/query/acc.cgi?acc=GSE48243","GSE48243")</f>
        <v>GSE48243</v>
      </c>
      <c r="D338" t="str">
        <f>HYPERLINK("https://www.ncbi.nlm.nih.gov/Traces/study/?acc=SRP026281","SRP026281")</f>
        <v>SRP026281</v>
      </c>
      <c r="E338" t="str">
        <f>HYPERLINK("https://www.ncbi.nlm.nih.gov/Traces/study/?acc=SRX314757","SRX314757")</f>
        <v>SRX314757</v>
      </c>
    </row>
    <row r="339" spans="1:5" x14ac:dyDescent="0.25">
      <c r="A339" t="str">
        <f>HYPERLINK("https://www.ncbi.nlm.nih.gov/geo/query/acc.cgi?acc=GSM1632634","GSM1632634")</f>
        <v>GSM1632634</v>
      </c>
      <c r="B339" s="2" t="s">
        <v>6903</v>
      </c>
      <c r="C339" t="str">
        <f>HYPERLINK("https://www.ncbi.nlm.nih.gov/geo/query/acc.cgi?acc=GSE66814","GSE66814")</f>
        <v>GSE66814</v>
      </c>
      <c r="D339" t="str">
        <f>HYPERLINK("https://www.ncbi.nlm.nih.gov/Traces/study/?acc=SRP056115","SRP056115")</f>
        <v>SRP056115</v>
      </c>
      <c r="E339" t="str">
        <f>HYPERLINK("https://www.ncbi.nlm.nih.gov/Traces/study/?acc=SRX955399","SRX955399")</f>
        <v>SRX955399</v>
      </c>
    </row>
    <row r="340" spans="1:5" x14ac:dyDescent="0.25">
      <c r="A340" t="str">
        <f>HYPERLINK("https://www.ncbi.nlm.nih.gov/geo/query/acc.cgi?acc=GSM1910630","GSM1910630")</f>
        <v>GSM1910630</v>
      </c>
      <c r="B340" s="2" t="s">
        <v>6904</v>
      </c>
      <c r="C340" t="str">
        <f>HYPERLINK("https://www.ncbi.nlm.nih.gov/geo/query/acc.cgi?acc=GSE74111","GSE74111")</f>
        <v>GSE74111</v>
      </c>
      <c r="D340" t="str">
        <f>HYPERLINK("https://www.ncbi.nlm.nih.gov/Traces/study/?acc=SRP064920","SRP064920")</f>
        <v>SRP064920</v>
      </c>
      <c r="E340" t="str">
        <f>HYPERLINK("https://www.ncbi.nlm.nih.gov/Traces/study/?acc=SRX1342293","SRX1342293")</f>
        <v>SRX1342293</v>
      </c>
    </row>
    <row r="341" spans="1:5" x14ac:dyDescent="0.25">
      <c r="A341" t="str">
        <f>HYPERLINK("https://www.ncbi.nlm.nih.gov/geo/query/acc.cgi?acc=GSM1428580","GSM1428580")</f>
        <v>GSM1428580</v>
      </c>
      <c r="B341" s="2" t="s">
        <v>6905</v>
      </c>
      <c r="C341" t="str">
        <f>HYPERLINK("https://www.ncbi.nlm.nih.gov/geo/query/acc.cgi?acc=GSE59104","GSE59104")</f>
        <v>GSE59104</v>
      </c>
      <c r="D341" t="str">
        <f>HYPERLINK("https://www.ncbi.nlm.nih.gov/Traces/study/?acc=SRP044086","SRP044086")</f>
        <v>SRP044086</v>
      </c>
      <c r="E341" t="str">
        <f>HYPERLINK("https://www.ncbi.nlm.nih.gov/Traces/study/?acc=SRX647221","SRX647221")</f>
        <v>SRX647221</v>
      </c>
    </row>
    <row r="342" spans="1:5" x14ac:dyDescent="0.25">
      <c r="A342" t="str">
        <f>HYPERLINK("https://www.ncbi.nlm.nih.gov/geo/query/acc.cgi?acc=GSM935899","GSM935899")</f>
        <v>GSM935899</v>
      </c>
      <c r="B342" s="2" t="s">
        <v>6906</v>
      </c>
      <c r="C342" t="str">
        <f>HYPERLINK("https://www.ncbi.nlm.nih.gov/geo/query/acc.cgi?acc=GSE38148","GSE38148")</f>
        <v>GSE38148</v>
      </c>
      <c r="D342" t="str">
        <f>HYPERLINK("https://www.ncbi.nlm.nih.gov/Traces/study/?acc=SRP013333","SRP013333")</f>
        <v>SRP013333</v>
      </c>
      <c r="E342" t="str">
        <f>HYPERLINK("https://www.ncbi.nlm.nih.gov/Traces/study/?acc=SRX149009","SRX149009")</f>
        <v>SRX149009</v>
      </c>
    </row>
    <row r="343" spans="1:5" x14ac:dyDescent="0.25">
      <c r="A343" t="str">
        <f>HYPERLINK("https://www.ncbi.nlm.nih.gov/geo/query/acc.cgi?acc=GSM1916163","GSM1916163")</f>
        <v>GSM1916163</v>
      </c>
      <c r="B343" s="2" t="s">
        <v>6907</v>
      </c>
      <c r="C343" t="str">
        <f>HYPERLINK("https://www.ncbi.nlm.nih.gov/geo/query/acc.cgi?acc=GSE74278","GSE74278")</f>
        <v>GSE74278</v>
      </c>
      <c r="D343" t="str">
        <f>HYPERLINK("https://www.ncbi.nlm.nih.gov/Traces/study/?acc=SRP065215","SRP065215")</f>
        <v>SRP065215</v>
      </c>
      <c r="E343" t="str">
        <f>HYPERLINK("https://www.ncbi.nlm.nih.gov/Traces/study/?acc=SRX1366830","SRX1366830")</f>
        <v>SRX1366830</v>
      </c>
    </row>
    <row r="344" spans="1:5" x14ac:dyDescent="0.25">
      <c r="A344" t="str">
        <f>HYPERLINK("https://www.ncbi.nlm.nih.gov/geo/query/acc.cgi?acc=GSM1182004","GSM1182004")</f>
        <v>GSM1182004</v>
      </c>
      <c r="B344" s="2" t="s">
        <v>6912</v>
      </c>
      <c r="C344" t="str">
        <f>HYPERLINK("https://www.ncbi.nlm.nih.gov/geo/query/acc.cgi?acc=GSE48606","GSE48606")</f>
        <v>GSE48606</v>
      </c>
      <c r="D344" t="str">
        <f>HYPERLINK("https://www.ncbi.nlm.nih.gov/Traces/study/?acc=SRP026625","SRP026625")</f>
        <v>SRP026625</v>
      </c>
      <c r="E344" t="str">
        <f>HYPERLINK("https://www.ncbi.nlm.nih.gov/Traces/study/?acc=SRX318970","SRX318970")</f>
        <v>SRX318970</v>
      </c>
    </row>
    <row r="345" spans="1:5" x14ac:dyDescent="0.25">
      <c r="A345" t="str">
        <f>HYPERLINK("https://www.ncbi.nlm.nih.gov/geo/query/acc.cgi?acc=GSM1657371","GSM1657371")</f>
        <v>GSM1657371</v>
      </c>
      <c r="B345" s="2" t="s">
        <v>6913</v>
      </c>
      <c r="C345" t="str">
        <f>HYPERLINK("https://www.ncbi.nlm.nih.gov/geo/query/acc.cgi?acc=GSE67867","GSE67867")</f>
        <v>GSE67867</v>
      </c>
      <c r="D345" t="str">
        <f>HYPERLINK("https://www.ncbi.nlm.nih.gov/Traces/study/?acc=SRP057157","SRP057157")</f>
        <v>SRP057157</v>
      </c>
      <c r="E345" t="str">
        <f>HYPERLINK("https://www.ncbi.nlm.nih.gov/Traces/study/?acc=SRX994798","SRX994798")</f>
        <v>SRX994798</v>
      </c>
    </row>
    <row r="346" spans="1:5" x14ac:dyDescent="0.25">
      <c r="A346" t="str">
        <f>HYPERLINK("https://www.ncbi.nlm.nih.gov/geo/query/acc.cgi?acc=GSM1847170","GSM1847170")</f>
        <v>GSM1847170</v>
      </c>
      <c r="B346" s="2" t="s">
        <v>6914</v>
      </c>
      <c r="C346" t="str">
        <f>HYPERLINK("https://www.ncbi.nlm.nih.gov/geo/query/acc.cgi?acc=GSE71882","GSE71882")</f>
        <v>GSE71882</v>
      </c>
      <c r="D346" t="str">
        <f>HYPERLINK("https://www.ncbi.nlm.nih.gov/Traces/study/?acc=SRP062216","SRP062216")</f>
        <v>SRP062216</v>
      </c>
      <c r="E346" t="str">
        <f>HYPERLINK("https://www.ncbi.nlm.nih.gov/Traces/study/?acc=SRX1140464","SRX1140464")</f>
        <v>SRX1140464</v>
      </c>
    </row>
    <row r="347" spans="1:5" x14ac:dyDescent="0.25">
      <c r="A347" t="str">
        <f>HYPERLINK("https://www.ncbi.nlm.nih.gov/geo/query/acc.cgi?acc=GSM1810506","GSM1810506")</f>
        <v>GSM1810506</v>
      </c>
      <c r="B347" s="2" t="s">
        <v>6916</v>
      </c>
      <c r="C347" t="str">
        <f>HYPERLINK("https://www.ncbi.nlm.nih.gov/geo/query/acc.cgi?acc=GSE70578","GSE70578")</f>
        <v>GSE70578</v>
      </c>
      <c r="D347" t="str">
        <f>HYPERLINK("https://www.ncbi.nlm.nih.gov/Traces/study/?acc=SRP060414","SRP060414")</f>
        <v>SRP060414</v>
      </c>
      <c r="E347" t="str">
        <f>HYPERLINK("https://www.ncbi.nlm.nih.gov/Traces/study/?acc=SRX1082034","SRX1082034")</f>
        <v>SRX1082034</v>
      </c>
    </row>
    <row r="348" spans="1:5" x14ac:dyDescent="0.25">
      <c r="A348" t="str">
        <f>HYPERLINK("https://www.ncbi.nlm.nih.gov/geo/query/acc.cgi?acc=GSM1319988","GSM1319988")</f>
        <v>GSM1319988</v>
      </c>
      <c r="B348" s="2" t="s">
        <v>6917</v>
      </c>
      <c r="C348" t="str">
        <f>HYPERLINK("https://www.ncbi.nlm.nih.gov/geo/query/acc.cgi?acc=GSE54619","GSE54619")</f>
        <v>GSE54619</v>
      </c>
      <c r="D348" t="str">
        <f>HYPERLINK("https://www.ncbi.nlm.nih.gov/Traces/study/?acc=SRP036148","SRP036148")</f>
        <v>SRP036148</v>
      </c>
      <c r="E348" t="str">
        <f>HYPERLINK("https://www.ncbi.nlm.nih.gov/Traces/study/?acc=SRX460594","SRX460594")</f>
        <v>SRX460594</v>
      </c>
    </row>
    <row r="349" spans="1:5" x14ac:dyDescent="0.25">
      <c r="A349" t="str">
        <f>HYPERLINK("https://www.ncbi.nlm.nih.gov/geo/query/acc.cgi?acc=GSM1847166","GSM1847166")</f>
        <v>GSM1847166</v>
      </c>
      <c r="B349" s="2" t="s">
        <v>6918</v>
      </c>
      <c r="C349" t="str">
        <f>HYPERLINK("https://www.ncbi.nlm.nih.gov/geo/query/acc.cgi?acc=GSE71882","GSE71882")</f>
        <v>GSE71882</v>
      </c>
      <c r="D349" t="str">
        <f>HYPERLINK("https://www.ncbi.nlm.nih.gov/Traces/study/?acc=SRP062216","SRP062216")</f>
        <v>SRP062216</v>
      </c>
      <c r="E349" t="str">
        <f>HYPERLINK("https://www.ncbi.nlm.nih.gov/Traces/study/?acc=SRX1140459","SRX1140459")</f>
        <v>SRX1140459</v>
      </c>
    </row>
    <row r="350" spans="1:5" x14ac:dyDescent="0.25">
      <c r="A350" t="str">
        <f>HYPERLINK("https://www.ncbi.nlm.nih.gov/geo/query/acc.cgi?acc=GSM1215580","GSM1215580")</f>
        <v>GSM1215580</v>
      </c>
      <c r="B350" s="2" t="s">
        <v>6919</v>
      </c>
      <c r="C350" t="str">
        <f>HYPERLINK("https://www.ncbi.nlm.nih.gov/geo/query/acc.cgi?acc=GSE50198","GSE50198")</f>
        <v>GSE50198</v>
      </c>
      <c r="D350" t="str">
        <f>HYPERLINK("https://www.ncbi.nlm.nih.gov/Traces/study/?acc=SRP029221","SRP029221")</f>
        <v>SRP029221</v>
      </c>
      <c r="E350" t="str">
        <f>HYPERLINK("https://www.ncbi.nlm.nih.gov/Traces/study/?acc=SRX339554","SRX339554")</f>
        <v>SRX339554</v>
      </c>
    </row>
    <row r="351" spans="1:5" x14ac:dyDescent="0.25">
      <c r="A351" t="str">
        <f>HYPERLINK("https://www.ncbi.nlm.nih.gov/geo/query/acc.cgi?acc=GSM1922383","GSM1922383")</f>
        <v>GSM1922383</v>
      </c>
      <c r="B351" s="2" t="s">
        <v>6920</v>
      </c>
      <c r="C351" t="str">
        <f>HYPERLINK("https://www.ncbi.nlm.nih.gov/geo/query/acc.cgi?acc=GSE74537","GSE74537")</f>
        <v>GSE74537</v>
      </c>
      <c r="D351" t="str">
        <f>HYPERLINK("https://www.ncbi.nlm.nih.gov/Traces/study/?acc=SRP065547","SRP065547")</f>
        <v>SRP065547</v>
      </c>
      <c r="E351" t="str">
        <f>HYPERLINK("https://www.ncbi.nlm.nih.gov/Traces/study/?acc=SRX1403552","SRX1403552")</f>
        <v>SRX1403552</v>
      </c>
    </row>
    <row r="352" spans="1:5" x14ac:dyDescent="0.25">
      <c r="A352" t="str">
        <f>HYPERLINK("https://www.ncbi.nlm.nih.gov/geo/query/acc.cgi?acc=GSM851694","GSM851694")</f>
        <v>GSM851694</v>
      </c>
      <c r="B352" s="2" t="s">
        <v>6921</v>
      </c>
      <c r="C352" t="str">
        <f>HYPERLINK("https://www.ncbi.nlm.nih.gov/geo/query/acc.cgi?acc=GSE32120","GSE32120")</f>
        <v>GSE32120</v>
      </c>
      <c r="D352" t="str">
        <f>HYPERLINK("https://www.ncbi.nlm.nih.gov/Traces/study/?acc=SRP008264","SRP008264")</f>
        <v>SRP008264</v>
      </c>
      <c r="E352" t="str">
        <f>HYPERLINK("https://www.ncbi.nlm.nih.gov/Traces/study/?acc=SRX113081","SRX113081")</f>
        <v>SRX113081</v>
      </c>
    </row>
    <row r="353" spans="1:5" x14ac:dyDescent="0.25">
      <c r="A353" t="str">
        <f>HYPERLINK("https://www.ncbi.nlm.nih.gov/geo/query/acc.cgi?acc=GSM1891635","GSM1891635")</f>
        <v>GSM1891635</v>
      </c>
      <c r="B353" s="2" t="s">
        <v>6922</v>
      </c>
      <c r="C353" t="str">
        <f>HYPERLINK("https://www.ncbi.nlm.nih.gov/geo/query/acc.cgi?acc=GSE67867","GSE67867")</f>
        <v>GSE67867</v>
      </c>
      <c r="D353" t="str">
        <f>HYPERLINK("https://www.ncbi.nlm.nih.gov/Traces/study/?acc=SRP057157","SRP057157")</f>
        <v>SRP057157</v>
      </c>
      <c r="E353" t="str">
        <f>HYPERLINK("https://www.ncbi.nlm.nih.gov/Traces/study/?acc=SRX1280428","SRX1280428")</f>
        <v>SRX1280428</v>
      </c>
    </row>
    <row r="354" spans="1:5" x14ac:dyDescent="0.25">
      <c r="A354" t="str">
        <f>HYPERLINK("https://www.ncbi.nlm.nih.gov/geo/query/acc.cgi?acc=GSM1922379","GSM1922379")</f>
        <v>GSM1922379</v>
      </c>
      <c r="B354" s="2" t="s">
        <v>6923</v>
      </c>
      <c r="C354" t="str">
        <f>HYPERLINK("https://www.ncbi.nlm.nih.gov/geo/query/acc.cgi?acc=GSE74537","GSE74537")</f>
        <v>GSE74537</v>
      </c>
      <c r="D354" t="str">
        <f>HYPERLINK("https://www.ncbi.nlm.nih.gov/Traces/study/?acc=SRP065547","SRP065547")</f>
        <v>SRP065547</v>
      </c>
      <c r="E354" t="str">
        <f>HYPERLINK("https://www.ncbi.nlm.nih.gov/Traces/study/?acc=SRX1403548","SRX1403548")</f>
        <v>SRX1403548</v>
      </c>
    </row>
    <row r="355" spans="1:5" x14ac:dyDescent="0.25">
      <c r="A355" t="str">
        <f>HYPERLINK("https://www.ncbi.nlm.nih.gov/geo/query/acc.cgi?acc=GSM1572324","GSM1572324")</f>
        <v>GSM1572324</v>
      </c>
      <c r="B355" s="2" t="s">
        <v>6925</v>
      </c>
      <c r="C355" t="str">
        <f>HYPERLINK("https://www.ncbi.nlm.nih.gov/geo/query/acc.cgi?acc=GSE64489","GSE64489")</f>
        <v>GSE64489</v>
      </c>
      <c r="D355" t="str">
        <f>HYPERLINK("https://www.ncbi.nlm.nih.gov/Traces/study/?acc=SRP051521","SRP051521")</f>
        <v>SRP051521</v>
      </c>
      <c r="E355" t="str">
        <f>HYPERLINK("https://www.ncbi.nlm.nih.gov/Traces/study/?acc=SRX823766","SRX823766")</f>
        <v>SRX823766</v>
      </c>
    </row>
    <row r="356" spans="1:5" x14ac:dyDescent="0.25">
      <c r="A356" t="str">
        <f>HYPERLINK("https://www.ncbi.nlm.nih.gov/geo/query/acc.cgi?acc=GSM2286879","GSM2286879")</f>
        <v>GSM2286879</v>
      </c>
      <c r="B356" s="2" t="s">
        <v>6926</v>
      </c>
      <c r="C356" t="str">
        <f>HYPERLINK("https://www.ncbi.nlm.nih.gov/geo/query/acc.cgi?acc=GSE77115","GSE77115")</f>
        <v>GSE77115</v>
      </c>
      <c r="D356" t="str">
        <f>HYPERLINK("https://www.ncbi.nlm.nih.gov/Traces/study/?acc=SRP068749","SRP068749")</f>
        <v>SRP068749</v>
      </c>
      <c r="E356" t="str">
        <f>HYPERLINK("https://www.ncbi.nlm.nih.gov/Traces/study/?acc=SRX2037665","SRX2037665")</f>
        <v>SRX2037665</v>
      </c>
    </row>
    <row r="357" spans="1:5" x14ac:dyDescent="0.25">
      <c r="A357" t="str">
        <f>HYPERLINK("https://www.ncbi.nlm.nih.gov/geo/query/acc.cgi?acc=GSM1415501","GSM1415501")</f>
        <v>GSM1415501</v>
      </c>
      <c r="B357" s="2" t="s">
        <v>6928</v>
      </c>
      <c r="C357" t="str">
        <f>HYPERLINK("https://www.ncbi.nlm.nih.gov/geo/query/acc.cgi?acc=GSE51682","GSE51682")</f>
        <v>GSE51682</v>
      </c>
      <c r="D357" t="str">
        <f>HYPERLINK("https://www.ncbi.nlm.nih.gov/Traces/study/?acc=SRP043376","SRP043376")</f>
        <v>SRP043376</v>
      </c>
      <c r="E357" t="str">
        <f>HYPERLINK("https://www.ncbi.nlm.nih.gov/Traces/study/?acc=SRX610434","SRX610434")</f>
        <v>SRX610434</v>
      </c>
    </row>
    <row r="358" spans="1:5" x14ac:dyDescent="0.25">
      <c r="A358" t="str">
        <f>HYPERLINK("https://www.ncbi.nlm.nih.gov/geo/query/acc.cgi?acc=GSM2236633","GSM2236633")</f>
        <v>GSM2236633</v>
      </c>
      <c r="B358" s="2" t="s">
        <v>6930</v>
      </c>
      <c r="C358" t="str">
        <f>HYPERLINK("https://www.ncbi.nlm.nih.gov/geo/query/acc.cgi?acc=GSE84458","GSE84458")</f>
        <v>GSE84458</v>
      </c>
      <c r="D358" t="str">
        <f>HYPERLINK("https://www.ncbi.nlm.nih.gov/Traces/study/?acc=SRP078583","SRP078583")</f>
        <v>SRP078583</v>
      </c>
      <c r="E358" t="str">
        <f>HYPERLINK("https://www.ncbi.nlm.nih.gov/Traces/study/?acc=SRX1951448","SRX1951448")</f>
        <v>SRX1951448</v>
      </c>
    </row>
    <row r="359" spans="1:5" x14ac:dyDescent="0.25">
      <c r="A359" t="str">
        <f>HYPERLINK("https://www.ncbi.nlm.nih.gov/geo/query/acc.cgi?acc=GSM905089","GSM905089")</f>
        <v>GSM905089</v>
      </c>
      <c r="B359" s="2" t="s">
        <v>6931</v>
      </c>
      <c r="C359" t="str">
        <f>HYPERLINK("https://www.ncbi.nlm.nih.gov/geo/query/acc.cgi?acc=GSE33923","GSE33923")</f>
        <v>GSE33923</v>
      </c>
      <c r="D359" t="str">
        <f>HYPERLINK("https://www.ncbi.nlm.nih.gov/Traces/study/?acc=SRP011988","SRP011988")</f>
        <v>SRP011988</v>
      </c>
      <c r="E359" t="str">
        <f>HYPERLINK("https://www.ncbi.nlm.nih.gov/Traces/study/?acc=SRX132054","SRX132054")</f>
        <v>SRX132054</v>
      </c>
    </row>
    <row r="360" spans="1:5" x14ac:dyDescent="0.25">
      <c r="A360" t="str">
        <f>HYPERLINK("https://www.ncbi.nlm.nih.gov/geo/query/acc.cgi?acc=GSM2473156","GSM2473156")</f>
        <v>GSM2473156</v>
      </c>
      <c r="B360" s="2" t="s">
        <v>6932</v>
      </c>
      <c r="C360" t="str">
        <f>HYPERLINK("https://www.ncbi.nlm.nih.gov/geo/query/acc.cgi?acc=GSE94324","GSE94324")</f>
        <v>GSE94324</v>
      </c>
      <c r="D360" t="str">
        <f>HYPERLINK("https://www.ncbi.nlm.nih.gov/Traces/study/?acc=SRP098643","SRP098643")</f>
        <v>SRP098643</v>
      </c>
      <c r="E360" t="str">
        <f>HYPERLINK("https://www.ncbi.nlm.nih.gov/Traces/study/?acc=SRX2529744","SRX2529744")</f>
        <v>SRX2529744</v>
      </c>
    </row>
    <row r="361" spans="1:5" x14ac:dyDescent="0.25">
      <c r="A361" t="str">
        <f>HYPERLINK("https://www.ncbi.nlm.nih.gov/geo/query/acc.cgi?acc=GSM2052297","GSM2052297")</f>
        <v>GSM2052297</v>
      </c>
      <c r="B361" s="2" t="s">
        <v>6933</v>
      </c>
      <c r="C361" t="str">
        <f>HYPERLINK("https://www.ncbi.nlm.nih.gov/geo/query/acc.cgi?acc=GSE77453","GSE77453")</f>
        <v>GSE77453</v>
      </c>
      <c r="D361" t="str">
        <f>HYPERLINK("https://www.ncbi.nlm.nih.gov/Traces/study/?acc=SRP069154","SRP069154")</f>
        <v>SRP069154</v>
      </c>
      <c r="E361" t="str">
        <f>HYPERLINK("https://www.ncbi.nlm.nih.gov/Traces/study/?acc=SRX1556201","SRX1556201")</f>
        <v>SRX1556201</v>
      </c>
    </row>
    <row r="362" spans="1:5" x14ac:dyDescent="0.25">
      <c r="A362" t="str">
        <f>HYPERLINK("https://www.ncbi.nlm.nih.gov/geo/query/acc.cgi?acc=GSM1502745","GSM1502745")</f>
        <v>GSM1502745</v>
      </c>
      <c r="B362" s="2" t="s">
        <v>6934</v>
      </c>
      <c r="C362" t="str">
        <f>HYPERLINK("https://www.ncbi.nlm.nih.gov/geo/query/acc.cgi?acc=GSE61346","GSE61346")</f>
        <v>GSE61346</v>
      </c>
      <c r="D362" t="str">
        <f>HYPERLINK("https://www.ncbi.nlm.nih.gov/Traces/study/?acc=SRP047043","SRP047043")</f>
        <v>SRP047043</v>
      </c>
      <c r="E362" t="str">
        <f>HYPERLINK("https://www.ncbi.nlm.nih.gov/Traces/study/?acc=SRX699609","SRX699609")</f>
        <v>SRX699609</v>
      </c>
    </row>
    <row r="363" spans="1:5" x14ac:dyDescent="0.25">
      <c r="A363" t="str">
        <f>HYPERLINK("https://www.ncbi.nlm.nih.gov/geo/query/acc.cgi?acc=GSM1033649","GSM1033649")</f>
        <v>GSM1033649</v>
      </c>
      <c r="B363" s="2" t="s">
        <v>6935</v>
      </c>
      <c r="C363" t="str">
        <f>HYPERLINK("https://www.ncbi.nlm.nih.gov/geo/query/acc.cgi?acc=GSE42154","GSE42154")</f>
        <v>GSE42154</v>
      </c>
      <c r="D363" t="str">
        <f>HYPERLINK("https://www.ncbi.nlm.nih.gov/Traces/study/?acc=SRP017129","SRP017129")</f>
        <v>SRP017129</v>
      </c>
      <c r="E363" t="str">
        <f>HYPERLINK("https://www.ncbi.nlm.nih.gov/Traces/study/?acc=SRX203371","SRX203371")</f>
        <v>SRX203371</v>
      </c>
    </row>
    <row r="364" spans="1:5" x14ac:dyDescent="0.25">
      <c r="A364" t="str">
        <f>HYPERLINK("https://www.ncbi.nlm.nih.gov/geo/query/acc.cgi?acc=GSM1412949","GSM1412949")</f>
        <v>GSM1412949</v>
      </c>
      <c r="B364" s="2" t="s">
        <v>6936</v>
      </c>
      <c r="C364" t="str">
        <f>HYPERLINK("https://www.ncbi.nlm.nih.gov/geo/query/acc.cgi?acc=GSE58523","GSE58523")</f>
        <v>GSE58523</v>
      </c>
      <c r="D364" t="str">
        <f>HYPERLINK("https://www.ncbi.nlm.nih.gov/Traces/study/?acc=SRP043271","SRP043271")</f>
        <v>SRP043271</v>
      </c>
      <c r="E364" t="str">
        <f>HYPERLINK("https://www.ncbi.nlm.nih.gov/Traces/study/?acc=SRX603338","SRX603338")</f>
        <v>SRX603338</v>
      </c>
    </row>
    <row r="365" spans="1:5" x14ac:dyDescent="0.25">
      <c r="A365" t="str">
        <f>HYPERLINK("https://www.ncbi.nlm.nih.gov/geo/query/acc.cgi?acc=GSM2386102","GSM2386102")</f>
        <v>GSM2386102</v>
      </c>
      <c r="B365" s="2" t="s">
        <v>6937</v>
      </c>
      <c r="C365" t="str">
        <f>HYPERLINK("https://www.ncbi.nlm.nih.gov/geo/query/acc.cgi?acc=GSE76824","GSE76824")</f>
        <v>GSE76824</v>
      </c>
      <c r="D365" t="str">
        <f>HYPERLINK("https://www.ncbi.nlm.nih.gov/Traces/study/?acc=SRP068412","SRP068412")</f>
        <v>SRP068412</v>
      </c>
      <c r="E365" t="str">
        <f>HYPERLINK("https://www.ncbi.nlm.nih.gov/Traces/study/?acc=SRX2336350","SRX2336350")</f>
        <v>SRX2336350</v>
      </c>
    </row>
    <row r="366" spans="1:5" x14ac:dyDescent="0.25">
      <c r="A366" t="str">
        <f>HYPERLINK("https://www.ncbi.nlm.nih.gov/geo/query/acc.cgi?acc=GSM1954928","GSM1954928")</f>
        <v>GSM1954928</v>
      </c>
      <c r="B366" s="2" t="s">
        <v>6938</v>
      </c>
      <c r="C366" t="str">
        <f>HYPERLINK("https://www.ncbi.nlm.nih.gov/geo/query/acc.cgi?acc=GSE75426","GSE75426")</f>
        <v>GSE75426</v>
      </c>
      <c r="D366" t="str">
        <f>HYPERLINK("https://www.ncbi.nlm.nih.gov/Traces/study/?acc=SRP066683","SRP066683")</f>
        <v>SRP066683</v>
      </c>
      <c r="E366" t="str">
        <f>HYPERLINK("https://www.ncbi.nlm.nih.gov/Traces/study/?acc=SRX1452760","SRX1452760")</f>
        <v>SRX1452760</v>
      </c>
    </row>
    <row r="367" spans="1:5" x14ac:dyDescent="0.25">
      <c r="A367" t="str">
        <f>HYPERLINK("https://www.ncbi.nlm.nih.gov/geo/query/acc.cgi?acc=GSM886466","GSM886466")</f>
        <v>GSM886466</v>
      </c>
      <c r="B367" s="2" t="s">
        <v>6939</v>
      </c>
      <c r="C367" t="str">
        <f>HYPERLINK("https://www.ncbi.nlm.nih.gov/geo/query/acc.cgi?acc=GSE36290","GSE36290")</f>
        <v>GSE36290</v>
      </c>
      <c r="D367" t="str">
        <f>HYPERLINK("https://www.ncbi.nlm.nih.gov/Traces/study/?acc=SRP011318","SRP011318")</f>
        <v>SRP011318</v>
      </c>
      <c r="E367" t="str">
        <f>HYPERLINK("https://www.ncbi.nlm.nih.gov/Traces/study/?acc=SRX127332","SRX127332")</f>
        <v>SRX127332</v>
      </c>
    </row>
    <row r="368" spans="1:5" x14ac:dyDescent="0.25">
      <c r="A368" t="str">
        <f>HYPERLINK("https://www.ncbi.nlm.nih.gov/geo/query/acc.cgi?acc=GSM886454","GSM886454")</f>
        <v>GSM886454</v>
      </c>
      <c r="B368" s="2" t="s">
        <v>6940</v>
      </c>
      <c r="C368" t="str">
        <f>HYPERLINK("https://www.ncbi.nlm.nih.gov/geo/query/acc.cgi?acc=GSE36290","GSE36290")</f>
        <v>GSE36290</v>
      </c>
      <c r="D368" t="str">
        <f>HYPERLINK("https://www.ncbi.nlm.nih.gov/Traces/study/?acc=SRP011318","SRP011318")</f>
        <v>SRP011318</v>
      </c>
      <c r="E368" t="str">
        <f>HYPERLINK("https://www.ncbi.nlm.nih.gov/Traces/study/?acc=SRX127320","SRX127320")</f>
        <v>SRX127320</v>
      </c>
    </row>
    <row r="369" spans="1:5" x14ac:dyDescent="0.25">
      <c r="A369" t="str">
        <f>HYPERLINK("https://www.ncbi.nlm.nih.gov/geo/query/acc.cgi?acc=GSM1182007","GSM1182007")</f>
        <v>GSM1182007</v>
      </c>
      <c r="B369" s="2" t="s">
        <v>6941</v>
      </c>
      <c r="C369" t="str">
        <f>HYPERLINK("https://www.ncbi.nlm.nih.gov/geo/query/acc.cgi?acc=GSE48606","GSE48606")</f>
        <v>GSE48606</v>
      </c>
      <c r="D369" t="str">
        <f>HYPERLINK("https://www.ncbi.nlm.nih.gov/Traces/study/?acc=SRP026625","SRP026625")</f>
        <v>SRP026625</v>
      </c>
      <c r="E369" t="str">
        <f>HYPERLINK("https://www.ncbi.nlm.nih.gov/Traces/study/?acc=SRX318973","SRX318973")</f>
        <v>SRX318973</v>
      </c>
    </row>
    <row r="370" spans="1:5" x14ac:dyDescent="0.25">
      <c r="A370" t="str">
        <f>HYPERLINK("https://www.ncbi.nlm.nih.gov/geo/query/acc.cgi?acc=GSM1234865","GSM1234865")</f>
        <v>GSM1234865</v>
      </c>
      <c r="B370" s="2" t="s">
        <v>6942</v>
      </c>
      <c r="C370" t="str">
        <f>HYPERLINK("https://www.ncbi.nlm.nih.gov/geo/query/acc.cgi?acc=GSE50860","GSE50860")</f>
        <v>GSE50860</v>
      </c>
      <c r="D370" t="str">
        <f>HYPERLINK("https://www.ncbi.nlm.nih.gov/Traces/study/?acc=ERP002405","ERP002405")</f>
        <v>ERP002405</v>
      </c>
      <c r="E370" t="str">
        <f>HYPERLINK("https://www.ncbi.nlm.nih.gov/Traces/study/?acc=ERX221946","ERX221946")</f>
        <v>ERX221946</v>
      </c>
    </row>
    <row r="371" spans="1:5" x14ac:dyDescent="0.25">
      <c r="A371" t="str">
        <f>HYPERLINK("https://www.ncbi.nlm.nih.gov/geo/query/acc.cgi?acc=GSM1563248","GSM1563248")</f>
        <v>GSM1563248</v>
      </c>
      <c r="B371" s="2" t="s">
        <v>6943</v>
      </c>
      <c r="C371" t="str">
        <f>HYPERLINK("https://www.ncbi.nlm.nih.gov/geo/query/acc.cgi?acc=GSE64040","GSE64040")</f>
        <v>GSE64040</v>
      </c>
      <c r="D371" t="str">
        <f>HYPERLINK("https://www.ncbi.nlm.nih.gov/Traces/study/?acc=SRP051030","SRP051030")</f>
        <v>SRP051030</v>
      </c>
      <c r="E371" t="str">
        <f>HYPERLINK("https://www.ncbi.nlm.nih.gov/Traces/study/?acc=SRX803863","SRX803863")</f>
        <v>SRX803863</v>
      </c>
    </row>
    <row r="372" spans="1:5" x14ac:dyDescent="0.25">
      <c r="A372" t="str">
        <f>HYPERLINK("https://www.ncbi.nlm.nih.gov/geo/query/acc.cgi?acc=GSM2386100","GSM2386100")</f>
        <v>GSM2386100</v>
      </c>
      <c r="B372" s="2" t="s">
        <v>6944</v>
      </c>
      <c r="C372" t="str">
        <f>HYPERLINK("https://www.ncbi.nlm.nih.gov/geo/query/acc.cgi?acc=GSE76824","GSE76824")</f>
        <v>GSE76824</v>
      </c>
      <c r="D372" t="str">
        <f>HYPERLINK("https://www.ncbi.nlm.nih.gov/Traces/study/?acc=SRP068412","SRP068412")</f>
        <v>SRP068412</v>
      </c>
      <c r="E372" t="str">
        <f>HYPERLINK("https://www.ncbi.nlm.nih.gov/Traces/study/?acc=SRX2336348","SRX2336348")</f>
        <v>SRX2336348</v>
      </c>
    </row>
    <row r="373" spans="1:5" x14ac:dyDescent="0.25">
      <c r="A373" t="str">
        <f>HYPERLINK("https://www.ncbi.nlm.nih.gov/geo/query/acc.cgi?acc=GSM1954926","GSM1954926")</f>
        <v>GSM1954926</v>
      </c>
      <c r="B373" s="2" t="s">
        <v>6945</v>
      </c>
      <c r="C373" t="str">
        <f>HYPERLINK("https://www.ncbi.nlm.nih.gov/geo/query/acc.cgi?acc=GSE75426","GSE75426")</f>
        <v>GSE75426</v>
      </c>
      <c r="D373" t="str">
        <f>HYPERLINK("https://www.ncbi.nlm.nih.gov/Traces/study/?acc=SRP066683","SRP066683")</f>
        <v>SRP066683</v>
      </c>
      <c r="E373" t="str">
        <f>HYPERLINK("https://www.ncbi.nlm.nih.gov/Traces/study/?acc=SRX1452758","SRX1452758")</f>
        <v>SRX1452758</v>
      </c>
    </row>
    <row r="374" spans="1:5" x14ac:dyDescent="0.25">
      <c r="A374" t="str">
        <f>HYPERLINK("https://www.ncbi.nlm.nih.gov/geo/query/acc.cgi?acc=GSM1412955","GSM1412955")</f>
        <v>GSM1412955</v>
      </c>
      <c r="B374" s="2" t="s">
        <v>6946</v>
      </c>
      <c r="C374" t="str">
        <f>HYPERLINK("https://www.ncbi.nlm.nih.gov/geo/query/acc.cgi?acc=GSE58523","GSE58523")</f>
        <v>GSE58523</v>
      </c>
      <c r="D374" t="str">
        <f>HYPERLINK("https://www.ncbi.nlm.nih.gov/Traces/study/?acc=SRP043271","SRP043271")</f>
        <v>SRP043271</v>
      </c>
      <c r="E374" t="str">
        <f>HYPERLINK("https://www.ncbi.nlm.nih.gov/Traces/study/?acc=SRX603344","SRX603344")</f>
        <v>SRX603344</v>
      </c>
    </row>
    <row r="375" spans="1:5" x14ac:dyDescent="0.25">
      <c r="A375" t="str">
        <f>HYPERLINK("https://www.ncbi.nlm.nih.gov/geo/query/acc.cgi?acc=GSM1324112","GSM1324112")</f>
        <v>GSM1324112</v>
      </c>
      <c r="B375" s="2" t="s">
        <v>6947</v>
      </c>
      <c r="C375" t="str">
        <f>HYPERLINK("https://www.ncbi.nlm.nih.gov/geo/query/acc.cgi?acc=GSE54794","GSE54794")</f>
        <v>GSE54794</v>
      </c>
      <c r="D375" t="str">
        <f>HYPERLINK("https://www.ncbi.nlm.nih.gov/Traces/study/?acc=SRP036863","SRP036863")</f>
        <v>SRP036863</v>
      </c>
      <c r="E375" t="str">
        <f>HYPERLINK("https://www.ncbi.nlm.nih.gov/Traces/study/?acc=SRX467570","SRX467570")</f>
        <v>SRX467570</v>
      </c>
    </row>
    <row r="376" spans="1:5" x14ac:dyDescent="0.25">
      <c r="A376" t="str">
        <f>HYPERLINK("https://www.ncbi.nlm.nih.gov/geo/query/acc.cgi?acc=GSM2425400","GSM2425400")</f>
        <v>GSM2425400</v>
      </c>
      <c r="B376" s="2" t="s">
        <v>6950</v>
      </c>
      <c r="C376" t="str">
        <f>HYPERLINK("https://www.ncbi.nlm.nih.gov/geo/query/acc.cgi?acc=GSE45338","GSE45338")</f>
        <v>GSE45338</v>
      </c>
      <c r="D376" t="str">
        <f>HYPERLINK("https://www.ncbi.nlm.nih.gov/Traces/study/?acc=SRP019829","SRP019829")</f>
        <v>SRP019829</v>
      </c>
      <c r="E376" t="str">
        <f>HYPERLINK("https://www.ncbi.nlm.nih.gov/Traces/study/?acc=SRX2416690","SRX2416690")</f>
        <v>SRX2416690</v>
      </c>
    </row>
    <row r="377" spans="1:5" x14ac:dyDescent="0.25">
      <c r="A377" t="str">
        <f>HYPERLINK("https://www.ncbi.nlm.nih.gov/geo/query/acc.cgi?acc=GSM886460","GSM886460")</f>
        <v>GSM886460</v>
      </c>
      <c r="B377" s="2" t="s">
        <v>6951</v>
      </c>
      <c r="C377" t="str">
        <f>HYPERLINK("https://www.ncbi.nlm.nih.gov/geo/query/acc.cgi?acc=GSE36290","GSE36290")</f>
        <v>GSE36290</v>
      </c>
      <c r="D377" t="str">
        <f>HYPERLINK("https://www.ncbi.nlm.nih.gov/Traces/study/?acc=SRP011318","SRP011318")</f>
        <v>SRP011318</v>
      </c>
      <c r="E377" t="str">
        <f>HYPERLINK("https://www.ncbi.nlm.nih.gov/Traces/study/?acc=SRX127326","SRX127326")</f>
        <v>SRX127326</v>
      </c>
    </row>
    <row r="378" spans="1:5" x14ac:dyDescent="0.25">
      <c r="A378" t="str">
        <f>HYPERLINK("https://www.ncbi.nlm.nih.gov/geo/query/acc.cgi?acc=GSM1941859","GSM1941859")</f>
        <v>GSM1941859</v>
      </c>
      <c r="B378" s="2" t="s">
        <v>6952</v>
      </c>
      <c r="C378" t="str">
        <f>HYPERLINK("https://www.ncbi.nlm.nih.gov/geo/query/acc.cgi?acc=GSE75066","GSE75066")</f>
        <v>GSE75066</v>
      </c>
      <c r="D378" t="str">
        <f>HYPERLINK("https://www.ncbi.nlm.nih.gov/Traces/study/?acc=SRP066268","SRP066268")</f>
        <v>SRP066268</v>
      </c>
      <c r="E378" t="str">
        <f>HYPERLINK("https://www.ncbi.nlm.nih.gov/Traces/study/?acc=SRX1434664","SRX1434664")</f>
        <v>SRX1434664</v>
      </c>
    </row>
    <row r="379" spans="1:5" x14ac:dyDescent="0.25">
      <c r="A379" t="str">
        <f>HYPERLINK("https://www.ncbi.nlm.nih.gov/geo/query/acc.cgi?acc=GSM1324106","GSM1324106")</f>
        <v>GSM1324106</v>
      </c>
      <c r="B379" s="2" t="s">
        <v>6953</v>
      </c>
      <c r="C379" t="str">
        <f>HYPERLINK("https://www.ncbi.nlm.nih.gov/geo/query/acc.cgi?acc=GSE54794","GSE54794")</f>
        <v>GSE54794</v>
      </c>
      <c r="D379" t="str">
        <f>HYPERLINK("https://www.ncbi.nlm.nih.gov/Traces/study/?acc=SRP036863","SRP036863")</f>
        <v>SRP036863</v>
      </c>
      <c r="E379" t="str">
        <f>HYPERLINK("https://www.ncbi.nlm.nih.gov/Traces/study/?acc=SRX467564","SRX467564")</f>
        <v>SRX467564</v>
      </c>
    </row>
    <row r="380" spans="1:5" x14ac:dyDescent="0.25">
      <c r="A380" t="str">
        <f>HYPERLINK("https://www.ncbi.nlm.nih.gov/geo/query/acc.cgi?acc=GSM1842781","GSM1842781")</f>
        <v>GSM1842781</v>
      </c>
      <c r="B380" s="2" t="s">
        <v>6955</v>
      </c>
      <c r="C380" t="str">
        <f>HYPERLINK("https://www.ncbi.nlm.nih.gov/geo/query/acc.cgi?acc=GSE71674","GSE71674")</f>
        <v>GSE71674</v>
      </c>
      <c r="D380" t="str">
        <f>HYPERLINK("https://www.ncbi.nlm.nih.gov/Traces/study/?acc=SRP061948","SRP061948")</f>
        <v>SRP061948</v>
      </c>
      <c r="E380" t="str">
        <f>HYPERLINK("https://www.ncbi.nlm.nih.gov/Traces/study/?acc=SRX1131583","SRX1131583")</f>
        <v>SRX1131583</v>
      </c>
    </row>
    <row r="381" spans="1:5" x14ac:dyDescent="0.25">
      <c r="A381" t="str">
        <f>HYPERLINK("https://www.ncbi.nlm.nih.gov/geo/query/acc.cgi?acc=GSM1885049","GSM1885049")</f>
        <v>GSM1885049</v>
      </c>
      <c r="B381" s="2" t="s">
        <v>6956</v>
      </c>
      <c r="C381" t="str">
        <f>HYPERLINK("https://www.ncbi.nlm.nih.gov/geo/query/acc.cgi?acc=GSE73083","GSE73083")</f>
        <v>GSE73083</v>
      </c>
      <c r="D381" t="str">
        <f>HYPERLINK("https://www.ncbi.nlm.nih.gov/Traces/study/?acc=SRP063826","SRP063826")</f>
        <v>SRP063826</v>
      </c>
      <c r="E381" t="str">
        <f>HYPERLINK("https://www.ncbi.nlm.nih.gov/Traces/study/?acc=SRX1249941","SRX1249941")</f>
        <v>SRX1249941</v>
      </c>
    </row>
    <row r="382" spans="1:5" x14ac:dyDescent="0.25">
      <c r="A382" t="str">
        <f>HYPERLINK("https://www.ncbi.nlm.nih.gov/geo/query/acc.cgi?acc=GSM1531443","GSM1531443")</f>
        <v>GSM1531443</v>
      </c>
      <c r="B382" s="2" t="s">
        <v>6957</v>
      </c>
      <c r="C382" t="str">
        <f>HYPERLINK("https://www.ncbi.nlm.nih.gov/geo/query/acc.cgi?acc=GSE62684","GSE62684")</f>
        <v>GSE62684</v>
      </c>
      <c r="D382" t="str">
        <f>HYPERLINK("https://www.ncbi.nlm.nih.gov/Traces/study/?acc=SRP049240","SRP049240")</f>
        <v>SRP049240</v>
      </c>
      <c r="E382" t="str">
        <f>HYPERLINK("https://www.ncbi.nlm.nih.gov/Traces/study/?acc=SRX740767","SRX740767")</f>
        <v>SRX740767</v>
      </c>
    </row>
    <row r="383" spans="1:5" x14ac:dyDescent="0.25">
      <c r="A383" t="str">
        <f>HYPERLINK("https://www.ncbi.nlm.nih.gov/geo/query/acc.cgi?acc=GSM1563249","GSM1563249")</f>
        <v>GSM1563249</v>
      </c>
      <c r="B383" s="2" t="s">
        <v>6958</v>
      </c>
      <c r="C383" t="str">
        <f>HYPERLINK("https://www.ncbi.nlm.nih.gov/geo/query/acc.cgi?acc=GSE64040","GSE64040")</f>
        <v>GSE64040</v>
      </c>
      <c r="D383" t="str">
        <f>HYPERLINK("https://www.ncbi.nlm.nih.gov/Traces/study/?acc=SRP051030","SRP051030")</f>
        <v>SRP051030</v>
      </c>
      <c r="E383" t="str">
        <f>HYPERLINK("https://www.ncbi.nlm.nih.gov/Traces/study/?acc=SRX803864","SRX803864")</f>
        <v>SRX803864</v>
      </c>
    </row>
    <row r="384" spans="1:5" x14ac:dyDescent="0.25">
      <c r="A384" t="str">
        <f>HYPERLINK("https://www.ncbi.nlm.nih.gov/geo/query/acc.cgi?acc=GSM2038599","GSM2038599")</f>
        <v>GSM2038599</v>
      </c>
      <c r="B384" s="2" t="s">
        <v>6959</v>
      </c>
      <c r="C384" t="str">
        <f>HYPERLINK("https://www.ncbi.nlm.nih.gov/geo/query/acc.cgi?acc=GSE76837","GSE76837")</f>
        <v>GSE76837</v>
      </c>
      <c r="D384" t="str">
        <f>HYPERLINK("https://www.ncbi.nlm.nih.gov/Traces/study/?acc=SRP068417","SRP068417")</f>
        <v>SRP068417</v>
      </c>
      <c r="E384" t="str">
        <f>HYPERLINK("https://www.ncbi.nlm.nih.gov/Traces/study/?acc=SRX1529454","SRX1529454")</f>
        <v>SRX1529454</v>
      </c>
    </row>
    <row r="385" spans="1:5" x14ac:dyDescent="0.25">
      <c r="A385" t="str">
        <f>HYPERLINK("https://www.ncbi.nlm.nih.gov/geo/query/acc.cgi?acc=GSM1563250","GSM1563250")</f>
        <v>GSM1563250</v>
      </c>
      <c r="B385" s="2" t="s">
        <v>6960</v>
      </c>
      <c r="C385" t="str">
        <f>HYPERLINK("https://www.ncbi.nlm.nih.gov/geo/query/acc.cgi?acc=GSE64040","GSE64040")</f>
        <v>GSE64040</v>
      </c>
      <c r="D385" t="str">
        <f>HYPERLINK("https://www.ncbi.nlm.nih.gov/Traces/study/?acc=SRP051030","SRP051030")</f>
        <v>SRP051030</v>
      </c>
      <c r="E385" t="str">
        <f>HYPERLINK("https://www.ncbi.nlm.nih.gov/Traces/study/?acc=SRX803865","SRX803865")</f>
        <v>SRX803865</v>
      </c>
    </row>
    <row r="386" spans="1:5" x14ac:dyDescent="0.25">
      <c r="A386" t="str">
        <f>HYPERLINK("https://www.ncbi.nlm.nih.gov/geo/query/acc.cgi?acc=GSM1562340","GSM1562340")</f>
        <v>GSM1562340</v>
      </c>
      <c r="B386" s="2" t="s">
        <v>6961</v>
      </c>
      <c r="C386" t="str">
        <f>HYPERLINK("https://www.ncbi.nlm.nih.gov/geo/query/acc.cgi?acc=GSE64008","GSE64008")</f>
        <v>GSE64008</v>
      </c>
      <c r="D386" t="str">
        <f>HYPERLINK("https://www.ncbi.nlm.nih.gov/Traces/study/?acc=SRP050985","SRP050985")</f>
        <v>SRP050985</v>
      </c>
      <c r="E386" t="str">
        <f>HYPERLINK("https://www.ncbi.nlm.nih.gov/Traces/study/?acc=SRX802064","SRX802064")</f>
        <v>SRX802064</v>
      </c>
    </row>
    <row r="387" spans="1:5" x14ac:dyDescent="0.25">
      <c r="A387" t="str">
        <f>HYPERLINK("https://www.ncbi.nlm.nih.gov/geo/query/acc.cgi?acc=GSM2363450","GSM2363450")</f>
        <v>GSM2363450</v>
      </c>
      <c r="B387" s="2" t="s">
        <v>6962</v>
      </c>
      <c r="C387" t="str">
        <f>HYPERLINK("https://www.ncbi.nlm.nih.gov/geo/query/acc.cgi?acc=GSE89270","GSE89270")</f>
        <v>GSE89270</v>
      </c>
      <c r="D387" t="str">
        <f>HYPERLINK("https://www.ncbi.nlm.nih.gov/Traces/study/?acc=SRP092246","SRP092246")</f>
        <v>SRP092246</v>
      </c>
      <c r="E387" t="str">
        <f>HYPERLINK("https://www.ncbi.nlm.nih.gov/Traces/study/?acc=SRX2279735","SRX2279735")</f>
        <v>SRX2279735</v>
      </c>
    </row>
    <row r="388" spans="1:5" x14ac:dyDescent="0.25">
      <c r="A388" t="str">
        <f>HYPERLINK("https://www.ncbi.nlm.nih.gov/geo/query/acc.cgi?acc=GSM1915726","GSM1915726")</f>
        <v>GSM1915726</v>
      </c>
      <c r="B388" s="2" t="s">
        <v>6963</v>
      </c>
      <c r="C388" t="str">
        <f>HYPERLINK("https://www.ncbi.nlm.nih.gov/geo/query/acc.cgi?acc=GSE74254","GSE74254")</f>
        <v>GSE74254</v>
      </c>
      <c r="D388" t="str">
        <f>HYPERLINK("https://www.ncbi.nlm.nih.gov/Traces/study/?acc=SRP065192","SRP065192")</f>
        <v>SRP065192</v>
      </c>
      <c r="E388" t="str">
        <f>HYPERLINK("https://www.ncbi.nlm.nih.gov/Traces/study/?acc=SRX1365379","SRX1365379")</f>
        <v>SRX1365379</v>
      </c>
    </row>
    <row r="389" spans="1:5" x14ac:dyDescent="0.25">
      <c r="A389" t="str">
        <f>HYPERLINK("https://www.ncbi.nlm.nih.gov/geo/query/acc.cgi?acc=GSM1324108","GSM1324108")</f>
        <v>GSM1324108</v>
      </c>
      <c r="B389" s="2" t="s">
        <v>6964</v>
      </c>
      <c r="C389" t="str">
        <f>HYPERLINK("https://www.ncbi.nlm.nih.gov/geo/query/acc.cgi?acc=GSE54794","GSE54794")</f>
        <v>GSE54794</v>
      </c>
      <c r="D389" t="str">
        <f>HYPERLINK("https://www.ncbi.nlm.nih.gov/Traces/study/?acc=SRP036863","SRP036863")</f>
        <v>SRP036863</v>
      </c>
      <c r="E389" t="str">
        <f>HYPERLINK("https://www.ncbi.nlm.nih.gov/Traces/study/?acc=SRX467566","SRX467566")</f>
        <v>SRX467566</v>
      </c>
    </row>
    <row r="390" spans="1:5" x14ac:dyDescent="0.25">
      <c r="A390" t="str">
        <f>HYPERLINK("https://www.ncbi.nlm.nih.gov/geo/query/acc.cgi?acc=GSM1891961","GSM1891961")</f>
        <v>GSM1891961</v>
      </c>
      <c r="B390" s="2" t="s">
        <v>6965</v>
      </c>
      <c r="C390" t="str">
        <f>HYPERLINK("https://www.ncbi.nlm.nih.gov/geo/query/acc.cgi?acc=GSE73369","GSE73369")</f>
        <v>GSE73369</v>
      </c>
      <c r="D390" t="str">
        <f>HYPERLINK("https://www.ncbi.nlm.nih.gov/Traces/study/?acc=SRP064129","SRP064129")</f>
        <v>SRP064129</v>
      </c>
      <c r="E390" t="str">
        <f>HYPERLINK("https://www.ncbi.nlm.nih.gov/Traces/study/?acc=SRX1281612","SRX1281612")</f>
        <v>SRX1281612</v>
      </c>
    </row>
    <row r="391" spans="1:5" x14ac:dyDescent="0.25">
      <c r="A391" t="str">
        <f>HYPERLINK("https://www.ncbi.nlm.nih.gov/geo/query/acc.cgi?acc=GSM2515792","GSM2515792")</f>
        <v>GSM2515792</v>
      </c>
      <c r="B391" s="2" t="s">
        <v>6966</v>
      </c>
      <c r="C391" t="str">
        <f>HYPERLINK("https://www.ncbi.nlm.nih.gov/geo/query/acc.cgi?acc=GSE85632","GSE85632")</f>
        <v>GSE85632</v>
      </c>
      <c r="D391" t="str">
        <f>HYPERLINK("https://www.ncbi.nlm.nih.gov/Traces/study/?acc=SRP100862","SRP100862")</f>
        <v>SRP100862</v>
      </c>
      <c r="E391" t="str">
        <f>HYPERLINK("https://www.ncbi.nlm.nih.gov/Traces/study/?acc=SRX2599556","SRX2599556")</f>
        <v>SRX2599556</v>
      </c>
    </row>
    <row r="392" spans="1:5" x14ac:dyDescent="0.25">
      <c r="A392" t="str">
        <f>HYPERLINK("https://www.ncbi.nlm.nih.gov/geo/query/acc.cgi?acc=GSM1167554","GSM1167554")</f>
        <v>GSM1167554</v>
      </c>
      <c r="B392" s="2" t="s">
        <v>6967</v>
      </c>
      <c r="C392" t="str">
        <f>HYPERLINK("https://www.ncbi.nlm.nih.gov/geo/query/acc.cgi?acc=GSE48083","GSE48083")</f>
        <v>GSE48083</v>
      </c>
      <c r="D392" t="str">
        <f>HYPERLINK("https://www.ncbi.nlm.nih.gov/Traces/study/?acc=SRP026162","SRP026162")</f>
        <v>SRP026162</v>
      </c>
      <c r="E392" t="str">
        <f>HYPERLINK("https://www.ncbi.nlm.nih.gov/Traces/study/?acc=SRX310159","SRX310159")</f>
        <v>SRX310159</v>
      </c>
    </row>
    <row r="393" spans="1:5" x14ac:dyDescent="0.25">
      <c r="A393" t="str">
        <f>HYPERLINK("https://www.ncbi.nlm.nih.gov/geo/query/acc.cgi?acc=GSM1499150","GSM1499150")</f>
        <v>GSM1499150</v>
      </c>
      <c r="B393" s="2" t="s">
        <v>6968</v>
      </c>
      <c r="C393" t="str">
        <f>HYPERLINK("https://www.ncbi.nlm.nih.gov/geo/query/acc.cgi?acc=GSE61188","GSE61188")</f>
        <v>GSE61188</v>
      </c>
      <c r="D393" t="str">
        <f>HYPERLINK("https://www.ncbi.nlm.nih.gov/Traces/study/?acc=SRP046299","SRP046299")</f>
        <v>SRP046299</v>
      </c>
      <c r="E393" t="str">
        <f>HYPERLINK("https://www.ncbi.nlm.nih.gov/Traces/study/?acc=SRX695729","SRX695729")</f>
        <v>SRX695729</v>
      </c>
    </row>
    <row r="394" spans="1:5" x14ac:dyDescent="0.25">
      <c r="A394" t="str">
        <f>HYPERLINK("https://www.ncbi.nlm.nih.gov/geo/query/acc.cgi?acc=GSM1891958","GSM1891958")</f>
        <v>GSM1891958</v>
      </c>
      <c r="B394" s="2" t="s">
        <v>6969</v>
      </c>
      <c r="C394" t="str">
        <f>HYPERLINK("https://www.ncbi.nlm.nih.gov/geo/query/acc.cgi?acc=GSE73369","GSE73369")</f>
        <v>GSE73369</v>
      </c>
      <c r="D394" t="str">
        <f>HYPERLINK("https://www.ncbi.nlm.nih.gov/Traces/study/?acc=SRP064129","SRP064129")</f>
        <v>SRP064129</v>
      </c>
      <c r="E394" t="str">
        <f>HYPERLINK("https://www.ncbi.nlm.nih.gov/Traces/study/?acc=SRX1281609","SRX1281609")</f>
        <v>SRX1281609</v>
      </c>
    </row>
    <row r="395" spans="1:5" x14ac:dyDescent="0.25">
      <c r="A395" t="str">
        <f>HYPERLINK("https://www.ncbi.nlm.nih.gov/geo/query/acc.cgi?acc=GSM1167557","GSM1167557")</f>
        <v>GSM1167557</v>
      </c>
      <c r="B395" s="2" t="s">
        <v>6970</v>
      </c>
      <c r="C395" t="str">
        <f>HYPERLINK("https://www.ncbi.nlm.nih.gov/geo/query/acc.cgi?acc=GSE48083","GSE48083")</f>
        <v>GSE48083</v>
      </c>
      <c r="D395" t="str">
        <f>HYPERLINK("https://www.ncbi.nlm.nih.gov/Traces/study/?acc=SRP026162","SRP026162")</f>
        <v>SRP026162</v>
      </c>
      <c r="E395" t="str">
        <f>HYPERLINK("https://www.ncbi.nlm.nih.gov/Traces/study/?acc=SRX310162","SRX310162")</f>
        <v>SRX310162</v>
      </c>
    </row>
    <row r="396" spans="1:5" x14ac:dyDescent="0.25">
      <c r="A396" t="str">
        <f>HYPERLINK("https://www.ncbi.nlm.nih.gov/geo/query/acc.cgi?acc=GSM1891960","GSM1891960")</f>
        <v>GSM1891960</v>
      </c>
      <c r="B396" s="2" t="s">
        <v>6971</v>
      </c>
      <c r="C396" t="str">
        <f>HYPERLINK("https://www.ncbi.nlm.nih.gov/geo/query/acc.cgi?acc=GSE73369","GSE73369")</f>
        <v>GSE73369</v>
      </c>
      <c r="D396" t="str">
        <f>HYPERLINK("https://www.ncbi.nlm.nih.gov/Traces/study/?acc=SRP064129","SRP064129")</f>
        <v>SRP064129</v>
      </c>
      <c r="E396" t="str">
        <f>HYPERLINK("https://www.ncbi.nlm.nih.gov/Traces/study/?acc=SRX1281611","SRX1281611")</f>
        <v>SRX1281611</v>
      </c>
    </row>
    <row r="397" spans="1:5" x14ac:dyDescent="0.25">
      <c r="A397" t="str">
        <f>HYPERLINK("https://www.ncbi.nlm.nih.gov/geo/query/acc.cgi?acc=GSM1904550","GSM1904550")</f>
        <v>GSM1904550</v>
      </c>
      <c r="B397" s="2" t="s">
        <v>587</v>
      </c>
      <c r="C397" t="str">
        <f>HYPERLINK("https://www.ncbi.nlm.nih.gov/geo/query/acc.cgi?acc=GSE68198","GSE68198")</f>
        <v>GSE68198</v>
      </c>
      <c r="D397" t="str">
        <f>HYPERLINK("https://www.ncbi.nlm.nih.gov/Traces/study/?acc=SRP064618","SRP064618")</f>
        <v>SRP064618</v>
      </c>
      <c r="E397" t="str">
        <f>HYPERLINK("https://www.ncbi.nlm.nih.gov/Traces/study/?acc=SRX1318180","SRX1318180")</f>
        <v>SRX1318180</v>
      </c>
    </row>
    <row r="398" spans="1:5" x14ac:dyDescent="0.25">
      <c r="A398" t="str">
        <f>HYPERLINK("https://www.ncbi.nlm.nih.gov/geo/query/acc.cgi?acc=GSM1891959","GSM1891959")</f>
        <v>GSM1891959</v>
      </c>
      <c r="B398" s="2" t="s">
        <v>6972</v>
      </c>
      <c r="C398" t="str">
        <f>HYPERLINK("https://www.ncbi.nlm.nih.gov/geo/query/acc.cgi?acc=GSE73369","GSE73369")</f>
        <v>GSE73369</v>
      </c>
      <c r="D398" t="str">
        <f>HYPERLINK("https://www.ncbi.nlm.nih.gov/Traces/study/?acc=SRP064129","SRP064129")</f>
        <v>SRP064129</v>
      </c>
      <c r="E398" t="str">
        <f>HYPERLINK("https://www.ncbi.nlm.nih.gov/Traces/study/?acc=SRX1281610","SRX1281610")</f>
        <v>SRX1281610</v>
      </c>
    </row>
    <row r="399" spans="1:5" x14ac:dyDescent="0.25">
      <c r="A399" t="str">
        <f>HYPERLINK("https://www.ncbi.nlm.nih.gov/geo/query/acc.cgi?acc=GSM2194157","GSM2194157")</f>
        <v>GSM2194157</v>
      </c>
      <c r="B399" s="2" t="s">
        <v>6973</v>
      </c>
      <c r="C399" t="str">
        <f>HYPERLINK("https://www.ncbi.nlm.nih.gov/geo/query/acc.cgi?acc=GSE83134","GSE83134")</f>
        <v>GSE83134</v>
      </c>
      <c r="D399" t="str">
        <f>HYPERLINK("https://www.ncbi.nlm.nih.gov/Traces/study/?acc=SRP076358","SRP076358")</f>
        <v>SRP076358</v>
      </c>
      <c r="E399" t="str">
        <f>HYPERLINK("https://www.ncbi.nlm.nih.gov/Traces/study/?acc=SRX1831867","SRX1831867")</f>
        <v>SRX1831867</v>
      </c>
    </row>
    <row r="400" spans="1:5" x14ac:dyDescent="0.25">
      <c r="A400" t="str">
        <f>HYPERLINK("https://www.ncbi.nlm.nih.gov/geo/query/acc.cgi?acc=GSM1581675","GSM1581675")</f>
        <v>GSM1581675</v>
      </c>
      <c r="B400" s="2" t="s">
        <v>6974</v>
      </c>
      <c r="C400" t="str">
        <f>HYPERLINK("https://www.ncbi.nlm.nih.gov/geo/query/acc.cgi?acc=GSE64856","GSE64856")</f>
        <v>GSE64856</v>
      </c>
      <c r="D400" t="str">
        <f>HYPERLINK("https://www.ncbi.nlm.nih.gov/Traces/study/?acc=SRP052014","SRP052014")</f>
        <v>SRP052014</v>
      </c>
      <c r="E400" t="str">
        <f>HYPERLINK("https://www.ncbi.nlm.nih.gov/Traces/study/?acc=SRX838056","SRX838056")</f>
        <v>SRX838056</v>
      </c>
    </row>
    <row r="401" spans="1:5" x14ac:dyDescent="0.25">
      <c r="A401" t="str">
        <f>HYPERLINK("https://www.ncbi.nlm.nih.gov/geo/query/acc.cgi?acc=GSM2236623","GSM2236623")</f>
        <v>GSM2236623</v>
      </c>
      <c r="B401" s="2" t="s">
        <v>6975</v>
      </c>
      <c r="C401" t="str">
        <f>HYPERLINK("https://www.ncbi.nlm.nih.gov/geo/query/acc.cgi?acc=GSE84458","GSE84458")</f>
        <v>GSE84458</v>
      </c>
      <c r="D401" t="str">
        <f>HYPERLINK("https://www.ncbi.nlm.nih.gov/Traces/study/?acc=SRP078583","SRP078583")</f>
        <v>SRP078583</v>
      </c>
      <c r="E401" t="str">
        <f>HYPERLINK("https://www.ncbi.nlm.nih.gov/Traces/study/?acc=SRX1951437","SRX1951437")</f>
        <v>SRX1951437</v>
      </c>
    </row>
    <row r="402" spans="1:5" x14ac:dyDescent="0.25">
      <c r="A402" t="str">
        <f>HYPERLINK("https://www.ncbi.nlm.nih.gov/geo/query/acc.cgi?acc=GSM1422163","GSM1422163")</f>
        <v>GSM1422163</v>
      </c>
      <c r="B402" s="2" t="s">
        <v>6976</v>
      </c>
      <c r="C402" t="str">
        <f>HYPERLINK("https://www.ncbi.nlm.nih.gov/geo/query/acc.cgi?acc=GSE43390","GSE43390")</f>
        <v>GSE43390</v>
      </c>
      <c r="D402" t="str">
        <f>HYPERLINK("https://www.ncbi.nlm.nih.gov/Traces/study/?acc=SRP043635","SRP043635")</f>
        <v>SRP043635</v>
      </c>
      <c r="E402" t="str">
        <f>HYPERLINK("https://www.ncbi.nlm.nih.gov/Traces/study/?acc=SRX635259","SRX635259")</f>
        <v>SRX635259</v>
      </c>
    </row>
    <row r="403" spans="1:5" x14ac:dyDescent="0.25">
      <c r="A403" t="str">
        <f>HYPERLINK("https://www.ncbi.nlm.nih.gov/geo/query/acc.cgi?acc=GSM1406447","GSM1406447")</f>
        <v>GSM1406447</v>
      </c>
      <c r="B403" s="2" t="s">
        <v>6977</v>
      </c>
      <c r="C403" t="str">
        <f>HYPERLINK("https://www.ncbi.nlm.nih.gov/geo/query/acc.cgi?acc=GSE58323","GSE58323")</f>
        <v>GSE58323</v>
      </c>
      <c r="D403" t="str">
        <f>HYPERLINK("https://www.ncbi.nlm.nih.gov/Traces/study/?acc=SRP043041","SRP043041")</f>
        <v>SRP043041</v>
      </c>
      <c r="E403" t="str">
        <f>HYPERLINK("https://www.ncbi.nlm.nih.gov/Traces/study/?acc=SRX581838","SRX581838")</f>
        <v>SRX581838</v>
      </c>
    </row>
    <row r="404" spans="1:5" x14ac:dyDescent="0.25">
      <c r="A404" t="str">
        <f>HYPERLINK("https://www.ncbi.nlm.nih.gov/geo/query/acc.cgi?acc=GSM1019086","GSM1019086")</f>
        <v>GSM1019086</v>
      </c>
      <c r="B404" s="2" t="s">
        <v>6978</v>
      </c>
      <c r="C404" t="str">
        <f>HYPERLINK("https://www.ncbi.nlm.nih.gov/geo/query/acc.cgi?acc=GSE41545","GSE41545")</f>
        <v>GSE41545</v>
      </c>
      <c r="D404" t="str">
        <f>HYPERLINK("https://www.ncbi.nlm.nih.gov/Traces/study/?acc=SRP016104","SRP016104")</f>
        <v>SRP016104</v>
      </c>
      <c r="E404" t="str">
        <f>HYPERLINK("https://www.ncbi.nlm.nih.gov/Traces/study/?acc=SRX194547","SRX194547")</f>
        <v>SRX194547</v>
      </c>
    </row>
    <row r="405" spans="1:5" x14ac:dyDescent="0.25">
      <c r="A405" t="str">
        <f>HYPERLINK("https://www.ncbi.nlm.nih.gov/geo/query/acc.cgi?acc=GSM2384800","GSM2384800")</f>
        <v>GSM2384800</v>
      </c>
      <c r="B405" s="2" t="s">
        <v>6979</v>
      </c>
      <c r="C405" t="str">
        <f>HYPERLINK("https://www.ncbi.nlm.nih.gov/geo/query/acc.cgi?acc=GSE89574","GSE89574")</f>
        <v>GSE89574</v>
      </c>
      <c r="D405" t="str">
        <f>HYPERLINK("https://www.ncbi.nlm.nih.gov/Traces/study/?acc=SRP092646","SRP092646")</f>
        <v>SRP092646</v>
      </c>
      <c r="E405" t="str">
        <f>HYPERLINK("https://www.ncbi.nlm.nih.gov/Traces/study/?acc=SRX2329679","SRX2329679")</f>
        <v>SRX2329679</v>
      </c>
    </row>
    <row r="406" spans="1:5" x14ac:dyDescent="0.25">
      <c r="A406" t="str">
        <f>HYPERLINK("https://www.ncbi.nlm.nih.gov/geo/query/acc.cgi?acc=GSM1019088","GSM1019088")</f>
        <v>GSM1019088</v>
      </c>
      <c r="B406" s="2" t="s">
        <v>6980</v>
      </c>
      <c r="C406" t="str">
        <f>HYPERLINK("https://www.ncbi.nlm.nih.gov/geo/query/acc.cgi?acc=GSE41545","GSE41545")</f>
        <v>GSE41545</v>
      </c>
      <c r="D406" t="str">
        <f>HYPERLINK("https://www.ncbi.nlm.nih.gov/Traces/study/?acc=SRP016104","SRP016104")</f>
        <v>SRP016104</v>
      </c>
      <c r="E406" t="str">
        <f>HYPERLINK("https://www.ncbi.nlm.nih.gov/Traces/study/?acc=SRX194549","SRX194549")</f>
        <v>SRX194549</v>
      </c>
    </row>
    <row r="407" spans="1:5" x14ac:dyDescent="0.25">
      <c r="A407" t="str">
        <f>HYPERLINK("https://www.ncbi.nlm.nih.gov/geo/query/acc.cgi?acc=GSM1406449","GSM1406449")</f>
        <v>GSM1406449</v>
      </c>
      <c r="B407" s="2" t="s">
        <v>6981</v>
      </c>
      <c r="C407" t="str">
        <f>HYPERLINK("https://www.ncbi.nlm.nih.gov/geo/query/acc.cgi?acc=GSE58323","GSE58323")</f>
        <v>GSE58323</v>
      </c>
      <c r="D407" t="str">
        <f>HYPERLINK("https://www.ncbi.nlm.nih.gov/Traces/study/?acc=SRP043041","SRP043041")</f>
        <v>SRP043041</v>
      </c>
      <c r="E407" t="str">
        <f>HYPERLINK("https://www.ncbi.nlm.nih.gov/Traces/study/?acc=SRX581840","SRX581840")</f>
        <v>SRX581840</v>
      </c>
    </row>
    <row r="408" spans="1:5" x14ac:dyDescent="0.25">
      <c r="A408" t="str">
        <f>HYPERLINK("https://www.ncbi.nlm.nih.gov/geo/query/acc.cgi?acc=GSM2395768","GSM2395768")</f>
        <v>GSM2395768</v>
      </c>
      <c r="B408" s="2" t="s">
        <v>6982</v>
      </c>
      <c r="C408" t="str">
        <f>HYPERLINK("https://www.ncbi.nlm.nih.gov/geo/query/acc.cgi?acc=GSE90019","GSE90019")</f>
        <v>GSE90019</v>
      </c>
      <c r="D408" t="str">
        <f>HYPERLINK("https://www.ncbi.nlm.nih.gov/Traces/study/?acc=SRP093797","SRP093797")</f>
        <v>SRP093797</v>
      </c>
      <c r="E408" t="str">
        <f>HYPERLINK("https://www.ncbi.nlm.nih.gov/Traces/study/?acc=SRX2357545","SRX2357545")</f>
        <v>SRX2357545</v>
      </c>
    </row>
    <row r="409" spans="1:5" x14ac:dyDescent="0.25">
      <c r="A409" t="str">
        <f>HYPERLINK("https://www.ncbi.nlm.nih.gov/geo/query/acc.cgi?acc=GSM1654362","GSM1654362")</f>
        <v>GSM1654362</v>
      </c>
      <c r="B409" s="2" t="s">
        <v>6983</v>
      </c>
      <c r="C409" t="str">
        <f>HYPERLINK("https://www.ncbi.nlm.nih.gov/geo/query/acc.cgi?acc=GSE67691","GSE67691")</f>
        <v>GSE67691</v>
      </c>
      <c r="D409" t="str">
        <f>HYPERLINK("https://www.ncbi.nlm.nih.gov/Traces/study/?acc=SRP057001","SRP057001")</f>
        <v>SRP057001</v>
      </c>
      <c r="E409" t="str">
        <f>HYPERLINK("https://www.ncbi.nlm.nih.gov/Traces/study/?acc=SRX984191","SRX984191")</f>
        <v>SRX984191</v>
      </c>
    </row>
    <row r="410" spans="1:5" x14ac:dyDescent="0.25">
      <c r="A410" t="str">
        <f>HYPERLINK("https://www.ncbi.nlm.nih.gov/geo/query/acc.cgi?acc=GSM1723641","GSM1723641")</f>
        <v>GSM1723641</v>
      </c>
      <c r="B410" s="2" t="s">
        <v>6984</v>
      </c>
      <c r="C410" t="str">
        <f>HYPERLINK("https://www.ncbi.nlm.nih.gov/geo/query/acc.cgi?acc=GSE70314","GSE70314")</f>
        <v>GSE70314</v>
      </c>
      <c r="D410" t="str">
        <f>HYPERLINK("https://www.ncbi.nlm.nih.gov/Traces/study/?acc=SRP059915","SRP059915")</f>
        <v>SRP059915</v>
      </c>
      <c r="E410" t="str">
        <f>HYPERLINK("https://www.ncbi.nlm.nih.gov/Traces/study/?acc=SRX1074422","SRX1074422")</f>
        <v>SRX1074422</v>
      </c>
    </row>
    <row r="411" spans="1:5" x14ac:dyDescent="0.25">
      <c r="A411" t="str">
        <f>HYPERLINK("https://www.ncbi.nlm.nih.gov/geo/query/acc.cgi?acc=GSM2252002","GSM2252002")</f>
        <v>GSM2252002</v>
      </c>
      <c r="B411" s="2" t="s">
        <v>6985</v>
      </c>
      <c r="C411" t="str">
        <f>HYPERLINK("https://www.ncbi.nlm.nih.gov/geo/query/acc.cgi?acc=GSE84832","GSE84832")</f>
        <v>GSE84832</v>
      </c>
      <c r="D411" t="str">
        <f>HYPERLINK("https://www.ncbi.nlm.nih.gov/Traces/study/?acc=SRP079880","SRP079880")</f>
        <v>SRP079880</v>
      </c>
      <c r="E411" t="str">
        <f>HYPERLINK("https://www.ncbi.nlm.nih.gov/Traces/study/?acc=SRX1977230","SRX1977230")</f>
        <v>SRX1977230</v>
      </c>
    </row>
    <row r="412" spans="1:5" x14ac:dyDescent="0.25">
      <c r="A412" t="str">
        <f>HYPERLINK("https://www.ncbi.nlm.nih.gov/geo/query/acc.cgi?acc=GSM1654363","GSM1654363")</f>
        <v>GSM1654363</v>
      </c>
      <c r="B412" s="2" t="s">
        <v>6986</v>
      </c>
      <c r="C412" t="str">
        <f>HYPERLINK("https://www.ncbi.nlm.nih.gov/geo/query/acc.cgi?acc=GSE67691","GSE67691")</f>
        <v>GSE67691</v>
      </c>
      <c r="D412" t="str">
        <f>HYPERLINK("https://www.ncbi.nlm.nih.gov/Traces/study/?acc=SRP057001","SRP057001")</f>
        <v>SRP057001</v>
      </c>
      <c r="E412" t="str">
        <f>HYPERLINK("https://www.ncbi.nlm.nih.gov/Traces/study/?acc=SRX984192","SRX984192")</f>
        <v>SRX984192</v>
      </c>
    </row>
    <row r="413" spans="1:5" x14ac:dyDescent="0.25">
      <c r="A413" t="str">
        <f>HYPERLINK("https://www.ncbi.nlm.nih.gov/geo/query/acc.cgi?acc=GSM1723639","GSM1723639")</f>
        <v>GSM1723639</v>
      </c>
      <c r="B413" s="2" t="s">
        <v>6987</v>
      </c>
      <c r="C413" t="str">
        <f>HYPERLINK("https://www.ncbi.nlm.nih.gov/geo/query/acc.cgi?acc=GSE70314","GSE70314")</f>
        <v>GSE70314</v>
      </c>
      <c r="D413" t="str">
        <f>HYPERLINK("https://www.ncbi.nlm.nih.gov/Traces/study/?acc=SRP059915","SRP059915")</f>
        <v>SRP059915</v>
      </c>
      <c r="E413" t="str">
        <f>HYPERLINK("https://www.ncbi.nlm.nih.gov/Traces/study/?acc=SRX1074420","SRX1074420")</f>
        <v>SRX1074420</v>
      </c>
    </row>
    <row r="414" spans="1:5" x14ac:dyDescent="0.25">
      <c r="A414" t="str">
        <f>HYPERLINK("https://www.ncbi.nlm.nih.gov/geo/query/acc.cgi?acc=GSM2251995","GSM2251995")</f>
        <v>GSM2251995</v>
      </c>
      <c r="B414" s="2" t="s">
        <v>6988</v>
      </c>
      <c r="C414" t="str">
        <f>HYPERLINK("https://www.ncbi.nlm.nih.gov/geo/query/acc.cgi?acc=GSE84832","GSE84832")</f>
        <v>GSE84832</v>
      </c>
      <c r="D414" t="str">
        <f>HYPERLINK("https://www.ncbi.nlm.nih.gov/Traces/study/?acc=SRP079880","SRP079880")</f>
        <v>SRP079880</v>
      </c>
      <c r="E414" t="str">
        <f>HYPERLINK("https://www.ncbi.nlm.nih.gov/Traces/study/?acc=SRX1977223","SRX1977223")</f>
        <v>SRX1977223</v>
      </c>
    </row>
    <row r="415" spans="1:5" x14ac:dyDescent="0.25">
      <c r="A415" t="str">
        <f>HYPERLINK("https://www.ncbi.nlm.nih.gov/geo/query/acc.cgi?acc=GSM1422165","GSM1422165")</f>
        <v>GSM1422165</v>
      </c>
      <c r="B415" s="2" t="s">
        <v>6989</v>
      </c>
      <c r="C415" t="str">
        <f>HYPERLINK("https://www.ncbi.nlm.nih.gov/geo/query/acc.cgi?acc=GSE43390","GSE43390")</f>
        <v>GSE43390</v>
      </c>
      <c r="D415" t="str">
        <f>HYPERLINK("https://www.ncbi.nlm.nih.gov/Traces/study/?acc=SRP043635","SRP043635")</f>
        <v>SRP043635</v>
      </c>
      <c r="E415" t="str">
        <f>HYPERLINK("https://www.ncbi.nlm.nih.gov/Traces/study/?acc=SRX635261","SRX635261")</f>
        <v>SRX635261</v>
      </c>
    </row>
    <row r="416" spans="1:5" x14ac:dyDescent="0.25">
      <c r="A416" t="str">
        <f>HYPERLINK("https://www.ncbi.nlm.nih.gov/geo/query/acc.cgi?acc=GSM2395766","GSM2395766")</f>
        <v>GSM2395766</v>
      </c>
      <c r="B416" s="2" t="s">
        <v>6990</v>
      </c>
      <c r="C416" t="str">
        <f>HYPERLINK("https://www.ncbi.nlm.nih.gov/geo/query/acc.cgi?acc=GSE90019","GSE90019")</f>
        <v>GSE90019</v>
      </c>
      <c r="D416" t="str">
        <f>HYPERLINK("https://www.ncbi.nlm.nih.gov/Traces/study/?acc=SRP093797","SRP093797")</f>
        <v>SRP093797</v>
      </c>
      <c r="E416" t="str">
        <f>HYPERLINK("https://www.ncbi.nlm.nih.gov/Traces/study/?acc=SRX2357543","SRX2357543")</f>
        <v>SRX2357543</v>
      </c>
    </row>
    <row r="417" spans="1:5" x14ac:dyDescent="0.25">
      <c r="A417" t="str">
        <f>HYPERLINK("https://www.ncbi.nlm.nih.gov/geo/query/acc.cgi?acc=GSM2384798","GSM2384798")</f>
        <v>GSM2384798</v>
      </c>
      <c r="B417" s="2" t="s">
        <v>6991</v>
      </c>
      <c r="C417" t="str">
        <f>HYPERLINK("https://www.ncbi.nlm.nih.gov/geo/query/acc.cgi?acc=GSE89574","GSE89574")</f>
        <v>GSE89574</v>
      </c>
      <c r="D417" t="str">
        <f>HYPERLINK("https://www.ncbi.nlm.nih.gov/Traces/study/?acc=SRP092646","SRP092646")</f>
        <v>SRP092646</v>
      </c>
      <c r="E417" t="str">
        <f>HYPERLINK("https://www.ncbi.nlm.nih.gov/Traces/study/?acc=SRX2329677","SRX2329677")</f>
        <v>SRX2329677</v>
      </c>
    </row>
    <row r="418" spans="1:5" x14ac:dyDescent="0.25">
      <c r="A418" t="str">
        <f>HYPERLINK("https://www.ncbi.nlm.nih.gov/geo/query/acc.cgi?acc=GSM1904549","GSM1904549")</f>
        <v>GSM1904549</v>
      </c>
      <c r="B418" s="2" t="s">
        <v>6993</v>
      </c>
      <c r="C418" t="str">
        <f>HYPERLINK("https://www.ncbi.nlm.nih.gov/geo/query/acc.cgi?acc=GSE68198","GSE68198")</f>
        <v>GSE68198</v>
      </c>
      <c r="D418" t="str">
        <f>HYPERLINK("https://www.ncbi.nlm.nih.gov/Traces/study/?acc=SRP064618","SRP064618")</f>
        <v>SRP064618</v>
      </c>
      <c r="E418" t="str">
        <f>HYPERLINK("https://www.ncbi.nlm.nih.gov/Traces/study/?acc=SRX1318179","SRX1318179")</f>
        <v>SRX1318179</v>
      </c>
    </row>
    <row r="419" spans="1:5" x14ac:dyDescent="0.25">
      <c r="A419" t="str">
        <f>HYPERLINK("https://www.ncbi.nlm.nih.gov/geo/query/acc.cgi?acc=GSM1581678","GSM1581678")</f>
        <v>GSM1581678</v>
      </c>
      <c r="B419" s="2" t="s">
        <v>6994</v>
      </c>
      <c r="C419" t="str">
        <f>HYPERLINK("https://www.ncbi.nlm.nih.gov/geo/query/acc.cgi?acc=GSE64856","GSE64856")</f>
        <v>GSE64856</v>
      </c>
      <c r="D419" t="str">
        <f>HYPERLINK("https://www.ncbi.nlm.nih.gov/Traces/study/?acc=SRP052014","SRP052014")</f>
        <v>SRP052014</v>
      </c>
      <c r="E419" t="str">
        <f>HYPERLINK("https://www.ncbi.nlm.nih.gov/Traces/study/?acc=SRX838059","SRX838059")</f>
        <v>SRX838059</v>
      </c>
    </row>
    <row r="420" spans="1:5" x14ac:dyDescent="0.25">
      <c r="A420" t="str">
        <f>HYPERLINK("https://www.ncbi.nlm.nih.gov/geo/query/acc.cgi?acc=GSM1436014","GSM1436014")</f>
        <v>GSM1436014</v>
      </c>
      <c r="B420" s="2" t="s">
        <v>6995</v>
      </c>
      <c r="C420" t="str">
        <f>HYPERLINK("https://www.ncbi.nlm.nih.gov/geo/query/acc.cgi?acc=GSE59373","GSE59373")</f>
        <v>GSE59373</v>
      </c>
      <c r="D420" t="str">
        <f>HYPERLINK("https://www.ncbi.nlm.nih.gov/Traces/study/?acc=SRP044301","SRP044301")</f>
        <v>SRP044301</v>
      </c>
      <c r="E420" t="str">
        <f>HYPERLINK("https://www.ncbi.nlm.nih.gov/Traces/study/?acc=SRX651967","SRX651967")</f>
        <v>SRX651967</v>
      </c>
    </row>
    <row r="421" spans="1:5" x14ac:dyDescent="0.25">
      <c r="A421" t="str">
        <f>HYPERLINK("https://www.ncbi.nlm.nih.gov/geo/query/acc.cgi?acc=GSM2194154","GSM2194154")</f>
        <v>GSM2194154</v>
      </c>
      <c r="B421" s="2" t="s">
        <v>6997</v>
      </c>
      <c r="C421" t="str">
        <f>HYPERLINK("https://www.ncbi.nlm.nih.gov/geo/query/acc.cgi?acc=GSE83134","GSE83134")</f>
        <v>GSE83134</v>
      </c>
      <c r="D421" t="str">
        <f>HYPERLINK("https://www.ncbi.nlm.nih.gov/Traces/study/?acc=SRP076358","SRP076358")</f>
        <v>SRP076358</v>
      </c>
      <c r="E421" t="str">
        <f>HYPERLINK("https://www.ncbi.nlm.nih.gov/Traces/study/?acc=SRX1831864","SRX1831864")</f>
        <v>SRX1831864</v>
      </c>
    </row>
    <row r="422" spans="1:5" x14ac:dyDescent="0.25">
      <c r="A422" t="str">
        <f>HYPERLINK("https://www.ncbi.nlm.nih.gov/geo/query/acc.cgi?acc=GSM1272805","GSM1272805")</f>
        <v>GSM1272805</v>
      </c>
      <c r="B422" s="2" t="s">
        <v>6998</v>
      </c>
      <c r="C422" t="str">
        <f>HYPERLINK("https://www.ncbi.nlm.nih.gov/geo/query/acc.cgi?acc=GSE52619","GSE52619")</f>
        <v>GSE52619</v>
      </c>
      <c r="D422" t="str">
        <f>HYPERLINK("https://www.ncbi.nlm.nih.gov/Traces/study/?acc=SRP033245","SRP033245")</f>
        <v>SRP033245</v>
      </c>
      <c r="E422" t="str">
        <f>HYPERLINK("https://www.ncbi.nlm.nih.gov/Traces/study/?acc=SRX381494","SRX381494")</f>
        <v>SRX381494</v>
      </c>
    </row>
    <row r="423" spans="1:5" x14ac:dyDescent="0.25">
      <c r="A423" t="str">
        <f>HYPERLINK("https://www.ncbi.nlm.nih.gov/geo/query/acc.cgi?acc=GSM1436017","GSM1436017")</f>
        <v>GSM1436017</v>
      </c>
      <c r="B423" s="2" t="s">
        <v>6999</v>
      </c>
      <c r="C423" t="str">
        <f>HYPERLINK("https://www.ncbi.nlm.nih.gov/geo/query/acc.cgi?acc=GSE59373","GSE59373")</f>
        <v>GSE59373</v>
      </c>
      <c r="D423" t="str">
        <f>HYPERLINK("https://www.ncbi.nlm.nih.gov/Traces/study/?acc=SRP044301","SRP044301")</f>
        <v>SRP044301</v>
      </c>
      <c r="E423" t="str">
        <f>HYPERLINK("https://www.ncbi.nlm.nih.gov/Traces/study/?acc=SRX651970","SRX651970")</f>
        <v>SRX651970</v>
      </c>
    </row>
    <row r="424" spans="1:5" x14ac:dyDescent="0.25">
      <c r="A424" t="str">
        <f>HYPERLINK("https://www.ncbi.nlm.nih.gov/geo/query/acc.cgi?acc=GSM1941853","GSM1941853")</f>
        <v>GSM1941853</v>
      </c>
      <c r="B424" s="2" t="s">
        <v>7000</v>
      </c>
      <c r="C424" t="str">
        <f>HYPERLINK("https://www.ncbi.nlm.nih.gov/geo/query/acc.cgi?acc=GSE75066","GSE75066")</f>
        <v>GSE75066</v>
      </c>
      <c r="D424" t="str">
        <f>HYPERLINK("https://www.ncbi.nlm.nih.gov/Traces/study/?acc=SRP066268","SRP066268")</f>
        <v>SRP066268</v>
      </c>
      <c r="E424" t="str">
        <f>HYPERLINK("https://www.ncbi.nlm.nih.gov/Traces/study/?acc=SRX1434658","SRX1434658")</f>
        <v>SRX1434658</v>
      </c>
    </row>
    <row r="425" spans="1:5" x14ac:dyDescent="0.25">
      <c r="A425" t="str">
        <f>HYPERLINK("https://www.ncbi.nlm.nih.gov/geo/query/acc.cgi?acc=GSM1941847","GSM1941847")</f>
        <v>GSM1941847</v>
      </c>
      <c r="B425" s="2" t="s">
        <v>7001</v>
      </c>
      <c r="C425" t="str">
        <f>HYPERLINK("https://www.ncbi.nlm.nih.gov/geo/query/acc.cgi?acc=GSE75066","GSE75066")</f>
        <v>GSE75066</v>
      </c>
      <c r="D425" t="str">
        <f>HYPERLINK("https://www.ncbi.nlm.nih.gov/Traces/study/?acc=SRP066268","SRP066268")</f>
        <v>SRP066268</v>
      </c>
      <c r="E425" t="str">
        <f>HYPERLINK("https://www.ncbi.nlm.nih.gov/Traces/study/?acc=SRX1434652","SRX1434652")</f>
        <v>SRX1434652</v>
      </c>
    </row>
    <row r="426" spans="1:5" x14ac:dyDescent="0.25">
      <c r="A426" t="str">
        <f>HYPERLINK("https://www.ncbi.nlm.nih.gov/geo/query/acc.cgi?acc=GSM1033650","GSM1033650")</f>
        <v>GSM1033650</v>
      </c>
      <c r="B426" s="2" t="s">
        <v>7002</v>
      </c>
      <c r="C426" t="str">
        <f>HYPERLINK("https://www.ncbi.nlm.nih.gov/geo/query/acc.cgi?acc=GSE42154","GSE42154")</f>
        <v>GSE42154</v>
      </c>
      <c r="D426" t="str">
        <f>HYPERLINK("https://www.ncbi.nlm.nih.gov/Traces/study/?acc=SRP017129","SRP017129")</f>
        <v>SRP017129</v>
      </c>
      <c r="E426" t="str">
        <f>HYPERLINK("https://www.ncbi.nlm.nih.gov/Traces/study/?acc=SRX203372","SRX203372")</f>
        <v>SRX203372</v>
      </c>
    </row>
    <row r="427" spans="1:5" x14ac:dyDescent="0.25">
      <c r="A427" t="str">
        <f>HYPERLINK("https://www.ncbi.nlm.nih.gov/geo/query/acc.cgi?acc=GSM2307992","GSM2307992")</f>
        <v>GSM2307992</v>
      </c>
      <c r="B427" s="2" t="s">
        <v>7003</v>
      </c>
      <c r="C427" t="str">
        <f>HYPERLINK("https://www.ncbi.nlm.nih.gov/geo/query/acc.cgi?acc=GSE86631","GSE86631")</f>
        <v>GSE86631</v>
      </c>
      <c r="D427" t="str">
        <f>HYPERLINK("https://www.ncbi.nlm.nih.gov/Traces/study/?acc=SRP087761","SRP087761")</f>
        <v>SRP087761</v>
      </c>
      <c r="E427" t="str">
        <f>HYPERLINK("https://www.ncbi.nlm.nih.gov/Traces/study/?acc=SRX2154554","SRX2154554")</f>
        <v>SRX2154554</v>
      </c>
    </row>
    <row r="428" spans="1:5" x14ac:dyDescent="0.25">
      <c r="A428" t="str">
        <f>HYPERLINK("https://www.ncbi.nlm.nih.gov/geo/query/acc.cgi?acc=GSM2307991","GSM2307991")</f>
        <v>GSM2307991</v>
      </c>
      <c r="B428" s="2" t="s">
        <v>7004</v>
      </c>
      <c r="C428" t="str">
        <f>HYPERLINK("https://www.ncbi.nlm.nih.gov/geo/query/acc.cgi?acc=GSE86631","GSE86631")</f>
        <v>GSE86631</v>
      </c>
      <c r="D428" t="str">
        <f>HYPERLINK("https://www.ncbi.nlm.nih.gov/Traces/study/?acc=SRP087761","SRP087761")</f>
        <v>SRP087761</v>
      </c>
      <c r="E428" t="str">
        <f>HYPERLINK("https://www.ncbi.nlm.nih.gov/Traces/study/?acc=SRX2154553","SRX2154553")</f>
        <v>SRX2154553</v>
      </c>
    </row>
    <row r="429" spans="1:5" x14ac:dyDescent="0.25">
      <c r="A429" t="str">
        <f>HYPERLINK("https://www.ncbi.nlm.nih.gov/geo/query/acc.cgi?acc=GSM1941856","GSM1941856")</f>
        <v>GSM1941856</v>
      </c>
      <c r="B429" s="2" t="s">
        <v>7005</v>
      </c>
      <c r="C429" t="str">
        <f>HYPERLINK("https://www.ncbi.nlm.nih.gov/geo/query/acc.cgi?acc=GSE75066","GSE75066")</f>
        <v>GSE75066</v>
      </c>
      <c r="D429" t="str">
        <f>HYPERLINK("https://www.ncbi.nlm.nih.gov/Traces/study/?acc=SRP066268","SRP066268")</f>
        <v>SRP066268</v>
      </c>
      <c r="E429" t="str">
        <f>HYPERLINK("https://www.ncbi.nlm.nih.gov/Traces/study/?acc=SRX1434661","SRX1434661")</f>
        <v>SRX1434661</v>
      </c>
    </row>
    <row r="430" spans="1:5" x14ac:dyDescent="0.25">
      <c r="A430" t="str">
        <f>HYPERLINK("https://www.ncbi.nlm.nih.gov/geo/query/acc.cgi?acc=GSM1941850","GSM1941850")</f>
        <v>GSM1941850</v>
      </c>
      <c r="B430" s="2" t="s">
        <v>7006</v>
      </c>
      <c r="C430" t="str">
        <f>HYPERLINK("https://www.ncbi.nlm.nih.gov/geo/query/acc.cgi?acc=GSE75066","GSE75066")</f>
        <v>GSE75066</v>
      </c>
      <c r="D430" t="str">
        <f>HYPERLINK("https://www.ncbi.nlm.nih.gov/Traces/study/?acc=SRP066268","SRP066268")</f>
        <v>SRP066268</v>
      </c>
      <c r="E430" t="str">
        <f>HYPERLINK("https://www.ncbi.nlm.nih.gov/Traces/study/?acc=SRX1434655","SRX1434655")</f>
        <v>SRX1434655</v>
      </c>
    </row>
    <row r="431" spans="1:5" x14ac:dyDescent="0.25">
      <c r="A431" t="str">
        <f>HYPERLINK("https://www.ncbi.nlm.nih.gov/geo/query/acc.cgi?acc=GSM1941844","GSM1941844")</f>
        <v>GSM1941844</v>
      </c>
      <c r="B431" s="2" t="s">
        <v>7007</v>
      </c>
      <c r="C431" t="str">
        <f>HYPERLINK("https://www.ncbi.nlm.nih.gov/geo/query/acc.cgi?acc=GSE75066","GSE75066")</f>
        <v>GSE75066</v>
      </c>
      <c r="D431" t="str">
        <f>HYPERLINK("https://www.ncbi.nlm.nih.gov/Traces/study/?acc=SRP066268","SRP066268")</f>
        <v>SRP066268</v>
      </c>
      <c r="E431" t="str">
        <f>HYPERLINK("https://www.ncbi.nlm.nih.gov/Traces/study/?acc=SRX1434649","SRX1434649")</f>
        <v>SRX1434649</v>
      </c>
    </row>
    <row r="432" spans="1:5" x14ac:dyDescent="0.25">
      <c r="A432" t="str">
        <f>HYPERLINK("https://www.ncbi.nlm.nih.gov/geo/query/acc.cgi?acc=GSM1915725","GSM1915725")</f>
        <v>GSM1915725</v>
      </c>
      <c r="B432" s="2" t="s">
        <v>7008</v>
      </c>
      <c r="C432" t="str">
        <f>HYPERLINK("https://www.ncbi.nlm.nih.gov/geo/query/acc.cgi?acc=GSE74254","GSE74254")</f>
        <v>GSE74254</v>
      </c>
      <c r="D432" t="str">
        <f>HYPERLINK("https://www.ncbi.nlm.nih.gov/Traces/study/?acc=SRP065192","SRP065192")</f>
        <v>SRP065192</v>
      </c>
      <c r="E432" t="str">
        <f>HYPERLINK("https://www.ncbi.nlm.nih.gov/Traces/study/?acc=SRX1365367","SRX1365367")</f>
        <v>SRX1365367</v>
      </c>
    </row>
    <row r="433" spans="1:5" x14ac:dyDescent="0.25">
      <c r="A433" t="str">
        <f>HYPERLINK("https://www.ncbi.nlm.nih.gov/geo/query/acc.cgi?acc=GSM1033651","GSM1033651")</f>
        <v>GSM1033651</v>
      </c>
      <c r="B433" s="2" t="s">
        <v>7009</v>
      </c>
      <c r="C433" t="str">
        <f>HYPERLINK("https://www.ncbi.nlm.nih.gov/geo/query/acc.cgi?acc=GSE42154","GSE42154")</f>
        <v>GSE42154</v>
      </c>
      <c r="D433" t="str">
        <f>HYPERLINK("https://www.ncbi.nlm.nih.gov/Traces/study/?acc=SRP017129","SRP017129")</f>
        <v>SRP017129</v>
      </c>
      <c r="E433" t="str">
        <f>HYPERLINK("https://www.ncbi.nlm.nih.gov/Traces/study/?acc=SRX203373","SRX203373")</f>
        <v>SRX203373</v>
      </c>
    </row>
    <row r="434" spans="1:5" x14ac:dyDescent="0.25">
      <c r="A434" t="str">
        <f>HYPERLINK("https://www.ncbi.nlm.nih.gov/geo/query/acc.cgi?acc=GSM2363453","GSM2363453")</f>
        <v>GSM2363453</v>
      </c>
      <c r="B434" s="2" t="s">
        <v>7010</v>
      </c>
      <c r="C434" t="str">
        <f>HYPERLINK("https://www.ncbi.nlm.nih.gov/geo/query/acc.cgi?acc=GSE89270","GSE89270")</f>
        <v>GSE89270</v>
      </c>
      <c r="D434" t="str">
        <f>HYPERLINK("https://www.ncbi.nlm.nih.gov/Traces/study/?acc=SRP092246","SRP092246")</f>
        <v>SRP092246</v>
      </c>
      <c r="E434" t="str">
        <f>HYPERLINK("https://www.ncbi.nlm.nih.gov/Traces/study/?acc=SRX2279738","SRX2279738")</f>
        <v>SRX2279738</v>
      </c>
    </row>
    <row r="435" spans="1:5" x14ac:dyDescent="0.25">
      <c r="A435" t="str">
        <f>HYPERLINK("https://www.ncbi.nlm.nih.gov/geo/query/acc.cgi?acc=GSM2236628","GSM2236628")</f>
        <v>GSM2236628</v>
      </c>
      <c r="B435" s="2" t="s">
        <v>7012</v>
      </c>
      <c r="C435" t="str">
        <f>HYPERLINK("https://www.ncbi.nlm.nih.gov/geo/query/acc.cgi?acc=GSE84458","GSE84458")</f>
        <v>GSE84458</v>
      </c>
      <c r="D435" t="str">
        <f>HYPERLINK("https://www.ncbi.nlm.nih.gov/Traces/study/?acc=SRP078583","SRP078583")</f>
        <v>SRP078583</v>
      </c>
      <c r="E435" t="str">
        <f>HYPERLINK("https://www.ncbi.nlm.nih.gov/Traces/study/?acc=SRX1951443","SRX1951443")</f>
        <v>SRX1951443</v>
      </c>
    </row>
    <row r="436" spans="1:5" x14ac:dyDescent="0.25">
      <c r="A436" t="str">
        <f>HYPERLINK("https://www.ncbi.nlm.nih.gov/geo/query/acc.cgi?acc=GSM905088","GSM905088")</f>
        <v>GSM905088</v>
      </c>
      <c r="B436" s="2" t="s">
        <v>663</v>
      </c>
      <c r="C436" t="str">
        <f>HYPERLINK("https://www.ncbi.nlm.nih.gov/geo/query/acc.cgi?acc=GSE33923","GSE33923")</f>
        <v>GSE33923</v>
      </c>
      <c r="D436" t="str">
        <f>HYPERLINK("https://www.ncbi.nlm.nih.gov/Traces/study/?acc=SRP011988","SRP011988")</f>
        <v>SRP011988</v>
      </c>
      <c r="E436" t="str">
        <f>HYPERLINK("https://www.ncbi.nlm.nih.gov/Traces/study/?acc=SRX132053","SRX132053")</f>
        <v>SRX132053</v>
      </c>
    </row>
    <row r="437" spans="1:5" x14ac:dyDescent="0.25">
      <c r="A437" t="str">
        <f>HYPERLINK("https://www.ncbi.nlm.nih.gov/geo/query/acc.cgi?acc=GSM1562339","GSM1562339")</f>
        <v>GSM1562339</v>
      </c>
      <c r="B437" s="2" t="s">
        <v>7013</v>
      </c>
      <c r="C437" t="str">
        <f>HYPERLINK("https://www.ncbi.nlm.nih.gov/geo/query/acc.cgi?acc=GSE64008","GSE64008")</f>
        <v>GSE64008</v>
      </c>
      <c r="D437" t="str">
        <f>HYPERLINK("https://www.ncbi.nlm.nih.gov/Traces/study/?acc=SRP050985","SRP050985")</f>
        <v>SRP050985</v>
      </c>
      <c r="E437" t="str">
        <f>HYPERLINK("https://www.ncbi.nlm.nih.gov/Traces/study/?acc=SRX802063","SRX802063")</f>
        <v>SRX802063</v>
      </c>
    </row>
    <row r="438" spans="1:5" x14ac:dyDescent="0.25">
      <c r="A438" t="str">
        <f>HYPERLINK("https://www.ncbi.nlm.nih.gov/geo/query/acc.cgi?acc=GSM1885052","GSM1885052")</f>
        <v>GSM1885052</v>
      </c>
      <c r="B438" s="2" t="s">
        <v>7014</v>
      </c>
      <c r="C438" t="str">
        <f>HYPERLINK("https://www.ncbi.nlm.nih.gov/geo/query/acc.cgi?acc=GSE73083","GSE73083")</f>
        <v>GSE73083</v>
      </c>
      <c r="D438" t="str">
        <f>HYPERLINK("https://www.ncbi.nlm.nih.gov/Traces/study/?acc=SRP063826","SRP063826")</f>
        <v>SRP063826</v>
      </c>
      <c r="E438" t="str">
        <f>HYPERLINK("https://www.ncbi.nlm.nih.gov/Traces/study/?acc=SRX1249944","SRX1249944")</f>
        <v>SRX1249944</v>
      </c>
    </row>
    <row r="439" spans="1:5" x14ac:dyDescent="0.25">
      <c r="A439" t="str">
        <f>HYPERLINK("https://www.ncbi.nlm.nih.gov/geo/query/acc.cgi?acc=GSM1531441","GSM1531441")</f>
        <v>GSM1531441</v>
      </c>
      <c r="B439" s="2" t="s">
        <v>7016</v>
      </c>
      <c r="C439" t="str">
        <f>HYPERLINK("https://www.ncbi.nlm.nih.gov/geo/query/acc.cgi?acc=GSE62684","GSE62684")</f>
        <v>GSE62684</v>
      </c>
      <c r="D439" t="str">
        <f>HYPERLINK("https://www.ncbi.nlm.nih.gov/Traces/study/?acc=SRP049240","SRP049240")</f>
        <v>SRP049240</v>
      </c>
      <c r="E439" t="str">
        <f>HYPERLINK("https://www.ncbi.nlm.nih.gov/Traces/study/?acc=SRX740765","SRX740765")</f>
        <v>SRX740765</v>
      </c>
    </row>
    <row r="440" spans="1:5" x14ac:dyDescent="0.25">
      <c r="A440" t="str">
        <f>HYPERLINK("https://www.ncbi.nlm.nih.gov/geo/query/acc.cgi?acc=GSM2425399","GSM2425399")</f>
        <v>GSM2425399</v>
      </c>
      <c r="B440" s="2" t="s">
        <v>7017</v>
      </c>
      <c r="C440" t="str">
        <f>HYPERLINK("https://www.ncbi.nlm.nih.gov/geo/query/acc.cgi?acc=GSE45338","GSE45338")</f>
        <v>GSE45338</v>
      </c>
      <c r="D440" t="str">
        <f>HYPERLINK("https://www.ncbi.nlm.nih.gov/Traces/study/?acc=SRP019829","SRP019829")</f>
        <v>SRP019829</v>
      </c>
      <c r="E440" t="str">
        <f>HYPERLINK("https://www.ncbi.nlm.nih.gov/Traces/study/?acc=SRX2416689","SRX2416689")</f>
        <v>SRX2416689</v>
      </c>
    </row>
    <row r="441" spans="1:5" x14ac:dyDescent="0.25">
      <c r="A441" t="str">
        <f>HYPERLINK("https://www.ncbi.nlm.nih.gov/geo/query/acc.cgi?acc=GSM2038597","GSM2038597")</f>
        <v>GSM2038597</v>
      </c>
      <c r="B441" s="2" t="s">
        <v>7018</v>
      </c>
      <c r="C441" t="str">
        <f>HYPERLINK("https://www.ncbi.nlm.nih.gov/geo/query/acc.cgi?acc=GSE76837","GSE76837")</f>
        <v>GSE76837</v>
      </c>
      <c r="D441" t="str">
        <f>HYPERLINK("https://www.ncbi.nlm.nih.gov/Traces/study/?acc=SRP068417","SRP068417")</f>
        <v>SRP068417</v>
      </c>
      <c r="E441" t="str">
        <f>HYPERLINK("https://www.ncbi.nlm.nih.gov/Traces/study/?acc=SRX1529452","SRX1529452")</f>
        <v>SRX1529452</v>
      </c>
    </row>
    <row r="442" spans="1:5" x14ac:dyDescent="0.25">
      <c r="A442" t="str">
        <f>HYPERLINK("https://www.ncbi.nlm.nih.gov/geo/query/acc.cgi?acc=GSM2038603","GSM2038603")</f>
        <v>GSM2038603</v>
      </c>
      <c r="B442" s="2" t="s">
        <v>7019</v>
      </c>
      <c r="C442" t="str">
        <f>HYPERLINK("https://www.ncbi.nlm.nih.gov/geo/query/acc.cgi?acc=GSE76837","GSE76837")</f>
        <v>GSE76837</v>
      </c>
      <c r="D442" t="str">
        <f>HYPERLINK("https://www.ncbi.nlm.nih.gov/Traces/study/?acc=SRP068417","SRP068417")</f>
        <v>SRP068417</v>
      </c>
      <c r="E442" t="str">
        <f>HYPERLINK("https://www.ncbi.nlm.nih.gov/Traces/study/?acc=SRX1529458","SRX1529458")</f>
        <v>SRX1529458</v>
      </c>
    </row>
    <row r="443" spans="1:5" x14ac:dyDescent="0.25">
      <c r="A443" t="str">
        <f>HYPERLINK("https://www.ncbi.nlm.nih.gov/geo/query/acc.cgi?acc=GSM2038604","GSM2038604")</f>
        <v>GSM2038604</v>
      </c>
      <c r="B443" s="2" t="s">
        <v>7020</v>
      </c>
      <c r="C443" t="str">
        <f>HYPERLINK("https://www.ncbi.nlm.nih.gov/geo/query/acc.cgi?acc=GSE76837","GSE76837")</f>
        <v>GSE76837</v>
      </c>
      <c r="D443" t="str">
        <f>HYPERLINK("https://www.ncbi.nlm.nih.gov/Traces/study/?acc=SRP068417","SRP068417")</f>
        <v>SRP068417</v>
      </c>
      <c r="E443" t="str">
        <f>HYPERLINK("https://www.ncbi.nlm.nih.gov/Traces/study/?acc=SRX1529459","SRX1529459")</f>
        <v>SRX1529459</v>
      </c>
    </row>
    <row r="444" spans="1:5" x14ac:dyDescent="0.25">
      <c r="A444" t="str">
        <f>HYPERLINK("https://www.ncbi.nlm.nih.gov/geo/query/acc.cgi?acc=GSM1847168","GSM1847168")</f>
        <v>GSM1847168</v>
      </c>
      <c r="B444" s="2" t="s">
        <v>7021</v>
      </c>
      <c r="C444" t="str">
        <f>HYPERLINK("https://www.ncbi.nlm.nih.gov/geo/query/acc.cgi?acc=GSE71882","GSE71882")</f>
        <v>GSE71882</v>
      </c>
      <c r="D444" t="str">
        <f>HYPERLINK("https://www.ncbi.nlm.nih.gov/Traces/study/?acc=SRP062216","SRP062216")</f>
        <v>SRP062216</v>
      </c>
      <c r="E444" t="str">
        <f>HYPERLINK("https://www.ncbi.nlm.nih.gov/Traces/study/?acc=SRX1140462","SRX1140462")</f>
        <v>SRX1140462</v>
      </c>
    </row>
    <row r="445" spans="1:5" x14ac:dyDescent="0.25">
      <c r="A445" t="str">
        <f>HYPERLINK("https://www.ncbi.nlm.nih.gov/geo/query/acc.cgi?acc=GSM1542246","GSM1542246")</f>
        <v>GSM1542246</v>
      </c>
      <c r="B445" s="2" t="s">
        <v>7024</v>
      </c>
      <c r="C445" t="str">
        <f>HYPERLINK("https://www.ncbi.nlm.nih.gov/geo/query/acc.cgi?acc=GSE61346","GSE61346")</f>
        <v>GSE61346</v>
      </c>
      <c r="D445" t="str">
        <f>HYPERLINK("https://www.ncbi.nlm.nih.gov/Traces/study/?acc=SRP047043","SRP047043")</f>
        <v>SRP047043</v>
      </c>
      <c r="E445" t="str">
        <f>HYPERLINK("https://www.ncbi.nlm.nih.gov/Traces/study/?acc=SRX757049","SRX757049")</f>
        <v>SRX757049</v>
      </c>
    </row>
    <row r="446" spans="1:5" x14ac:dyDescent="0.25">
      <c r="A446" t="str">
        <f>HYPERLINK("https://www.ncbi.nlm.nih.gov/geo/query/acc.cgi?acc=GSM1572322","GSM1572322")</f>
        <v>GSM1572322</v>
      </c>
      <c r="B446" s="2" t="s">
        <v>7027</v>
      </c>
      <c r="C446" t="str">
        <f>HYPERLINK("https://www.ncbi.nlm.nih.gov/geo/query/acc.cgi?acc=GSE64489","GSE64489")</f>
        <v>GSE64489</v>
      </c>
      <c r="D446" t="str">
        <f>HYPERLINK("https://www.ncbi.nlm.nih.gov/Traces/study/?acc=SRP051521","SRP051521")</f>
        <v>SRP051521</v>
      </c>
      <c r="E446" t="str">
        <f>HYPERLINK("https://www.ncbi.nlm.nih.gov/Traces/study/?acc=SRX823764","SRX823764")</f>
        <v>SRX823764</v>
      </c>
    </row>
    <row r="447" spans="1:5" x14ac:dyDescent="0.25">
      <c r="A447" t="str">
        <f>HYPERLINK("https://www.ncbi.nlm.nih.gov/geo/query/acc.cgi?acc=GSM2286875","GSM2286875")</f>
        <v>GSM2286875</v>
      </c>
      <c r="B447" s="2" t="s">
        <v>7028</v>
      </c>
      <c r="C447" t="str">
        <f>HYPERLINK("https://www.ncbi.nlm.nih.gov/geo/query/acc.cgi?acc=GSE77115","GSE77115")</f>
        <v>GSE77115</v>
      </c>
      <c r="D447" t="str">
        <f>HYPERLINK("https://www.ncbi.nlm.nih.gov/Traces/study/?acc=SRP068749","SRP068749")</f>
        <v>SRP068749</v>
      </c>
      <c r="E447" t="str">
        <f>HYPERLINK("https://www.ncbi.nlm.nih.gov/Traces/study/?acc=SRX2037661","SRX2037661")</f>
        <v>SRX2037661</v>
      </c>
    </row>
    <row r="448" spans="1:5" x14ac:dyDescent="0.25">
      <c r="A448" t="str">
        <f>HYPERLINK("https://www.ncbi.nlm.nih.gov/geo/query/acc.cgi?acc=GSM1319992","GSM1319992")</f>
        <v>GSM1319992</v>
      </c>
      <c r="B448" s="2" t="s">
        <v>7029</v>
      </c>
      <c r="C448" t="str">
        <f>HYPERLINK("https://www.ncbi.nlm.nih.gov/geo/query/acc.cgi?acc=GSE54619","GSE54619")</f>
        <v>GSE54619</v>
      </c>
      <c r="D448" t="str">
        <f>HYPERLINK("https://www.ncbi.nlm.nih.gov/Traces/study/?acc=SRP036148","SRP036148")</f>
        <v>SRP036148</v>
      </c>
      <c r="E448" t="str">
        <f>HYPERLINK("https://www.ncbi.nlm.nih.gov/Traces/study/?acc=SRX460598","SRX460598")</f>
        <v>SRX460598</v>
      </c>
    </row>
    <row r="449" spans="1:5" x14ac:dyDescent="0.25">
      <c r="A449" t="str">
        <f>HYPERLINK("https://www.ncbi.nlm.nih.gov/geo/query/acc.cgi?acc=GSM2321978","GSM2321978")</f>
        <v>GSM2321978</v>
      </c>
      <c r="B449" s="2" t="s">
        <v>7030</v>
      </c>
      <c r="C449" t="str">
        <f>HYPERLINK("https://www.ncbi.nlm.nih.gov/geo/query/acc.cgi?acc=GSE87084","GSE87084")</f>
        <v>GSE87084</v>
      </c>
      <c r="D449" t="str">
        <f>HYPERLINK("https://www.ncbi.nlm.nih.gov/Traces/study/?acc=SRP090129","SRP090129")</f>
        <v>SRP090129</v>
      </c>
      <c r="E449" t="str">
        <f>HYPERLINK("https://www.ncbi.nlm.nih.gov/Traces/study/?acc=SRX2175596","SRX2175596")</f>
        <v>SRX2175596</v>
      </c>
    </row>
    <row r="450" spans="1:5" x14ac:dyDescent="0.25">
      <c r="A450" t="str">
        <f>HYPERLINK("https://www.ncbi.nlm.nih.gov/geo/query/acc.cgi?acc=GSM886468","GSM886468")</f>
        <v>GSM886468</v>
      </c>
      <c r="B450" s="2" t="s">
        <v>7031</v>
      </c>
      <c r="C450" t="str">
        <f>HYPERLINK("https://www.ncbi.nlm.nih.gov/geo/query/acc.cgi?acc=GSE36290","GSE36290")</f>
        <v>GSE36290</v>
      </c>
      <c r="D450" t="str">
        <f>HYPERLINK("https://www.ncbi.nlm.nih.gov/Traces/study/?acc=SRP011318","SRP011318")</f>
        <v>SRP011318</v>
      </c>
      <c r="E450" t="str">
        <f>HYPERLINK("https://www.ncbi.nlm.nih.gov/Traces/study/?acc=SRX127334","SRX127334")</f>
        <v>SRX127334</v>
      </c>
    </row>
    <row r="451" spans="1:5" x14ac:dyDescent="0.25">
      <c r="A451" t="str">
        <f>HYPERLINK("https://www.ncbi.nlm.nih.gov/geo/query/acc.cgi?acc=GSM1215588","GSM1215588")</f>
        <v>GSM1215588</v>
      </c>
      <c r="B451" s="2" t="s">
        <v>7032</v>
      </c>
      <c r="C451" t="str">
        <f>HYPERLINK("https://www.ncbi.nlm.nih.gov/geo/query/acc.cgi?acc=GSE50198","GSE50198")</f>
        <v>GSE50198</v>
      </c>
      <c r="D451" t="str">
        <f>HYPERLINK("https://www.ncbi.nlm.nih.gov/Traces/study/?acc=SRP029221","SRP029221")</f>
        <v>SRP029221</v>
      </c>
      <c r="E451" t="str">
        <f>HYPERLINK("https://www.ncbi.nlm.nih.gov/Traces/study/?acc=SRX339562","SRX339562")</f>
        <v>SRX339562</v>
      </c>
    </row>
    <row r="452" spans="1:5" x14ac:dyDescent="0.25">
      <c r="A452" t="str">
        <f>HYPERLINK("https://www.ncbi.nlm.nih.gov/geo/query/acc.cgi?acc=GSM1308218","GSM1308218")</f>
        <v>GSM1308218</v>
      </c>
      <c r="B452" s="2" t="s">
        <v>7033</v>
      </c>
      <c r="C452" t="str">
        <f>HYPERLINK("https://www.ncbi.nlm.nih.gov/geo/query/acc.cgi?acc=GSE54107","GSE54107")</f>
        <v>GSE54107</v>
      </c>
      <c r="D452" t="str">
        <f>HYPERLINK("https://www.ncbi.nlm.nih.gov/Traces/study/?acc=SRP035420","SRP035420")</f>
        <v>SRP035420</v>
      </c>
      <c r="E452" t="str">
        <f>HYPERLINK("https://www.ncbi.nlm.nih.gov/Traces/study/?acc=SRX433224","SRX433224")</f>
        <v>SRX433224</v>
      </c>
    </row>
    <row r="453" spans="1:5" x14ac:dyDescent="0.25">
      <c r="A453" t="str">
        <f>HYPERLINK("https://www.ncbi.nlm.nih.gov/geo/query/acc.cgi?acc=GSM1810505","GSM1810505")</f>
        <v>GSM1810505</v>
      </c>
      <c r="B453" s="2" t="s">
        <v>7035</v>
      </c>
      <c r="C453" t="str">
        <f>HYPERLINK("https://www.ncbi.nlm.nih.gov/geo/query/acc.cgi?acc=GSE70578","GSE70578")</f>
        <v>GSE70578</v>
      </c>
      <c r="D453" t="str">
        <f>HYPERLINK("https://www.ncbi.nlm.nih.gov/Traces/study/?acc=SRP060414","SRP060414")</f>
        <v>SRP060414</v>
      </c>
      <c r="E453" t="str">
        <f>HYPERLINK("https://www.ncbi.nlm.nih.gov/Traces/study/?acc=SRX1082033","SRX1082033")</f>
        <v>SRX1082033</v>
      </c>
    </row>
    <row r="454" spans="1:5" x14ac:dyDescent="0.25">
      <c r="A454" t="str">
        <f>HYPERLINK("https://www.ncbi.nlm.nih.gov/geo/query/acc.cgi?acc=GSM1324110","GSM1324110")</f>
        <v>GSM1324110</v>
      </c>
      <c r="B454" s="2" t="s">
        <v>7036</v>
      </c>
      <c r="C454" t="str">
        <f>HYPERLINK("https://www.ncbi.nlm.nih.gov/geo/query/acc.cgi?acc=GSE54794","GSE54794")</f>
        <v>GSE54794</v>
      </c>
      <c r="D454" t="str">
        <f>HYPERLINK("https://www.ncbi.nlm.nih.gov/Traces/study/?acc=SRP036863","SRP036863")</f>
        <v>SRP036863</v>
      </c>
      <c r="E454" t="str">
        <f>HYPERLINK("https://www.ncbi.nlm.nih.gov/Traces/study/?acc=SRX467568","SRX467568")</f>
        <v>SRX467568</v>
      </c>
    </row>
    <row r="455" spans="1:5" x14ac:dyDescent="0.25">
      <c r="A455" t="str">
        <f>HYPERLINK("https://www.ncbi.nlm.nih.gov/geo/query/acc.cgi?acc=GSM1234867","GSM1234867")</f>
        <v>GSM1234867</v>
      </c>
      <c r="B455" s="2" t="s">
        <v>7037</v>
      </c>
      <c r="C455" t="str">
        <f>HYPERLINK("https://www.ncbi.nlm.nih.gov/geo/query/acc.cgi?acc=GSE50860","GSE50860")</f>
        <v>GSE50860</v>
      </c>
      <c r="D455" t="str">
        <f>HYPERLINK("https://www.ncbi.nlm.nih.gov/Traces/study/?acc=ERP002405","ERP002405")</f>
        <v>ERP002405</v>
      </c>
      <c r="E455" t="str">
        <f>HYPERLINK("https://www.ncbi.nlm.nih.gov/Traces/study/?acc=ERX221947","ERX221947")</f>
        <v>ERX221947</v>
      </c>
    </row>
    <row r="456" spans="1:5" x14ac:dyDescent="0.25">
      <c r="A456" t="str">
        <f>HYPERLINK("https://www.ncbi.nlm.nih.gov/geo/query/acc.cgi?acc=GSM1182002","GSM1182002")</f>
        <v>GSM1182002</v>
      </c>
      <c r="B456" s="2" t="s">
        <v>7038</v>
      </c>
      <c r="C456" t="str">
        <f>HYPERLINK("https://www.ncbi.nlm.nih.gov/geo/query/acc.cgi?acc=GSE48606","GSE48606")</f>
        <v>GSE48606</v>
      </c>
      <c r="D456" t="str">
        <f>HYPERLINK("https://www.ncbi.nlm.nih.gov/Traces/study/?acc=SRP026625","SRP026625")</f>
        <v>SRP026625</v>
      </c>
      <c r="E456" t="str">
        <f>HYPERLINK("https://www.ncbi.nlm.nih.gov/Traces/study/?acc=SRX318968","SRX318968")</f>
        <v>SRX318968</v>
      </c>
    </row>
    <row r="457" spans="1:5" x14ac:dyDescent="0.25">
      <c r="A457" t="str">
        <f>HYPERLINK("https://www.ncbi.nlm.nih.gov/geo/query/acc.cgi?acc=GSM2052298","GSM2052298")</f>
        <v>GSM2052298</v>
      </c>
      <c r="B457" s="2" t="s">
        <v>7039</v>
      </c>
      <c r="C457" t="str">
        <f>HYPERLINK("https://www.ncbi.nlm.nih.gov/geo/query/acc.cgi?acc=GSE77453","GSE77453")</f>
        <v>GSE77453</v>
      </c>
      <c r="D457" t="str">
        <f>HYPERLINK("https://www.ncbi.nlm.nih.gov/Traces/study/?acc=SRP069154","SRP069154")</f>
        <v>SRP069154</v>
      </c>
      <c r="E457" t="str">
        <f>HYPERLINK("https://www.ncbi.nlm.nih.gov/Traces/study/?acc=SRX1556202","SRX1556202")</f>
        <v>SRX1556202</v>
      </c>
    </row>
    <row r="458" spans="1:5" x14ac:dyDescent="0.25">
      <c r="A458" t="str">
        <f>HYPERLINK("https://www.ncbi.nlm.nih.gov/geo/query/acc.cgi?acc=GSM1234857","GSM1234857")</f>
        <v>GSM1234857</v>
      </c>
      <c r="B458" s="2" t="s">
        <v>7040</v>
      </c>
      <c r="C458" t="str">
        <f>HYPERLINK("https://www.ncbi.nlm.nih.gov/geo/query/acc.cgi?acc=GSE50860","GSE50860")</f>
        <v>GSE50860</v>
      </c>
      <c r="D458" t="str">
        <f>HYPERLINK("https://www.ncbi.nlm.nih.gov/Traces/study/?acc=ERP002405","ERP002405")</f>
        <v>ERP002405</v>
      </c>
      <c r="E458" t="str">
        <f>HYPERLINK("https://www.ncbi.nlm.nih.gov/Traces/study/?acc=ERX221945","ERX221945")</f>
        <v>ERX221945</v>
      </c>
    </row>
    <row r="459" spans="1:5" x14ac:dyDescent="0.25">
      <c r="A459" t="str">
        <f>HYPERLINK("https://www.ncbi.nlm.nih.gov/geo/query/acc.cgi?acc=GSM1632637","GSM1632637")</f>
        <v>GSM1632637</v>
      </c>
      <c r="B459" s="2" t="s">
        <v>7041</v>
      </c>
      <c r="C459" t="str">
        <f>HYPERLINK("https://www.ncbi.nlm.nih.gov/geo/query/acc.cgi?acc=GSE66814","GSE66814")</f>
        <v>GSE66814</v>
      </c>
      <c r="D459" t="str">
        <f>HYPERLINK("https://www.ncbi.nlm.nih.gov/Traces/study/?acc=SRP056115","SRP056115")</f>
        <v>SRP056115</v>
      </c>
      <c r="E459" t="str">
        <f>HYPERLINK("https://www.ncbi.nlm.nih.gov/Traces/study/?acc=SRX955402","SRX955402")</f>
        <v>SRX955402</v>
      </c>
    </row>
    <row r="460" spans="1:5" x14ac:dyDescent="0.25">
      <c r="A460" t="str">
        <f>HYPERLINK("https://www.ncbi.nlm.nih.gov/geo/query/acc.cgi?acc=GSM1428581","GSM1428581")</f>
        <v>GSM1428581</v>
      </c>
      <c r="B460" s="2" t="s">
        <v>7043</v>
      </c>
      <c r="C460" t="str">
        <f>HYPERLINK("https://www.ncbi.nlm.nih.gov/geo/query/acc.cgi?acc=GSE59104","GSE59104")</f>
        <v>GSE59104</v>
      </c>
      <c r="D460" t="str">
        <f>HYPERLINK("https://www.ncbi.nlm.nih.gov/Traces/study/?acc=SRP044086","SRP044086")</f>
        <v>SRP044086</v>
      </c>
      <c r="E460" t="str">
        <f>HYPERLINK("https://www.ncbi.nlm.nih.gov/Traces/study/?acc=SRX647222","SRX647222")</f>
        <v>SRX647222</v>
      </c>
    </row>
    <row r="461" spans="1:5" x14ac:dyDescent="0.25">
      <c r="A461" t="str">
        <f>HYPERLINK("https://www.ncbi.nlm.nih.gov/geo/query/acc.cgi?acc=GSM851693","GSM851693")</f>
        <v>GSM851693</v>
      </c>
      <c r="B461" s="2" t="s">
        <v>7045</v>
      </c>
      <c r="C461" t="str">
        <f>HYPERLINK("https://www.ncbi.nlm.nih.gov/geo/query/acc.cgi?acc=GSE32120","GSE32120")</f>
        <v>GSE32120</v>
      </c>
      <c r="D461" t="str">
        <f>HYPERLINK("https://www.ncbi.nlm.nih.gov/Traces/study/?acc=SRP008264","SRP008264")</f>
        <v>SRP008264</v>
      </c>
      <c r="E461" t="str">
        <f>HYPERLINK("https://www.ncbi.nlm.nih.gov/Traces/study/?acc=SRX113080","SRX113080")</f>
        <v>SRX113080</v>
      </c>
    </row>
    <row r="462" spans="1:5" x14ac:dyDescent="0.25">
      <c r="A462" t="str">
        <f>HYPERLINK("https://www.ncbi.nlm.nih.gov/geo/query/acc.cgi?acc=GSM1842778","GSM1842778")</f>
        <v>GSM1842778</v>
      </c>
      <c r="B462" s="2" t="s">
        <v>7046</v>
      </c>
      <c r="C462" t="str">
        <f>HYPERLINK("https://www.ncbi.nlm.nih.gov/geo/query/acc.cgi?acc=GSE71674","GSE71674")</f>
        <v>GSE71674</v>
      </c>
      <c r="D462" t="str">
        <f>HYPERLINK("https://www.ncbi.nlm.nih.gov/Traces/study/?acc=SRP061948","SRP061948")</f>
        <v>SRP061948</v>
      </c>
      <c r="E462" t="str">
        <f>HYPERLINK("https://www.ncbi.nlm.nih.gov/Traces/study/?acc=SRX1131580","SRX1131580")</f>
        <v>SRX1131580</v>
      </c>
    </row>
    <row r="463" spans="1:5" x14ac:dyDescent="0.25">
      <c r="A463" t="str">
        <f>HYPERLINK("https://www.ncbi.nlm.nih.gov/geo/query/acc.cgi?acc=GSM1182009","GSM1182009")</f>
        <v>GSM1182009</v>
      </c>
      <c r="B463" s="2" t="s">
        <v>7050</v>
      </c>
      <c r="C463" t="str">
        <f>HYPERLINK("https://www.ncbi.nlm.nih.gov/geo/query/acc.cgi?acc=GSE48606","GSE48606")</f>
        <v>GSE48606</v>
      </c>
      <c r="D463" t="str">
        <f>HYPERLINK("https://www.ncbi.nlm.nih.gov/Traces/study/?acc=SRP026625","SRP026625")</f>
        <v>SRP026625</v>
      </c>
      <c r="E463" t="str">
        <f>HYPERLINK("https://www.ncbi.nlm.nih.gov/Traces/study/?acc=SRX318975","SRX318975")</f>
        <v>SRX318975</v>
      </c>
    </row>
    <row r="464" spans="1:5" x14ac:dyDescent="0.25">
      <c r="A464" t="str">
        <f>HYPERLINK("https://www.ncbi.nlm.nih.gov/geo/query/acc.cgi?acc=GSM1499144","GSM1499144")</f>
        <v>GSM1499144</v>
      </c>
      <c r="B464" s="2" t="s">
        <v>7051</v>
      </c>
      <c r="C464" t="str">
        <f>HYPERLINK("https://www.ncbi.nlm.nih.gov/geo/query/acc.cgi?acc=GSE61188","GSE61188")</f>
        <v>GSE61188</v>
      </c>
      <c r="D464" t="str">
        <f>HYPERLINK("https://www.ncbi.nlm.nih.gov/Traces/study/?acc=SRP046299","SRP046299")</f>
        <v>SRP046299</v>
      </c>
      <c r="E464" t="str">
        <f>HYPERLINK("https://www.ncbi.nlm.nih.gov/Traces/study/?acc=SRX695723","SRX695723")</f>
        <v>SRX695723</v>
      </c>
    </row>
    <row r="465" spans="1:5" x14ac:dyDescent="0.25">
      <c r="A465" t="str">
        <f>HYPERLINK("https://www.ncbi.nlm.nih.gov/geo/query/acc.cgi?acc=GSM2038598","GSM2038598")</f>
        <v>GSM2038598</v>
      </c>
      <c r="B465" s="2" t="s">
        <v>7052</v>
      </c>
      <c r="C465" t="str">
        <f>HYPERLINK("https://www.ncbi.nlm.nih.gov/geo/query/acc.cgi?acc=GSE76837","GSE76837")</f>
        <v>GSE76837</v>
      </c>
      <c r="D465" t="str">
        <f>HYPERLINK("https://www.ncbi.nlm.nih.gov/Traces/study/?acc=SRP068417","SRP068417")</f>
        <v>SRP068417</v>
      </c>
      <c r="E465" t="str">
        <f>HYPERLINK("https://www.ncbi.nlm.nih.gov/Traces/study/?acc=SRX1529453","SRX1529453")</f>
        <v>SRX1529453</v>
      </c>
    </row>
    <row r="466" spans="1:5" x14ac:dyDescent="0.25">
      <c r="A466" t="str">
        <f>HYPERLINK("https://www.ncbi.nlm.nih.gov/geo/query/acc.cgi?acc=GSM2038602","GSM2038602")</f>
        <v>GSM2038602</v>
      </c>
      <c r="B466" s="2" t="s">
        <v>7053</v>
      </c>
      <c r="C466" t="str">
        <f>HYPERLINK("https://www.ncbi.nlm.nih.gov/geo/query/acc.cgi?acc=GSE76837","GSE76837")</f>
        <v>GSE76837</v>
      </c>
      <c r="D466" t="str">
        <f>HYPERLINK("https://www.ncbi.nlm.nih.gov/Traces/study/?acc=SRP068417","SRP068417")</f>
        <v>SRP068417</v>
      </c>
      <c r="E466" t="str">
        <f>HYPERLINK("https://www.ncbi.nlm.nih.gov/Traces/study/?acc=SRX1529457","SRX1529457")</f>
        <v>SRX1529457</v>
      </c>
    </row>
    <row r="467" spans="1:5" x14ac:dyDescent="0.25">
      <c r="A467" t="str">
        <f>HYPERLINK("https://www.ncbi.nlm.nih.gov/geo/query/acc.cgi?acc=GSM1910632","GSM1910632")</f>
        <v>GSM1910632</v>
      </c>
      <c r="B467" s="2" t="s">
        <v>7054</v>
      </c>
      <c r="C467" t="str">
        <f>HYPERLINK("https://www.ncbi.nlm.nih.gov/geo/query/acc.cgi?acc=GSE74111","GSE74111")</f>
        <v>GSE74111</v>
      </c>
      <c r="D467" t="str">
        <f>HYPERLINK("https://www.ncbi.nlm.nih.gov/Traces/study/?acc=SRP064920","SRP064920")</f>
        <v>SRP064920</v>
      </c>
      <c r="E467" t="str">
        <f>HYPERLINK("https://www.ncbi.nlm.nih.gov/Traces/study/?acc=SRX1342295","SRX1342295")</f>
        <v>SRX1342295</v>
      </c>
    </row>
    <row r="468" spans="1:5" x14ac:dyDescent="0.25">
      <c r="A468" t="str">
        <f>HYPERLINK("https://www.ncbi.nlm.nih.gov/geo/query/acc.cgi?acc=GSM1176474","GSM1176474")</f>
        <v>GSM1176474</v>
      </c>
      <c r="B468" s="2" t="s">
        <v>7055</v>
      </c>
      <c r="C468" t="str">
        <f>HYPERLINK("https://www.ncbi.nlm.nih.gov/geo/query/acc.cgi?acc=GSE48364","GSE48364")</f>
        <v>GSE48364</v>
      </c>
      <c r="D468" t="str">
        <f>HYPERLINK("https://www.ncbi.nlm.nih.gov/Traces/study/?acc=SRP026364","SRP026364")</f>
        <v>SRP026364</v>
      </c>
      <c r="E468" t="str">
        <f>HYPERLINK("https://www.ncbi.nlm.nih.gov/Traces/study/?acc=SRX316302","SRX316302")</f>
        <v>SRX316302</v>
      </c>
    </row>
    <row r="469" spans="1:5" x14ac:dyDescent="0.25">
      <c r="A469" t="str">
        <f>HYPERLINK("https://www.ncbi.nlm.nih.gov/geo/query/acc.cgi?acc=GSM1386924","GSM1386924")</f>
        <v>GSM1386924</v>
      </c>
      <c r="B469" s="2" t="s">
        <v>7056</v>
      </c>
      <c r="C469" t="str">
        <f>HYPERLINK("https://www.ncbi.nlm.nih.gov/geo/query/acc.cgi?acc=GSE57698","GSE57698")</f>
        <v>GSE57698</v>
      </c>
      <c r="D469" t="str">
        <f>HYPERLINK("https://www.ncbi.nlm.nih.gov/Traces/study/?acc=SRP042009","SRP042009")</f>
        <v>SRP042009</v>
      </c>
      <c r="E469" t="str">
        <f>HYPERLINK("https://www.ncbi.nlm.nih.gov/Traces/study/?acc=SRX543167","SRX543167")</f>
        <v>SRX543167</v>
      </c>
    </row>
    <row r="470" spans="1:5" x14ac:dyDescent="0.25">
      <c r="A470" t="str">
        <f>HYPERLINK("https://www.ncbi.nlm.nih.gov/geo/query/acc.cgi?acc=GSM1386915","GSM1386915")</f>
        <v>GSM1386915</v>
      </c>
      <c r="B470" s="2" t="s">
        <v>7057</v>
      </c>
      <c r="C470" t="str">
        <f>HYPERLINK("https://www.ncbi.nlm.nih.gov/geo/query/acc.cgi?acc=GSE57698","GSE57698")</f>
        <v>GSE57698</v>
      </c>
      <c r="D470" t="str">
        <f>HYPERLINK("https://www.ncbi.nlm.nih.gov/Traces/study/?acc=SRP042009","SRP042009")</f>
        <v>SRP042009</v>
      </c>
      <c r="E470" t="str">
        <f>HYPERLINK("https://www.ncbi.nlm.nih.gov/Traces/study/?acc=SRX543158","SRX543158")</f>
        <v>SRX543158</v>
      </c>
    </row>
    <row r="471" spans="1:5" x14ac:dyDescent="0.25">
      <c r="A471" t="str">
        <f>HYPERLINK("https://www.ncbi.nlm.nih.gov/geo/query/acc.cgi?acc=GSM1386912","GSM1386912")</f>
        <v>GSM1386912</v>
      </c>
      <c r="B471" s="2" t="s">
        <v>7058</v>
      </c>
      <c r="C471" t="str">
        <f>HYPERLINK("https://www.ncbi.nlm.nih.gov/geo/query/acc.cgi?acc=GSE57698","GSE57698")</f>
        <v>GSE57698</v>
      </c>
      <c r="D471" t="str">
        <f>HYPERLINK("https://www.ncbi.nlm.nih.gov/Traces/study/?acc=SRP042009","SRP042009")</f>
        <v>SRP042009</v>
      </c>
      <c r="E471" t="str">
        <f>HYPERLINK("https://www.ncbi.nlm.nih.gov/Traces/study/?acc=SRX543155","SRX543155")</f>
        <v>SRX543155</v>
      </c>
    </row>
    <row r="472" spans="1:5" x14ac:dyDescent="0.25">
      <c r="A472" t="str">
        <f>HYPERLINK("https://www.ncbi.nlm.nih.gov/geo/query/acc.cgi?acc=GSM2052299","GSM2052299")</f>
        <v>GSM2052299</v>
      </c>
      <c r="B472" s="2" t="s">
        <v>7060</v>
      </c>
      <c r="C472" t="str">
        <f>HYPERLINK("https://www.ncbi.nlm.nih.gov/geo/query/acc.cgi?acc=GSE77453","GSE77453")</f>
        <v>GSE77453</v>
      </c>
      <c r="D472" t="str">
        <f>HYPERLINK("https://www.ncbi.nlm.nih.gov/Traces/study/?acc=SRP069154","SRP069154")</f>
        <v>SRP069154</v>
      </c>
      <c r="E472" t="str">
        <f>HYPERLINK("https://www.ncbi.nlm.nih.gov/Traces/study/?acc=SRX1556203","SRX1556203")</f>
        <v>SRX1556203</v>
      </c>
    </row>
    <row r="473" spans="1:5" x14ac:dyDescent="0.25">
      <c r="A473" t="str">
        <f>HYPERLINK("https://www.ncbi.nlm.nih.gov/geo/query/acc.cgi?acc=GSM1386927","GSM1386927")</f>
        <v>GSM1386927</v>
      </c>
      <c r="B473" s="2" t="s">
        <v>7063</v>
      </c>
      <c r="C473" t="str">
        <f>HYPERLINK("https://www.ncbi.nlm.nih.gov/geo/query/acc.cgi?acc=GSE57698","GSE57698")</f>
        <v>GSE57698</v>
      </c>
      <c r="D473" t="str">
        <f>HYPERLINK("https://www.ncbi.nlm.nih.gov/Traces/study/?acc=SRP042009","SRP042009")</f>
        <v>SRP042009</v>
      </c>
      <c r="E473" t="str">
        <f>HYPERLINK("https://www.ncbi.nlm.nih.gov/Traces/study/?acc=SRX543170","SRX543170")</f>
        <v>SRX543170</v>
      </c>
    </row>
    <row r="474" spans="1:5" x14ac:dyDescent="0.25">
      <c r="A474" t="str">
        <f>HYPERLINK("https://www.ncbi.nlm.nih.gov/geo/query/acc.cgi?acc=GSM1386921","GSM1386921")</f>
        <v>GSM1386921</v>
      </c>
      <c r="B474" s="2" t="s">
        <v>7064</v>
      </c>
      <c r="C474" t="str">
        <f>HYPERLINK("https://www.ncbi.nlm.nih.gov/geo/query/acc.cgi?acc=GSE57698","GSE57698")</f>
        <v>GSE57698</v>
      </c>
      <c r="D474" t="str">
        <f>HYPERLINK("https://www.ncbi.nlm.nih.gov/Traces/study/?acc=SRP042009","SRP042009")</f>
        <v>SRP042009</v>
      </c>
      <c r="E474" t="str">
        <f>HYPERLINK("https://www.ncbi.nlm.nih.gov/Traces/study/?acc=SRX543164","SRX543164")</f>
        <v>SRX543164</v>
      </c>
    </row>
    <row r="475" spans="1:5" x14ac:dyDescent="0.25">
      <c r="A475" t="str">
        <f>HYPERLINK("https://www.ncbi.nlm.nih.gov/geo/query/acc.cgi?acc=GSM2356588","GSM2356588")</f>
        <v>GSM2356588</v>
      </c>
      <c r="B475" s="2" t="s">
        <v>7066</v>
      </c>
      <c r="C475" t="str">
        <f>HYPERLINK("https://www.ncbi.nlm.nih.gov/geo/query/acc.cgi?acc=GSE88967","GSE88967")</f>
        <v>GSE88967</v>
      </c>
      <c r="D475" t="str">
        <f>HYPERLINK("https://www.ncbi.nlm.nih.gov/Traces/study/?acc=SRP091844","SRP091844")</f>
        <v>SRP091844</v>
      </c>
      <c r="E475" t="str">
        <f>HYPERLINK("https://www.ncbi.nlm.nih.gov/Traces/study/?acc=SRX2254005","SRX2254005")</f>
        <v>SRX2254005</v>
      </c>
    </row>
    <row r="476" spans="1:5" x14ac:dyDescent="0.25">
      <c r="A476" t="str">
        <f>HYPERLINK("https://www.ncbi.nlm.nih.gov/geo/query/acc.cgi?acc=GSM1974113","GSM1974113")</f>
        <v>GSM1974113</v>
      </c>
      <c r="B476" s="2" t="s">
        <v>7068</v>
      </c>
      <c r="C476" t="str">
        <f>HYPERLINK("https://www.ncbi.nlm.nih.gov/geo/query/acc.cgi?acc=GSE68582","GSE68582")</f>
        <v>GSE68582</v>
      </c>
      <c r="D476" t="str">
        <f>HYPERLINK("https://www.ncbi.nlm.nih.gov/Traces/study/?acc=SRP058020","SRP058020")</f>
        <v>SRP058020</v>
      </c>
      <c r="E476" t="str">
        <f>HYPERLINK("https://www.ncbi.nlm.nih.gov/Traces/study/?acc=SRX1488360","SRX1488360")</f>
        <v>SRX1488360</v>
      </c>
    </row>
    <row r="477" spans="1:5" x14ac:dyDescent="0.25">
      <c r="A477" t="str">
        <f>HYPERLINK("https://www.ncbi.nlm.nih.gov/geo/query/acc.cgi?acc=GSM1182006","GSM1182006")</f>
        <v>GSM1182006</v>
      </c>
      <c r="B477" s="2" t="s">
        <v>7070</v>
      </c>
      <c r="C477" t="str">
        <f>HYPERLINK("https://www.ncbi.nlm.nih.gov/geo/query/acc.cgi?acc=GSE48606","GSE48606")</f>
        <v>GSE48606</v>
      </c>
      <c r="D477" t="str">
        <f>HYPERLINK("https://www.ncbi.nlm.nih.gov/Traces/study/?acc=SRP026625","SRP026625")</f>
        <v>SRP026625</v>
      </c>
      <c r="E477" t="str">
        <f>HYPERLINK("https://www.ncbi.nlm.nih.gov/Traces/study/?acc=SRX318972","SRX318972")</f>
        <v>SRX318972</v>
      </c>
    </row>
    <row r="478" spans="1:5" x14ac:dyDescent="0.25">
      <c r="A478" t="str">
        <f>HYPERLINK("https://www.ncbi.nlm.nih.gov/geo/query/acc.cgi?acc=GSM1182005","GSM1182005")</f>
        <v>GSM1182005</v>
      </c>
      <c r="B478" s="2" t="s">
        <v>7071</v>
      </c>
      <c r="C478" t="str">
        <f>HYPERLINK("https://www.ncbi.nlm.nih.gov/geo/query/acc.cgi?acc=GSE48606","GSE48606")</f>
        <v>GSE48606</v>
      </c>
      <c r="D478" t="str">
        <f>HYPERLINK("https://www.ncbi.nlm.nih.gov/Traces/study/?acc=SRP026625","SRP026625")</f>
        <v>SRP026625</v>
      </c>
      <c r="E478" t="str">
        <f>HYPERLINK("https://www.ncbi.nlm.nih.gov/Traces/study/?acc=SRX318971","SRX318971")</f>
        <v>SRX318971</v>
      </c>
    </row>
    <row r="479" spans="1:5" x14ac:dyDescent="0.25">
      <c r="A479" t="str">
        <f>HYPERLINK("https://www.ncbi.nlm.nih.gov/geo/query/acc.cgi?acc=GSM1215584","GSM1215584")</f>
        <v>GSM1215584</v>
      </c>
      <c r="B479" s="2" t="s">
        <v>7072</v>
      </c>
      <c r="C479" t="str">
        <f>HYPERLINK("https://www.ncbi.nlm.nih.gov/geo/query/acc.cgi?acc=GSE50198","GSE50198")</f>
        <v>GSE50198</v>
      </c>
      <c r="D479" t="str">
        <f>HYPERLINK("https://www.ncbi.nlm.nih.gov/Traces/study/?acc=SRP029221","SRP029221")</f>
        <v>SRP029221</v>
      </c>
      <c r="E479" t="str">
        <f>HYPERLINK("https://www.ncbi.nlm.nih.gov/Traces/study/?acc=SRX339558","SRX339558")</f>
        <v>SRX339558</v>
      </c>
    </row>
    <row r="480" spans="1:5" x14ac:dyDescent="0.25">
      <c r="A480" t="str">
        <f>HYPERLINK("https://www.ncbi.nlm.nih.gov/geo/query/acc.cgi?acc=GSM2027607","GSM2027607")</f>
        <v>GSM2027607</v>
      </c>
      <c r="B480" s="2" t="s">
        <v>7073</v>
      </c>
      <c r="C480" t="str">
        <f>HYPERLINK("https://www.ncbi.nlm.nih.gov/geo/query/acc.cgi?acc=GSE76536","GSE76536")</f>
        <v>GSE76536</v>
      </c>
      <c r="D480" t="str">
        <f>HYPERLINK("https://www.ncbi.nlm.nih.gov/Traces/study/?acc=SRP068097","SRP068097")</f>
        <v>SRP068097</v>
      </c>
      <c r="E480" t="str">
        <f>HYPERLINK("https://www.ncbi.nlm.nih.gov/Traces/study/?acc=SRX1517394","SRX1517394")</f>
        <v>SRX1517394</v>
      </c>
    </row>
    <row r="481" spans="1:5" x14ac:dyDescent="0.25">
      <c r="A481" t="str">
        <f>HYPERLINK("https://www.ncbi.nlm.nih.gov/geo/query/acc.cgi?acc=GSM706682","GSM706682")</f>
        <v>GSM706682</v>
      </c>
      <c r="B481" s="2" t="s">
        <v>7074</v>
      </c>
      <c r="C481" t="str">
        <f>HYPERLINK("https://www.ncbi.nlm.nih.gov/geo/query/acc.cgi?acc=GSE28500","GSE28500")</f>
        <v>GSE28500</v>
      </c>
      <c r="D481" t="str">
        <f>HYPERLINK("https://www.ncbi.nlm.nih.gov/Traces/study/?acc=SRP006418","SRP006418")</f>
        <v>SRP006418</v>
      </c>
      <c r="E481" t="str">
        <f>HYPERLINK("https://www.ncbi.nlm.nih.gov/Traces/study/?acc=SRX057752","SRX057752")</f>
        <v>SRX057752</v>
      </c>
    </row>
    <row r="482" spans="1:5" x14ac:dyDescent="0.25">
      <c r="A482" t="str">
        <f>HYPERLINK("https://www.ncbi.nlm.nih.gov/geo/query/acc.cgi?acc=GSM1386918","GSM1386918")</f>
        <v>GSM1386918</v>
      </c>
      <c r="B482" s="2" t="s">
        <v>7075</v>
      </c>
      <c r="C482" t="str">
        <f>HYPERLINK("https://www.ncbi.nlm.nih.gov/geo/query/acc.cgi?acc=GSE57698","GSE57698")</f>
        <v>GSE57698</v>
      </c>
      <c r="D482" t="str">
        <f>HYPERLINK("https://www.ncbi.nlm.nih.gov/Traces/study/?acc=SRP042009","SRP042009")</f>
        <v>SRP042009</v>
      </c>
      <c r="E482" t="str">
        <f>HYPERLINK("https://www.ncbi.nlm.nih.gov/Traces/study/?acc=SRX543161","SRX543161")</f>
        <v>SRX543161</v>
      </c>
    </row>
    <row r="483" spans="1:5" x14ac:dyDescent="0.25">
      <c r="A483" t="str">
        <f>HYPERLINK("https://www.ncbi.nlm.nih.gov/geo/query/acc.cgi?acc=GSM2356590","GSM2356590")</f>
        <v>GSM2356590</v>
      </c>
      <c r="B483" s="2" t="s">
        <v>7076</v>
      </c>
      <c r="C483" t="str">
        <f>HYPERLINK("https://www.ncbi.nlm.nih.gov/geo/query/acc.cgi?acc=GSE88967","GSE88967")</f>
        <v>GSE88967</v>
      </c>
      <c r="D483" t="str">
        <f>HYPERLINK("https://www.ncbi.nlm.nih.gov/Traces/study/?acc=SRP091844","SRP091844")</f>
        <v>SRP091844</v>
      </c>
      <c r="E483" t="str">
        <f>HYPERLINK("https://www.ncbi.nlm.nih.gov/Traces/study/?acc=SRX2254007","SRX2254007")</f>
        <v>SRX2254007</v>
      </c>
    </row>
    <row r="484" spans="1:5" x14ac:dyDescent="0.25">
      <c r="A484" t="str">
        <f>HYPERLINK("https://www.ncbi.nlm.nih.gov/geo/query/acc.cgi?acc=GSM1123728","GSM1123728")</f>
        <v>GSM1123728</v>
      </c>
      <c r="B484" s="2" t="s">
        <v>7078</v>
      </c>
      <c r="C484" t="str">
        <f>HYPERLINK("https://www.ncbi.nlm.nih.gov/geo/query/acc.cgi?acc=GSE46104","GSE46104")</f>
        <v>GSE46104</v>
      </c>
      <c r="D484" t="str">
        <f>HYPERLINK("https://www.ncbi.nlm.nih.gov/Traces/study/?acc=SRP021101","SRP021101")</f>
        <v>SRP021101</v>
      </c>
      <c r="E484" t="str">
        <f>HYPERLINK("https://www.ncbi.nlm.nih.gov/Traces/study/?acc=SRX265574","SRX265574")</f>
        <v>SRX265574</v>
      </c>
    </row>
    <row r="485" spans="1:5" x14ac:dyDescent="0.25">
      <c r="A485" t="str">
        <f>HYPERLINK("https://www.ncbi.nlm.nih.gov/geo/query/acc.cgi?acc=GSM1123729","GSM1123729")</f>
        <v>GSM1123729</v>
      </c>
      <c r="B485" s="2" t="s">
        <v>7079</v>
      </c>
      <c r="C485" t="str">
        <f>HYPERLINK("https://www.ncbi.nlm.nih.gov/geo/query/acc.cgi?acc=GSE46104","GSE46104")</f>
        <v>GSE46104</v>
      </c>
      <c r="D485" t="str">
        <f>HYPERLINK("https://www.ncbi.nlm.nih.gov/Traces/study/?acc=SRP021101","SRP021101")</f>
        <v>SRP021101</v>
      </c>
      <c r="E485" t="str">
        <f>HYPERLINK("https://www.ncbi.nlm.nih.gov/Traces/study/?acc=SRX265575","SRX265575")</f>
        <v>SRX265575</v>
      </c>
    </row>
    <row r="486" spans="1:5" x14ac:dyDescent="0.25">
      <c r="A486" t="str">
        <f>HYPERLINK("https://www.ncbi.nlm.nih.gov/geo/query/acc.cgi?acc=GSM1182010","GSM1182010")</f>
        <v>GSM1182010</v>
      </c>
      <c r="B486" s="2" t="s">
        <v>7080</v>
      </c>
      <c r="C486" t="str">
        <f>HYPERLINK("https://www.ncbi.nlm.nih.gov/geo/query/acc.cgi?acc=GSE48606","GSE48606")</f>
        <v>GSE48606</v>
      </c>
      <c r="D486" t="str">
        <f>HYPERLINK("https://www.ncbi.nlm.nih.gov/Traces/study/?acc=SRP026625","SRP026625")</f>
        <v>SRP026625</v>
      </c>
      <c r="E486" t="str">
        <f>HYPERLINK("https://www.ncbi.nlm.nih.gov/Traces/study/?acc=SRX318976","SRX318976")</f>
        <v>SRX318976</v>
      </c>
    </row>
    <row r="487" spans="1:5" x14ac:dyDescent="0.25">
      <c r="A487" t="str">
        <f>HYPERLINK("https://www.ncbi.nlm.nih.gov/geo/query/acc.cgi?acc=GSM1899786","GSM1899786")</f>
        <v>GSM1899786</v>
      </c>
      <c r="B487" s="2" t="s">
        <v>7081</v>
      </c>
      <c r="C487" t="str">
        <f>HYPERLINK("https://www.ncbi.nlm.nih.gov/geo/query/acc.cgi?acc=GSE73631","GSE73631")</f>
        <v>GSE73631</v>
      </c>
      <c r="D487" t="str">
        <f>HYPERLINK("https://www.ncbi.nlm.nih.gov/Traces/study/?acc=SRP064357","SRP064357")</f>
        <v>SRP064357</v>
      </c>
      <c r="E487" t="str">
        <f>HYPERLINK("https://www.ncbi.nlm.nih.gov/Traces/study/?acc=SRX1297577","SRX1297577")</f>
        <v>SRX1297577</v>
      </c>
    </row>
    <row r="488" spans="1:5" x14ac:dyDescent="0.25">
      <c r="A488" t="str">
        <f>HYPERLINK("https://www.ncbi.nlm.nih.gov/geo/query/acc.cgi?acc=GSM1136269","GSM1136269")</f>
        <v>GSM1136269</v>
      </c>
      <c r="B488" s="2" t="s">
        <v>7082</v>
      </c>
      <c r="C488" t="str">
        <f>HYPERLINK("https://www.ncbi.nlm.nih.gov/geo/query/acc.cgi?acc=GSE46730","GSE46730")</f>
        <v>GSE46730</v>
      </c>
      <c r="D488" t="str">
        <f>HYPERLINK("https://www.ncbi.nlm.nih.gov/Traces/study/?acc=SRP022177","SRP022177")</f>
        <v>SRP022177</v>
      </c>
      <c r="E488" t="str">
        <f>HYPERLINK("https://www.ncbi.nlm.nih.gov/Traces/study/?acc=SRX276055","SRX276055")</f>
        <v>SRX276055</v>
      </c>
    </row>
    <row r="489" spans="1:5" x14ac:dyDescent="0.25">
      <c r="A489" t="str">
        <f>HYPERLINK("https://www.ncbi.nlm.nih.gov/geo/query/acc.cgi?acc=GSM2424669","GSM2424669")</f>
        <v>GSM2424669</v>
      </c>
      <c r="B489" s="2" t="s">
        <v>7083</v>
      </c>
      <c r="C489" t="str">
        <f t="shared" ref="C489:C495" si="2">HYPERLINK("https://www.ncbi.nlm.nih.gov/geo/query/acc.cgi?acc=GSE92257","GSE92257")</f>
        <v>GSE92257</v>
      </c>
      <c r="D489" t="str">
        <f t="shared" ref="D489:D495" si="3">HYPERLINK("https://www.ncbi.nlm.nih.gov/Traces/study/?acc=SRP094937","SRP094937")</f>
        <v>SRP094937</v>
      </c>
      <c r="E489" t="str">
        <f>HYPERLINK("https://www.ncbi.nlm.nih.gov/Traces/study/?acc=SRX2414993","SRX2414993")</f>
        <v>SRX2414993</v>
      </c>
    </row>
    <row r="490" spans="1:5" x14ac:dyDescent="0.25">
      <c r="A490" t="str">
        <f>HYPERLINK("https://www.ncbi.nlm.nih.gov/geo/query/acc.cgi?acc=GSM2424665","GSM2424665")</f>
        <v>GSM2424665</v>
      </c>
      <c r="B490" s="2" t="s">
        <v>7084</v>
      </c>
      <c r="C490" t="str">
        <f t="shared" si="2"/>
        <v>GSE92257</v>
      </c>
      <c r="D490" t="str">
        <f t="shared" si="3"/>
        <v>SRP094937</v>
      </c>
      <c r="E490" t="str">
        <f>HYPERLINK("https://www.ncbi.nlm.nih.gov/Traces/study/?acc=SRX2414989","SRX2414989")</f>
        <v>SRX2414989</v>
      </c>
    </row>
    <row r="491" spans="1:5" x14ac:dyDescent="0.25">
      <c r="A491" t="str">
        <f>HYPERLINK("https://www.ncbi.nlm.nih.gov/geo/query/acc.cgi?acc=GSM2424661","GSM2424661")</f>
        <v>GSM2424661</v>
      </c>
      <c r="B491" s="2" t="s">
        <v>7085</v>
      </c>
      <c r="C491" t="str">
        <f t="shared" si="2"/>
        <v>GSE92257</v>
      </c>
      <c r="D491" t="str">
        <f t="shared" si="3"/>
        <v>SRP094937</v>
      </c>
      <c r="E491" t="str">
        <f>HYPERLINK("https://www.ncbi.nlm.nih.gov/Traces/study/?acc=SRX2414985","SRX2414985")</f>
        <v>SRX2414985</v>
      </c>
    </row>
    <row r="492" spans="1:5" x14ac:dyDescent="0.25">
      <c r="A492" t="str">
        <f>HYPERLINK("https://www.ncbi.nlm.nih.gov/geo/query/acc.cgi?acc=GSM2424659","GSM2424659")</f>
        <v>GSM2424659</v>
      </c>
      <c r="B492" s="2" t="s">
        <v>7086</v>
      </c>
      <c r="C492" t="str">
        <f t="shared" si="2"/>
        <v>GSE92257</v>
      </c>
      <c r="D492" t="str">
        <f t="shared" si="3"/>
        <v>SRP094937</v>
      </c>
      <c r="E492" t="str">
        <f>HYPERLINK("https://www.ncbi.nlm.nih.gov/Traces/study/?acc=SRX2414983","SRX2414983")</f>
        <v>SRX2414983</v>
      </c>
    </row>
    <row r="493" spans="1:5" x14ac:dyDescent="0.25">
      <c r="A493" t="str">
        <f>HYPERLINK("https://www.ncbi.nlm.nih.gov/geo/query/acc.cgi?acc=GSM2424667","GSM2424667")</f>
        <v>GSM2424667</v>
      </c>
      <c r="B493" s="2" t="s">
        <v>7087</v>
      </c>
      <c r="C493" t="str">
        <f t="shared" si="2"/>
        <v>GSE92257</v>
      </c>
      <c r="D493" t="str">
        <f t="shared" si="3"/>
        <v>SRP094937</v>
      </c>
      <c r="E493" t="str">
        <f>HYPERLINK("https://www.ncbi.nlm.nih.gov/Traces/study/?acc=SRX2414991","SRX2414991")</f>
        <v>SRX2414991</v>
      </c>
    </row>
    <row r="494" spans="1:5" x14ac:dyDescent="0.25">
      <c r="A494" t="str">
        <f>HYPERLINK("https://www.ncbi.nlm.nih.gov/geo/query/acc.cgi?acc=GSM2424663","GSM2424663")</f>
        <v>GSM2424663</v>
      </c>
      <c r="B494" s="2" t="s">
        <v>7088</v>
      </c>
      <c r="C494" t="str">
        <f t="shared" si="2"/>
        <v>GSE92257</v>
      </c>
      <c r="D494" t="str">
        <f t="shared" si="3"/>
        <v>SRP094937</v>
      </c>
      <c r="E494" t="str">
        <f>HYPERLINK("https://www.ncbi.nlm.nih.gov/Traces/study/?acc=SRX2414987","SRX2414987")</f>
        <v>SRX2414987</v>
      </c>
    </row>
    <row r="495" spans="1:5" x14ac:dyDescent="0.25">
      <c r="A495" t="str">
        <f>HYPERLINK("https://www.ncbi.nlm.nih.gov/geo/query/acc.cgi?acc=GSM2424682","GSM2424682")</f>
        <v>GSM2424682</v>
      </c>
      <c r="B495" s="2" t="s">
        <v>7089</v>
      </c>
      <c r="C495" t="str">
        <f t="shared" si="2"/>
        <v>GSE92257</v>
      </c>
      <c r="D495" t="str">
        <f t="shared" si="3"/>
        <v>SRP094937</v>
      </c>
      <c r="E495" t="str">
        <f>HYPERLINK("https://www.ncbi.nlm.nih.gov/Traces/study/?acc=SRX2415006","SRX2415006")</f>
        <v>SRX2415006</v>
      </c>
    </row>
    <row r="496" spans="1:5" x14ac:dyDescent="0.25">
      <c r="A496" t="str">
        <f>HYPERLINK("https://www.ncbi.nlm.nih.gov/geo/query/acc.cgi?acc=GSM1526261","GSM1526261")</f>
        <v>GSM1526261</v>
      </c>
      <c r="B496" s="2" t="s">
        <v>7090</v>
      </c>
      <c r="C496" t="str">
        <f>HYPERLINK("https://www.ncbi.nlm.nih.gov/geo/query/acc.cgi?acc=GSE62378","GSE62378")</f>
        <v>GSE62378</v>
      </c>
      <c r="D496" t="str">
        <f>HYPERLINK("https://www.ncbi.nlm.nih.gov/Traces/study/?acc=SRP048945","SRP048945")</f>
        <v>SRP048945</v>
      </c>
      <c r="E496" t="str">
        <f>HYPERLINK("https://www.ncbi.nlm.nih.gov/Traces/study/?acc=SRX733555","SRX733555")</f>
        <v>SRX733555</v>
      </c>
    </row>
    <row r="497" spans="1:5" x14ac:dyDescent="0.25">
      <c r="A497" t="str">
        <f>HYPERLINK("https://www.ncbi.nlm.nih.gov/geo/query/acc.cgi?acc=GSM1489928","GSM1489928")</f>
        <v>GSM1489928</v>
      </c>
      <c r="B497" s="2" t="s">
        <v>7091</v>
      </c>
      <c r="C497" t="str">
        <f>HYPERLINK("https://www.ncbi.nlm.nih.gov/geo/query/acc.cgi?acc=GSE60843","GSE60843")</f>
        <v>GSE60843</v>
      </c>
      <c r="D497" t="str">
        <f>HYPERLINK("https://www.ncbi.nlm.nih.gov/Traces/study/?acc=SRP045832","SRP045832")</f>
        <v>SRP045832</v>
      </c>
      <c r="E497" t="str">
        <f>HYPERLINK("https://www.ncbi.nlm.nih.gov/Traces/study/?acc=SRX688850","SRX688850")</f>
        <v>SRX688850</v>
      </c>
    </row>
    <row r="498" spans="1:5" x14ac:dyDescent="0.25">
      <c r="A498" t="str">
        <f>HYPERLINK("https://www.ncbi.nlm.nih.gov/geo/query/acc.cgi?acc=GSM1477669","GSM1477669")</f>
        <v>GSM1477669</v>
      </c>
      <c r="B498" s="2" t="s">
        <v>7094</v>
      </c>
      <c r="C498" t="str">
        <f>HYPERLINK("https://www.ncbi.nlm.nih.gov/geo/query/acc.cgi?acc=GSE60397","GSE60397")</f>
        <v>GSE60397</v>
      </c>
      <c r="D498" t="str">
        <f>HYPERLINK("https://www.ncbi.nlm.nih.gov/Traces/study/?acc=SRP045486","SRP045486")</f>
        <v>SRP045486</v>
      </c>
      <c r="E498" t="str">
        <f>HYPERLINK("https://www.ncbi.nlm.nih.gov/Traces/study/?acc=SRX679512","SRX679512")</f>
        <v>SRX679512</v>
      </c>
    </row>
    <row r="499" spans="1:5" x14ac:dyDescent="0.25">
      <c r="A499" t="str">
        <f>HYPERLINK("https://www.ncbi.nlm.nih.gov/geo/query/acc.cgi?acc=GSM1477670","GSM1477670")</f>
        <v>GSM1477670</v>
      </c>
      <c r="B499" s="2" t="s">
        <v>7095</v>
      </c>
      <c r="C499" t="str">
        <f>HYPERLINK("https://www.ncbi.nlm.nih.gov/geo/query/acc.cgi?acc=GSE60397","GSE60397")</f>
        <v>GSE60397</v>
      </c>
      <c r="D499" t="str">
        <f>HYPERLINK("https://www.ncbi.nlm.nih.gov/Traces/study/?acc=SRP045486","SRP045486")</f>
        <v>SRP045486</v>
      </c>
      <c r="E499" t="str">
        <f>HYPERLINK("https://www.ncbi.nlm.nih.gov/Traces/study/?acc=SRX679513","SRX679513")</f>
        <v>SRX679513</v>
      </c>
    </row>
    <row r="500" spans="1:5" x14ac:dyDescent="0.25">
      <c r="A500" t="str">
        <f>HYPERLINK("https://www.ncbi.nlm.nih.gov/geo/query/acc.cgi?acc=GSM1419120","GSM1419120")</f>
        <v>GSM1419120</v>
      </c>
      <c r="B500" s="2" t="s">
        <v>7096</v>
      </c>
      <c r="C500" t="str">
        <f>HYPERLINK("https://www.ncbi.nlm.nih.gov/geo/query/acc.cgi?acc=GSE58757","GSE58757")</f>
        <v>GSE58757</v>
      </c>
      <c r="D500" t="str">
        <f>HYPERLINK("https://www.ncbi.nlm.nih.gov/Traces/study/?acc=SRP043525","SRP043525")</f>
        <v>SRP043525</v>
      </c>
      <c r="E500" t="str">
        <f>HYPERLINK("https://www.ncbi.nlm.nih.gov/Traces/study/?acc=SRX621369","SRX621369")</f>
        <v>SRX621369</v>
      </c>
    </row>
    <row r="501" spans="1:5" x14ac:dyDescent="0.25">
      <c r="A501" t="str">
        <f>HYPERLINK("https://www.ncbi.nlm.nih.gov/geo/query/acc.cgi?acc=GSM1247849","GSM1247849")</f>
        <v>GSM1247849</v>
      </c>
      <c r="B501" s="2" t="s">
        <v>7097</v>
      </c>
      <c r="C501" t="str">
        <f>HYPERLINK("https://www.ncbi.nlm.nih.gov/geo/query/acc.cgi?acc=GSE51553","GSE51553")</f>
        <v>GSE51553</v>
      </c>
      <c r="D501" t="str">
        <f>HYPERLINK("https://www.ncbi.nlm.nih.gov/Traces/study/?acc=SRP032317","SRP032317")</f>
        <v>SRP032317</v>
      </c>
      <c r="E501" t="str">
        <f>HYPERLINK("https://www.ncbi.nlm.nih.gov/Traces/study/?acc=SRX369231","SRX369231")</f>
        <v>SRX369231</v>
      </c>
    </row>
    <row r="502" spans="1:5" x14ac:dyDescent="0.25">
      <c r="A502" t="str">
        <f>HYPERLINK("https://www.ncbi.nlm.nih.gov/geo/query/acc.cgi?acc=GSM1247846","GSM1247846")</f>
        <v>GSM1247846</v>
      </c>
      <c r="B502" s="2" t="s">
        <v>7098</v>
      </c>
      <c r="C502" t="str">
        <f>HYPERLINK("https://www.ncbi.nlm.nih.gov/geo/query/acc.cgi?acc=GSE51553","GSE51553")</f>
        <v>GSE51553</v>
      </c>
      <c r="D502" t="str">
        <f>HYPERLINK("https://www.ncbi.nlm.nih.gov/Traces/study/?acc=SRP032317","SRP032317")</f>
        <v>SRP032317</v>
      </c>
      <c r="E502" t="str">
        <f>HYPERLINK("https://www.ncbi.nlm.nih.gov/Traces/study/?acc=SRX369228","SRX369228")</f>
        <v>SRX369228</v>
      </c>
    </row>
    <row r="503" spans="1:5" x14ac:dyDescent="0.25">
      <c r="A503" t="str">
        <f>HYPERLINK("https://www.ncbi.nlm.nih.gov/geo/query/acc.cgi?acc=GSM1496603","GSM1496603")</f>
        <v>GSM1496603</v>
      </c>
      <c r="B503" s="2" t="s">
        <v>7100</v>
      </c>
      <c r="C503" t="str">
        <f>HYPERLINK("https://www.ncbi.nlm.nih.gov/geo/query/acc.cgi?acc=GSE61102","GSE61102")</f>
        <v>GSE61102</v>
      </c>
      <c r="D503" t="str">
        <f>HYPERLINK("https://www.ncbi.nlm.nih.gov/Traces/study/?acc=SRP046218","SRP046218")</f>
        <v>SRP046218</v>
      </c>
      <c r="E503" t="str">
        <f>HYPERLINK("https://www.ncbi.nlm.nih.gov/Traces/study/?acc=SRX692820","SRX692820")</f>
        <v>SRX692820</v>
      </c>
    </row>
    <row r="504" spans="1:5" x14ac:dyDescent="0.25">
      <c r="A504" t="str">
        <f>HYPERLINK("https://www.ncbi.nlm.nih.gov/geo/query/acc.cgi?acc=GSM2321981","GSM2321981")</f>
        <v>GSM2321981</v>
      </c>
      <c r="B504" s="2" t="s">
        <v>7101</v>
      </c>
      <c r="C504" t="str">
        <f>HYPERLINK("https://www.ncbi.nlm.nih.gov/geo/query/acc.cgi?acc=GSE87084","GSE87084")</f>
        <v>GSE87084</v>
      </c>
      <c r="D504" t="str">
        <f>HYPERLINK("https://www.ncbi.nlm.nih.gov/Traces/study/?acc=SRP090129","SRP090129")</f>
        <v>SRP090129</v>
      </c>
      <c r="E504" t="str">
        <f>HYPERLINK("https://www.ncbi.nlm.nih.gov/Traces/study/?acc=SRX2175599","SRX2175599")</f>
        <v>SRX2175599</v>
      </c>
    </row>
    <row r="505" spans="1:5" x14ac:dyDescent="0.25">
      <c r="A505" t="str">
        <f>HYPERLINK("https://www.ncbi.nlm.nih.gov/geo/query/acc.cgi?acc=GSM984551","GSM984551")</f>
        <v>GSM984551</v>
      </c>
      <c r="B505" s="2" t="s">
        <v>7102</v>
      </c>
      <c r="C505" t="str">
        <f>HYPERLINK("https://www.ncbi.nlm.nih.gov/geo/query/acc.cgi?acc=GSE40064","GSE40064")</f>
        <v>GSE40064</v>
      </c>
      <c r="D505" t="str">
        <f>HYPERLINK("https://www.ncbi.nlm.nih.gov/Traces/study/?acc=SRP014791","SRP014791")</f>
        <v>SRP014791</v>
      </c>
      <c r="E505" t="str">
        <f>HYPERLINK("https://www.ncbi.nlm.nih.gov/Traces/study/?acc=SRX175841","SRX175841")</f>
        <v>SRX175841</v>
      </c>
    </row>
    <row r="506" spans="1:5" x14ac:dyDescent="0.25">
      <c r="A506" t="str">
        <f>HYPERLINK("https://www.ncbi.nlm.nih.gov/geo/query/acc.cgi?acc=GSM984550","GSM984550")</f>
        <v>GSM984550</v>
      </c>
      <c r="B506" s="2" t="s">
        <v>7103</v>
      </c>
      <c r="C506" t="str">
        <f>HYPERLINK("https://www.ncbi.nlm.nih.gov/geo/query/acc.cgi?acc=GSE40064","GSE40064")</f>
        <v>GSE40064</v>
      </c>
      <c r="D506" t="str">
        <f>HYPERLINK("https://www.ncbi.nlm.nih.gov/Traces/study/?acc=SRP014791","SRP014791")</f>
        <v>SRP014791</v>
      </c>
      <c r="E506" t="str">
        <f>HYPERLINK("https://www.ncbi.nlm.nih.gov/Traces/study/?acc=SRX175840","SRX175840")</f>
        <v>SRX175840</v>
      </c>
    </row>
    <row r="507" spans="1:5" x14ac:dyDescent="0.25">
      <c r="A507" t="str">
        <f>HYPERLINK("https://www.ncbi.nlm.nih.gov/geo/query/acc.cgi?acc=GSM1176472","GSM1176472")</f>
        <v>GSM1176472</v>
      </c>
      <c r="B507" s="2" t="s">
        <v>7104</v>
      </c>
      <c r="C507" t="str">
        <f>HYPERLINK("https://www.ncbi.nlm.nih.gov/geo/query/acc.cgi?acc=GSE48364","GSE48364")</f>
        <v>GSE48364</v>
      </c>
      <c r="D507" t="str">
        <f>HYPERLINK("https://www.ncbi.nlm.nih.gov/Traces/study/?acc=SRP026364","SRP026364")</f>
        <v>SRP026364</v>
      </c>
      <c r="E507" t="str">
        <f>HYPERLINK("https://www.ncbi.nlm.nih.gov/Traces/study/?acc=SRX316300","SRX316300")</f>
        <v>SRX316300</v>
      </c>
    </row>
    <row r="508" spans="1:5" x14ac:dyDescent="0.25">
      <c r="A508" t="str">
        <f>HYPERLINK("https://www.ncbi.nlm.nih.gov/geo/query/acc.cgi?acc=GSM1899783","GSM1899783")</f>
        <v>GSM1899783</v>
      </c>
      <c r="B508" s="2" t="s">
        <v>7107</v>
      </c>
      <c r="C508" t="str">
        <f>HYPERLINK("https://www.ncbi.nlm.nih.gov/geo/query/acc.cgi?acc=GSE73631","GSE73631")</f>
        <v>GSE73631</v>
      </c>
      <c r="D508" t="str">
        <f>HYPERLINK("https://www.ncbi.nlm.nih.gov/Traces/study/?acc=SRP064357","SRP064357")</f>
        <v>SRP064357</v>
      </c>
      <c r="E508" t="str">
        <f>HYPERLINK("https://www.ncbi.nlm.nih.gov/Traces/study/?acc=SRX1297574","SRX1297574")</f>
        <v>SRX1297574</v>
      </c>
    </row>
    <row r="509" spans="1:5" x14ac:dyDescent="0.25">
      <c r="A509" t="str">
        <f>HYPERLINK("https://www.ncbi.nlm.nih.gov/geo/query/acc.cgi?acc=GSM1899782","GSM1899782")</f>
        <v>GSM1899782</v>
      </c>
      <c r="B509" s="2" t="s">
        <v>7108</v>
      </c>
      <c r="C509" t="str">
        <f>HYPERLINK("https://www.ncbi.nlm.nih.gov/geo/query/acc.cgi?acc=GSE73631","GSE73631")</f>
        <v>GSE73631</v>
      </c>
      <c r="D509" t="str">
        <f>HYPERLINK("https://www.ncbi.nlm.nih.gov/Traces/study/?acc=SRP064357","SRP064357")</f>
        <v>SRP064357</v>
      </c>
      <c r="E509" t="str">
        <f>HYPERLINK("https://www.ncbi.nlm.nih.gov/Traces/study/?acc=SRX1297573","SRX1297573")</f>
        <v>SRX1297573</v>
      </c>
    </row>
    <row r="510" spans="1:5" x14ac:dyDescent="0.25">
      <c r="A510" t="str">
        <f>HYPERLINK("https://www.ncbi.nlm.nih.gov/geo/query/acc.cgi?acc=GSM1182000","GSM1182000")</f>
        <v>GSM1182000</v>
      </c>
      <c r="B510" s="2" t="s">
        <v>7109</v>
      </c>
      <c r="C510" t="str">
        <f>HYPERLINK("https://www.ncbi.nlm.nih.gov/geo/query/acc.cgi?acc=GSE48606","GSE48606")</f>
        <v>GSE48606</v>
      </c>
      <c r="D510" t="str">
        <f>HYPERLINK("https://www.ncbi.nlm.nih.gov/Traces/study/?acc=SRP026625","SRP026625")</f>
        <v>SRP026625</v>
      </c>
      <c r="E510" t="str">
        <f>HYPERLINK("https://www.ncbi.nlm.nih.gov/Traces/study/?acc=SRX318966","SRX318966")</f>
        <v>SRX318966</v>
      </c>
    </row>
    <row r="511" spans="1:5" x14ac:dyDescent="0.25">
      <c r="A511" t="str">
        <f>HYPERLINK("https://www.ncbi.nlm.nih.gov/geo/query/acc.cgi?acc=GSM1904069","GSM1904069")</f>
        <v>GSM1904069</v>
      </c>
      <c r="B511" s="2" t="s">
        <v>7110</v>
      </c>
      <c r="C511" t="str">
        <f t="shared" ref="C511:C519" si="4">HYPERLINK("https://www.ncbi.nlm.nih.gov/geo/query/acc.cgi?acc=GSE73823","GSE73823")</f>
        <v>GSE73823</v>
      </c>
      <c r="D511" t="str">
        <f t="shared" ref="D511:D519" si="5">HYPERLINK("https://www.ncbi.nlm.nih.gov/Traces/study/?acc=SRP064574","SRP064574")</f>
        <v>SRP064574</v>
      </c>
      <c r="E511" t="str">
        <f>HYPERLINK("https://www.ncbi.nlm.nih.gov/Traces/study/?acc=SRX1310963","SRX1310963")</f>
        <v>SRX1310963</v>
      </c>
    </row>
    <row r="512" spans="1:5" x14ac:dyDescent="0.25">
      <c r="A512" t="str">
        <f>HYPERLINK("https://www.ncbi.nlm.nih.gov/geo/query/acc.cgi?acc=GSM1904081","GSM1904081")</f>
        <v>GSM1904081</v>
      </c>
      <c r="B512" s="2" t="s">
        <v>7111</v>
      </c>
      <c r="C512" t="str">
        <f t="shared" si="4"/>
        <v>GSE73823</v>
      </c>
      <c r="D512" t="str">
        <f t="shared" si="5"/>
        <v>SRP064574</v>
      </c>
      <c r="E512" t="str">
        <f>HYPERLINK("https://www.ncbi.nlm.nih.gov/Traces/study/?acc=SRX1310975","SRX1310975")</f>
        <v>SRX1310975</v>
      </c>
    </row>
    <row r="513" spans="1:5" x14ac:dyDescent="0.25">
      <c r="A513" t="str">
        <f>HYPERLINK("https://www.ncbi.nlm.nih.gov/geo/query/acc.cgi?acc=GSM1904075","GSM1904075")</f>
        <v>GSM1904075</v>
      </c>
      <c r="B513" s="2" t="s">
        <v>7112</v>
      </c>
      <c r="C513" t="str">
        <f t="shared" si="4"/>
        <v>GSE73823</v>
      </c>
      <c r="D513" t="str">
        <f t="shared" si="5"/>
        <v>SRP064574</v>
      </c>
      <c r="E513" t="str">
        <f>HYPERLINK("https://www.ncbi.nlm.nih.gov/Traces/study/?acc=SRX1310969","SRX1310969")</f>
        <v>SRX1310969</v>
      </c>
    </row>
    <row r="514" spans="1:5" x14ac:dyDescent="0.25">
      <c r="A514" t="str">
        <f>HYPERLINK("https://www.ncbi.nlm.nih.gov/geo/query/acc.cgi?acc=GSM1904073","GSM1904073")</f>
        <v>GSM1904073</v>
      </c>
      <c r="B514" s="2" t="s">
        <v>7113</v>
      </c>
      <c r="C514" t="str">
        <f t="shared" si="4"/>
        <v>GSE73823</v>
      </c>
      <c r="D514" t="str">
        <f t="shared" si="5"/>
        <v>SRP064574</v>
      </c>
      <c r="E514" t="str">
        <f>HYPERLINK("https://www.ncbi.nlm.nih.gov/Traces/study/?acc=SRX1310967","SRX1310967")</f>
        <v>SRX1310967</v>
      </c>
    </row>
    <row r="515" spans="1:5" x14ac:dyDescent="0.25">
      <c r="A515" t="str">
        <f>HYPERLINK("https://www.ncbi.nlm.nih.gov/geo/query/acc.cgi?acc=GSM1904071","GSM1904071")</f>
        <v>GSM1904071</v>
      </c>
      <c r="B515" s="2" t="s">
        <v>7114</v>
      </c>
      <c r="C515" t="str">
        <f t="shared" si="4"/>
        <v>GSE73823</v>
      </c>
      <c r="D515" t="str">
        <f t="shared" si="5"/>
        <v>SRP064574</v>
      </c>
      <c r="E515" t="str">
        <f>HYPERLINK("https://www.ncbi.nlm.nih.gov/Traces/study/?acc=SRX1310965","SRX1310965")</f>
        <v>SRX1310965</v>
      </c>
    </row>
    <row r="516" spans="1:5" x14ac:dyDescent="0.25">
      <c r="A516" t="str">
        <f>HYPERLINK("https://www.ncbi.nlm.nih.gov/geo/query/acc.cgi?acc=GSM1904083","GSM1904083")</f>
        <v>GSM1904083</v>
      </c>
      <c r="B516" s="2" t="s">
        <v>7115</v>
      </c>
      <c r="C516" t="str">
        <f t="shared" si="4"/>
        <v>GSE73823</v>
      </c>
      <c r="D516" t="str">
        <f t="shared" si="5"/>
        <v>SRP064574</v>
      </c>
      <c r="E516" t="str">
        <f>HYPERLINK("https://www.ncbi.nlm.nih.gov/Traces/study/?acc=SRX1310977","SRX1310977")</f>
        <v>SRX1310977</v>
      </c>
    </row>
    <row r="517" spans="1:5" x14ac:dyDescent="0.25">
      <c r="A517" t="str">
        <f>HYPERLINK("https://www.ncbi.nlm.nih.gov/geo/query/acc.cgi?acc=GSM1904077","GSM1904077")</f>
        <v>GSM1904077</v>
      </c>
      <c r="B517" s="2" t="s">
        <v>7116</v>
      </c>
      <c r="C517" t="str">
        <f t="shared" si="4"/>
        <v>GSE73823</v>
      </c>
      <c r="D517" t="str">
        <f t="shared" si="5"/>
        <v>SRP064574</v>
      </c>
      <c r="E517" t="str">
        <f>HYPERLINK("https://www.ncbi.nlm.nih.gov/Traces/study/?acc=SRX1310971","SRX1310971")</f>
        <v>SRX1310971</v>
      </c>
    </row>
    <row r="518" spans="1:5" x14ac:dyDescent="0.25">
      <c r="A518" t="str">
        <f>HYPERLINK("https://www.ncbi.nlm.nih.gov/geo/query/acc.cgi?acc=GSM1904079","GSM1904079")</f>
        <v>GSM1904079</v>
      </c>
      <c r="B518" s="2" t="s">
        <v>7117</v>
      </c>
      <c r="C518" t="str">
        <f t="shared" si="4"/>
        <v>GSE73823</v>
      </c>
      <c r="D518" t="str">
        <f t="shared" si="5"/>
        <v>SRP064574</v>
      </c>
      <c r="E518" t="str">
        <f>HYPERLINK("https://www.ncbi.nlm.nih.gov/Traces/study/?acc=SRX1310973","SRX1310973")</f>
        <v>SRX1310973</v>
      </c>
    </row>
    <row r="519" spans="1:5" x14ac:dyDescent="0.25">
      <c r="A519" t="str">
        <f>HYPERLINK("https://www.ncbi.nlm.nih.gov/geo/query/acc.cgi?acc=GSM1904065","GSM1904065")</f>
        <v>GSM1904065</v>
      </c>
      <c r="B519" s="2" t="s">
        <v>7118</v>
      </c>
      <c r="C519" t="str">
        <f t="shared" si="4"/>
        <v>GSE73823</v>
      </c>
      <c r="D519" t="str">
        <f t="shared" si="5"/>
        <v>SRP064574</v>
      </c>
      <c r="E519" t="str">
        <f>HYPERLINK("https://www.ncbi.nlm.nih.gov/Traces/study/?acc=SRX1310959","SRX1310959")</f>
        <v>SRX1310959</v>
      </c>
    </row>
    <row r="520" spans="1:5" x14ac:dyDescent="0.25">
      <c r="A520" t="str">
        <f>HYPERLINK("https://www.ncbi.nlm.nih.gov/geo/query/acc.cgi?acc=GSM2360935","GSM2360935")</f>
        <v>GSM2360935</v>
      </c>
      <c r="B520" s="2" t="s">
        <v>7119</v>
      </c>
      <c r="C520" t="str">
        <f>HYPERLINK("https://www.ncbi.nlm.nih.gov/geo/query/acc.cgi?acc=GSE89210","GSE89210")</f>
        <v>GSE89210</v>
      </c>
      <c r="D520" t="str">
        <f>HYPERLINK("https://www.ncbi.nlm.nih.gov/Traces/study/?acc=SRP092111","SRP092111")</f>
        <v>SRP092111</v>
      </c>
      <c r="E520" t="str">
        <f>HYPERLINK("https://www.ncbi.nlm.nih.gov/Traces/study/?acc=SRX2270103","SRX2270103")</f>
        <v>SRX2270103</v>
      </c>
    </row>
    <row r="521" spans="1:5" x14ac:dyDescent="0.25">
      <c r="A521" t="str">
        <f>HYPERLINK("https://www.ncbi.nlm.nih.gov/geo/query/acc.cgi?acc=GSM1437477","GSM1437477")</f>
        <v>GSM1437477</v>
      </c>
      <c r="B521" s="2" t="s">
        <v>7120</v>
      </c>
      <c r="C521" t="str">
        <f>HYPERLINK("https://www.ncbi.nlm.nih.gov/geo/query/acc.cgi?acc=GSE58414","GSE58414")</f>
        <v>GSE58414</v>
      </c>
      <c r="D521" t="str">
        <f>HYPERLINK("https://www.ncbi.nlm.nih.gov/Traces/study/?acc=SRP044364","SRP044364")</f>
        <v>SRP044364</v>
      </c>
      <c r="E521" t="str">
        <f>HYPERLINK("https://www.ncbi.nlm.nih.gov/Traces/study/?acc=SRX652849","SRX652849")</f>
        <v>SRX652849</v>
      </c>
    </row>
    <row r="522" spans="1:5" x14ac:dyDescent="0.25">
      <c r="A522" t="str">
        <f>HYPERLINK("https://www.ncbi.nlm.nih.gov/geo/query/acc.cgi?acc=GSM1282302","GSM1282302")</f>
        <v>GSM1282302</v>
      </c>
      <c r="B522" s="2" t="s">
        <v>7121</v>
      </c>
      <c r="C522" t="str">
        <f>HYPERLINK("https://www.ncbi.nlm.nih.gov/geo/query/acc.cgi?acc=GSE53090","GSE53090")</f>
        <v>GSE53090</v>
      </c>
      <c r="D522" t="str">
        <f>HYPERLINK("https://www.ncbi.nlm.nih.gov/Traces/study/?acc=SRP033568","SRP033568")</f>
        <v>SRP033568</v>
      </c>
      <c r="E522" t="str">
        <f>HYPERLINK("https://www.ncbi.nlm.nih.gov/Traces/study/?acc=SRX388451","SRX388451")</f>
        <v>SRX388451</v>
      </c>
    </row>
    <row r="523" spans="1:5" x14ac:dyDescent="0.25">
      <c r="A523" t="str">
        <f>HYPERLINK("https://www.ncbi.nlm.nih.gov/geo/query/acc.cgi?acc=GSM1437478","GSM1437478")</f>
        <v>GSM1437478</v>
      </c>
      <c r="B523" s="2" t="s">
        <v>7122</v>
      </c>
      <c r="C523" t="str">
        <f>HYPERLINK("https://www.ncbi.nlm.nih.gov/geo/query/acc.cgi?acc=GSE58414","GSE58414")</f>
        <v>GSE58414</v>
      </c>
      <c r="D523" t="str">
        <f>HYPERLINK("https://www.ncbi.nlm.nih.gov/Traces/study/?acc=SRP044364","SRP044364")</f>
        <v>SRP044364</v>
      </c>
      <c r="E523" t="str">
        <f>HYPERLINK("https://www.ncbi.nlm.nih.gov/Traces/study/?acc=SRX652863","SRX652863")</f>
        <v>SRX652863</v>
      </c>
    </row>
    <row r="524" spans="1:5" x14ac:dyDescent="0.25">
      <c r="A524" t="str">
        <f>HYPERLINK("https://www.ncbi.nlm.nih.gov/geo/query/acc.cgi?acc=GSM1355146","GSM1355146")</f>
        <v>GSM1355146</v>
      </c>
      <c r="B524" s="2" t="s">
        <v>7123</v>
      </c>
      <c r="C524" t="str">
        <f>HYPERLINK("https://www.ncbi.nlm.nih.gov/geo/query/acc.cgi?acc=GSE56096","GSE56096")</f>
        <v>GSE56096</v>
      </c>
      <c r="D524" t="str">
        <f>HYPERLINK("https://www.ncbi.nlm.nih.gov/Traces/study/?acc=SRP040451","SRP040451")</f>
        <v>SRP040451</v>
      </c>
      <c r="E524" t="str">
        <f>HYPERLINK("https://www.ncbi.nlm.nih.gov/Traces/study/?acc=SRX497859","SRX497859")</f>
        <v>SRX497859</v>
      </c>
    </row>
    <row r="525" spans="1:5" x14ac:dyDescent="0.25">
      <c r="A525" t="str">
        <f>HYPERLINK("https://www.ncbi.nlm.nih.gov/geo/query/acc.cgi?acc=GSM1176464","GSM1176464")</f>
        <v>GSM1176464</v>
      </c>
      <c r="B525" s="2" t="s">
        <v>7124</v>
      </c>
      <c r="C525" t="str">
        <f>HYPERLINK("https://www.ncbi.nlm.nih.gov/geo/query/acc.cgi?acc=GSE48364","GSE48364")</f>
        <v>GSE48364</v>
      </c>
      <c r="D525" t="str">
        <f>HYPERLINK("https://www.ncbi.nlm.nih.gov/Traces/study/?acc=SRP026364","SRP026364")</f>
        <v>SRP026364</v>
      </c>
      <c r="E525" t="str">
        <f>HYPERLINK("https://www.ncbi.nlm.nih.gov/Traces/study/?acc=SRX316292","SRX316292")</f>
        <v>SRX316292</v>
      </c>
    </row>
    <row r="526" spans="1:5" x14ac:dyDescent="0.25">
      <c r="A526" t="str">
        <f>HYPERLINK("https://www.ncbi.nlm.nih.gov/geo/query/acc.cgi?acc=GSM1308219","GSM1308219")</f>
        <v>GSM1308219</v>
      </c>
      <c r="B526" s="2" t="s">
        <v>7125</v>
      </c>
      <c r="C526" t="str">
        <f>HYPERLINK("https://www.ncbi.nlm.nih.gov/geo/query/acc.cgi?acc=GSE54107","GSE54107")</f>
        <v>GSE54107</v>
      </c>
      <c r="D526" t="str">
        <f>HYPERLINK("https://www.ncbi.nlm.nih.gov/Traces/study/?acc=SRP035420","SRP035420")</f>
        <v>SRP035420</v>
      </c>
      <c r="E526" t="str">
        <f>HYPERLINK("https://www.ncbi.nlm.nih.gov/Traces/study/?acc=SRX433225","SRX433225")</f>
        <v>SRX433225</v>
      </c>
    </row>
    <row r="527" spans="1:5" x14ac:dyDescent="0.25">
      <c r="A527" t="str">
        <f>HYPERLINK("https://www.ncbi.nlm.nih.gov/geo/query/acc.cgi?acc=GSM1974107","GSM1974107")</f>
        <v>GSM1974107</v>
      </c>
      <c r="B527" s="2" t="s">
        <v>7126</v>
      </c>
      <c r="C527" t="str">
        <f>HYPERLINK("https://www.ncbi.nlm.nih.gov/geo/query/acc.cgi?acc=GSE68582","GSE68582")</f>
        <v>GSE68582</v>
      </c>
      <c r="D527" t="str">
        <f>HYPERLINK("https://www.ncbi.nlm.nih.gov/Traces/study/?acc=SRP058020","SRP058020")</f>
        <v>SRP058020</v>
      </c>
      <c r="E527" t="str">
        <f>HYPERLINK("https://www.ncbi.nlm.nih.gov/Traces/study/?acc=SRX1488354","SRX1488354")</f>
        <v>SRX1488354</v>
      </c>
    </row>
    <row r="528" spans="1:5" x14ac:dyDescent="0.25">
      <c r="A528" t="str">
        <f>HYPERLINK("https://www.ncbi.nlm.nih.gov/geo/query/acc.cgi?acc=GSM1820686","GSM1820686")</f>
        <v>GSM1820686</v>
      </c>
      <c r="B528" s="2" t="s">
        <v>7127</v>
      </c>
      <c r="C528" t="str">
        <f>HYPERLINK("https://www.ncbi.nlm.nih.gov/geo/query/acc.cgi?acc=GSE70863","GSE70863")</f>
        <v>GSE70863</v>
      </c>
      <c r="D528" t="str">
        <f>HYPERLINK("https://www.ncbi.nlm.nih.gov/Traces/study/?acc=SRP060878","SRP060878")</f>
        <v>SRP060878</v>
      </c>
      <c r="E528" t="str">
        <f>HYPERLINK("https://www.ncbi.nlm.nih.gov/Traces/study/?acc=SRX1093889","SRX1093889")</f>
        <v>SRX1093889</v>
      </c>
    </row>
    <row r="529" spans="1:5" x14ac:dyDescent="0.25">
      <c r="A529" t="str">
        <f>HYPERLINK("https://www.ncbi.nlm.nih.gov/geo/query/acc.cgi?acc=GSM1820687","GSM1820687")</f>
        <v>GSM1820687</v>
      </c>
      <c r="B529" s="2" t="s">
        <v>7128</v>
      </c>
      <c r="C529" t="str">
        <f>HYPERLINK("https://www.ncbi.nlm.nih.gov/geo/query/acc.cgi?acc=GSE70863","GSE70863")</f>
        <v>GSE70863</v>
      </c>
      <c r="D529" t="str">
        <f>HYPERLINK("https://www.ncbi.nlm.nih.gov/Traces/study/?acc=SRP060878","SRP060878")</f>
        <v>SRP060878</v>
      </c>
      <c r="E529" t="str">
        <f>HYPERLINK("https://www.ncbi.nlm.nih.gov/Traces/study/?acc=SRX1093890","SRX1093890")</f>
        <v>SRX1093890</v>
      </c>
    </row>
    <row r="530" spans="1:5" x14ac:dyDescent="0.25">
      <c r="A530" t="str">
        <f>HYPERLINK("https://www.ncbi.nlm.nih.gov/geo/query/acc.cgi?acc=GSM1820674","GSM1820674")</f>
        <v>GSM1820674</v>
      </c>
      <c r="B530" s="2" t="s">
        <v>7129</v>
      </c>
      <c r="C530" t="str">
        <f>HYPERLINK("https://www.ncbi.nlm.nih.gov/geo/query/acc.cgi?acc=GSE70863","GSE70863")</f>
        <v>GSE70863</v>
      </c>
      <c r="D530" t="str">
        <f>HYPERLINK("https://www.ncbi.nlm.nih.gov/Traces/study/?acc=SRP060878","SRP060878")</f>
        <v>SRP060878</v>
      </c>
      <c r="E530" t="str">
        <f>HYPERLINK("https://www.ncbi.nlm.nih.gov/Traces/study/?acc=SRX1093877","SRX1093877")</f>
        <v>SRX1093877</v>
      </c>
    </row>
    <row r="531" spans="1:5" x14ac:dyDescent="0.25">
      <c r="A531" t="str">
        <f>HYPERLINK("https://www.ncbi.nlm.nih.gov/geo/query/acc.cgi?acc=GSM2586566","GSM2586566")</f>
        <v>GSM2586566</v>
      </c>
      <c r="B531" s="2" t="s">
        <v>7130</v>
      </c>
      <c r="C531" t="str">
        <f>HYPERLINK("https://www.ncbi.nlm.nih.gov/geo/query/acc.cgi?acc=GSE98063","GSE98063")</f>
        <v>GSE98063</v>
      </c>
      <c r="D531" t="str">
        <f>HYPERLINK("https://www.ncbi.nlm.nih.gov/Traces/study/?acc=SRP104739","SRP104739")</f>
        <v>SRP104739</v>
      </c>
      <c r="E531" t="str">
        <f>HYPERLINK("https://www.ncbi.nlm.nih.gov/Traces/study/?acc=SRX2752367","SRX2752367")</f>
        <v>SRX2752367</v>
      </c>
    </row>
    <row r="532" spans="1:5" x14ac:dyDescent="0.25">
      <c r="A532" t="str">
        <f>HYPERLINK("https://www.ncbi.nlm.nih.gov/geo/query/acc.cgi?acc=GSM1136272","GSM1136272")</f>
        <v>GSM1136272</v>
      </c>
      <c r="B532" s="2" t="s">
        <v>7131</v>
      </c>
      <c r="C532" t="str">
        <f>HYPERLINK("https://www.ncbi.nlm.nih.gov/geo/query/acc.cgi?acc=GSE46730","GSE46730")</f>
        <v>GSE46730</v>
      </c>
      <c r="D532" t="str">
        <f>HYPERLINK("https://www.ncbi.nlm.nih.gov/Traces/study/?acc=SRP022177","SRP022177")</f>
        <v>SRP022177</v>
      </c>
      <c r="E532" t="str">
        <f>HYPERLINK("https://www.ncbi.nlm.nih.gov/Traces/study/?acc=SRX276058","SRX276058")</f>
        <v>SRX276058</v>
      </c>
    </row>
    <row r="533" spans="1:5" x14ac:dyDescent="0.25">
      <c r="A533" t="str">
        <f>HYPERLINK("https://www.ncbi.nlm.nih.gov/geo/query/acc.cgi?acc=GSM1706489","GSM1706489")</f>
        <v>GSM1706489</v>
      </c>
      <c r="B533" s="2" t="s">
        <v>7132</v>
      </c>
      <c r="C533" t="str">
        <f>HYPERLINK("https://www.ncbi.nlm.nih.gov/geo/query/acc.cgi?acc=GSE69669","GSE69669")</f>
        <v>GSE69669</v>
      </c>
      <c r="D533" t="str">
        <f>HYPERLINK("https://www.ncbi.nlm.nih.gov/Traces/study/?acc=SRP059253","SRP059253")</f>
        <v>SRP059253</v>
      </c>
      <c r="E533" t="str">
        <f>HYPERLINK("https://www.ncbi.nlm.nih.gov/Traces/study/?acc=SRX1053776","SRX1053776")</f>
        <v>SRX1053776</v>
      </c>
    </row>
    <row r="534" spans="1:5" x14ac:dyDescent="0.25">
      <c r="A534" t="str">
        <f>HYPERLINK("https://www.ncbi.nlm.nih.gov/geo/query/acc.cgi?acc=GSM1891560","GSM1891560")</f>
        <v>GSM1891560</v>
      </c>
      <c r="B534" s="2" t="s">
        <v>7133</v>
      </c>
      <c r="C534" t="str">
        <f>HYPERLINK("https://www.ncbi.nlm.nih.gov/geo/query/acc.cgi?acc=GSE73352","GSE73352")</f>
        <v>GSE73352</v>
      </c>
      <c r="D534" t="str">
        <f>HYPERLINK("https://www.ncbi.nlm.nih.gov/Traces/study/?acc=SRP064115","SRP064115")</f>
        <v>SRP064115</v>
      </c>
      <c r="E534" t="str">
        <f>HYPERLINK("https://www.ncbi.nlm.nih.gov/Traces/study/?acc=SRX1280417","SRX1280417")</f>
        <v>SRX1280417</v>
      </c>
    </row>
    <row r="535" spans="1:5" x14ac:dyDescent="0.25">
      <c r="A535" t="str">
        <f>HYPERLINK("https://www.ncbi.nlm.nih.gov/geo/query/acc.cgi?acc=GSM2149157","GSM2149157")</f>
        <v>GSM2149157</v>
      </c>
      <c r="B535" s="2" t="s">
        <v>7134</v>
      </c>
      <c r="C535" t="str">
        <f>HYPERLINK("https://www.ncbi.nlm.nih.gov/geo/query/acc.cgi?acc=GSE81285","GSE81285")</f>
        <v>GSE81285</v>
      </c>
      <c r="D535" t="str">
        <f>HYPERLINK("https://www.ncbi.nlm.nih.gov/Traces/study/?acc=SRP074763","SRP074763")</f>
        <v>SRP074763</v>
      </c>
      <c r="E535" t="str">
        <f>HYPERLINK("https://www.ncbi.nlm.nih.gov/Traces/study/?acc=SRX1754845","SRX1754845")</f>
        <v>SRX1754845</v>
      </c>
    </row>
    <row r="536" spans="1:5" x14ac:dyDescent="0.25">
      <c r="A536" t="str">
        <f>HYPERLINK("https://www.ncbi.nlm.nih.gov/geo/query/acc.cgi?acc=GSM2149160","GSM2149160")</f>
        <v>GSM2149160</v>
      </c>
      <c r="B536" s="2" t="s">
        <v>7135</v>
      </c>
      <c r="C536" t="str">
        <f>HYPERLINK("https://www.ncbi.nlm.nih.gov/geo/query/acc.cgi?acc=GSE81285","GSE81285")</f>
        <v>GSE81285</v>
      </c>
      <c r="D536" t="str">
        <f>HYPERLINK("https://www.ncbi.nlm.nih.gov/Traces/study/?acc=SRP074763","SRP074763")</f>
        <v>SRP074763</v>
      </c>
      <c r="E536" t="str">
        <f>HYPERLINK("https://www.ncbi.nlm.nih.gov/Traces/study/?acc=SRX1754848","SRX1754848")</f>
        <v>SRX1754848</v>
      </c>
    </row>
    <row r="537" spans="1:5" x14ac:dyDescent="0.25">
      <c r="A537" t="str">
        <f>HYPERLINK("https://www.ncbi.nlm.nih.gov/geo/query/acc.cgi?acc=GSM2141222","GSM2141222")</f>
        <v>GSM2141222</v>
      </c>
      <c r="B537" s="2" t="s">
        <v>7136</v>
      </c>
      <c r="C537" t="str">
        <f>HYPERLINK("https://www.ncbi.nlm.nih.gov/geo/query/acc.cgi?acc=GSE81044","GSE81044")</f>
        <v>GSE81044</v>
      </c>
      <c r="D537" t="str">
        <f>HYPERLINK("https://www.ncbi.nlm.nih.gov/Traces/study/?acc=SRP074273","SRP074273")</f>
        <v>SRP074273</v>
      </c>
      <c r="E537" t="str">
        <f>HYPERLINK("https://www.ncbi.nlm.nih.gov/Traces/study/?acc=SRX1738885","SRX1738885")</f>
        <v>SRX1738885</v>
      </c>
    </row>
    <row r="538" spans="1:5" x14ac:dyDescent="0.25">
      <c r="A538" t="str">
        <f>HYPERLINK("https://www.ncbi.nlm.nih.gov/geo/query/acc.cgi?acc=GSM2141224","GSM2141224")</f>
        <v>GSM2141224</v>
      </c>
      <c r="B538" s="2" t="s">
        <v>7137</v>
      </c>
      <c r="C538" t="str">
        <f>HYPERLINK("https://www.ncbi.nlm.nih.gov/geo/query/acc.cgi?acc=GSE81044","GSE81044")</f>
        <v>GSE81044</v>
      </c>
      <c r="D538" t="str">
        <f>HYPERLINK("https://www.ncbi.nlm.nih.gov/Traces/study/?acc=SRP074273","SRP074273")</f>
        <v>SRP074273</v>
      </c>
      <c r="E538" t="str">
        <f>HYPERLINK("https://www.ncbi.nlm.nih.gov/Traces/study/?acc=SRX1738887","SRX1738887")</f>
        <v>SRX1738887</v>
      </c>
    </row>
    <row r="539" spans="1:5" x14ac:dyDescent="0.25">
      <c r="A539" t="str">
        <f>HYPERLINK("https://www.ncbi.nlm.nih.gov/geo/query/acc.cgi?acc=GSM1856451","GSM1856451")</f>
        <v>GSM1856451</v>
      </c>
      <c r="B539" s="2" t="s">
        <v>7138</v>
      </c>
      <c r="C539" t="str">
        <f>HYPERLINK("https://www.ncbi.nlm.nih.gov/geo/query/acc.cgi?acc=GSE72164","GSE72164")</f>
        <v>GSE72164</v>
      </c>
      <c r="D539" t="str">
        <f>HYPERLINK("https://www.ncbi.nlm.nih.gov/Traces/study/?acc=SRP062574","SRP062574")</f>
        <v>SRP062574</v>
      </c>
      <c r="E539" t="str">
        <f>HYPERLINK("https://www.ncbi.nlm.nih.gov/Traces/study/?acc=SRX1158310","SRX1158310")</f>
        <v>SRX1158310</v>
      </c>
    </row>
    <row r="540" spans="1:5" x14ac:dyDescent="0.25">
      <c r="A540" t="str">
        <f>HYPERLINK("https://www.ncbi.nlm.nih.gov/geo/query/acc.cgi?acc=GSM1053451","GSM1053451")</f>
        <v>GSM1053451</v>
      </c>
      <c r="B540" s="2" t="s">
        <v>7139</v>
      </c>
      <c r="C540" t="str">
        <f>HYPERLINK("https://www.ncbi.nlm.nih.gov/geo/query/acc.cgi?acc=GSE42923","GSE42923")</f>
        <v>GSE42923</v>
      </c>
      <c r="D540" t="str">
        <f>HYPERLINK("https://www.ncbi.nlm.nih.gov/Traces/study/?acc=SRP017572","SRP017572")</f>
        <v>SRP017572</v>
      </c>
      <c r="E540" t="str">
        <f>HYPERLINK("https://www.ncbi.nlm.nih.gov/Traces/study/?acc=SRX210593","SRX210593")</f>
        <v>SRX210593</v>
      </c>
    </row>
    <row r="541" spans="1:5" x14ac:dyDescent="0.25">
      <c r="A541" t="str">
        <f>HYPERLINK("https://www.ncbi.nlm.nih.gov/geo/query/acc.cgi?acc=GSM1024291","GSM1024291")</f>
        <v>GSM1024291</v>
      </c>
      <c r="B541" s="2" t="s">
        <v>7140</v>
      </c>
      <c r="C541" t="str">
        <f>HYPERLINK("https://www.ncbi.nlm.nih.gov/geo/query/acc.cgi?acc=GSE41785","GSE41785")</f>
        <v>GSE41785</v>
      </c>
      <c r="D541" t="str">
        <f>HYPERLINK("https://www.ncbi.nlm.nih.gov/Traces/study/?acc=SRP016625","SRP016625")</f>
        <v>SRP016625</v>
      </c>
      <c r="E541" t="str">
        <f>HYPERLINK("https://www.ncbi.nlm.nih.gov/Traces/study/?acc=SRX200652","SRX200652")</f>
        <v>SRX200652</v>
      </c>
    </row>
    <row r="542" spans="1:5" x14ac:dyDescent="0.25">
      <c r="A542" t="str">
        <f>HYPERLINK("https://www.ncbi.nlm.nih.gov/geo/query/acc.cgi?acc=GSM1024293","GSM1024293")</f>
        <v>GSM1024293</v>
      </c>
      <c r="B542" s="2" t="s">
        <v>7141</v>
      </c>
      <c r="C542" t="str">
        <f>HYPERLINK("https://www.ncbi.nlm.nih.gov/geo/query/acc.cgi?acc=GSE41785","GSE41785")</f>
        <v>GSE41785</v>
      </c>
      <c r="D542" t="str">
        <f>HYPERLINK("https://www.ncbi.nlm.nih.gov/Traces/study/?acc=SRP016625","SRP016625")</f>
        <v>SRP016625</v>
      </c>
      <c r="E542" t="str">
        <f>HYPERLINK("https://www.ncbi.nlm.nih.gov/Traces/study/?acc=SRX200654","SRX200654")</f>
        <v>SRX200654</v>
      </c>
    </row>
    <row r="543" spans="1:5" x14ac:dyDescent="0.25">
      <c r="A543" t="str">
        <f>HYPERLINK("https://www.ncbi.nlm.nih.gov/geo/query/acc.cgi?acc=GSM1643260","GSM1643260")</f>
        <v>GSM1643260</v>
      </c>
      <c r="B543" s="2" t="s">
        <v>7142</v>
      </c>
      <c r="C543" t="str">
        <f>HYPERLINK("https://www.ncbi.nlm.nih.gov/geo/query/acc.cgi?acc=GSE67265","GSE67265")</f>
        <v>GSE67265</v>
      </c>
      <c r="D543" t="str">
        <f>HYPERLINK("https://www.ncbi.nlm.nih.gov/Traces/study/?acc=SRP056571","SRP056571")</f>
        <v>SRP056571</v>
      </c>
      <c r="E543" t="str">
        <f>HYPERLINK("https://www.ncbi.nlm.nih.gov/Traces/study/?acc=SRX969067","SRX969067")</f>
        <v>SRX969067</v>
      </c>
    </row>
    <row r="544" spans="1:5" x14ac:dyDescent="0.25">
      <c r="A544" t="str">
        <f>HYPERLINK("https://www.ncbi.nlm.nih.gov/geo/query/acc.cgi?acc=GSM2059162","GSM2059162")</f>
        <v>GSM2059162</v>
      </c>
      <c r="B544" s="2" t="s">
        <v>7143</v>
      </c>
      <c r="C544" t="str">
        <f>HYPERLINK("https://www.ncbi.nlm.nih.gov/geo/query/acc.cgi?acc=GSE77778","GSE77778")</f>
        <v>GSE77778</v>
      </c>
      <c r="D544" t="str">
        <f>HYPERLINK("https://www.ncbi.nlm.nih.gov/Traces/study/?acc=SRP069861","SRP069861")</f>
        <v>SRP069861</v>
      </c>
      <c r="E544" t="str">
        <f>HYPERLINK("https://www.ncbi.nlm.nih.gov/Traces/study/?acc=SRX1569954","SRX1569954")</f>
        <v>SRX1569954</v>
      </c>
    </row>
    <row r="545" spans="1:5" x14ac:dyDescent="0.25">
      <c r="A545" t="str">
        <f>HYPERLINK("https://www.ncbi.nlm.nih.gov/geo/query/acc.cgi?acc=GSM1428579","GSM1428579")</f>
        <v>GSM1428579</v>
      </c>
      <c r="B545" s="2" t="s">
        <v>7148</v>
      </c>
      <c r="C545" t="str">
        <f>HYPERLINK("https://www.ncbi.nlm.nih.gov/geo/query/acc.cgi?acc=GSE59104","GSE59104")</f>
        <v>GSE59104</v>
      </c>
      <c r="D545" t="str">
        <f>HYPERLINK("https://www.ncbi.nlm.nih.gov/Traces/study/?acc=SRP044086","SRP044086")</f>
        <v>SRP044086</v>
      </c>
      <c r="E545" t="str">
        <f>HYPERLINK("https://www.ncbi.nlm.nih.gov/Traces/study/?acc=SRX647220","SRX647220")</f>
        <v>SRX647220</v>
      </c>
    </row>
    <row r="546" spans="1:5" x14ac:dyDescent="0.25">
      <c r="A546" t="str">
        <f>HYPERLINK("https://www.ncbi.nlm.nih.gov/geo/query/acc.cgi?acc=GSM2219509","GSM2219509")</f>
        <v>GSM2219509</v>
      </c>
      <c r="B546" s="2" t="s">
        <v>7150</v>
      </c>
      <c r="C546" t="str">
        <f>HYPERLINK("https://www.ncbi.nlm.nih.gov/geo/query/acc.cgi?acc=GSE80280","GSE80280")</f>
        <v>GSE80280</v>
      </c>
      <c r="D546" t="str">
        <f>HYPERLINK("https://www.ncbi.nlm.nih.gov/Traces/study/?acc=SRP073306","SRP073306")</f>
        <v>SRP073306</v>
      </c>
      <c r="E546" t="str">
        <f>HYPERLINK("https://www.ncbi.nlm.nih.gov/Traces/study/?acc=SRX1884211","SRX1884211")</f>
        <v>SRX1884211</v>
      </c>
    </row>
    <row r="547" spans="1:5" x14ac:dyDescent="0.25">
      <c r="A547" t="str">
        <f>HYPERLINK("https://www.ncbi.nlm.nih.gov/geo/query/acc.cgi?acc=GSM910952","GSM910952")</f>
        <v>GSM910952</v>
      </c>
      <c r="B547" s="2" t="s">
        <v>7152</v>
      </c>
      <c r="C547" t="str">
        <f>HYPERLINK("https://www.ncbi.nlm.nih.gov/geo/query/acc.cgi?acc=GSE37111","GSE37111")</f>
        <v>GSE37111</v>
      </c>
      <c r="D547" t="str">
        <f>HYPERLINK("https://www.ncbi.nlm.nih.gov/Traces/study/?acc=SRP012118","SRP012118")</f>
        <v>SRP012118</v>
      </c>
      <c r="E547" t="str">
        <f>HYPERLINK("https://www.ncbi.nlm.nih.gov/Traces/study/?acc=SRX137369","SRX137369")</f>
        <v>SRX137369</v>
      </c>
    </row>
    <row r="548" spans="1:5" x14ac:dyDescent="0.25">
      <c r="A548" t="str">
        <f>HYPERLINK("https://www.ncbi.nlm.nih.gov/geo/query/acc.cgi?acc=GSM1182003","GSM1182003")</f>
        <v>GSM1182003</v>
      </c>
      <c r="B548" s="2" t="s">
        <v>7153</v>
      </c>
      <c r="C548" t="str">
        <f>HYPERLINK("https://www.ncbi.nlm.nih.gov/geo/query/acc.cgi?acc=GSE48606","GSE48606")</f>
        <v>GSE48606</v>
      </c>
      <c r="D548" t="str">
        <f>HYPERLINK("https://www.ncbi.nlm.nih.gov/Traces/study/?acc=SRP026625","SRP026625")</f>
        <v>SRP026625</v>
      </c>
      <c r="E548" t="str">
        <f>HYPERLINK("https://www.ncbi.nlm.nih.gov/Traces/study/?acc=SRX318969","SRX318969")</f>
        <v>SRX318969</v>
      </c>
    </row>
    <row r="549" spans="1:5" x14ac:dyDescent="0.25">
      <c r="A549" t="str">
        <f>HYPERLINK("https://www.ncbi.nlm.nih.gov/geo/query/acc.cgi?acc=GSM2515780","GSM2515780")</f>
        <v>GSM2515780</v>
      </c>
      <c r="B549" s="2" t="s">
        <v>7154</v>
      </c>
      <c r="C549" t="str">
        <f>HYPERLINK("https://www.ncbi.nlm.nih.gov/geo/query/acc.cgi?acc=GSE85632","GSE85632")</f>
        <v>GSE85632</v>
      </c>
      <c r="D549" t="str">
        <f>HYPERLINK("https://www.ncbi.nlm.nih.gov/Traces/study/?acc=SRP100862","SRP100862")</f>
        <v>SRP100862</v>
      </c>
      <c r="E549" t="str">
        <f>HYPERLINK("https://www.ncbi.nlm.nih.gov/Traces/study/?acc=SRX2599550","SRX2599550")</f>
        <v>SRX2599550</v>
      </c>
    </row>
    <row r="550" spans="1:5" x14ac:dyDescent="0.25">
      <c r="A550" t="str">
        <f>HYPERLINK("https://www.ncbi.nlm.nih.gov/geo/query/acc.cgi?acc=GSM1899788","GSM1899788")</f>
        <v>GSM1899788</v>
      </c>
      <c r="B550" s="2" t="s">
        <v>7155</v>
      </c>
      <c r="C550" t="str">
        <f>HYPERLINK("https://www.ncbi.nlm.nih.gov/geo/query/acc.cgi?acc=GSE73631","GSE73631")</f>
        <v>GSE73631</v>
      </c>
      <c r="D550" t="str">
        <f>HYPERLINK("https://www.ncbi.nlm.nih.gov/Traces/study/?acc=SRP064357","SRP064357")</f>
        <v>SRP064357</v>
      </c>
      <c r="E550" t="str">
        <f>HYPERLINK("https://www.ncbi.nlm.nih.gov/Traces/study/?acc=SRX1297579","SRX1297579")</f>
        <v>SRX1297579</v>
      </c>
    </row>
    <row r="551" spans="1:5" x14ac:dyDescent="0.25">
      <c r="A551" t="str">
        <f>HYPERLINK("https://www.ncbi.nlm.nih.gov/geo/query/acc.cgi?acc=GSM1899787","GSM1899787")</f>
        <v>GSM1899787</v>
      </c>
      <c r="B551" s="2" t="s">
        <v>7156</v>
      </c>
      <c r="C551" t="str">
        <f>HYPERLINK("https://www.ncbi.nlm.nih.gov/geo/query/acc.cgi?acc=GSE73631","GSE73631")</f>
        <v>GSE73631</v>
      </c>
      <c r="D551" t="str">
        <f>HYPERLINK("https://www.ncbi.nlm.nih.gov/Traces/study/?acc=SRP064357","SRP064357")</f>
        <v>SRP064357</v>
      </c>
      <c r="E551" t="str">
        <f>HYPERLINK("https://www.ncbi.nlm.nih.gov/Traces/study/?acc=SRX1297578","SRX1297578")</f>
        <v>SRX1297578</v>
      </c>
    </row>
    <row r="552" spans="1:5" x14ac:dyDescent="0.25">
      <c r="A552" t="str">
        <f>HYPERLINK("https://www.ncbi.nlm.nih.gov/geo/query/acc.cgi?acc=GSM2237784","GSM2237784")</f>
        <v>GSM2237784</v>
      </c>
      <c r="B552" s="2" t="s">
        <v>7157</v>
      </c>
      <c r="C552" t="str">
        <f>HYPERLINK("https://www.ncbi.nlm.nih.gov/geo/query/acc.cgi?acc=GSE84480","GSE84480")</f>
        <v>GSE84480</v>
      </c>
      <c r="D552" t="str">
        <f>HYPERLINK("https://www.ncbi.nlm.nih.gov/Traces/study/?acc=SRP078684","SRP078684")</f>
        <v>SRP078684</v>
      </c>
      <c r="E552" t="str">
        <f>HYPERLINK("https://www.ncbi.nlm.nih.gov/Traces/study/?acc=SRX1954142","SRX1954142")</f>
        <v>SRX1954142</v>
      </c>
    </row>
    <row r="553" spans="1:5" x14ac:dyDescent="0.25">
      <c r="A553" t="str">
        <f>HYPERLINK("https://www.ncbi.nlm.nih.gov/geo/query/acc.cgi?acc=GSM1657369","GSM1657369")</f>
        <v>GSM1657369</v>
      </c>
      <c r="B553" s="2" t="s">
        <v>7158</v>
      </c>
      <c r="C553" t="str">
        <f>HYPERLINK("https://www.ncbi.nlm.nih.gov/geo/query/acc.cgi?acc=GSE67867","GSE67867")</f>
        <v>GSE67867</v>
      </c>
      <c r="D553" t="str">
        <f>HYPERLINK("https://www.ncbi.nlm.nih.gov/Traces/study/?acc=SRP057157","SRP057157")</f>
        <v>SRP057157</v>
      </c>
      <c r="E553" t="str">
        <f>HYPERLINK("https://www.ncbi.nlm.nih.gov/Traces/study/?acc=SRX994796","SRX994796")</f>
        <v>SRX994796</v>
      </c>
    </row>
    <row r="554" spans="1:5" x14ac:dyDescent="0.25">
      <c r="A554" t="str">
        <f>HYPERLINK("https://www.ncbi.nlm.nih.gov/geo/query/acc.cgi?acc=GSM1838382","GSM1838382")</f>
        <v>GSM1838382</v>
      </c>
      <c r="B554" s="2" t="s">
        <v>7159</v>
      </c>
      <c r="C554" t="str">
        <f>HYPERLINK("https://www.ncbi.nlm.nih.gov/geo/query/acc.cgi?acc=GSE71554","GSE71554")</f>
        <v>GSE71554</v>
      </c>
      <c r="D554" t="str">
        <f>HYPERLINK("https://www.ncbi.nlm.nih.gov/Traces/study/?acc=SRP061838","SRP061838")</f>
        <v>SRP061838</v>
      </c>
      <c r="E554" t="str">
        <f>HYPERLINK("https://www.ncbi.nlm.nih.gov/Traces/study/?acc=SRX1125194","SRX1125194")</f>
        <v>SRX1125194</v>
      </c>
    </row>
    <row r="555" spans="1:5" x14ac:dyDescent="0.25">
      <c r="A555" t="str">
        <f>HYPERLINK("https://www.ncbi.nlm.nih.gov/geo/query/acc.cgi?acc=GSM1838381","GSM1838381")</f>
        <v>GSM1838381</v>
      </c>
      <c r="B555" s="2" t="s">
        <v>7160</v>
      </c>
      <c r="C555" t="str">
        <f>HYPERLINK("https://www.ncbi.nlm.nih.gov/geo/query/acc.cgi?acc=GSE71554","GSE71554")</f>
        <v>GSE71554</v>
      </c>
      <c r="D555" t="str">
        <f>HYPERLINK("https://www.ncbi.nlm.nih.gov/Traces/study/?acc=SRP061838","SRP061838")</f>
        <v>SRP061838</v>
      </c>
      <c r="E555" t="str">
        <f>HYPERLINK("https://www.ncbi.nlm.nih.gov/Traces/study/?acc=SRX1125193","SRX1125193")</f>
        <v>SRX1125193</v>
      </c>
    </row>
    <row r="556" spans="1:5" x14ac:dyDescent="0.25">
      <c r="A556" t="str">
        <f>HYPERLINK("https://www.ncbi.nlm.nih.gov/geo/query/acc.cgi?acc=GSM910951","GSM910951")</f>
        <v>GSM910951</v>
      </c>
      <c r="B556" s="2" t="s">
        <v>7170</v>
      </c>
      <c r="C556" t="str">
        <f>HYPERLINK("https://www.ncbi.nlm.nih.gov/geo/query/acc.cgi?acc=GSE37111","GSE37111")</f>
        <v>GSE37111</v>
      </c>
      <c r="D556" t="str">
        <f>HYPERLINK("https://www.ncbi.nlm.nih.gov/Traces/study/?acc=SRP012118","SRP012118")</f>
        <v>SRP012118</v>
      </c>
      <c r="E556" t="str">
        <f>HYPERLINK("https://www.ncbi.nlm.nih.gov/Traces/study/?acc=SRX137368","SRX137368")</f>
        <v>SRX137368</v>
      </c>
    </row>
    <row r="557" spans="1:5" x14ac:dyDescent="0.25">
      <c r="A557" t="str">
        <f>HYPERLINK("https://www.ncbi.nlm.nih.gov/geo/query/acc.cgi?acc=GSM1419129","GSM1419129")</f>
        <v>GSM1419129</v>
      </c>
      <c r="B557" s="2" t="s">
        <v>7171</v>
      </c>
      <c r="C557" t="str">
        <f>HYPERLINK("https://www.ncbi.nlm.nih.gov/geo/query/acc.cgi?acc=GSE58757","GSE58757")</f>
        <v>GSE58757</v>
      </c>
      <c r="D557" t="str">
        <f>HYPERLINK("https://www.ncbi.nlm.nih.gov/Traces/study/?acc=SRP043525","SRP043525")</f>
        <v>SRP043525</v>
      </c>
      <c r="E557" t="str">
        <f>HYPERLINK("https://www.ncbi.nlm.nih.gov/Traces/study/?acc=SRX621378","SRX621378")</f>
        <v>SRX621378</v>
      </c>
    </row>
    <row r="558" spans="1:5" x14ac:dyDescent="0.25">
      <c r="A558" t="str">
        <f>HYPERLINK("https://www.ncbi.nlm.nih.gov/geo/query/acc.cgi?acc=GSM1419135","GSM1419135")</f>
        <v>GSM1419135</v>
      </c>
      <c r="B558" s="2" t="s">
        <v>7172</v>
      </c>
      <c r="C558" t="str">
        <f>HYPERLINK("https://www.ncbi.nlm.nih.gov/geo/query/acc.cgi?acc=GSE58757","GSE58757")</f>
        <v>GSE58757</v>
      </c>
      <c r="D558" t="str">
        <f>HYPERLINK("https://www.ncbi.nlm.nih.gov/Traces/study/?acc=SRP043525","SRP043525")</f>
        <v>SRP043525</v>
      </c>
      <c r="E558" t="str">
        <f>HYPERLINK("https://www.ncbi.nlm.nih.gov/Traces/study/?acc=SRX621384","SRX621384")</f>
        <v>SRX621384</v>
      </c>
    </row>
    <row r="559" spans="1:5" x14ac:dyDescent="0.25">
      <c r="A559" t="str">
        <f>HYPERLINK("https://www.ncbi.nlm.nih.gov/geo/query/acc.cgi?acc=GSM1816844","GSM1816844")</f>
        <v>GSM1816844</v>
      </c>
      <c r="B559" s="2" t="s">
        <v>7182</v>
      </c>
      <c r="C559" t="str">
        <f>HYPERLINK("https://www.ncbi.nlm.nih.gov/geo/query/acc.cgi?acc=GSE70721","GSE70721")</f>
        <v>GSE70721</v>
      </c>
      <c r="D559" t="str">
        <f>HYPERLINK("https://www.ncbi.nlm.nih.gov/Traces/study/?acc=SRP060644","SRP060644")</f>
        <v>SRP060644</v>
      </c>
      <c r="E559" t="str">
        <f>HYPERLINK("https://www.ncbi.nlm.nih.gov/Traces/study/?acc=SRX1091402","SRX1091402")</f>
        <v>SRX1091402</v>
      </c>
    </row>
    <row r="560" spans="1:5" x14ac:dyDescent="0.25">
      <c r="A560" t="str">
        <f>HYPERLINK("https://www.ncbi.nlm.nih.gov/geo/query/acc.cgi?acc=GSM1899784","GSM1899784")</f>
        <v>GSM1899784</v>
      </c>
      <c r="B560" s="2" t="s">
        <v>7183</v>
      </c>
      <c r="C560" t="str">
        <f>HYPERLINK("https://www.ncbi.nlm.nih.gov/geo/query/acc.cgi?acc=GSE73631","GSE73631")</f>
        <v>GSE73631</v>
      </c>
      <c r="D560" t="str">
        <f>HYPERLINK("https://www.ncbi.nlm.nih.gov/Traces/study/?acc=SRP064357","SRP064357")</f>
        <v>SRP064357</v>
      </c>
      <c r="E560" t="str">
        <f>HYPERLINK("https://www.ncbi.nlm.nih.gov/Traces/study/?acc=SRX1297575","SRX1297575")</f>
        <v>SRX1297575</v>
      </c>
    </row>
    <row r="561" spans="1:5" x14ac:dyDescent="0.25">
      <c r="A561" t="str">
        <f>HYPERLINK("https://www.ncbi.nlm.nih.gov/geo/query/acc.cgi?acc=GSM2133798","GSM2133798")</f>
        <v>GSM2133798</v>
      </c>
      <c r="B561" s="2" t="s">
        <v>7184</v>
      </c>
      <c r="C561" t="str">
        <f>HYPERLINK("https://www.ncbi.nlm.nih.gov/geo/query/acc.cgi?acc=GSE80708","GSE80708")</f>
        <v>GSE80708</v>
      </c>
      <c r="D561" t="str">
        <f>HYPERLINK("https://www.ncbi.nlm.nih.gov/Traces/study/?acc=SRP074044","SRP074044")</f>
        <v>SRP074044</v>
      </c>
      <c r="E561" t="str">
        <f>HYPERLINK("https://www.ncbi.nlm.nih.gov/Traces/study/?acc=SRX1728906","SRX1728906")</f>
        <v>SRX1728906</v>
      </c>
    </row>
    <row r="562" spans="1:5" x14ac:dyDescent="0.25">
      <c r="A562" t="str">
        <f>HYPERLINK("https://www.ncbi.nlm.nih.gov/geo/query/acc.cgi?acc=GSM2133800","GSM2133800")</f>
        <v>GSM2133800</v>
      </c>
      <c r="B562" s="2" t="s">
        <v>7185</v>
      </c>
      <c r="C562" t="str">
        <f>HYPERLINK("https://www.ncbi.nlm.nih.gov/geo/query/acc.cgi?acc=GSE80708","GSE80708")</f>
        <v>GSE80708</v>
      </c>
      <c r="D562" t="str">
        <f>HYPERLINK("https://www.ncbi.nlm.nih.gov/Traces/study/?acc=SRP074044","SRP074044")</f>
        <v>SRP074044</v>
      </c>
      <c r="E562" t="str">
        <f>HYPERLINK("https://www.ncbi.nlm.nih.gov/Traces/study/?acc=SRX1728908","SRX1728908")</f>
        <v>SRX1728908</v>
      </c>
    </row>
    <row r="563" spans="1:5" x14ac:dyDescent="0.25">
      <c r="A563" t="str">
        <f>HYPERLINK("https://www.ncbi.nlm.nih.gov/geo/query/acc.cgi?acc=GSM910950","GSM910950")</f>
        <v>GSM910950</v>
      </c>
      <c r="B563" s="2" t="s">
        <v>7188</v>
      </c>
      <c r="C563" t="str">
        <f>HYPERLINK("https://www.ncbi.nlm.nih.gov/geo/query/acc.cgi?acc=GSE37111","GSE37111")</f>
        <v>GSE37111</v>
      </c>
      <c r="D563" t="str">
        <f>HYPERLINK("https://www.ncbi.nlm.nih.gov/Traces/study/?acc=SRP012118","SRP012118")</f>
        <v>SRP012118</v>
      </c>
      <c r="E563" t="str">
        <f>HYPERLINK("https://www.ncbi.nlm.nih.gov/Traces/study/?acc=SRX137367","SRX137367")</f>
        <v>SRX137367</v>
      </c>
    </row>
    <row r="564" spans="1:5" x14ac:dyDescent="0.25">
      <c r="A564" t="str">
        <f>HYPERLINK("https://www.ncbi.nlm.nih.gov/geo/query/acc.cgi?acc=GSM1842772","GSM1842772")</f>
        <v>GSM1842772</v>
      </c>
      <c r="B564" s="2" t="s">
        <v>7189</v>
      </c>
      <c r="C564" t="str">
        <f>HYPERLINK("https://www.ncbi.nlm.nih.gov/geo/query/acc.cgi?acc=GSE56312","GSE56312")</f>
        <v>GSE56312</v>
      </c>
      <c r="D564" t="str">
        <f>HYPERLINK("https://www.ncbi.nlm.nih.gov/Traces/study/?acc=SRP040666","SRP040666")</f>
        <v>SRP040666</v>
      </c>
      <c r="E564" t="str">
        <f>HYPERLINK("https://www.ncbi.nlm.nih.gov/Traces/study/?acc=SRX1133097","SRX1133097")</f>
        <v>SRX1133097</v>
      </c>
    </row>
    <row r="565" spans="1:5" x14ac:dyDescent="0.25">
      <c r="A565" t="str">
        <f>HYPERLINK("https://www.ncbi.nlm.nih.gov/geo/query/acc.cgi?acc=GSM1399458","GSM1399458")</f>
        <v>GSM1399458</v>
      </c>
      <c r="B565" s="2" t="s">
        <v>7193</v>
      </c>
      <c r="C565" t="str">
        <f>HYPERLINK("https://www.ncbi.nlm.nih.gov/geo/query/acc.cgi?acc=GSE58016","GSE58016")</f>
        <v>GSE58016</v>
      </c>
      <c r="D565" t="str">
        <f>HYPERLINK("https://www.ncbi.nlm.nih.gov/Traces/study/?acc=SRP042332","SRP042332")</f>
        <v>SRP042332</v>
      </c>
      <c r="E565" t="str">
        <f>HYPERLINK("https://www.ncbi.nlm.nih.gov/Traces/study/?acc=SRX554645","SRX554645")</f>
        <v>SRX554645</v>
      </c>
    </row>
    <row r="566" spans="1:5" x14ac:dyDescent="0.25">
      <c r="A566" t="str">
        <f>HYPERLINK("https://www.ncbi.nlm.nih.gov/geo/query/acc.cgi?acc=GSM1816841","GSM1816841")</f>
        <v>GSM1816841</v>
      </c>
      <c r="B566" s="2" t="s">
        <v>7194</v>
      </c>
      <c r="C566" t="str">
        <f>HYPERLINK("https://www.ncbi.nlm.nih.gov/geo/query/acc.cgi?acc=GSE70721","GSE70721")</f>
        <v>GSE70721</v>
      </c>
      <c r="D566" t="str">
        <f>HYPERLINK("https://www.ncbi.nlm.nih.gov/Traces/study/?acc=SRP060644","SRP060644")</f>
        <v>SRP060644</v>
      </c>
      <c r="E566" t="str">
        <f>HYPERLINK("https://www.ncbi.nlm.nih.gov/Traces/study/?acc=SRX1091399","SRX1091399")</f>
        <v>SRX1091399</v>
      </c>
    </row>
    <row r="567" spans="1:5" x14ac:dyDescent="0.25">
      <c r="A567" t="str">
        <f>HYPERLINK("https://www.ncbi.nlm.nih.gov/geo/query/acc.cgi?acc=GSM1816845","GSM1816845")</f>
        <v>GSM1816845</v>
      </c>
      <c r="B567" s="2" t="s">
        <v>7195</v>
      </c>
      <c r="C567" t="str">
        <f>HYPERLINK("https://www.ncbi.nlm.nih.gov/geo/query/acc.cgi?acc=GSE70721","GSE70721")</f>
        <v>GSE70721</v>
      </c>
      <c r="D567" t="str">
        <f>HYPERLINK("https://www.ncbi.nlm.nih.gov/Traces/study/?acc=SRP060644","SRP060644")</f>
        <v>SRP060644</v>
      </c>
      <c r="E567" t="str">
        <f>HYPERLINK("https://www.ncbi.nlm.nih.gov/Traces/study/?acc=SRX1091403","SRX1091403")</f>
        <v>SRX1091403</v>
      </c>
    </row>
    <row r="568" spans="1:5" x14ac:dyDescent="0.25">
      <c r="A568" t="str">
        <f>HYPERLINK("https://www.ncbi.nlm.nih.gov/geo/query/acc.cgi?acc=GSM886452","GSM886452")</f>
        <v>GSM886452</v>
      </c>
      <c r="B568" s="2" t="s">
        <v>7196</v>
      </c>
      <c r="C568" t="str">
        <f>HYPERLINK("https://www.ncbi.nlm.nih.gov/geo/query/acc.cgi?acc=GSE36290","GSE36290")</f>
        <v>GSE36290</v>
      </c>
      <c r="D568" t="str">
        <f>HYPERLINK("https://www.ncbi.nlm.nih.gov/Traces/study/?acc=SRP011318","SRP011318")</f>
        <v>SRP011318</v>
      </c>
      <c r="E568" t="str">
        <f>HYPERLINK("https://www.ncbi.nlm.nih.gov/Traces/study/?acc=SRX127318","SRX127318")</f>
        <v>SRX127318</v>
      </c>
    </row>
    <row r="569" spans="1:5" x14ac:dyDescent="0.25">
      <c r="A569" t="str">
        <f>HYPERLINK("https://www.ncbi.nlm.nih.gov/geo/query/acc.cgi?acc=GSM1136063","GSM1136063")</f>
        <v>GSM1136063</v>
      </c>
      <c r="B569" s="2" t="s">
        <v>7197</v>
      </c>
      <c r="C569" t="str">
        <f>HYPERLINK("https://www.ncbi.nlm.nih.gov/geo/query/acc.cgi?acc=GSE46716","GSE46716")</f>
        <v>GSE46716</v>
      </c>
      <c r="D569" t="str">
        <f>HYPERLINK("https://www.ncbi.nlm.nih.gov/Traces/study/?acc=SRP022161","SRP022161")</f>
        <v>SRP022161</v>
      </c>
      <c r="E569" t="str">
        <f>HYPERLINK("https://www.ncbi.nlm.nih.gov/Traces/study/?acc=SRX275900","SRX275900")</f>
        <v>SRX275900</v>
      </c>
    </row>
    <row r="570" spans="1:5" x14ac:dyDescent="0.25">
      <c r="A570" t="str">
        <f>HYPERLINK("https://www.ncbi.nlm.nih.gov/geo/query/acc.cgi?acc=GSM2306670","GSM2306670")</f>
        <v>GSM2306670</v>
      </c>
      <c r="B570" s="2" t="s">
        <v>7200</v>
      </c>
      <c r="C570" t="str">
        <f>HYPERLINK("https://www.ncbi.nlm.nih.gov/geo/query/acc.cgi?acc=GSE78708","GSE78708")</f>
        <v>GSE78708</v>
      </c>
      <c r="D570" t="str">
        <f>HYPERLINK("https://www.ncbi.nlm.nih.gov/Traces/study/?acc=SRP070890","SRP070890")</f>
        <v>SRP070890</v>
      </c>
      <c r="E570" t="str">
        <f>HYPERLINK("https://www.ncbi.nlm.nih.gov/Traces/study/?acc=SRX2152817","SRX2152817")</f>
        <v>SRX2152817</v>
      </c>
    </row>
    <row r="571" spans="1:5" x14ac:dyDescent="0.25">
      <c r="A571" t="str">
        <f>HYPERLINK("https://www.ncbi.nlm.nih.gov/geo/query/acc.cgi?acc=GSM2306666","GSM2306666")</f>
        <v>GSM2306666</v>
      </c>
      <c r="B571" s="2" t="s">
        <v>7201</v>
      </c>
      <c r="C571" t="str">
        <f>HYPERLINK("https://www.ncbi.nlm.nih.gov/geo/query/acc.cgi?acc=GSE78708","GSE78708")</f>
        <v>GSE78708</v>
      </c>
      <c r="D571" t="str">
        <f>HYPERLINK("https://www.ncbi.nlm.nih.gov/Traces/study/?acc=SRP070890","SRP070890")</f>
        <v>SRP070890</v>
      </c>
      <c r="E571" t="str">
        <f>HYPERLINK("https://www.ncbi.nlm.nih.gov/Traces/study/?acc=SRX2152813","SRX2152813")</f>
        <v>SRX2152813</v>
      </c>
    </row>
    <row r="572" spans="1:5" x14ac:dyDescent="0.25">
      <c r="A572" t="str">
        <f>HYPERLINK("https://www.ncbi.nlm.nih.gov/geo/query/acc.cgi?acc=GSM2282196","GSM2282196")</f>
        <v>GSM2282196</v>
      </c>
      <c r="B572" s="2" t="s">
        <v>7202</v>
      </c>
      <c r="C572" t="str">
        <f>HYPERLINK("https://www.ncbi.nlm.nih.gov/geo/query/acc.cgi?acc=GSE85717","GSE85717")</f>
        <v>GSE85717</v>
      </c>
      <c r="D572" t="str">
        <f>HYPERLINK("https://www.ncbi.nlm.nih.gov/Traces/study/?acc=SRP082325","SRP082325")</f>
        <v>SRP082325</v>
      </c>
      <c r="E572" t="str">
        <f>HYPERLINK("https://www.ncbi.nlm.nih.gov/Traces/study/?acc=SRX2031395","SRX2031395")</f>
        <v>SRX2031395</v>
      </c>
    </row>
    <row r="573" spans="1:5" x14ac:dyDescent="0.25">
      <c r="A573" t="str">
        <f>HYPERLINK("https://www.ncbi.nlm.nih.gov/geo/query/acc.cgi?acc=GSM2282199","GSM2282199")</f>
        <v>GSM2282199</v>
      </c>
      <c r="B573" s="2" t="s">
        <v>7203</v>
      </c>
      <c r="C573" t="str">
        <f>HYPERLINK("https://www.ncbi.nlm.nih.gov/geo/query/acc.cgi?acc=GSE85717","GSE85717")</f>
        <v>GSE85717</v>
      </c>
      <c r="D573" t="str">
        <f>HYPERLINK("https://www.ncbi.nlm.nih.gov/Traces/study/?acc=SRP082325","SRP082325")</f>
        <v>SRP082325</v>
      </c>
      <c r="E573" t="str">
        <f>HYPERLINK("https://www.ncbi.nlm.nih.gov/Traces/study/?acc=SRX2031398","SRX2031398")</f>
        <v>SRX2031398</v>
      </c>
    </row>
    <row r="574" spans="1:5" x14ac:dyDescent="0.25">
      <c r="A574" t="str">
        <f>HYPERLINK("https://www.ncbi.nlm.nih.gov/geo/query/acc.cgi?acc=GSM2282198","GSM2282198")</f>
        <v>GSM2282198</v>
      </c>
      <c r="B574" s="2" t="s">
        <v>7204</v>
      </c>
      <c r="C574" t="str">
        <f>HYPERLINK("https://www.ncbi.nlm.nih.gov/geo/query/acc.cgi?acc=GSE85717","GSE85717")</f>
        <v>GSE85717</v>
      </c>
      <c r="D574" t="str">
        <f>HYPERLINK("https://www.ncbi.nlm.nih.gov/Traces/study/?acc=SRP082325","SRP082325")</f>
        <v>SRP082325</v>
      </c>
      <c r="E574" t="str">
        <f>HYPERLINK("https://www.ncbi.nlm.nih.gov/Traces/study/?acc=SRX2031397","SRX2031397")</f>
        <v>SRX2031397</v>
      </c>
    </row>
    <row r="575" spans="1:5" x14ac:dyDescent="0.25">
      <c r="A575" t="str">
        <f>HYPERLINK("https://www.ncbi.nlm.nih.gov/geo/query/acc.cgi?acc=GSM2282195","GSM2282195")</f>
        <v>GSM2282195</v>
      </c>
      <c r="B575" s="2" t="s">
        <v>7205</v>
      </c>
      <c r="C575" t="str">
        <f>HYPERLINK("https://www.ncbi.nlm.nih.gov/geo/query/acc.cgi?acc=GSE85717","GSE85717")</f>
        <v>GSE85717</v>
      </c>
      <c r="D575" t="str">
        <f>HYPERLINK("https://www.ncbi.nlm.nih.gov/Traces/study/?acc=SRP082325","SRP082325")</f>
        <v>SRP082325</v>
      </c>
      <c r="E575" t="str">
        <f>HYPERLINK("https://www.ncbi.nlm.nih.gov/Traces/study/?acc=SRX2031394","SRX2031394")</f>
        <v>SRX2031394</v>
      </c>
    </row>
    <row r="576" spans="1:5" x14ac:dyDescent="0.25">
      <c r="A576" t="str">
        <f>HYPERLINK("https://www.ncbi.nlm.nih.gov/geo/query/acc.cgi?acc=GSM2254629","GSM2254629")</f>
        <v>GSM2254629</v>
      </c>
      <c r="B576" s="2" t="s">
        <v>7206</v>
      </c>
      <c r="C576" t="str">
        <f>HYPERLINK("https://www.ncbi.nlm.nih.gov/geo/query/acc.cgi?acc=GSE84953","GSE84953")</f>
        <v>GSE84953</v>
      </c>
      <c r="D576" t="str">
        <f>HYPERLINK("https://www.ncbi.nlm.nih.gov/Traces/study/?acc=SRP080131","SRP080131")</f>
        <v>SRP080131</v>
      </c>
      <c r="E576" t="str">
        <f>HYPERLINK("https://www.ncbi.nlm.nih.gov/Traces/study/?acc=SRX1985396","SRX1985396")</f>
        <v>SRX1985396</v>
      </c>
    </row>
    <row r="577" spans="1:5" x14ac:dyDescent="0.25">
      <c r="A577" t="str">
        <f>HYPERLINK("https://www.ncbi.nlm.nih.gov/geo/query/acc.cgi?acc=GSM2254625","GSM2254625")</f>
        <v>GSM2254625</v>
      </c>
      <c r="B577" s="2" t="s">
        <v>7207</v>
      </c>
      <c r="C577" t="str">
        <f>HYPERLINK("https://www.ncbi.nlm.nih.gov/geo/query/acc.cgi?acc=GSE84953","GSE84953")</f>
        <v>GSE84953</v>
      </c>
      <c r="D577" t="str">
        <f>HYPERLINK("https://www.ncbi.nlm.nih.gov/Traces/study/?acc=SRP080131","SRP080131")</f>
        <v>SRP080131</v>
      </c>
      <c r="E577" t="str">
        <f>HYPERLINK("https://www.ncbi.nlm.nih.gov/Traces/study/?acc=SRX1985392","SRX1985392")</f>
        <v>SRX1985392</v>
      </c>
    </row>
    <row r="578" spans="1:5" x14ac:dyDescent="0.25">
      <c r="A578" t="str">
        <f>HYPERLINK("https://www.ncbi.nlm.nih.gov/geo/query/acc.cgi?acc=GSM2473161","GSM2473161")</f>
        <v>GSM2473161</v>
      </c>
      <c r="B578" s="2" t="s">
        <v>7208</v>
      </c>
      <c r="C578" t="str">
        <f>HYPERLINK("https://www.ncbi.nlm.nih.gov/geo/query/acc.cgi?acc=GSE94324","GSE94324")</f>
        <v>GSE94324</v>
      </c>
      <c r="D578" t="str">
        <f>HYPERLINK("https://www.ncbi.nlm.nih.gov/Traces/study/?acc=SRP098643","SRP098643")</f>
        <v>SRP098643</v>
      </c>
      <c r="E578" t="str">
        <f>HYPERLINK("https://www.ncbi.nlm.nih.gov/Traces/study/?acc=SRX2529749","SRX2529749")</f>
        <v>SRX2529749</v>
      </c>
    </row>
    <row r="579" spans="1:5" x14ac:dyDescent="0.25">
      <c r="A579" t="str">
        <f>HYPERLINK("https://www.ncbi.nlm.nih.gov/geo/query/acc.cgi?acc=GSM1657395","GSM1657395")</f>
        <v>GSM1657395</v>
      </c>
      <c r="B579" s="2" t="s">
        <v>7210</v>
      </c>
      <c r="C579" t="str">
        <f>HYPERLINK("https://www.ncbi.nlm.nih.gov/geo/query/acc.cgi?acc=GSE67868","GSE67868")</f>
        <v>GSE67868</v>
      </c>
      <c r="D579" t="str">
        <f>HYPERLINK("https://www.ncbi.nlm.nih.gov/Traces/study/?acc=SRP057159","SRP057159")</f>
        <v>SRP057159</v>
      </c>
      <c r="E579" t="str">
        <f>HYPERLINK("https://www.ncbi.nlm.nih.gov/Traces/study/?acc=SRX994834","SRX994834")</f>
        <v>SRX994834</v>
      </c>
    </row>
    <row r="580" spans="1:5" x14ac:dyDescent="0.25">
      <c r="A580" t="str">
        <f>HYPERLINK("https://www.ncbi.nlm.nih.gov/geo/query/acc.cgi?acc=GSM1399452","GSM1399452")</f>
        <v>GSM1399452</v>
      </c>
      <c r="B580" s="2" t="s">
        <v>7212</v>
      </c>
      <c r="C580" t="str">
        <f>HYPERLINK("https://www.ncbi.nlm.nih.gov/geo/query/acc.cgi?acc=GSE58016","GSE58016")</f>
        <v>GSE58016</v>
      </c>
      <c r="D580" t="str">
        <f>HYPERLINK("https://www.ncbi.nlm.nih.gov/Traces/study/?acc=SRP042332","SRP042332")</f>
        <v>SRP042332</v>
      </c>
      <c r="E580" t="str">
        <f>HYPERLINK("https://www.ncbi.nlm.nih.gov/Traces/study/?acc=SRX554639","SRX554639")</f>
        <v>SRX554639</v>
      </c>
    </row>
    <row r="581" spans="1:5" x14ac:dyDescent="0.25">
      <c r="A581" t="str">
        <f>HYPERLINK("https://www.ncbi.nlm.nih.gov/geo/query/acc.cgi?acc=GSM2254621","GSM2254621")</f>
        <v>GSM2254621</v>
      </c>
      <c r="B581" s="2" t="s">
        <v>7213</v>
      </c>
      <c r="C581" t="str">
        <f>HYPERLINK("https://www.ncbi.nlm.nih.gov/geo/query/acc.cgi?acc=GSE84953","GSE84953")</f>
        <v>GSE84953</v>
      </c>
      <c r="D581" t="str">
        <f>HYPERLINK("https://www.ncbi.nlm.nih.gov/Traces/study/?acc=SRP080131","SRP080131")</f>
        <v>SRP080131</v>
      </c>
      <c r="E581" t="str">
        <f>HYPERLINK("https://www.ncbi.nlm.nih.gov/Traces/study/?acc=SRX1985388","SRX1985388")</f>
        <v>SRX1985388</v>
      </c>
    </row>
    <row r="582" spans="1:5" x14ac:dyDescent="0.25">
      <c r="A582" t="str">
        <f>HYPERLINK("https://www.ncbi.nlm.nih.gov/geo/query/acc.cgi?acc=GSM2254619","GSM2254619")</f>
        <v>GSM2254619</v>
      </c>
      <c r="B582" s="2" t="s">
        <v>7214</v>
      </c>
      <c r="C582" t="str">
        <f>HYPERLINK("https://www.ncbi.nlm.nih.gov/geo/query/acc.cgi?acc=GSE84953","GSE84953")</f>
        <v>GSE84953</v>
      </c>
      <c r="D582" t="str">
        <f>HYPERLINK("https://www.ncbi.nlm.nih.gov/Traces/study/?acc=SRP080131","SRP080131")</f>
        <v>SRP080131</v>
      </c>
      <c r="E582" t="str">
        <f>HYPERLINK("https://www.ncbi.nlm.nih.gov/Traces/study/?acc=SRX1985386","SRX1985386")</f>
        <v>SRX1985386</v>
      </c>
    </row>
    <row r="583" spans="1:5" x14ac:dyDescent="0.25">
      <c r="A583" t="str">
        <f>HYPERLINK("https://www.ncbi.nlm.nih.gov/geo/query/acc.cgi?acc=GSM1355138","GSM1355138")</f>
        <v>GSM1355138</v>
      </c>
      <c r="B583" s="2" t="s">
        <v>7216</v>
      </c>
      <c r="C583" t="str">
        <f>HYPERLINK("https://www.ncbi.nlm.nih.gov/geo/query/acc.cgi?acc=GSE56096","GSE56096")</f>
        <v>GSE56096</v>
      </c>
      <c r="D583" t="str">
        <f>HYPERLINK("https://www.ncbi.nlm.nih.gov/Traces/study/?acc=SRP040451","SRP040451")</f>
        <v>SRP040451</v>
      </c>
      <c r="E583" t="str">
        <f>HYPERLINK("https://www.ncbi.nlm.nih.gov/Traces/study/?acc=SRX497851","SRX497851")</f>
        <v>SRX497851</v>
      </c>
    </row>
    <row r="584" spans="1:5" x14ac:dyDescent="0.25">
      <c r="A584" t="str">
        <f>HYPERLINK("https://www.ncbi.nlm.nih.gov/geo/query/acc.cgi?acc=GSM2065689","GSM2065689")</f>
        <v>GSM2065689</v>
      </c>
      <c r="B584" s="2" t="s">
        <v>7217</v>
      </c>
      <c r="C584" t="str">
        <f>HYPERLINK("https://www.ncbi.nlm.nih.gov/geo/query/acc.cgi?acc=GSE57700","GSE57700")</f>
        <v>GSE57700</v>
      </c>
      <c r="D584" t="str">
        <f>HYPERLINK("https://www.ncbi.nlm.nih.gov/Traces/study/?acc=SRP030776","SRP030776")</f>
        <v>SRP030776</v>
      </c>
      <c r="E584" t="str">
        <f>HYPERLINK("https://www.ncbi.nlm.nih.gov/Traces/study/?acc=SRX1590977","SRX1590977")</f>
        <v>SRX1590977</v>
      </c>
    </row>
    <row r="585" spans="1:5" x14ac:dyDescent="0.25">
      <c r="A585" t="str">
        <f>HYPERLINK("https://www.ncbi.nlm.nih.gov/geo/query/acc.cgi?acc=GSM2065688","GSM2065688")</f>
        <v>GSM2065688</v>
      </c>
      <c r="B585" s="2" t="s">
        <v>7218</v>
      </c>
      <c r="C585" t="str">
        <f>HYPERLINK("https://www.ncbi.nlm.nih.gov/geo/query/acc.cgi?acc=GSE57700","GSE57700")</f>
        <v>GSE57700</v>
      </c>
      <c r="D585" t="str">
        <f>HYPERLINK("https://www.ncbi.nlm.nih.gov/Traces/study/?acc=SRP030776","SRP030776")</f>
        <v>SRP030776</v>
      </c>
      <c r="E585" t="str">
        <f>HYPERLINK("https://www.ncbi.nlm.nih.gov/Traces/study/?acc=SRX1590976","SRX1590976")</f>
        <v>SRX1590976</v>
      </c>
    </row>
    <row r="586" spans="1:5" x14ac:dyDescent="0.25">
      <c r="A586" t="str">
        <f>HYPERLINK("https://www.ncbi.nlm.nih.gov/geo/query/acc.cgi?acc=GSM1583054","GSM1583054")</f>
        <v>GSM1583054</v>
      </c>
      <c r="B586" s="2" t="s">
        <v>7219</v>
      </c>
      <c r="C586" t="str">
        <f>HYPERLINK("https://www.ncbi.nlm.nih.gov/geo/query/acc.cgi?acc=GSE64910","GSE64910")</f>
        <v>GSE64910</v>
      </c>
      <c r="D586" t="str">
        <f>HYPERLINK("https://www.ncbi.nlm.nih.gov/Traces/study/?acc=SRP052235","SRP052235")</f>
        <v>SRP052235</v>
      </c>
      <c r="E586" t="str">
        <f>HYPERLINK("https://www.ncbi.nlm.nih.gov/Traces/study/?acc=SRX843309","SRX843309")</f>
        <v>SRX843309</v>
      </c>
    </row>
    <row r="587" spans="1:5" x14ac:dyDescent="0.25">
      <c r="A587" t="str">
        <f>HYPERLINK("https://www.ncbi.nlm.nih.gov/geo/query/acc.cgi?acc=GSM1161934","GSM1161934")</f>
        <v>GSM1161934</v>
      </c>
      <c r="B587" s="2" t="s">
        <v>7220</v>
      </c>
      <c r="C587" t="str">
        <f>HYPERLINK("https://www.ncbi.nlm.nih.gov/geo/query/acc.cgi?acc=GSE47883","GSE47883")</f>
        <v>GSE47883</v>
      </c>
      <c r="D587" t="str">
        <f>HYPERLINK("https://www.ncbi.nlm.nih.gov/Traces/study/?acc=SRP025990","SRP025990")</f>
        <v>SRP025990</v>
      </c>
      <c r="E587" t="str">
        <f>HYPERLINK("https://www.ncbi.nlm.nih.gov/Traces/study/?acc=SRX304999","SRX304999")</f>
        <v>SRX304999</v>
      </c>
    </row>
    <row r="588" spans="1:5" x14ac:dyDescent="0.25">
      <c r="A588" t="str">
        <f>HYPERLINK("https://www.ncbi.nlm.nih.gov/geo/query/acc.cgi?acc=GSM1125022","GSM1125022")</f>
        <v>GSM1125022</v>
      </c>
      <c r="B588" s="2" t="s">
        <v>7222</v>
      </c>
      <c r="C588" t="str">
        <f>HYPERLINK("https://www.ncbi.nlm.nih.gov/geo/query/acc.cgi?acc=GSE46149","GSE46149")</f>
        <v>GSE46149</v>
      </c>
      <c r="D588" t="str">
        <f>HYPERLINK("https://www.ncbi.nlm.nih.gov/Traces/study/?acc=SRP021137","SRP021137")</f>
        <v>SRP021137</v>
      </c>
      <c r="E588" t="str">
        <f>HYPERLINK("https://www.ncbi.nlm.nih.gov/Traces/study/?acc=SRX267711","SRX267711")</f>
        <v>SRX267711</v>
      </c>
    </row>
    <row r="589" spans="1:5" x14ac:dyDescent="0.25">
      <c r="A589" t="str">
        <f>HYPERLINK("https://www.ncbi.nlm.nih.gov/geo/query/acc.cgi?acc=GSM2463132","GSM2463132")</f>
        <v>GSM2463132</v>
      </c>
      <c r="B589" s="2" t="s">
        <v>7223</v>
      </c>
      <c r="C589" t="str">
        <f>HYPERLINK("https://www.ncbi.nlm.nih.gov/geo/query/acc.cgi?acc=GSE69823","GSE69823")</f>
        <v>GSE69823</v>
      </c>
      <c r="D589" t="str">
        <f>HYPERLINK("https://www.ncbi.nlm.nih.gov/Traces/study/?acc=SRP059433","SRP059433")</f>
        <v>SRP059433</v>
      </c>
      <c r="E589" t="str">
        <f>HYPERLINK("https://www.ncbi.nlm.nih.gov/Traces/study/?acc=SRX2504215","SRX2504215")</f>
        <v>SRX2504215</v>
      </c>
    </row>
    <row r="590" spans="1:5" x14ac:dyDescent="0.25">
      <c r="A590" t="str">
        <f>HYPERLINK("https://www.ncbi.nlm.nih.gov/geo/query/acc.cgi?acc=GSM2424684","GSM2424684")</f>
        <v>GSM2424684</v>
      </c>
      <c r="B590" s="2" t="s">
        <v>7224</v>
      </c>
      <c r="C590" t="str">
        <f>HYPERLINK("https://www.ncbi.nlm.nih.gov/geo/query/acc.cgi?acc=GSE92257","GSE92257")</f>
        <v>GSE92257</v>
      </c>
      <c r="D590" t="str">
        <f>HYPERLINK("https://www.ncbi.nlm.nih.gov/Traces/study/?acc=SRP094937","SRP094937")</f>
        <v>SRP094937</v>
      </c>
      <c r="E590" t="str">
        <f>HYPERLINK("https://www.ncbi.nlm.nih.gov/Traces/study/?acc=SRX2415008","SRX2415008")</f>
        <v>SRX2415008</v>
      </c>
    </row>
    <row r="591" spans="1:5" x14ac:dyDescent="0.25">
      <c r="A591" t="str">
        <f>HYPERLINK("https://www.ncbi.nlm.nih.gov/geo/query/acc.cgi?acc=GSM2424687","GSM2424687")</f>
        <v>GSM2424687</v>
      </c>
      <c r="B591" s="2" t="s">
        <v>7225</v>
      </c>
      <c r="C591" t="str">
        <f>HYPERLINK("https://www.ncbi.nlm.nih.gov/geo/query/acc.cgi?acc=GSE92257","GSE92257")</f>
        <v>GSE92257</v>
      </c>
      <c r="D591" t="str">
        <f>HYPERLINK("https://www.ncbi.nlm.nih.gov/Traces/study/?acc=SRP094937","SRP094937")</f>
        <v>SRP094937</v>
      </c>
      <c r="E591" t="str">
        <f>HYPERLINK("https://www.ncbi.nlm.nih.gov/Traces/study/?acc=SRX2415011","SRX2415011")</f>
        <v>SRX2415011</v>
      </c>
    </row>
    <row r="592" spans="1:5" x14ac:dyDescent="0.25">
      <c r="A592" t="str">
        <f>HYPERLINK("https://www.ncbi.nlm.nih.gov/geo/query/acc.cgi?acc=GSM2306667","GSM2306667")</f>
        <v>GSM2306667</v>
      </c>
      <c r="B592" s="2" t="s">
        <v>7226</v>
      </c>
      <c r="C592" t="str">
        <f>HYPERLINK("https://www.ncbi.nlm.nih.gov/geo/query/acc.cgi?acc=GSE78708","GSE78708")</f>
        <v>GSE78708</v>
      </c>
      <c r="D592" t="str">
        <f>HYPERLINK("https://www.ncbi.nlm.nih.gov/Traces/study/?acc=SRP070890","SRP070890")</f>
        <v>SRP070890</v>
      </c>
      <c r="E592" t="str">
        <f>HYPERLINK("https://www.ncbi.nlm.nih.gov/Traces/study/?acc=SRX2152814","SRX2152814")</f>
        <v>SRX2152814</v>
      </c>
    </row>
    <row r="593" spans="1:5" x14ac:dyDescent="0.25">
      <c r="A593" t="str">
        <f>HYPERLINK("https://www.ncbi.nlm.nih.gov/geo/query/acc.cgi?acc=GSM1419111","GSM1419111")</f>
        <v>GSM1419111</v>
      </c>
      <c r="B593" s="2" t="s">
        <v>7229</v>
      </c>
      <c r="C593" t="str">
        <f>HYPERLINK("https://www.ncbi.nlm.nih.gov/geo/query/acc.cgi?acc=GSE58757","GSE58757")</f>
        <v>GSE58757</v>
      </c>
      <c r="D593" t="str">
        <f>HYPERLINK("https://www.ncbi.nlm.nih.gov/Traces/study/?acc=SRP043525","SRP043525")</f>
        <v>SRP043525</v>
      </c>
      <c r="E593" t="str">
        <f>HYPERLINK("https://www.ncbi.nlm.nih.gov/Traces/study/?acc=SRX621360","SRX621360")</f>
        <v>SRX621360</v>
      </c>
    </row>
    <row r="594" spans="1:5" x14ac:dyDescent="0.25">
      <c r="A594" t="str">
        <f>HYPERLINK("https://www.ncbi.nlm.nih.gov/geo/query/acc.cgi?acc=GSM2424692","GSM2424692")</f>
        <v>GSM2424692</v>
      </c>
      <c r="B594" s="2" t="s">
        <v>7230</v>
      </c>
      <c r="C594" t="str">
        <f>HYPERLINK("https://www.ncbi.nlm.nih.gov/geo/query/acc.cgi?acc=GSE92257","GSE92257")</f>
        <v>GSE92257</v>
      </c>
      <c r="D594" t="str">
        <f>HYPERLINK("https://www.ncbi.nlm.nih.gov/Traces/study/?acc=SRP094937","SRP094937")</f>
        <v>SRP094937</v>
      </c>
      <c r="E594" t="str">
        <f>HYPERLINK("https://www.ncbi.nlm.nih.gov/Traces/study/?acc=SRX2415016","SRX2415016")</f>
        <v>SRX2415016</v>
      </c>
    </row>
    <row r="595" spans="1:5" x14ac:dyDescent="0.25">
      <c r="A595" t="str">
        <f>HYPERLINK("https://www.ncbi.nlm.nih.gov/geo/query/acc.cgi?acc=GSM2424689","GSM2424689")</f>
        <v>GSM2424689</v>
      </c>
      <c r="B595" s="2" t="s">
        <v>7231</v>
      </c>
      <c r="C595" t="str">
        <f>HYPERLINK("https://www.ncbi.nlm.nih.gov/geo/query/acc.cgi?acc=GSE92257","GSE92257")</f>
        <v>GSE92257</v>
      </c>
      <c r="D595" t="str">
        <f>HYPERLINK("https://www.ncbi.nlm.nih.gov/Traces/study/?acc=SRP094937","SRP094937")</f>
        <v>SRP094937</v>
      </c>
      <c r="E595" t="str">
        <f>HYPERLINK("https://www.ncbi.nlm.nih.gov/Traces/study/?acc=SRX2415013","SRX2415013")</f>
        <v>SRX2415013</v>
      </c>
    </row>
    <row r="596" spans="1:5" x14ac:dyDescent="0.25">
      <c r="A596" t="str">
        <f>HYPERLINK("https://www.ncbi.nlm.nih.gov/geo/query/acc.cgi?acc=GSM2424690","GSM2424690")</f>
        <v>GSM2424690</v>
      </c>
      <c r="B596" s="2" t="s">
        <v>7232</v>
      </c>
      <c r="C596" t="str">
        <f>HYPERLINK("https://www.ncbi.nlm.nih.gov/geo/query/acc.cgi?acc=GSE92257","GSE92257")</f>
        <v>GSE92257</v>
      </c>
      <c r="D596" t="str">
        <f>HYPERLINK("https://www.ncbi.nlm.nih.gov/Traces/study/?acc=SRP094937","SRP094937")</f>
        <v>SRP094937</v>
      </c>
      <c r="E596" t="str">
        <f>HYPERLINK("https://www.ncbi.nlm.nih.gov/Traces/study/?acc=SRX2415014","SRX2415014")</f>
        <v>SRX2415014</v>
      </c>
    </row>
    <row r="597" spans="1:5" x14ac:dyDescent="0.25">
      <c r="A597" t="str">
        <f>HYPERLINK("https://www.ncbi.nlm.nih.gov/geo/query/acc.cgi?acc=GSM2424693","GSM2424693")</f>
        <v>GSM2424693</v>
      </c>
      <c r="B597" s="2" t="s">
        <v>7233</v>
      </c>
      <c r="C597" t="str">
        <f>HYPERLINK("https://www.ncbi.nlm.nih.gov/geo/query/acc.cgi?acc=GSE92257","GSE92257")</f>
        <v>GSE92257</v>
      </c>
      <c r="D597" t="str">
        <f>HYPERLINK("https://www.ncbi.nlm.nih.gov/Traces/study/?acc=SRP094937","SRP094937")</f>
        <v>SRP094937</v>
      </c>
      <c r="E597" t="str">
        <f>HYPERLINK("https://www.ncbi.nlm.nih.gov/Traces/study/?acc=SRX2415017","SRX2415017")</f>
        <v>SRX2415017</v>
      </c>
    </row>
    <row r="598" spans="1:5" x14ac:dyDescent="0.25">
      <c r="A598" t="str">
        <f>HYPERLINK("https://www.ncbi.nlm.nih.gov/geo/query/acc.cgi?acc=GSM2133802","GSM2133802")</f>
        <v>GSM2133802</v>
      </c>
      <c r="B598" s="2" t="s">
        <v>7234</v>
      </c>
      <c r="C598" t="str">
        <f>HYPERLINK("https://www.ncbi.nlm.nih.gov/geo/query/acc.cgi?acc=GSE80708","GSE80708")</f>
        <v>GSE80708</v>
      </c>
      <c r="D598" t="str">
        <f>HYPERLINK("https://www.ncbi.nlm.nih.gov/Traces/study/?acc=SRP074044","SRP074044")</f>
        <v>SRP074044</v>
      </c>
      <c r="E598" t="str">
        <f>HYPERLINK("https://www.ncbi.nlm.nih.gov/Traces/study/?acc=SRX1728910","SRX1728910")</f>
        <v>SRX1728910</v>
      </c>
    </row>
    <row r="599" spans="1:5" x14ac:dyDescent="0.25">
      <c r="A599" t="str">
        <f>HYPERLINK("https://www.ncbi.nlm.nih.gov/geo/query/acc.cgi?acc=GSM2424673","GSM2424673")</f>
        <v>GSM2424673</v>
      </c>
      <c r="B599" s="2" t="s">
        <v>7235</v>
      </c>
      <c r="C599" t="str">
        <f t="shared" ref="C599:C604" si="6">HYPERLINK("https://www.ncbi.nlm.nih.gov/geo/query/acc.cgi?acc=GSE92257","GSE92257")</f>
        <v>GSE92257</v>
      </c>
      <c r="D599" t="str">
        <f t="shared" ref="D599:D604" si="7">HYPERLINK("https://www.ncbi.nlm.nih.gov/Traces/study/?acc=SRP094937","SRP094937")</f>
        <v>SRP094937</v>
      </c>
      <c r="E599" t="str">
        <f>HYPERLINK("https://www.ncbi.nlm.nih.gov/Traces/study/?acc=SRX2414997","SRX2414997")</f>
        <v>SRX2414997</v>
      </c>
    </row>
    <row r="600" spans="1:5" x14ac:dyDescent="0.25">
      <c r="A600" t="str">
        <f>HYPERLINK("https://www.ncbi.nlm.nih.gov/geo/query/acc.cgi?acc=GSM2424671","GSM2424671")</f>
        <v>GSM2424671</v>
      </c>
      <c r="B600" s="2" t="s">
        <v>7236</v>
      </c>
      <c r="C600" t="str">
        <f t="shared" si="6"/>
        <v>GSE92257</v>
      </c>
      <c r="D600" t="str">
        <f t="shared" si="7"/>
        <v>SRP094937</v>
      </c>
      <c r="E600" t="str">
        <f>HYPERLINK("https://www.ncbi.nlm.nih.gov/Traces/study/?acc=SRX2414995","SRX2414995")</f>
        <v>SRX2414995</v>
      </c>
    </row>
    <row r="601" spans="1:5" x14ac:dyDescent="0.25">
      <c r="A601" t="str">
        <f>HYPERLINK("https://www.ncbi.nlm.nih.gov/geo/query/acc.cgi?acc=GSM2424675","GSM2424675")</f>
        <v>GSM2424675</v>
      </c>
      <c r="B601" s="2" t="s">
        <v>7237</v>
      </c>
      <c r="C601" t="str">
        <f t="shared" si="6"/>
        <v>GSE92257</v>
      </c>
      <c r="D601" t="str">
        <f t="shared" si="7"/>
        <v>SRP094937</v>
      </c>
      <c r="E601" t="str">
        <f>HYPERLINK("https://www.ncbi.nlm.nih.gov/Traces/study/?acc=SRX2414999","SRX2414999")</f>
        <v>SRX2414999</v>
      </c>
    </row>
    <row r="602" spans="1:5" x14ac:dyDescent="0.25">
      <c r="A602" t="str">
        <f>HYPERLINK("https://www.ncbi.nlm.nih.gov/geo/query/acc.cgi?acc=GSM2424679","GSM2424679")</f>
        <v>GSM2424679</v>
      </c>
      <c r="B602" s="2" t="s">
        <v>7238</v>
      </c>
      <c r="C602" t="str">
        <f t="shared" si="6"/>
        <v>GSE92257</v>
      </c>
      <c r="D602" t="str">
        <f t="shared" si="7"/>
        <v>SRP094937</v>
      </c>
      <c r="E602" t="str">
        <f>HYPERLINK("https://www.ncbi.nlm.nih.gov/Traces/study/?acc=SRX2415003","SRX2415003")</f>
        <v>SRX2415003</v>
      </c>
    </row>
    <row r="603" spans="1:5" x14ac:dyDescent="0.25">
      <c r="A603" t="str">
        <f>HYPERLINK("https://www.ncbi.nlm.nih.gov/geo/query/acc.cgi?acc=GSM2424677","GSM2424677")</f>
        <v>GSM2424677</v>
      </c>
      <c r="B603" s="2" t="s">
        <v>7239</v>
      </c>
      <c r="C603" t="str">
        <f t="shared" si="6"/>
        <v>GSE92257</v>
      </c>
      <c r="D603" t="str">
        <f t="shared" si="7"/>
        <v>SRP094937</v>
      </c>
      <c r="E603" t="str">
        <f>HYPERLINK("https://www.ncbi.nlm.nih.gov/Traces/study/?acc=SRX2415001","SRX2415001")</f>
        <v>SRX2415001</v>
      </c>
    </row>
    <row r="604" spans="1:5" x14ac:dyDescent="0.25">
      <c r="A604" t="str">
        <f>HYPERLINK("https://www.ncbi.nlm.nih.gov/geo/query/acc.cgi?acc=GSM2424681","GSM2424681")</f>
        <v>GSM2424681</v>
      </c>
      <c r="B604" s="2" t="s">
        <v>7240</v>
      </c>
      <c r="C604" t="str">
        <f t="shared" si="6"/>
        <v>GSE92257</v>
      </c>
      <c r="D604" t="str">
        <f t="shared" si="7"/>
        <v>SRP094937</v>
      </c>
      <c r="E604" t="str">
        <f>HYPERLINK("https://www.ncbi.nlm.nih.gov/Traces/study/?acc=SRX2415005","SRX2415005")</f>
        <v>SRX2415005</v>
      </c>
    </row>
    <row r="605" spans="1:5" x14ac:dyDescent="0.25">
      <c r="A605" t="str">
        <f>HYPERLINK("https://www.ncbi.nlm.nih.gov/geo/query/acc.cgi?acc=GSM1294854","GSM1294854")</f>
        <v>GSM1294854</v>
      </c>
      <c r="B605" s="2" t="s">
        <v>7241</v>
      </c>
      <c r="C605" t="str">
        <f>HYPERLINK("https://www.ncbi.nlm.nih.gov/geo/query/acc.cgi?acc=GSE53489","GSE53489")</f>
        <v>GSE53489</v>
      </c>
      <c r="D605" t="str">
        <f>HYPERLINK("https://www.ncbi.nlm.nih.gov/Traces/study/?acc=SRP034620","SRP034620")</f>
        <v>SRP034620</v>
      </c>
      <c r="E605" t="str">
        <f>HYPERLINK("https://www.ncbi.nlm.nih.gov/Traces/study/?acc=SRX396223","SRX396223")</f>
        <v>SRX396223</v>
      </c>
    </row>
    <row r="606" spans="1:5" x14ac:dyDescent="0.25">
      <c r="A606" t="str">
        <f>HYPERLINK("https://www.ncbi.nlm.nih.gov/geo/query/acc.cgi?acc=GSM1047941","GSM1047941")</f>
        <v>GSM1047941</v>
      </c>
      <c r="B606" s="2" t="s">
        <v>7245</v>
      </c>
      <c r="C606" t="str">
        <f>HYPERLINK("https://www.ncbi.nlm.nih.gov/geo/query/acc.cgi?acc=GSE42662","GSE42662")</f>
        <v>GSE42662</v>
      </c>
      <c r="D606" t="str">
        <f>HYPERLINK("https://www.ncbi.nlm.nih.gov/Traces/study/?acc=SRP017396","SRP017396")</f>
        <v>SRP017396</v>
      </c>
      <c r="E606" t="str">
        <f>HYPERLINK("https://www.ncbi.nlm.nih.gov/Traces/study/?acc=SRX208067","SRX208067")</f>
        <v>SRX208067</v>
      </c>
    </row>
    <row r="607" spans="1:5" x14ac:dyDescent="0.25">
      <c r="A607" t="str">
        <f>HYPERLINK("https://www.ncbi.nlm.nih.gov/geo/query/acc.cgi?acc=GSM1249335","GSM1249335")</f>
        <v>GSM1249335</v>
      </c>
      <c r="B607" s="2" t="s">
        <v>7250</v>
      </c>
      <c r="C607" t="str">
        <f>HYPERLINK("https://www.ncbi.nlm.nih.gov/geo/query/acc.cgi?acc=GSE51006","GSE51006")</f>
        <v>GSE51006</v>
      </c>
      <c r="D607" t="str">
        <f>HYPERLINK("https://www.ncbi.nlm.nih.gov/Traces/study/?acc=SRP030028","SRP030028")</f>
        <v>SRP030028</v>
      </c>
      <c r="E607" t="str">
        <f>HYPERLINK("https://www.ncbi.nlm.nih.gov/Traces/study/?acc=SRX367120","SRX367120")</f>
        <v>SRX367120</v>
      </c>
    </row>
    <row r="608" spans="1:5" x14ac:dyDescent="0.25">
      <c r="A608" t="str">
        <f>HYPERLINK("https://www.ncbi.nlm.nih.gov/geo/query/acc.cgi?acc=GSM1249334","GSM1249334")</f>
        <v>GSM1249334</v>
      </c>
      <c r="B608" s="2" t="s">
        <v>7251</v>
      </c>
      <c r="C608" t="str">
        <f>HYPERLINK("https://www.ncbi.nlm.nih.gov/geo/query/acc.cgi?acc=GSE51006","GSE51006")</f>
        <v>GSE51006</v>
      </c>
      <c r="D608" t="str">
        <f>HYPERLINK("https://www.ncbi.nlm.nih.gov/Traces/study/?acc=SRP030028","SRP030028")</f>
        <v>SRP030028</v>
      </c>
      <c r="E608" t="str">
        <f>HYPERLINK("https://www.ncbi.nlm.nih.gov/Traces/study/?acc=SRX367119","SRX367119")</f>
        <v>SRX367119</v>
      </c>
    </row>
    <row r="609" spans="1:5" x14ac:dyDescent="0.25">
      <c r="A609" t="str">
        <f>HYPERLINK("https://www.ncbi.nlm.nih.gov/geo/query/acc.cgi?acc=GSM1614828","GSM1614828")</f>
        <v>GSM1614828</v>
      </c>
      <c r="B609" s="2" t="s">
        <v>7252</v>
      </c>
      <c r="C609" t="str">
        <f>HYPERLINK("https://www.ncbi.nlm.nih.gov/geo/query/acc.cgi?acc=GSE66127","GSE66127")</f>
        <v>GSE66127</v>
      </c>
      <c r="D609" t="str">
        <f>HYPERLINK("https://www.ncbi.nlm.nih.gov/Traces/study/?acc=SRP055200","SRP055200")</f>
        <v>SRP055200</v>
      </c>
      <c r="E609" t="str">
        <f>HYPERLINK("https://www.ncbi.nlm.nih.gov/Traces/study/?acc=SRX884139","SRX884139")</f>
        <v>SRX884139</v>
      </c>
    </row>
    <row r="610" spans="1:5" x14ac:dyDescent="0.25">
      <c r="A610" t="str">
        <f>HYPERLINK("https://www.ncbi.nlm.nih.gov/geo/query/acc.cgi?acc=GSM1496601","GSM1496601")</f>
        <v>GSM1496601</v>
      </c>
      <c r="B610" s="2" t="s">
        <v>7259</v>
      </c>
      <c r="C610" t="str">
        <f>HYPERLINK("https://www.ncbi.nlm.nih.gov/geo/query/acc.cgi?acc=GSE61102","GSE61102")</f>
        <v>GSE61102</v>
      </c>
      <c r="D610" t="str">
        <f>HYPERLINK("https://www.ncbi.nlm.nih.gov/Traces/study/?acc=SRP046218","SRP046218")</f>
        <v>SRP046218</v>
      </c>
      <c r="E610" t="str">
        <f>HYPERLINK("https://www.ncbi.nlm.nih.gov/Traces/study/?acc=SRX692818","SRX692818")</f>
        <v>SRX692818</v>
      </c>
    </row>
    <row r="611" spans="1:5" x14ac:dyDescent="0.25">
      <c r="A611" t="str">
        <f>HYPERLINK("https://www.ncbi.nlm.nih.gov/geo/query/acc.cgi?acc=GSM1032506","GSM1032506")</f>
        <v>GSM1032506</v>
      </c>
      <c r="B611" s="2" t="s">
        <v>7261</v>
      </c>
      <c r="C611" t="str">
        <f>HYPERLINK("https://www.ncbi.nlm.nih.gov/geo/query/acc.cgi?acc=GSE42100","GSE42100")</f>
        <v>GSE42100</v>
      </c>
      <c r="D611" t="str">
        <f>HYPERLINK("https://www.ncbi.nlm.nih.gov/Traces/study/?acc=SRP017101","SRP017101")</f>
        <v>SRP017101</v>
      </c>
      <c r="E611" t="str">
        <f>HYPERLINK("https://www.ncbi.nlm.nih.gov/Traces/study/?acc=SRX203139","SRX203139")</f>
        <v>SRX203139</v>
      </c>
    </row>
    <row r="612" spans="1:5" x14ac:dyDescent="0.25">
      <c r="A612" t="str">
        <f>HYPERLINK("https://www.ncbi.nlm.nih.gov/geo/query/acc.cgi?acc=GSM1816309","GSM1816309")</f>
        <v>GSM1816309</v>
      </c>
      <c r="B612" s="2" t="s">
        <v>7262</v>
      </c>
      <c r="C612" t="str">
        <f>HYPERLINK("https://www.ncbi.nlm.nih.gov/geo/query/acc.cgi?acc=GSE60627","GSE60627")</f>
        <v>GSE60627</v>
      </c>
      <c r="D612" t="str">
        <f>HYPERLINK("https://www.ncbi.nlm.nih.gov/Traces/study/?acc=SRP045688","SRP045688")</f>
        <v>SRP045688</v>
      </c>
      <c r="E612" t="str">
        <f>HYPERLINK("https://www.ncbi.nlm.nih.gov/Traces/study/?acc=SRX1090872","SRX1090872")</f>
        <v>SRX1090872</v>
      </c>
    </row>
    <row r="613" spans="1:5" x14ac:dyDescent="0.25">
      <c r="A613" t="str">
        <f>HYPERLINK("https://www.ncbi.nlm.nih.gov/geo/query/acc.cgi?acc=GSM1899781","GSM1899781")</f>
        <v>GSM1899781</v>
      </c>
      <c r="B613" s="2" t="s">
        <v>7265</v>
      </c>
      <c r="C613" t="str">
        <f>HYPERLINK("https://www.ncbi.nlm.nih.gov/geo/query/acc.cgi?acc=GSE73631","GSE73631")</f>
        <v>GSE73631</v>
      </c>
      <c r="D613" t="str">
        <f>HYPERLINK("https://www.ncbi.nlm.nih.gov/Traces/study/?acc=SRP064357","SRP064357")</f>
        <v>SRP064357</v>
      </c>
      <c r="E613" t="str">
        <f>HYPERLINK("https://www.ncbi.nlm.nih.gov/Traces/study/?acc=SRX1297572","SRX1297572")</f>
        <v>SRX1297572</v>
      </c>
    </row>
    <row r="614" spans="1:5" x14ac:dyDescent="0.25">
      <c r="A614" t="str">
        <f>HYPERLINK("https://www.ncbi.nlm.nih.gov/geo/query/acc.cgi?acc=GSM1387026","GSM1387026")</f>
        <v>GSM1387026</v>
      </c>
      <c r="B614" s="2" t="s">
        <v>7266</v>
      </c>
      <c r="C614" t="str">
        <f>HYPERLINK("https://www.ncbi.nlm.nih.gov/geo/query/acc.cgi?acc=GSE57700","GSE57700")</f>
        <v>GSE57700</v>
      </c>
      <c r="D614" t="str">
        <f>HYPERLINK("https://www.ncbi.nlm.nih.gov/Traces/study/?acc=SRP030776","SRP030776")</f>
        <v>SRP030776</v>
      </c>
      <c r="E614" t="str">
        <f>HYPERLINK("https://www.ncbi.nlm.nih.gov/Traces/study/?acc=SRX532349","SRX532349")</f>
        <v>SRX532349</v>
      </c>
    </row>
    <row r="615" spans="1:5" x14ac:dyDescent="0.25">
      <c r="A615" t="str">
        <f>HYPERLINK("https://www.ncbi.nlm.nih.gov/geo/query/acc.cgi?acc=GSM2065690","GSM2065690")</f>
        <v>GSM2065690</v>
      </c>
      <c r="B615" s="2" t="s">
        <v>7267</v>
      </c>
      <c r="C615" t="str">
        <f>HYPERLINK("https://www.ncbi.nlm.nih.gov/geo/query/acc.cgi?acc=GSE57700","GSE57700")</f>
        <v>GSE57700</v>
      </c>
      <c r="D615" t="str">
        <f>HYPERLINK("https://www.ncbi.nlm.nih.gov/Traces/study/?acc=SRP030776","SRP030776")</f>
        <v>SRP030776</v>
      </c>
      <c r="E615" t="str">
        <f>HYPERLINK("https://www.ncbi.nlm.nih.gov/Traces/study/?acc=SRX1590978","SRX1590978")</f>
        <v>SRX1590978</v>
      </c>
    </row>
    <row r="616" spans="1:5" x14ac:dyDescent="0.25">
      <c r="A616" t="str">
        <f>HYPERLINK("https://www.ncbi.nlm.nih.gov/geo/query/acc.cgi?acc=GSM774955","GSM774955")</f>
        <v>GSM774955</v>
      </c>
      <c r="B616" s="2" t="s">
        <v>7268</v>
      </c>
      <c r="C616" t="str">
        <f>HYPERLINK("https://www.ncbi.nlm.nih.gov/geo/query/acc.cgi?acc=GSE30959","GSE30959")</f>
        <v>GSE30959</v>
      </c>
      <c r="D616" t="str">
        <f>HYPERLINK("https://www.ncbi.nlm.nih.gov/Traces/study/?acc=SRP007832","SRP007832")</f>
        <v>SRP007832</v>
      </c>
      <c r="E616" t="str">
        <f>HYPERLINK("https://www.ncbi.nlm.nih.gov/Traces/study/?acc=SRX091876","SRX091876")</f>
        <v>SRX091876</v>
      </c>
    </row>
    <row r="617" spans="1:5" x14ac:dyDescent="0.25">
      <c r="A617" t="str">
        <f>HYPERLINK("https://www.ncbi.nlm.nih.gov/geo/query/acc.cgi?acc=GSM774956","GSM774956")</f>
        <v>GSM774956</v>
      </c>
      <c r="B617" s="2" t="s">
        <v>7269</v>
      </c>
      <c r="C617" t="str">
        <f>HYPERLINK("https://www.ncbi.nlm.nih.gov/geo/query/acc.cgi?acc=GSE30959","GSE30959")</f>
        <v>GSE30959</v>
      </c>
      <c r="D617" t="str">
        <f>HYPERLINK("https://www.ncbi.nlm.nih.gov/Traces/study/?acc=SRP007832","SRP007832")</f>
        <v>SRP007832</v>
      </c>
      <c r="E617" t="str">
        <f>HYPERLINK("https://www.ncbi.nlm.nih.gov/Traces/study/?acc=SRX091877","SRX091877")</f>
        <v>SRX091877</v>
      </c>
    </row>
    <row r="618" spans="1:5" x14ac:dyDescent="0.25">
      <c r="A618" t="str">
        <f>HYPERLINK("https://www.ncbi.nlm.nih.gov/geo/query/acc.cgi?acc=GSM2463129","GSM2463129")</f>
        <v>GSM2463129</v>
      </c>
      <c r="B618" s="2" t="s">
        <v>7270</v>
      </c>
      <c r="C618" t="str">
        <f>HYPERLINK("https://www.ncbi.nlm.nih.gov/geo/query/acc.cgi?acc=GSE69823","GSE69823")</f>
        <v>GSE69823</v>
      </c>
      <c r="D618" t="str">
        <f>HYPERLINK("https://www.ncbi.nlm.nih.gov/Traces/study/?acc=SRP059433","SRP059433")</f>
        <v>SRP059433</v>
      </c>
      <c r="E618" t="str">
        <f>HYPERLINK("https://www.ncbi.nlm.nih.gov/Traces/study/?acc=SRX2504212","SRX2504212")</f>
        <v>SRX2504212</v>
      </c>
    </row>
    <row r="619" spans="1:5" x14ac:dyDescent="0.25">
      <c r="A619" t="str">
        <f>HYPERLINK("https://www.ncbi.nlm.nih.gov/geo/query/acc.cgi?acc=GSM2463127","GSM2463127")</f>
        <v>GSM2463127</v>
      </c>
      <c r="B619" s="2" t="s">
        <v>7271</v>
      </c>
      <c r="C619" t="str">
        <f>HYPERLINK("https://www.ncbi.nlm.nih.gov/geo/query/acc.cgi?acc=GSE69823","GSE69823")</f>
        <v>GSE69823</v>
      </c>
      <c r="D619" t="str">
        <f>HYPERLINK("https://www.ncbi.nlm.nih.gov/Traces/study/?acc=SRP059433","SRP059433")</f>
        <v>SRP059433</v>
      </c>
      <c r="E619" t="str">
        <f>HYPERLINK("https://www.ncbi.nlm.nih.gov/Traces/study/?acc=SRX2504210","SRX2504210")</f>
        <v>SRX2504210</v>
      </c>
    </row>
    <row r="620" spans="1:5" x14ac:dyDescent="0.25">
      <c r="A620" t="str">
        <f>HYPERLINK("https://www.ncbi.nlm.nih.gov/geo/query/acc.cgi?acc=GSM1709623","GSM1709623")</f>
        <v>GSM1709623</v>
      </c>
      <c r="B620" s="2" t="s">
        <v>7272</v>
      </c>
      <c r="C620" t="str">
        <f>HYPERLINK("https://www.ncbi.nlm.nih.gov/geo/query/acc.cgi?acc=GSE69823","GSE69823")</f>
        <v>GSE69823</v>
      </c>
      <c r="D620" t="str">
        <f>HYPERLINK("https://www.ncbi.nlm.nih.gov/Traces/study/?acc=SRP059433","SRP059433")</f>
        <v>SRP059433</v>
      </c>
      <c r="E620" t="str">
        <f>HYPERLINK("https://www.ncbi.nlm.nih.gov/Traces/study/?acc=SRX1057684","SRX1057684")</f>
        <v>SRX1057684</v>
      </c>
    </row>
    <row r="621" spans="1:5" x14ac:dyDescent="0.25">
      <c r="A621" t="str">
        <f>HYPERLINK("https://www.ncbi.nlm.nih.gov/geo/query/acc.cgi?acc=GSM2424686","GSM2424686")</f>
        <v>GSM2424686</v>
      </c>
      <c r="B621" s="2" t="s">
        <v>7273</v>
      </c>
      <c r="C621" t="str">
        <f>HYPERLINK("https://www.ncbi.nlm.nih.gov/geo/query/acc.cgi?acc=GSE92257","GSE92257")</f>
        <v>GSE92257</v>
      </c>
      <c r="D621" t="str">
        <f>HYPERLINK("https://www.ncbi.nlm.nih.gov/Traces/study/?acc=SRP094937","SRP094937")</f>
        <v>SRP094937</v>
      </c>
      <c r="E621" t="str">
        <f>HYPERLINK("https://www.ncbi.nlm.nih.gov/Traces/study/?acc=SRX2415010","SRX2415010")</f>
        <v>SRX2415010</v>
      </c>
    </row>
    <row r="622" spans="1:5" x14ac:dyDescent="0.25">
      <c r="A622" t="str">
        <f>HYPERLINK("https://www.ncbi.nlm.nih.gov/geo/query/acc.cgi?acc=GSM2424683","GSM2424683")</f>
        <v>GSM2424683</v>
      </c>
      <c r="B622" s="2" t="s">
        <v>7274</v>
      </c>
      <c r="C622" t="str">
        <f>HYPERLINK("https://www.ncbi.nlm.nih.gov/geo/query/acc.cgi?acc=GSE92257","GSE92257")</f>
        <v>GSE92257</v>
      </c>
      <c r="D622" t="str">
        <f>HYPERLINK("https://www.ncbi.nlm.nih.gov/Traces/study/?acc=SRP094937","SRP094937")</f>
        <v>SRP094937</v>
      </c>
      <c r="E622" t="str">
        <f>HYPERLINK("https://www.ncbi.nlm.nih.gov/Traces/study/?acc=SRX2415007","SRX2415007")</f>
        <v>SRX2415007</v>
      </c>
    </row>
    <row r="623" spans="1:5" x14ac:dyDescent="0.25">
      <c r="A623" t="str">
        <f>HYPERLINK("https://www.ncbi.nlm.nih.gov/geo/query/acc.cgi?acc=GSM2424685","GSM2424685")</f>
        <v>GSM2424685</v>
      </c>
      <c r="B623" s="2" t="s">
        <v>7275</v>
      </c>
      <c r="C623" t="str">
        <f>HYPERLINK("https://www.ncbi.nlm.nih.gov/geo/query/acc.cgi?acc=GSE92257","GSE92257")</f>
        <v>GSE92257</v>
      </c>
      <c r="D623" t="str">
        <f>HYPERLINK("https://www.ncbi.nlm.nih.gov/Traces/study/?acc=SRP094937","SRP094937")</f>
        <v>SRP094937</v>
      </c>
      <c r="E623" t="str">
        <f>HYPERLINK("https://www.ncbi.nlm.nih.gov/Traces/study/?acc=SRX2415009","SRX2415009")</f>
        <v>SRX2415009</v>
      </c>
    </row>
    <row r="624" spans="1:5" x14ac:dyDescent="0.25">
      <c r="A624" t="str">
        <f>HYPERLINK("https://www.ncbi.nlm.nih.gov/geo/query/acc.cgi?acc=GSM2422494","GSM2422494")</f>
        <v>GSM2422494</v>
      </c>
      <c r="B624" s="2" t="s">
        <v>7278</v>
      </c>
      <c r="C624" t="str">
        <f t="shared" ref="C624:C637" si="8">HYPERLINK("https://www.ncbi.nlm.nih.gov/geo/query/acc.cgi?acc=GSE72855","GSE72855")</f>
        <v>GSE72855</v>
      </c>
      <c r="D624" t="str">
        <f t="shared" ref="D624:D637" si="9">HYPERLINK("https://www.ncbi.nlm.nih.gov/Traces/study/?acc=SRP063529","SRP063529")</f>
        <v>SRP063529</v>
      </c>
      <c r="E624" t="str">
        <f>HYPERLINK("https://www.ncbi.nlm.nih.gov/Traces/study/?acc=SRX2410329","SRX2410329")</f>
        <v>SRX2410329</v>
      </c>
    </row>
    <row r="625" spans="1:5" x14ac:dyDescent="0.25">
      <c r="A625" t="str">
        <f>HYPERLINK("https://www.ncbi.nlm.nih.gov/geo/query/acc.cgi?acc=GSM2422495","GSM2422495")</f>
        <v>GSM2422495</v>
      </c>
      <c r="B625" s="2" t="s">
        <v>7279</v>
      </c>
      <c r="C625" t="str">
        <f t="shared" si="8"/>
        <v>GSE72855</v>
      </c>
      <c r="D625" t="str">
        <f t="shared" si="9"/>
        <v>SRP063529</v>
      </c>
      <c r="E625" t="str">
        <f>HYPERLINK("https://www.ncbi.nlm.nih.gov/Traces/study/?acc=SRX2410330","SRX2410330")</f>
        <v>SRX2410330</v>
      </c>
    </row>
    <row r="626" spans="1:5" x14ac:dyDescent="0.25">
      <c r="A626" t="str">
        <f>HYPERLINK("https://www.ncbi.nlm.nih.gov/geo/query/acc.cgi?acc=GSM2422491","GSM2422491")</f>
        <v>GSM2422491</v>
      </c>
      <c r="B626" s="2" t="s">
        <v>7280</v>
      </c>
      <c r="C626" t="str">
        <f t="shared" si="8"/>
        <v>GSE72855</v>
      </c>
      <c r="D626" t="str">
        <f t="shared" si="9"/>
        <v>SRP063529</v>
      </c>
      <c r="E626" t="str">
        <f>HYPERLINK("https://www.ncbi.nlm.nih.gov/Traces/study/?acc=SRX2410326","SRX2410326")</f>
        <v>SRX2410326</v>
      </c>
    </row>
    <row r="627" spans="1:5" x14ac:dyDescent="0.25">
      <c r="A627" t="str">
        <f>HYPERLINK("https://www.ncbi.nlm.nih.gov/geo/query/acc.cgi?acc=GSM2422497","GSM2422497")</f>
        <v>GSM2422497</v>
      </c>
      <c r="B627" s="2" t="s">
        <v>7281</v>
      </c>
      <c r="C627" t="str">
        <f t="shared" si="8"/>
        <v>GSE72855</v>
      </c>
      <c r="D627" t="str">
        <f t="shared" si="9"/>
        <v>SRP063529</v>
      </c>
      <c r="E627" t="str">
        <f>HYPERLINK("https://www.ncbi.nlm.nih.gov/Traces/study/?acc=SRX2410332","SRX2410332")</f>
        <v>SRX2410332</v>
      </c>
    </row>
    <row r="628" spans="1:5" x14ac:dyDescent="0.25">
      <c r="A628" t="str">
        <f>HYPERLINK("https://www.ncbi.nlm.nih.gov/geo/query/acc.cgi?acc=GSM2422505","GSM2422505")</f>
        <v>GSM2422505</v>
      </c>
      <c r="B628" s="2" t="s">
        <v>7282</v>
      </c>
      <c r="C628" t="str">
        <f t="shared" si="8"/>
        <v>GSE72855</v>
      </c>
      <c r="D628" t="str">
        <f t="shared" si="9"/>
        <v>SRP063529</v>
      </c>
      <c r="E628" t="str">
        <f>HYPERLINK("https://www.ncbi.nlm.nih.gov/Traces/study/?acc=SRX2410340","SRX2410340")</f>
        <v>SRX2410340</v>
      </c>
    </row>
    <row r="629" spans="1:5" x14ac:dyDescent="0.25">
      <c r="A629" t="str">
        <f>HYPERLINK("https://www.ncbi.nlm.nih.gov/geo/query/acc.cgi?acc=GSM2422500","GSM2422500")</f>
        <v>GSM2422500</v>
      </c>
      <c r="B629" s="2" t="s">
        <v>7283</v>
      </c>
      <c r="C629" t="str">
        <f t="shared" si="8"/>
        <v>GSE72855</v>
      </c>
      <c r="D629" t="str">
        <f t="shared" si="9"/>
        <v>SRP063529</v>
      </c>
      <c r="E629" t="str">
        <f>HYPERLINK("https://www.ncbi.nlm.nih.gov/Traces/study/?acc=SRX2410335","SRX2410335")</f>
        <v>SRX2410335</v>
      </c>
    </row>
    <row r="630" spans="1:5" x14ac:dyDescent="0.25">
      <c r="A630" t="str">
        <f>HYPERLINK("https://www.ncbi.nlm.nih.gov/geo/query/acc.cgi?acc=GSM2422499","GSM2422499")</f>
        <v>GSM2422499</v>
      </c>
      <c r="B630" s="2" t="s">
        <v>7284</v>
      </c>
      <c r="C630" t="str">
        <f t="shared" si="8"/>
        <v>GSE72855</v>
      </c>
      <c r="D630" t="str">
        <f t="shared" si="9"/>
        <v>SRP063529</v>
      </c>
      <c r="E630" t="str">
        <f>HYPERLINK("https://www.ncbi.nlm.nih.gov/Traces/study/?acc=SRX2410334","SRX2410334")</f>
        <v>SRX2410334</v>
      </c>
    </row>
    <row r="631" spans="1:5" x14ac:dyDescent="0.25">
      <c r="A631" t="str">
        <f>HYPERLINK("https://www.ncbi.nlm.nih.gov/geo/query/acc.cgi?acc=GSM2422496","GSM2422496")</f>
        <v>GSM2422496</v>
      </c>
      <c r="B631" s="2" t="s">
        <v>7285</v>
      </c>
      <c r="C631" t="str">
        <f t="shared" si="8"/>
        <v>GSE72855</v>
      </c>
      <c r="D631" t="str">
        <f t="shared" si="9"/>
        <v>SRP063529</v>
      </c>
      <c r="E631" t="str">
        <f>HYPERLINK("https://www.ncbi.nlm.nih.gov/Traces/study/?acc=SRX2410331","SRX2410331")</f>
        <v>SRX2410331</v>
      </c>
    </row>
    <row r="632" spans="1:5" x14ac:dyDescent="0.25">
      <c r="A632" t="str">
        <f>HYPERLINK("https://www.ncbi.nlm.nih.gov/geo/query/acc.cgi?acc=GSM2422492","GSM2422492")</f>
        <v>GSM2422492</v>
      </c>
      <c r="B632" s="2" t="s">
        <v>7286</v>
      </c>
      <c r="C632" t="str">
        <f t="shared" si="8"/>
        <v>GSE72855</v>
      </c>
      <c r="D632" t="str">
        <f t="shared" si="9"/>
        <v>SRP063529</v>
      </c>
      <c r="E632" t="str">
        <f>HYPERLINK("https://www.ncbi.nlm.nih.gov/Traces/study/?acc=SRX2410327","SRX2410327")</f>
        <v>SRX2410327</v>
      </c>
    </row>
    <row r="633" spans="1:5" x14ac:dyDescent="0.25">
      <c r="A633" t="str">
        <f>HYPERLINK("https://www.ncbi.nlm.nih.gov/geo/query/acc.cgi?acc=GSM2422493","GSM2422493")</f>
        <v>GSM2422493</v>
      </c>
      <c r="B633" s="2" t="s">
        <v>7287</v>
      </c>
      <c r="C633" t="str">
        <f t="shared" si="8"/>
        <v>GSE72855</v>
      </c>
      <c r="D633" t="str">
        <f t="shared" si="9"/>
        <v>SRP063529</v>
      </c>
      <c r="E633" t="str">
        <f>HYPERLINK("https://www.ncbi.nlm.nih.gov/Traces/study/?acc=SRX2410328","SRX2410328")</f>
        <v>SRX2410328</v>
      </c>
    </row>
    <row r="634" spans="1:5" x14ac:dyDescent="0.25">
      <c r="A634" t="str">
        <f>HYPERLINK("https://www.ncbi.nlm.nih.gov/geo/query/acc.cgi?acc=GSM2422502","GSM2422502")</f>
        <v>GSM2422502</v>
      </c>
      <c r="B634" s="2" t="s">
        <v>7288</v>
      </c>
      <c r="C634" t="str">
        <f t="shared" si="8"/>
        <v>GSE72855</v>
      </c>
      <c r="D634" t="str">
        <f t="shared" si="9"/>
        <v>SRP063529</v>
      </c>
      <c r="E634" t="str">
        <f>HYPERLINK("https://www.ncbi.nlm.nih.gov/Traces/study/?acc=SRX2410337","SRX2410337")</f>
        <v>SRX2410337</v>
      </c>
    </row>
    <row r="635" spans="1:5" x14ac:dyDescent="0.25">
      <c r="A635" t="str">
        <f>HYPERLINK("https://www.ncbi.nlm.nih.gov/geo/query/acc.cgi?acc=GSM2422518","GSM2422518")</f>
        <v>GSM2422518</v>
      </c>
      <c r="B635" s="2" t="s">
        <v>7289</v>
      </c>
      <c r="C635" t="str">
        <f t="shared" si="8"/>
        <v>GSE72855</v>
      </c>
      <c r="D635" t="str">
        <f t="shared" si="9"/>
        <v>SRP063529</v>
      </c>
      <c r="E635" t="str">
        <f>HYPERLINK("https://www.ncbi.nlm.nih.gov/Traces/study/?acc=SRX2410353","SRX2410353")</f>
        <v>SRX2410353</v>
      </c>
    </row>
    <row r="636" spans="1:5" x14ac:dyDescent="0.25">
      <c r="A636" t="str">
        <f>HYPERLINK("https://www.ncbi.nlm.nih.gov/geo/query/acc.cgi?acc=GSM2422515","GSM2422515")</f>
        <v>GSM2422515</v>
      </c>
      <c r="B636" s="2" t="s">
        <v>7290</v>
      </c>
      <c r="C636" t="str">
        <f t="shared" si="8"/>
        <v>GSE72855</v>
      </c>
      <c r="D636" t="str">
        <f t="shared" si="9"/>
        <v>SRP063529</v>
      </c>
      <c r="E636" t="str">
        <f>HYPERLINK("https://www.ncbi.nlm.nih.gov/Traces/study/?acc=SRX2410350","SRX2410350")</f>
        <v>SRX2410350</v>
      </c>
    </row>
    <row r="637" spans="1:5" x14ac:dyDescent="0.25">
      <c r="A637" t="str">
        <f>HYPERLINK("https://www.ncbi.nlm.nih.gov/geo/query/acc.cgi?acc=GSM2422516","GSM2422516")</f>
        <v>GSM2422516</v>
      </c>
      <c r="B637" s="2" t="s">
        <v>7291</v>
      </c>
      <c r="C637" t="str">
        <f t="shared" si="8"/>
        <v>GSE72855</v>
      </c>
      <c r="D637" t="str">
        <f t="shared" si="9"/>
        <v>SRP063529</v>
      </c>
      <c r="E637" t="str">
        <f>HYPERLINK("https://www.ncbi.nlm.nih.gov/Traces/study/?acc=SRX2410351","SRX2410351")</f>
        <v>SRX2410351</v>
      </c>
    </row>
    <row r="638" spans="1:5" x14ac:dyDescent="0.25">
      <c r="A638" t="str">
        <f>HYPERLINK("https://www.ncbi.nlm.nih.gov/geo/query/acc.cgi?acc=GSM2098968","GSM2098968")</f>
        <v>GSM2098968</v>
      </c>
      <c r="B638" s="2" t="s">
        <v>2739</v>
      </c>
      <c r="C638" t="str">
        <f>HYPERLINK("https://www.ncbi.nlm.nih.gov/geo/query/acc.cgi?acc=GSE79606","GSE79606")</f>
        <v>GSE79606</v>
      </c>
      <c r="D638" t="str">
        <f>HYPERLINK("https://www.ncbi.nlm.nih.gov/Traces/study/?acc=SRP072351","SRP072351")</f>
        <v>SRP072351</v>
      </c>
      <c r="E638" t="str">
        <f>HYPERLINK("https://www.ncbi.nlm.nih.gov/Traces/study/?acc=SRX1662119","SRX1662119")</f>
        <v>SRX1662119</v>
      </c>
    </row>
    <row r="639" spans="1:5" x14ac:dyDescent="0.25">
      <c r="A639" t="str">
        <f>HYPERLINK("https://www.ncbi.nlm.nih.gov/geo/query/acc.cgi?acc=GSM2098969","GSM2098969")</f>
        <v>GSM2098969</v>
      </c>
      <c r="B639" s="2" t="s">
        <v>7295</v>
      </c>
      <c r="C639" t="str">
        <f>HYPERLINK("https://www.ncbi.nlm.nih.gov/geo/query/acc.cgi?acc=GSE79606","GSE79606")</f>
        <v>GSE79606</v>
      </c>
      <c r="D639" t="str">
        <f>HYPERLINK("https://www.ncbi.nlm.nih.gov/Traces/study/?acc=SRP072351","SRP072351")</f>
        <v>SRP072351</v>
      </c>
      <c r="E639" t="str">
        <f>HYPERLINK("https://www.ncbi.nlm.nih.gov/Traces/study/?acc=SRX1662120","SRX1662120")</f>
        <v>SRX1662120</v>
      </c>
    </row>
    <row r="640" spans="1:5" x14ac:dyDescent="0.25">
      <c r="A640" t="str">
        <f>HYPERLINK("https://www.ncbi.nlm.nih.gov/geo/query/acc.cgi?acc=GSM1125027","GSM1125027")</f>
        <v>GSM1125027</v>
      </c>
      <c r="B640" s="2" t="s">
        <v>7296</v>
      </c>
      <c r="C640" t="str">
        <f>HYPERLINK("https://www.ncbi.nlm.nih.gov/geo/query/acc.cgi?acc=GSE46149","GSE46149")</f>
        <v>GSE46149</v>
      </c>
      <c r="D640" t="str">
        <f>HYPERLINK("https://www.ncbi.nlm.nih.gov/Traces/study/?acc=SRP021137","SRP021137")</f>
        <v>SRP021137</v>
      </c>
      <c r="E640" t="str">
        <f>HYPERLINK("https://www.ncbi.nlm.nih.gov/Traces/study/?acc=SRX267716","SRX267716")</f>
        <v>SRX267716</v>
      </c>
    </row>
    <row r="641" spans="1:5" x14ac:dyDescent="0.25">
      <c r="A641" t="str">
        <f>HYPERLINK("https://www.ncbi.nlm.nih.gov/geo/query/acc.cgi?acc=GSM2299054","GSM2299054")</f>
        <v>GSM2299054</v>
      </c>
      <c r="B641" s="2" t="s">
        <v>7297</v>
      </c>
      <c r="C641" t="str">
        <f>HYPERLINK("https://www.ncbi.nlm.nih.gov/geo/query/acc.cgi?acc=GSE63974","GSE63974")</f>
        <v>GSE63974</v>
      </c>
      <c r="D641" t="str">
        <f>HYPERLINK("https://www.ncbi.nlm.nih.gov/Traces/study/?acc=SRP083772","SRP083772")</f>
        <v>SRP083772</v>
      </c>
      <c r="E641" t="str">
        <f>HYPERLINK("https://www.ncbi.nlm.nih.gov/Traces/study/?acc=SRX2068722","SRX2068722")</f>
        <v>SRX2068722</v>
      </c>
    </row>
    <row r="642" spans="1:5" x14ac:dyDescent="0.25">
      <c r="A642" t="str">
        <f>HYPERLINK("https://www.ncbi.nlm.nih.gov/geo/query/acc.cgi?acc=GSM1294850","GSM1294850")</f>
        <v>GSM1294850</v>
      </c>
      <c r="B642" s="2" t="s">
        <v>7298</v>
      </c>
      <c r="C642" t="str">
        <f>HYPERLINK("https://www.ncbi.nlm.nih.gov/geo/query/acc.cgi?acc=GSE53489","GSE53489")</f>
        <v>GSE53489</v>
      </c>
      <c r="D642" t="str">
        <f>HYPERLINK("https://www.ncbi.nlm.nih.gov/Traces/study/?acc=SRP034620","SRP034620")</f>
        <v>SRP034620</v>
      </c>
      <c r="E642" t="str">
        <f>HYPERLINK("https://www.ncbi.nlm.nih.gov/Traces/study/?acc=SRX396219","SRX396219")</f>
        <v>SRX396219</v>
      </c>
    </row>
    <row r="643" spans="1:5" x14ac:dyDescent="0.25">
      <c r="A643" t="str">
        <f>HYPERLINK("https://www.ncbi.nlm.nih.gov/geo/query/acc.cgi?acc=GSM1526262","GSM1526262")</f>
        <v>GSM1526262</v>
      </c>
      <c r="B643" s="2" t="s">
        <v>7299</v>
      </c>
      <c r="C643" t="str">
        <f>HYPERLINK("https://www.ncbi.nlm.nih.gov/geo/query/acc.cgi?acc=GSE62378","GSE62378")</f>
        <v>GSE62378</v>
      </c>
      <c r="D643" t="str">
        <f>HYPERLINK("https://www.ncbi.nlm.nih.gov/Traces/study/?acc=SRP048945","SRP048945")</f>
        <v>SRP048945</v>
      </c>
      <c r="E643" t="str">
        <f>HYPERLINK("https://www.ncbi.nlm.nih.gov/Traces/study/?acc=SRX733556","SRX733556")</f>
        <v>SRX733556</v>
      </c>
    </row>
    <row r="644" spans="1:5" x14ac:dyDescent="0.25">
      <c r="A644" t="str">
        <f>HYPERLINK("https://www.ncbi.nlm.nih.gov/geo/query/acc.cgi?acc=GSM1489929","GSM1489929")</f>
        <v>GSM1489929</v>
      </c>
      <c r="B644" s="2" t="s">
        <v>7300</v>
      </c>
      <c r="C644" t="str">
        <f>HYPERLINK("https://www.ncbi.nlm.nih.gov/geo/query/acc.cgi?acc=GSE60843","GSE60843")</f>
        <v>GSE60843</v>
      </c>
      <c r="D644" t="str">
        <f>HYPERLINK("https://www.ncbi.nlm.nih.gov/Traces/study/?acc=SRP045832","SRP045832")</f>
        <v>SRP045832</v>
      </c>
      <c r="E644" t="str">
        <f>HYPERLINK("https://www.ncbi.nlm.nih.gov/Traces/study/?acc=SRX688851","SRX688851")</f>
        <v>SRX688851</v>
      </c>
    </row>
    <row r="645" spans="1:5" x14ac:dyDescent="0.25">
      <c r="A645" t="str">
        <f>HYPERLINK("https://www.ncbi.nlm.nih.gov/geo/query/acc.cgi?acc=GSM1294858","GSM1294858")</f>
        <v>GSM1294858</v>
      </c>
      <c r="B645" s="2" t="s">
        <v>7301</v>
      </c>
      <c r="C645" t="str">
        <f>HYPERLINK("https://www.ncbi.nlm.nih.gov/geo/query/acc.cgi?acc=GSE53489","GSE53489")</f>
        <v>GSE53489</v>
      </c>
      <c r="D645" t="str">
        <f>HYPERLINK("https://www.ncbi.nlm.nih.gov/Traces/study/?acc=SRP034620","SRP034620")</f>
        <v>SRP034620</v>
      </c>
      <c r="E645" t="str">
        <f>HYPERLINK("https://www.ncbi.nlm.nih.gov/Traces/study/?acc=SRX396227","SRX396227")</f>
        <v>SRX396227</v>
      </c>
    </row>
    <row r="646" spans="1:5" x14ac:dyDescent="0.25">
      <c r="A646" t="str">
        <f>HYPERLINK("https://www.ncbi.nlm.nih.gov/geo/query/acc.cgi?acc=GSM2299051","GSM2299051")</f>
        <v>GSM2299051</v>
      </c>
      <c r="B646" s="2" t="s">
        <v>7302</v>
      </c>
      <c r="C646" t="str">
        <f>HYPERLINK("https://www.ncbi.nlm.nih.gov/geo/query/acc.cgi?acc=GSE63974","GSE63974")</f>
        <v>GSE63974</v>
      </c>
      <c r="D646" t="str">
        <f>HYPERLINK("https://www.ncbi.nlm.nih.gov/Traces/study/?acc=SRP083772","SRP083772")</f>
        <v>SRP083772</v>
      </c>
      <c r="E646" t="str">
        <f>HYPERLINK("https://www.ncbi.nlm.nih.gov/Traces/study/?acc=SRX2068719","SRX2068719")</f>
        <v>SRX2068719</v>
      </c>
    </row>
    <row r="647" spans="1:5" x14ac:dyDescent="0.25">
      <c r="A647" t="str">
        <f>HYPERLINK("https://www.ncbi.nlm.nih.gov/geo/query/acc.cgi?acc=GSM1419132","GSM1419132")</f>
        <v>GSM1419132</v>
      </c>
      <c r="B647" s="2" t="s">
        <v>7303</v>
      </c>
      <c r="C647" t="str">
        <f>HYPERLINK("https://www.ncbi.nlm.nih.gov/geo/query/acc.cgi?acc=GSE58757","GSE58757")</f>
        <v>GSE58757</v>
      </c>
      <c r="D647" t="str">
        <f>HYPERLINK("https://www.ncbi.nlm.nih.gov/Traces/study/?acc=SRP043525","SRP043525")</f>
        <v>SRP043525</v>
      </c>
      <c r="E647" t="str">
        <f>HYPERLINK("https://www.ncbi.nlm.nih.gov/Traces/study/?acc=SRX621381","SRX621381")</f>
        <v>SRX621381</v>
      </c>
    </row>
    <row r="648" spans="1:5" x14ac:dyDescent="0.25">
      <c r="A648" t="str">
        <f>HYPERLINK("https://www.ncbi.nlm.nih.gov/geo/query/acc.cgi?acc=GSM1419114","GSM1419114")</f>
        <v>GSM1419114</v>
      </c>
      <c r="B648" s="2" t="s">
        <v>7304</v>
      </c>
      <c r="C648" t="str">
        <f>HYPERLINK("https://www.ncbi.nlm.nih.gov/geo/query/acc.cgi?acc=GSE58757","GSE58757")</f>
        <v>GSE58757</v>
      </c>
      <c r="D648" t="str">
        <f>HYPERLINK("https://www.ncbi.nlm.nih.gov/Traces/study/?acc=SRP043525","SRP043525")</f>
        <v>SRP043525</v>
      </c>
      <c r="E648" t="str">
        <f>HYPERLINK("https://www.ncbi.nlm.nih.gov/Traces/study/?acc=SRX621363","SRX621363")</f>
        <v>SRX621363</v>
      </c>
    </row>
    <row r="649" spans="1:5" x14ac:dyDescent="0.25">
      <c r="A649" t="str">
        <f>HYPERLINK("https://www.ncbi.nlm.nih.gov/geo/query/acc.cgi?acc=GSM2463128","GSM2463128")</f>
        <v>GSM2463128</v>
      </c>
      <c r="B649" s="2" t="s">
        <v>7305</v>
      </c>
      <c r="C649" t="str">
        <f>HYPERLINK("https://www.ncbi.nlm.nih.gov/geo/query/acc.cgi?acc=GSE69823","GSE69823")</f>
        <v>GSE69823</v>
      </c>
      <c r="D649" t="str">
        <f>HYPERLINK("https://www.ncbi.nlm.nih.gov/Traces/study/?acc=SRP059433","SRP059433")</f>
        <v>SRP059433</v>
      </c>
      <c r="E649" t="str">
        <f>HYPERLINK("https://www.ncbi.nlm.nih.gov/Traces/study/?acc=SRX2504211","SRX2504211")</f>
        <v>SRX2504211</v>
      </c>
    </row>
    <row r="650" spans="1:5" x14ac:dyDescent="0.25">
      <c r="A650" t="str">
        <f>HYPERLINK("https://www.ncbi.nlm.nih.gov/geo/query/acc.cgi?acc=GSM2463130","GSM2463130")</f>
        <v>GSM2463130</v>
      </c>
      <c r="B650" s="2" t="s">
        <v>7306</v>
      </c>
      <c r="C650" t="str">
        <f>HYPERLINK("https://www.ncbi.nlm.nih.gov/geo/query/acc.cgi?acc=GSE69823","GSE69823")</f>
        <v>GSE69823</v>
      </c>
      <c r="D650" t="str">
        <f>HYPERLINK("https://www.ncbi.nlm.nih.gov/Traces/study/?acc=SRP059433","SRP059433")</f>
        <v>SRP059433</v>
      </c>
      <c r="E650" t="str">
        <f>HYPERLINK("https://www.ncbi.nlm.nih.gov/Traces/study/?acc=SRX2504213","SRX2504213")</f>
        <v>SRX2504213</v>
      </c>
    </row>
    <row r="651" spans="1:5" x14ac:dyDescent="0.25">
      <c r="A651" t="str">
        <f>HYPERLINK("https://www.ncbi.nlm.nih.gov/geo/query/acc.cgi?acc=GSM2299048","GSM2299048")</f>
        <v>GSM2299048</v>
      </c>
      <c r="B651" s="2" t="s">
        <v>7307</v>
      </c>
      <c r="C651" t="str">
        <f>HYPERLINK("https://www.ncbi.nlm.nih.gov/geo/query/acc.cgi?acc=GSE63974","GSE63974")</f>
        <v>GSE63974</v>
      </c>
      <c r="D651" t="str">
        <f>HYPERLINK("https://www.ncbi.nlm.nih.gov/Traces/study/?acc=SRP083772","SRP083772")</f>
        <v>SRP083772</v>
      </c>
      <c r="E651" t="str">
        <f>HYPERLINK("https://www.ncbi.nlm.nih.gov/Traces/study/?acc=SRX2068716","SRX2068716")</f>
        <v>SRX2068716</v>
      </c>
    </row>
    <row r="652" spans="1:5" x14ac:dyDescent="0.25">
      <c r="A652" t="str">
        <f>HYPERLINK("https://www.ncbi.nlm.nih.gov/geo/query/acc.cgi?acc=GSM2588298","GSM2588298")</f>
        <v>GSM2588298</v>
      </c>
      <c r="B652" s="2" t="s">
        <v>7308</v>
      </c>
      <c r="C652" t="str">
        <f>HYPERLINK("https://www.ncbi.nlm.nih.gov/geo/query/acc.cgi?acc=GSE98140","GSE98140")</f>
        <v>GSE98140</v>
      </c>
      <c r="D652" t="str">
        <f>HYPERLINK("https://www.ncbi.nlm.nih.gov/Traces/study/?acc=SRP105122","SRP105122")</f>
        <v>SRP105122</v>
      </c>
      <c r="E652" t="str">
        <f>HYPERLINK("https://www.ncbi.nlm.nih.gov/Traces/study/?acc=SRX2762041","SRX2762041")</f>
        <v>SRX2762041</v>
      </c>
    </row>
    <row r="653" spans="1:5" x14ac:dyDescent="0.25">
      <c r="A653" t="str">
        <f>HYPERLINK("https://www.ncbi.nlm.nih.gov/geo/query/acc.cgi?acc=GSM2588431","GSM2588431")</f>
        <v>GSM2588431</v>
      </c>
      <c r="B653" s="2" t="s">
        <v>7309</v>
      </c>
      <c r="C653" t="str">
        <f>HYPERLINK("https://www.ncbi.nlm.nih.gov/geo/query/acc.cgi?acc=GSE98140","GSE98140")</f>
        <v>GSE98140</v>
      </c>
      <c r="D653" t="str">
        <f>HYPERLINK("https://www.ncbi.nlm.nih.gov/Traces/study/?acc=SRP105122","SRP105122")</f>
        <v>SRP105122</v>
      </c>
      <c r="E653" t="str">
        <f>HYPERLINK("https://www.ncbi.nlm.nih.gov/Traces/study/?acc=SRX2762174","SRX2762174")</f>
        <v>SRX2762174</v>
      </c>
    </row>
    <row r="654" spans="1:5" x14ac:dyDescent="0.25">
      <c r="A654" t="str">
        <f>HYPERLINK("https://www.ncbi.nlm.nih.gov/geo/query/acc.cgi?acc=GSM2588358","GSM2588358")</f>
        <v>GSM2588358</v>
      </c>
      <c r="B654" s="2" t="s">
        <v>7310</v>
      </c>
      <c r="C654" t="str">
        <f>HYPERLINK("https://www.ncbi.nlm.nih.gov/geo/query/acc.cgi?acc=GSE98140","GSE98140")</f>
        <v>GSE98140</v>
      </c>
      <c r="D654" t="str">
        <f>HYPERLINK("https://www.ncbi.nlm.nih.gov/Traces/study/?acc=SRP105122","SRP105122")</f>
        <v>SRP105122</v>
      </c>
      <c r="E654" t="str">
        <f>HYPERLINK("https://www.ncbi.nlm.nih.gov/Traces/study/?acc=SRX2762101","SRX2762101")</f>
        <v>SRX2762101</v>
      </c>
    </row>
    <row r="655" spans="1:5" x14ac:dyDescent="0.25">
      <c r="A655" t="str">
        <f>HYPERLINK("https://www.ncbi.nlm.nih.gov/geo/query/acc.cgi?acc=GSM2588341","GSM2588341")</f>
        <v>GSM2588341</v>
      </c>
      <c r="B655" s="2" t="s">
        <v>7311</v>
      </c>
      <c r="C655" t="str">
        <f>HYPERLINK("https://www.ncbi.nlm.nih.gov/geo/query/acc.cgi?acc=GSE98140","GSE98140")</f>
        <v>GSE98140</v>
      </c>
      <c r="D655" t="str">
        <f>HYPERLINK("https://www.ncbi.nlm.nih.gov/Traces/study/?acc=SRP105122","SRP105122")</f>
        <v>SRP105122</v>
      </c>
      <c r="E655" t="str">
        <f>HYPERLINK("https://www.ncbi.nlm.nih.gov/Traces/study/?acc=SRX2762084","SRX2762084")</f>
        <v>SRX2762084</v>
      </c>
    </row>
    <row r="656" spans="1:5" x14ac:dyDescent="0.25">
      <c r="A656" t="str">
        <f>HYPERLINK("https://www.ncbi.nlm.nih.gov/geo/query/acc.cgi?acc=GSM1960535","GSM1960535")</f>
        <v>GSM1960535</v>
      </c>
      <c r="B656" s="2" t="s">
        <v>7312</v>
      </c>
      <c r="C656" t="str">
        <f>HYPERLINK("https://www.ncbi.nlm.nih.gov/geo/query/acc.cgi?acc=GSE75616","GSE75616")</f>
        <v>GSE75616</v>
      </c>
      <c r="D656" t="str">
        <f>HYPERLINK("https://www.ncbi.nlm.nih.gov/Traces/study/?acc=SRP066910","SRP066910")</f>
        <v>SRP066910</v>
      </c>
      <c r="E656" t="str">
        <f>HYPERLINK("https://www.ncbi.nlm.nih.gov/Traces/study/?acc=SRX1458780","SRX1458780")</f>
        <v>SRX1458780</v>
      </c>
    </row>
    <row r="657" spans="1:5" x14ac:dyDescent="0.25">
      <c r="A657" t="str">
        <f>HYPERLINK("https://www.ncbi.nlm.nih.gov/geo/query/acc.cgi?acc=GSM1960532","GSM1960532")</f>
        <v>GSM1960532</v>
      </c>
      <c r="B657" s="2" t="s">
        <v>7313</v>
      </c>
      <c r="C657" t="str">
        <f>HYPERLINK("https://www.ncbi.nlm.nih.gov/geo/query/acc.cgi?acc=GSE75616","GSE75616")</f>
        <v>GSE75616</v>
      </c>
      <c r="D657" t="str">
        <f>HYPERLINK("https://www.ncbi.nlm.nih.gov/Traces/study/?acc=SRP066910","SRP066910")</f>
        <v>SRP066910</v>
      </c>
      <c r="E657" t="str">
        <f>HYPERLINK("https://www.ncbi.nlm.nih.gov/Traces/study/?acc=SRX1458777","SRX1458777")</f>
        <v>SRX1458777</v>
      </c>
    </row>
    <row r="658" spans="1:5" x14ac:dyDescent="0.25">
      <c r="A658" t="str">
        <f>HYPERLINK("https://www.ncbi.nlm.nih.gov/geo/query/acc.cgi?acc=GSM2237805","GSM2237805")</f>
        <v>GSM2237805</v>
      </c>
      <c r="B658" s="2" t="s">
        <v>7314</v>
      </c>
      <c r="C658" t="str">
        <f>HYPERLINK("https://www.ncbi.nlm.nih.gov/geo/query/acc.cgi?acc=GSE84480","GSE84480")</f>
        <v>GSE84480</v>
      </c>
      <c r="D658" t="str">
        <f>HYPERLINK("https://www.ncbi.nlm.nih.gov/Traces/study/?acc=SRP078684","SRP078684")</f>
        <v>SRP078684</v>
      </c>
      <c r="E658" t="str">
        <f>HYPERLINK("https://www.ncbi.nlm.nih.gov/Traces/study/?acc=SRX1954163","SRX1954163")</f>
        <v>SRX1954163</v>
      </c>
    </row>
    <row r="659" spans="1:5" x14ac:dyDescent="0.25">
      <c r="A659" t="str">
        <f>HYPERLINK("https://www.ncbi.nlm.nih.gov/geo/query/acc.cgi?acc=GSM2059159","GSM2059159")</f>
        <v>GSM2059159</v>
      </c>
      <c r="B659" s="2" t="s">
        <v>7315</v>
      </c>
      <c r="C659" t="str">
        <f>HYPERLINK("https://www.ncbi.nlm.nih.gov/geo/query/acc.cgi?acc=GSE77778","GSE77778")</f>
        <v>GSE77778</v>
      </c>
      <c r="D659" t="str">
        <f>HYPERLINK("https://www.ncbi.nlm.nih.gov/Traces/study/?acc=SRP069861","SRP069861")</f>
        <v>SRP069861</v>
      </c>
      <c r="E659" t="str">
        <f>HYPERLINK("https://www.ncbi.nlm.nih.gov/Traces/study/?acc=SRX1569951","SRX1569951")</f>
        <v>SRX1569951</v>
      </c>
    </row>
    <row r="660" spans="1:5" x14ac:dyDescent="0.25">
      <c r="A660" t="str">
        <f>HYPERLINK("https://www.ncbi.nlm.nih.gov/geo/query/acc.cgi?acc=GSM1819981","GSM1819981")</f>
        <v>GSM1819981</v>
      </c>
      <c r="B660" s="2" t="s">
        <v>7317</v>
      </c>
      <c r="C660" t="str">
        <f t="shared" ref="C660:C665" si="10">HYPERLINK("https://www.ncbi.nlm.nih.gov/geo/query/acc.cgi?acc=GSE70816","GSE70816")</f>
        <v>GSE70816</v>
      </c>
      <c r="D660" t="str">
        <f t="shared" ref="D660:D665" si="11">HYPERLINK("https://www.ncbi.nlm.nih.gov/Traces/study/?acc=SRP060709","SRP060709")</f>
        <v>SRP060709</v>
      </c>
      <c r="E660" t="str">
        <f>HYPERLINK("https://www.ncbi.nlm.nih.gov/Traces/study/?acc=SRX1092492","SRX1092492")</f>
        <v>SRX1092492</v>
      </c>
    </row>
    <row r="661" spans="1:5" x14ac:dyDescent="0.25">
      <c r="A661" t="str">
        <f>HYPERLINK("https://www.ncbi.nlm.nih.gov/geo/query/acc.cgi?acc=GSM1819977","GSM1819977")</f>
        <v>GSM1819977</v>
      </c>
      <c r="B661" s="2" t="s">
        <v>7318</v>
      </c>
      <c r="C661" t="str">
        <f t="shared" si="10"/>
        <v>GSE70816</v>
      </c>
      <c r="D661" t="str">
        <f t="shared" si="11"/>
        <v>SRP060709</v>
      </c>
      <c r="E661" t="str">
        <f>HYPERLINK("https://www.ncbi.nlm.nih.gov/Traces/study/?acc=SRX1092488","SRX1092488")</f>
        <v>SRX1092488</v>
      </c>
    </row>
    <row r="662" spans="1:5" x14ac:dyDescent="0.25">
      <c r="A662" t="str">
        <f>HYPERLINK("https://www.ncbi.nlm.nih.gov/geo/query/acc.cgi?acc=GSM1819983","GSM1819983")</f>
        <v>GSM1819983</v>
      </c>
      <c r="B662" s="2" t="s">
        <v>7319</v>
      </c>
      <c r="C662" t="str">
        <f t="shared" si="10"/>
        <v>GSE70816</v>
      </c>
      <c r="D662" t="str">
        <f t="shared" si="11"/>
        <v>SRP060709</v>
      </c>
      <c r="E662" t="str">
        <f>HYPERLINK("https://www.ncbi.nlm.nih.gov/Traces/study/?acc=SRX1092494","SRX1092494")</f>
        <v>SRX1092494</v>
      </c>
    </row>
    <row r="663" spans="1:5" x14ac:dyDescent="0.25">
      <c r="A663" t="str">
        <f>HYPERLINK("https://www.ncbi.nlm.nih.gov/geo/query/acc.cgi?acc=GSM1819975","GSM1819975")</f>
        <v>GSM1819975</v>
      </c>
      <c r="B663" s="2" t="s">
        <v>7320</v>
      </c>
      <c r="C663" t="str">
        <f t="shared" si="10"/>
        <v>GSE70816</v>
      </c>
      <c r="D663" t="str">
        <f t="shared" si="11"/>
        <v>SRP060709</v>
      </c>
      <c r="E663" t="str">
        <f>HYPERLINK("https://www.ncbi.nlm.nih.gov/Traces/study/?acc=SRX1092486","SRX1092486")</f>
        <v>SRX1092486</v>
      </c>
    </row>
    <row r="664" spans="1:5" x14ac:dyDescent="0.25">
      <c r="A664" t="str">
        <f>HYPERLINK("https://www.ncbi.nlm.nih.gov/geo/query/acc.cgi?acc=GSM1819985","GSM1819985")</f>
        <v>GSM1819985</v>
      </c>
      <c r="B664" s="2" t="s">
        <v>7321</v>
      </c>
      <c r="C664" t="str">
        <f t="shared" si="10"/>
        <v>GSE70816</v>
      </c>
      <c r="D664" t="str">
        <f t="shared" si="11"/>
        <v>SRP060709</v>
      </c>
      <c r="E664" t="str">
        <f>HYPERLINK("https://www.ncbi.nlm.nih.gov/Traces/study/?acc=SRX1092496","SRX1092496")</f>
        <v>SRX1092496</v>
      </c>
    </row>
    <row r="665" spans="1:5" x14ac:dyDescent="0.25">
      <c r="A665" t="str">
        <f>HYPERLINK("https://www.ncbi.nlm.nih.gov/geo/query/acc.cgi?acc=GSM1819989","GSM1819989")</f>
        <v>GSM1819989</v>
      </c>
      <c r="B665" s="2" t="s">
        <v>7322</v>
      </c>
      <c r="C665" t="str">
        <f t="shared" si="10"/>
        <v>GSE70816</v>
      </c>
      <c r="D665" t="str">
        <f t="shared" si="11"/>
        <v>SRP060709</v>
      </c>
      <c r="E665" t="str">
        <f>HYPERLINK("https://www.ncbi.nlm.nih.gov/Traces/study/?acc=SRX1092500","SRX1092500")</f>
        <v>SRX1092500</v>
      </c>
    </row>
    <row r="666" spans="1:5" x14ac:dyDescent="0.25">
      <c r="A666" t="str">
        <f>HYPERLINK("https://www.ncbi.nlm.nih.gov/geo/query/acc.cgi?acc=GSM1176473","GSM1176473")</f>
        <v>GSM1176473</v>
      </c>
      <c r="B666" s="2" t="s">
        <v>7326</v>
      </c>
      <c r="C666" t="str">
        <f>HYPERLINK("https://www.ncbi.nlm.nih.gov/geo/query/acc.cgi?acc=GSE48364","GSE48364")</f>
        <v>GSE48364</v>
      </c>
      <c r="D666" t="str">
        <f>HYPERLINK("https://www.ncbi.nlm.nih.gov/Traces/study/?acc=SRP026364","SRP026364")</f>
        <v>SRP026364</v>
      </c>
      <c r="E666" t="str">
        <f>HYPERLINK("https://www.ncbi.nlm.nih.gov/Traces/study/?acc=SRX316301","SRX316301")</f>
        <v>SRX316301</v>
      </c>
    </row>
    <row r="667" spans="1:5" x14ac:dyDescent="0.25">
      <c r="A667" t="str">
        <f>HYPERLINK("https://www.ncbi.nlm.nih.gov/geo/query/acc.cgi?acc=GSM1032186","GSM1032186")</f>
        <v>GSM1032186</v>
      </c>
      <c r="B667" s="2" t="s">
        <v>7327</v>
      </c>
      <c r="C667" t="str">
        <f>HYPERLINK("https://www.ncbi.nlm.nih.gov/geo/query/acc.cgi?acc=GSE41903","GSE41903")</f>
        <v>GSE41903</v>
      </c>
      <c r="D667" t="str">
        <f>HYPERLINK("https://www.ncbi.nlm.nih.gov/Traces/study/?acc=SRP017085","SRP017085")</f>
        <v>SRP017085</v>
      </c>
      <c r="E667" t="str">
        <f>HYPERLINK("https://www.ncbi.nlm.nih.gov/Traces/study/?acc=SRX202985","SRX202985")</f>
        <v>SRX202985</v>
      </c>
    </row>
    <row r="668" spans="1:5" x14ac:dyDescent="0.25">
      <c r="A668" t="str">
        <f>HYPERLINK("https://www.ncbi.nlm.nih.gov/geo/query/acc.cgi?acc=GSM1346027","GSM1346027")</f>
        <v>GSM1346027</v>
      </c>
      <c r="B668" s="2" t="s">
        <v>7328</v>
      </c>
      <c r="C668" t="str">
        <f>HYPERLINK("https://www.ncbi.nlm.nih.gov/geo/query/acc.cgi?acc=GSE55782","GSE55782")</f>
        <v>GSE55782</v>
      </c>
      <c r="D668" t="str">
        <f>HYPERLINK("https://www.ncbi.nlm.nih.gov/Traces/study/?acc=SRP040137","SRP040137")</f>
        <v>SRP040137</v>
      </c>
      <c r="E668" t="str">
        <f>HYPERLINK("https://www.ncbi.nlm.nih.gov/Traces/study/?acc=SRX490464","SRX490464")</f>
        <v>SRX490464</v>
      </c>
    </row>
    <row r="669" spans="1:5" x14ac:dyDescent="0.25">
      <c r="A669" t="str">
        <f>HYPERLINK("https://www.ncbi.nlm.nih.gov/geo/query/acc.cgi?acc=GSM1346028","GSM1346028")</f>
        <v>GSM1346028</v>
      </c>
      <c r="B669" s="2" t="s">
        <v>7329</v>
      </c>
      <c r="C669" t="str">
        <f>HYPERLINK("https://www.ncbi.nlm.nih.gov/geo/query/acc.cgi?acc=GSE55782","GSE55782")</f>
        <v>GSE55782</v>
      </c>
      <c r="D669" t="str">
        <f>HYPERLINK("https://www.ncbi.nlm.nih.gov/Traces/study/?acc=SRP040137","SRP040137")</f>
        <v>SRP040137</v>
      </c>
      <c r="E669" t="str">
        <f>HYPERLINK("https://www.ncbi.nlm.nih.gov/Traces/study/?acc=SRX490465","SRX490465")</f>
        <v>SRX490465</v>
      </c>
    </row>
    <row r="670" spans="1:5" x14ac:dyDescent="0.25">
      <c r="A670" t="str">
        <f>HYPERLINK("https://www.ncbi.nlm.nih.gov/geo/query/acc.cgi?acc=GSM1709629","GSM1709629")</f>
        <v>GSM1709629</v>
      </c>
      <c r="B670" s="2" t="s">
        <v>7330</v>
      </c>
      <c r="C670" t="str">
        <f>HYPERLINK("https://www.ncbi.nlm.nih.gov/geo/query/acc.cgi?acc=GSE69823","GSE69823")</f>
        <v>GSE69823</v>
      </c>
      <c r="D670" t="str">
        <f>HYPERLINK("https://www.ncbi.nlm.nih.gov/Traces/study/?acc=SRP059433","SRP059433")</f>
        <v>SRP059433</v>
      </c>
      <c r="E670" t="str">
        <f>HYPERLINK("https://www.ncbi.nlm.nih.gov/Traces/study/?acc=SRX1057690","SRX1057690")</f>
        <v>SRX1057690</v>
      </c>
    </row>
    <row r="671" spans="1:5" x14ac:dyDescent="0.25">
      <c r="A671" t="str">
        <f>HYPERLINK("https://www.ncbi.nlm.nih.gov/geo/query/acc.cgi?acc=GSM2463131","GSM2463131")</f>
        <v>GSM2463131</v>
      </c>
      <c r="B671" s="2" t="s">
        <v>7331</v>
      </c>
      <c r="C671" t="str">
        <f>HYPERLINK("https://www.ncbi.nlm.nih.gov/geo/query/acc.cgi?acc=GSE69823","GSE69823")</f>
        <v>GSE69823</v>
      </c>
      <c r="D671" t="str">
        <f>HYPERLINK("https://www.ncbi.nlm.nih.gov/Traces/study/?acc=SRP059433","SRP059433")</f>
        <v>SRP059433</v>
      </c>
      <c r="E671" t="str">
        <f>HYPERLINK("https://www.ncbi.nlm.nih.gov/Traces/study/?acc=SRX2504214","SRX2504214")</f>
        <v>SRX2504214</v>
      </c>
    </row>
    <row r="672" spans="1:5" x14ac:dyDescent="0.25">
      <c r="A672" t="str">
        <f>HYPERLINK("https://www.ncbi.nlm.nih.gov/geo/query/acc.cgi?acc=GSM1399492","GSM1399492")</f>
        <v>GSM1399492</v>
      </c>
      <c r="B672" s="2" t="s">
        <v>7335</v>
      </c>
      <c r="C672" t="str">
        <f>HYPERLINK("https://www.ncbi.nlm.nih.gov/geo/query/acc.cgi?acc=GSE58018","GSE58018")</f>
        <v>GSE58018</v>
      </c>
      <c r="D672" t="str">
        <f>HYPERLINK("https://www.ncbi.nlm.nih.gov/Traces/study/?acc=SRP042334","SRP042334")</f>
        <v>SRP042334</v>
      </c>
      <c r="E672" t="str">
        <f>HYPERLINK("https://www.ncbi.nlm.nih.gov/Traces/study/?acc=SRX554680","SRX554680")</f>
        <v>SRX554680</v>
      </c>
    </row>
    <row r="673" spans="1:5" x14ac:dyDescent="0.25">
      <c r="A673" t="str">
        <f>HYPERLINK("https://www.ncbi.nlm.nih.gov/geo/query/acc.cgi?acc=GSM2051878","GSM2051878")</f>
        <v>GSM2051878</v>
      </c>
      <c r="B673" s="2" t="s">
        <v>7336</v>
      </c>
      <c r="C673" t="str">
        <f>HYPERLINK("https://www.ncbi.nlm.nih.gov/geo/query/acc.cgi?acc=GSE77441","GSE77441")</f>
        <v>GSE77441</v>
      </c>
      <c r="D673" t="str">
        <f>HYPERLINK("https://www.ncbi.nlm.nih.gov/Traces/study/?acc=SRP069147","SRP069147")</f>
        <v>SRP069147</v>
      </c>
      <c r="E673" t="str">
        <f>HYPERLINK("https://www.ncbi.nlm.nih.gov/Traces/study/?acc=SRX1556041","SRX1556041")</f>
        <v>SRX1556041</v>
      </c>
    </row>
    <row r="674" spans="1:5" x14ac:dyDescent="0.25">
      <c r="A674" t="str">
        <f>HYPERLINK("https://www.ncbi.nlm.nih.gov/geo/query/acc.cgi?acc=GSM2051879","GSM2051879")</f>
        <v>GSM2051879</v>
      </c>
      <c r="B674" s="2" t="s">
        <v>7337</v>
      </c>
      <c r="C674" t="str">
        <f>HYPERLINK("https://www.ncbi.nlm.nih.gov/geo/query/acc.cgi?acc=GSE77441","GSE77441")</f>
        <v>GSE77441</v>
      </c>
      <c r="D674" t="str">
        <f>HYPERLINK("https://www.ncbi.nlm.nih.gov/Traces/study/?acc=SRP069147","SRP069147")</f>
        <v>SRP069147</v>
      </c>
      <c r="E674" t="str">
        <f>HYPERLINK("https://www.ncbi.nlm.nih.gov/Traces/study/?acc=SRX1556042","SRX1556042")</f>
        <v>SRX1556042</v>
      </c>
    </row>
    <row r="675" spans="1:5" x14ac:dyDescent="0.25">
      <c r="A675" t="str">
        <f>HYPERLINK("https://www.ncbi.nlm.nih.gov/geo/query/acc.cgi?acc=GSM2267958","GSM2267958")</f>
        <v>GSM2267958</v>
      </c>
      <c r="B675" s="2" t="s">
        <v>7342</v>
      </c>
      <c r="C675" t="str">
        <f>HYPERLINK("https://www.ncbi.nlm.nih.gov/geo/query/acc.cgi?acc=GSE85505","GSE85505")</f>
        <v>GSE85505</v>
      </c>
      <c r="D675" t="str">
        <f>HYPERLINK("https://www.ncbi.nlm.nih.gov/Traces/study/?acc=SRP081300","SRP081300")</f>
        <v>SRP081300</v>
      </c>
      <c r="E675" t="str">
        <f>HYPERLINK("https://www.ncbi.nlm.nih.gov/Traces/study/?acc=SRX2013643","SRX2013643")</f>
        <v>SRX2013643</v>
      </c>
    </row>
    <row r="676" spans="1:5" x14ac:dyDescent="0.25">
      <c r="A676" t="str">
        <f>HYPERLINK("https://www.ncbi.nlm.nih.gov/geo/query/acc.cgi?acc=GSM2267950","GSM2267950")</f>
        <v>GSM2267950</v>
      </c>
      <c r="B676" s="2" t="s">
        <v>7343</v>
      </c>
      <c r="C676" t="str">
        <f>HYPERLINK("https://www.ncbi.nlm.nih.gov/geo/query/acc.cgi?acc=GSE85505","GSE85505")</f>
        <v>GSE85505</v>
      </c>
      <c r="D676" t="str">
        <f>HYPERLINK("https://www.ncbi.nlm.nih.gov/Traces/study/?acc=SRP081300","SRP081300")</f>
        <v>SRP081300</v>
      </c>
      <c r="E676" t="str">
        <f>HYPERLINK("https://www.ncbi.nlm.nih.gov/Traces/study/?acc=SRX2013635","SRX2013635")</f>
        <v>SRX2013635</v>
      </c>
    </row>
    <row r="677" spans="1:5" x14ac:dyDescent="0.25">
      <c r="A677" t="str">
        <f>HYPERLINK("https://www.ncbi.nlm.nih.gov/geo/query/acc.cgi?acc=GSM1922484","GSM1922484")</f>
        <v>GSM1922484</v>
      </c>
      <c r="B677" s="2" t="s">
        <v>7344</v>
      </c>
      <c r="C677" t="str">
        <f>HYPERLINK("https://www.ncbi.nlm.nih.gov/geo/query/acc.cgi?acc=GSE74547","GSE74547")</f>
        <v>GSE74547</v>
      </c>
      <c r="D677" t="str">
        <f>HYPERLINK("https://www.ncbi.nlm.nih.gov/Traces/study/?acc=SRP065555","SRP065555")</f>
        <v>SRP065555</v>
      </c>
      <c r="E677" t="str">
        <f>HYPERLINK("https://www.ncbi.nlm.nih.gov/Traces/study/?acc=SRX1404250","SRX1404250")</f>
        <v>SRX1404250</v>
      </c>
    </row>
    <row r="678" spans="1:5" x14ac:dyDescent="0.25">
      <c r="A678" t="str">
        <f>HYPERLINK("https://www.ncbi.nlm.nih.gov/geo/query/acc.cgi?acc=GSM546463","GSM546463")</f>
        <v>GSM546463</v>
      </c>
      <c r="B678" s="2" t="s">
        <v>7345</v>
      </c>
      <c r="C678" t="str">
        <f>HYPERLINK("https://www.ncbi.nlm.nih.gov/geo/query/acc.cgi?acc=GSE21975","GSE21975")</f>
        <v>GSE21975</v>
      </c>
      <c r="D678" t="str">
        <f>HYPERLINK("https://www.ncbi.nlm.nih.gov/Traces/study/?acc=SRP002543","SRP002543")</f>
        <v>SRP002543</v>
      </c>
      <c r="E678" t="str">
        <f>HYPERLINK("https://www.ncbi.nlm.nih.gov/Traces/study/?acc=SRX021464","SRX021464")</f>
        <v>SRX021464</v>
      </c>
    </row>
    <row r="679" spans="1:5" x14ac:dyDescent="0.25">
      <c r="A679" t="str">
        <f>HYPERLINK("https://www.ncbi.nlm.nih.gov/geo/query/acc.cgi?acc=GSM546461","GSM546461")</f>
        <v>GSM546461</v>
      </c>
      <c r="B679" s="2" t="s">
        <v>7346</v>
      </c>
      <c r="C679" t="str">
        <f>HYPERLINK("https://www.ncbi.nlm.nih.gov/geo/query/acc.cgi?acc=GSE21975","GSE21975")</f>
        <v>GSE21975</v>
      </c>
      <c r="D679" t="str">
        <f>HYPERLINK("https://www.ncbi.nlm.nih.gov/Traces/study/?acc=SRP002543","SRP002543")</f>
        <v>SRP002543</v>
      </c>
      <c r="E679" t="str">
        <f>HYPERLINK("https://www.ncbi.nlm.nih.gov/Traces/study/?acc=SRX021462","SRX021462")</f>
        <v>SRX021462</v>
      </c>
    </row>
    <row r="680" spans="1:5" x14ac:dyDescent="0.25">
      <c r="A680" t="str">
        <f>HYPERLINK("https://www.ncbi.nlm.nih.gov/geo/query/acc.cgi?acc=GSM1820691","GSM1820691")</f>
        <v>GSM1820691</v>
      </c>
      <c r="B680" s="2" t="s">
        <v>7347</v>
      </c>
      <c r="C680" t="str">
        <f>HYPERLINK("https://www.ncbi.nlm.nih.gov/geo/query/acc.cgi?acc=GSE70863","GSE70863")</f>
        <v>GSE70863</v>
      </c>
      <c r="D680" t="str">
        <f>HYPERLINK("https://www.ncbi.nlm.nih.gov/Traces/study/?acc=SRP060878","SRP060878")</f>
        <v>SRP060878</v>
      </c>
      <c r="E680" t="str">
        <f>HYPERLINK("https://www.ncbi.nlm.nih.gov/Traces/study/?acc=SRX1093894","SRX1093894")</f>
        <v>SRX1093894</v>
      </c>
    </row>
    <row r="681" spans="1:5" x14ac:dyDescent="0.25">
      <c r="A681" t="str">
        <f>HYPERLINK("https://www.ncbi.nlm.nih.gov/geo/query/acc.cgi?acc=GSM1820689","GSM1820689")</f>
        <v>GSM1820689</v>
      </c>
      <c r="B681" s="2" t="s">
        <v>7348</v>
      </c>
      <c r="C681" t="str">
        <f>HYPERLINK("https://www.ncbi.nlm.nih.gov/geo/query/acc.cgi?acc=GSE70863","GSE70863")</f>
        <v>GSE70863</v>
      </c>
      <c r="D681" t="str">
        <f>HYPERLINK("https://www.ncbi.nlm.nih.gov/Traces/study/?acc=SRP060878","SRP060878")</f>
        <v>SRP060878</v>
      </c>
      <c r="E681" t="str">
        <f>HYPERLINK("https://www.ncbi.nlm.nih.gov/Traces/study/?acc=SRX1093892","SRX1093892")</f>
        <v>SRX1093892</v>
      </c>
    </row>
    <row r="682" spans="1:5" x14ac:dyDescent="0.25">
      <c r="A682" t="str">
        <f>HYPERLINK("https://www.ncbi.nlm.nih.gov/geo/query/acc.cgi?acc=GSM1922482","GSM1922482")</f>
        <v>GSM1922482</v>
      </c>
      <c r="B682" s="2" t="s">
        <v>7349</v>
      </c>
      <c r="C682" t="str">
        <f>HYPERLINK("https://www.ncbi.nlm.nih.gov/geo/query/acc.cgi?acc=GSE74547","GSE74547")</f>
        <v>GSE74547</v>
      </c>
      <c r="D682" t="str">
        <f>HYPERLINK("https://www.ncbi.nlm.nih.gov/Traces/study/?acc=SRP065555","SRP065555")</f>
        <v>SRP065555</v>
      </c>
      <c r="E682" t="str">
        <f>HYPERLINK("https://www.ncbi.nlm.nih.gov/Traces/study/?acc=SRX1404248","SRX1404248")</f>
        <v>SRX1404248</v>
      </c>
    </row>
    <row r="683" spans="1:5" x14ac:dyDescent="0.25">
      <c r="A683" t="str">
        <f>HYPERLINK("https://www.ncbi.nlm.nih.gov/geo/query/acc.cgi?acc=GSM1194346","GSM1194346")</f>
        <v>GSM1194346</v>
      </c>
      <c r="B683" s="2" t="s">
        <v>7350</v>
      </c>
      <c r="C683" t="str">
        <f>HYPERLINK("https://www.ncbi.nlm.nih.gov/geo/query/acc.cgi?acc=GSE49147","GSE49147")</f>
        <v>GSE49147</v>
      </c>
      <c r="D683" t="str">
        <f>HYPERLINK("https://www.ncbi.nlm.nih.gov/Traces/study/?acc=SRP028179","SRP028179")</f>
        <v>SRP028179</v>
      </c>
      <c r="E683" t="str">
        <f>HYPERLINK("https://www.ncbi.nlm.nih.gov/Traces/study/?acc=SRX327378","SRX327378")</f>
        <v>SRX327378</v>
      </c>
    </row>
    <row r="684" spans="1:5" x14ac:dyDescent="0.25">
      <c r="A684" t="str">
        <f>HYPERLINK("https://www.ncbi.nlm.nih.gov/geo/query/acc.cgi?acc=GSM1399496","GSM1399496")</f>
        <v>GSM1399496</v>
      </c>
      <c r="B684" s="2" t="s">
        <v>7352</v>
      </c>
      <c r="C684" t="str">
        <f>HYPERLINK("https://www.ncbi.nlm.nih.gov/geo/query/acc.cgi?acc=GSE58018","GSE58018")</f>
        <v>GSE58018</v>
      </c>
      <c r="D684" t="str">
        <f>HYPERLINK("https://www.ncbi.nlm.nih.gov/Traces/study/?acc=SRP042334","SRP042334")</f>
        <v>SRP042334</v>
      </c>
      <c r="E684" t="str">
        <f>HYPERLINK("https://www.ncbi.nlm.nih.gov/Traces/study/?acc=SRX554684","SRX554684")</f>
        <v>SRX554684</v>
      </c>
    </row>
    <row r="685" spans="1:5" x14ac:dyDescent="0.25">
      <c r="A685" t="str">
        <f>HYPERLINK("https://www.ncbi.nlm.nih.gov/geo/query/acc.cgi?acc=GSM1922480","GSM1922480")</f>
        <v>GSM1922480</v>
      </c>
      <c r="B685" s="2" t="s">
        <v>7353</v>
      </c>
      <c r="C685" t="str">
        <f>HYPERLINK("https://www.ncbi.nlm.nih.gov/geo/query/acc.cgi?acc=GSE74547","GSE74547")</f>
        <v>GSE74547</v>
      </c>
      <c r="D685" t="str">
        <f>HYPERLINK("https://www.ncbi.nlm.nih.gov/Traces/study/?acc=SRP065555","SRP065555")</f>
        <v>SRP065555</v>
      </c>
      <c r="E685" t="str">
        <f>HYPERLINK("https://www.ncbi.nlm.nih.gov/Traces/study/?acc=SRX1404246","SRX1404246")</f>
        <v>SRX1404246</v>
      </c>
    </row>
    <row r="686" spans="1:5" x14ac:dyDescent="0.25">
      <c r="A686" t="str">
        <f>HYPERLINK("https://www.ncbi.nlm.nih.gov/geo/query/acc.cgi?acc=GSM1376650","GSM1376650")</f>
        <v>GSM1376650</v>
      </c>
      <c r="B686" s="2" t="s">
        <v>7354</v>
      </c>
      <c r="C686" t="str">
        <f>HYPERLINK("https://www.ncbi.nlm.nih.gov/geo/query/acc.cgi?acc=GSE57170","GSE57170")</f>
        <v>GSE57170</v>
      </c>
      <c r="D686" t="str">
        <f>HYPERLINK("https://www.ncbi.nlm.nih.gov/Traces/study/?acc=SRP041548","SRP041548")</f>
        <v>SRP041548</v>
      </c>
      <c r="E686" t="str">
        <f>HYPERLINK("https://www.ncbi.nlm.nih.gov/Traces/study/?acc=SRX529178","SRX529178")</f>
        <v>SRX529178</v>
      </c>
    </row>
    <row r="687" spans="1:5" x14ac:dyDescent="0.25">
      <c r="A687" t="str">
        <f>HYPERLINK("https://www.ncbi.nlm.nih.gov/geo/query/acc.cgi?acc=GSM1399480","GSM1399480")</f>
        <v>GSM1399480</v>
      </c>
      <c r="B687" s="2" t="s">
        <v>7355</v>
      </c>
      <c r="C687" t="str">
        <f>HYPERLINK("https://www.ncbi.nlm.nih.gov/geo/query/acc.cgi?acc=GSE58018","GSE58018")</f>
        <v>GSE58018</v>
      </c>
      <c r="D687" t="str">
        <f>HYPERLINK("https://www.ncbi.nlm.nih.gov/Traces/study/?acc=SRP042334","SRP042334")</f>
        <v>SRP042334</v>
      </c>
      <c r="E687" t="str">
        <f>HYPERLINK("https://www.ncbi.nlm.nih.gov/Traces/study/?acc=SRX554668","SRX554668")</f>
        <v>SRX554668</v>
      </c>
    </row>
    <row r="688" spans="1:5" x14ac:dyDescent="0.25">
      <c r="A688" t="str">
        <f>HYPERLINK("https://www.ncbi.nlm.nih.gov/geo/query/acc.cgi?acc=GSM1819979","GSM1819979")</f>
        <v>GSM1819979</v>
      </c>
      <c r="B688" s="2" t="s">
        <v>7356</v>
      </c>
      <c r="C688" t="str">
        <f>HYPERLINK("https://www.ncbi.nlm.nih.gov/geo/query/acc.cgi?acc=GSE70816","GSE70816")</f>
        <v>GSE70816</v>
      </c>
      <c r="D688" t="str">
        <f>HYPERLINK("https://www.ncbi.nlm.nih.gov/Traces/study/?acc=SRP060709","SRP060709")</f>
        <v>SRP060709</v>
      </c>
      <c r="E688" t="str">
        <f>HYPERLINK("https://www.ncbi.nlm.nih.gov/Traces/study/?acc=SRX1092490","SRX1092490")</f>
        <v>SRX1092490</v>
      </c>
    </row>
    <row r="689" spans="1:5" x14ac:dyDescent="0.25">
      <c r="A689" t="str">
        <f>HYPERLINK("https://www.ncbi.nlm.nih.gov/geo/query/acc.cgi?acc=GSM1819986","GSM1819986")</f>
        <v>GSM1819986</v>
      </c>
      <c r="B689" s="2" t="s">
        <v>7357</v>
      </c>
      <c r="C689" t="str">
        <f>HYPERLINK("https://www.ncbi.nlm.nih.gov/geo/query/acc.cgi?acc=GSE70816","GSE70816")</f>
        <v>GSE70816</v>
      </c>
      <c r="D689" t="str">
        <f>HYPERLINK("https://www.ncbi.nlm.nih.gov/Traces/study/?acc=SRP060709","SRP060709")</f>
        <v>SRP060709</v>
      </c>
      <c r="E689" t="str">
        <f>HYPERLINK("https://www.ncbi.nlm.nih.gov/Traces/study/?acc=SRX1092497","SRX1092497")</f>
        <v>SRX1092497</v>
      </c>
    </row>
    <row r="690" spans="1:5" x14ac:dyDescent="0.25">
      <c r="A690" t="str">
        <f>HYPERLINK("https://www.ncbi.nlm.nih.gov/geo/query/acc.cgi?acc=GSM1819990","GSM1819990")</f>
        <v>GSM1819990</v>
      </c>
      <c r="B690" s="2" t="s">
        <v>7358</v>
      </c>
      <c r="C690" t="str">
        <f>HYPERLINK("https://www.ncbi.nlm.nih.gov/geo/query/acc.cgi?acc=GSE70816","GSE70816")</f>
        <v>GSE70816</v>
      </c>
      <c r="D690" t="str">
        <f>HYPERLINK("https://www.ncbi.nlm.nih.gov/Traces/study/?acc=SRP060709","SRP060709")</f>
        <v>SRP060709</v>
      </c>
      <c r="E690" t="str">
        <f>HYPERLINK("https://www.ncbi.nlm.nih.gov/Traces/study/?acc=SRX1092501","SRX1092501")</f>
        <v>SRX1092501</v>
      </c>
    </row>
    <row r="691" spans="1:5" x14ac:dyDescent="0.25">
      <c r="A691" t="str">
        <f>HYPERLINK("https://www.ncbi.nlm.nih.gov/geo/query/acc.cgi?acc=GSM1922481","GSM1922481")</f>
        <v>GSM1922481</v>
      </c>
      <c r="B691" s="2" t="s">
        <v>7359</v>
      </c>
      <c r="C691" t="str">
        <f>HYPERLINK("https://www.ncbi.nlm.nih.gov/geo/query/acc.cgi?acc=GSE74547","GSE74547")</f>
        <v>GSE74547</v>
      </c>
      <c r="D691" t="str">
        <f>HYPERLINK("https://www.ncbi.nlm.nih.gov/Traces/study/?acc=SRP065555","SRP065555")</f>
        <v>SRP065555</v>
      </c>
      <c r="E691" t="str">
        <f>HYPERLINK("https://www.ncbi.nlm.nih.gov/Traces/study/?acc=SRX1404247","SRX1404247")</f>
        <v>SRX1404247</v>
      </c>
    </row>
    <row r="692" spans="1:5" x14ac:dyDescent="0.25">
      <c r="A692" t="str">
        <f>HYPERLINK("https://www.ncbi.nlm.nih.gov/geo/query/acc.cgi?acc=GSM1486510","GSM1486510")</f>
        <v>GSM1486510</v>
      </c>
      <c r="B692" s="2" t="s">
        <v>7360</v>
      </c>
      <c r="C692" t="str">
        <f>HYPERLINK("https://www.ncbi.nlm.nih.gov/geo/query/acc.cgi?acc=GSE60738","GSE60738")</f>
        <v>GSE60738</v>
      </c>
      <c r="D692" t="str">
        <f>HYPERLINK("https://www.ncbi.nlm.nih.gov/Traces/study/?acc=SRP045763","SRP045763")</f>
        <v>SRP045763</v>
      </c>
      <c r="E692" t="str">
        <f>HYPERLINK("https://www.ncbi.nlm.nih.gov/Traces/study/?acc=SRX685955","SRX685955")</f>
        <v>SRX685955</v>
      </c>
    </row>
    <row r="693" spans="1:5" x14ac:dyDescent="0.25">
      <c r="A693" t="str">
        <f>HYPERLINK("https://www.ncbi.nlm.nih.gov/geo/query/acc.cgi?acc=GSM1486509","GSM1486509")</f>
        <v>GSM1486509</v>
      </c>
      <c r="B693" s="2" t="s">
        <v>7361</v>
      </c>
      <c r="C693" t="str">
        <f>HYPERLINK("https://www.ncbi.nlm.nih.gov/geo/query/acc.cgi?acc=GSE60738","GSE60738")</f>
        <v>GSE60738</v>
      </c>
      <c r="D693" t="str">
        <f>HYPERLINK("https://www.ncbi.nlm.nih.gov/Traces/study/?acc=SRP045763","SRP045763")</f>
        <v>SRP045763</v>
      </c>
      <c r="E693" t="str">
        <f>HYPERLINK("https://www.ncbi.nlm.nih.gov/Traces/study/?acc=SRX685954","SRX685954")</f>
        <v>SRX685954</v>
      </c>
    </row>
    <row r="694" spans="1:5" x14ac:dyDescent="0.25">
      <c r="A694" t="str">
        <f>HYPERLINK("https://www.ncbi.nlm.nih.gov/geo/query/acc.cgi?acc=GSM1098177","GSM1098177")</f>
        <v>GSM1098177</v>
      </c>
      <c r="B694" s="2" t="s">
        <v>7367</v>
      </c>
      <c r="C694" t="str">
        <f>HYPERLINK("https://www.ncbi.nlm.nih.gov/geo/query/acc.cgi?acc=GSE45157","GSE45157")</f>
        <v>GSE45157</v>
      </c>
      <c r="D694" t="str">
        <f>HYPERLINK("https://www.ncbi.nlm.nih.gov/Traces/study/?acc=SRP019270","SRP019270")</f>
        <v>SRP019270</v>
      </c>
      <c r="E694" t="str">
        <f>HYPERLINK("https://www.ncbi.nlm.nih.gov/Traces/study/?acc=SRX249071","SRX249071")</f>
        <v>SRX249071</v>
      </c>
    </row>
    <row r="695" spans="1:5" x14ac:dyDescent="0.25">
      <c r="A695" t="str">
        <f>HYPERLINK("https://www.ncbi.nlm.nih.gov/geo/query/acc.cgi?acc=GSM1308220","GSM1308220")</f>
        <v>GSM1308220</v>
      </c>
      <c r="B695" s="2" t="s">
        <v>7373</v>
      </c>
      <c r="C695" t="str">
        <f>HYPERLINK("https://www.ncbi.nlm.nih.gov/geo/query/acc.cgi?acc=GSE54107","GSE54107")</f>
        <v>GSE54107</v>
      </c>
      <c r="D695" t="str">
        <f>HYPERLINK("https://www.ncbi.nlm.nih.gov/Traces/study/?acc=SRP035420","SRP035420")</f>
        <v>SRP035420</v>
      </c>
      <c r="E695" t="str">
        <f>HYPERLINK("https://www.ncbi.nlm.nih.gov/Traces/study/?acc=SRX433226","SRX433226")</f>
        <v>SRX433226</v>
      </c>
    </row>
    <row r="696" spans="1:5" x14ac:dyDescent="0.25">
      <c r="A696" t="str">
        <f>HYPERLINK("https://www.ncbi.nlm.nih.gov/geo/query/acc.cgi?acc=GSM1308216","GSM1308216")</f>
        <v>GSM1308216</v>
      </c>
      <c r="B696" s="2" t="s">
        <v>7374</v>
      </c>
      <c r="C696" t="str">
        <f>HYPERLINK("https://www.ncbi.nlm.nih.gov/geo/query/acc.cgi?acc=GSE54107","GSE54107")</f>
        <v>GSE54107</v>
      </c>
      <c r="D696" t="str">
        <f>HYPERLINK("https://www.ncbi.nlm.nih.gov/Traces/study/?acc=SRP035420","SRP035420")</f>
        <v>SRP035420</v>
      </c>
      <c r="E696" t="str">
        <f>HYPERLINK("https://www.ncbi.nlm.nih.gov/Traces/study/?acc=SRX433222","SRX433222")</f>
        <v>SRX433222</v>
      </c>
    </row>
    <row r="697" spans="1:5" x14ac:dyDescent="0.25">
      <c r="A697" t="str">
        <f>HYPERLINK("https://www.ncbi.nlm.nih.gov/geo/query/acc.cgi?acc=GSM1974111","GSM1974111")</f>
        <v>GSM1974111</v>
      </c>
      <c r="B697" s="2" t="s">
        <v>7376</v>
      </c>
      <c r="C697" t="str">
        <f>HYPERLINK("https://www.ncbi.nlm.nih.gov/geo/query/acc.cgi?acc=GSE68582","GSE68582")</f>
        <v>GSE68582</v>
      </c>
      <c r="D697" t="str">
        <f>HYPERLINK("https://www.ncbi.nlm.nih.gov/Traces/study/?acc=SRP058020","SRP058020")</f>
        <v>SRP058020</v>
      </c>
      <c r="E697" t="str">
        <f>HYPERLINK("https://www.ncbi.nlm.nih.gov/Traces/study/?acc=SRX1488358","SRX1488358")</f>
        <v>SRX1488358</v>
      </c>
    </row>
    <row r="698" spans="1:5" x14ac:dyDescent="0.25">
      <c r="A698" t="str">
        <f>HYPERLINK("https://www.ncbi.nlm.nih.gov/geo/query/acc.cgi?acc=GSM2309001","GSM2309001")</f>
        <v>GSM2309001</v>
      </c>
      <c r="B698" s="2" t="s">
        <v>7377</v>
      </c>
      <c r="C698" t="str">
        <f>HYPERLINK("https://www.ncbi.nlm.nih.gov/geo/query/acc.cgi?acc=GSE86817","GSE86817")</f>
        <v>GSE86817</v>
      </c>
      <c r="D698" t="str">
        <f>HYPERLINK("https://www.ncbi.nlm.nih.gov/Traces/study/?acc=SRP089693","SRP089693")</f>
        <v>SRP089693</v>
      </c>
      <c r="E698" t="str">
        <f>HYPERLINK("https://www.ncbi.nlm.nih.gov/Traces/study/?acc=SRX2159276","SRX2159276")</f>
        <v>SRX2159276</v>
      </c>
    </row>
    <row r="699" spans="1:5" x14ac:dyDescent="0.25">
      <c r="A699" t="str">
        <f>HYPERLINK("https://www.ncbi.nlm.nih.gov/geo/query/acc.cgi?acc=GSM1355147","GSM1355147")</f>
        <v>GSM1355147</v>
      </c>
      <c r="B699" s="2" t="s">
        <v>7385</v>
      </c>
      <c r="C699" t="str">
        <f>HYPERLINK("https://www.ncbi.nlm.nih.gov/geo/query/acc.cgi?acc=GSE56096","GSE56096")</f>
        <v>GSE56096</v>
      </c>
      <c r="D699" t="str">
        <f>HYPERLINK("https://www.ncbi.nlm.nih.gov/Traces/study/?acc=SRP040451","SRP040451")</f>
        <v>SRP040451</v>
      </c>
      <c r="E699" t="str">
        <f>HYPERLINK("https://www.ncbi.nlm.nih.gov/Traces/study/?acc=SRX497860","SRX497860")</f>
        <v>SRX497860</v>
      </c>
    </row>
    <row r="700" spans="1:5" x14ac:dyDescent="0.25">
      <c r="A700" t="str">
        <f>HYPERLINK("https://www.ncbi.nlm.nih.gov/geo/query/acc.cgi?acc=GSM774968","GSM774968")</f>
        <v>GSM774968</v>
      </c>
      <c r="B700" s="2" t="s">
        <v>7388</v>
      </c>
      <c r="C700" t="str">
        <f>HYPERLINK("https://www.ncbi.nlm.nih.gov/geo/query/acc.cgi?acc=GSE30959","GSE30959")</f>
        <v>GSE30959</v>
      </c>
      <c r="D700" t="str">
        <f>HYPERLINK("https://www.ncbi.nlm.nih.gov/Traces/study/?acc=SRP007832","SRP007832")</f>
        <v>SRP007832</v>
      </c>
      <c r="E700" t="str">
        <f>HYPERLINK("https://www.ncbi.nlm.nih.gov/Traces/study/?acc=SRX091889","SRX091889")</f>
        <v>SRX091889</v>
      </c>
    </row>
    <row r="701" spans="1:5" x14ac:dyDescent="0.25">
      <c r="A701" t="str">
        <f>HYPERLINK("https://www.ncbi.nlm.nih.gov/geo/query/acc.cgi?acc=GSM774967","GSM774967")</f>
        <v>GSM774967</v>
      </c>
      <c r="B701" s="2" t="s">
        <v>7389</v>
      </c>
      <c r="C701" t="str">
        <f>HYPERLINK("https://www.ncbi.nlm.nih.gov/geo/query/acc.cgi?acc=GSE30959","GSE30959")</f>
        <v>GSE30959</v>
      </c>
      <c r="D701" t="str">
        <f>HYPERLINK("https://www.ncbi.nlm.nih.gov/Traces/study/?acc=SRP007832","SRP007832")</f>
        <v>SRP007832</v>
      </c>
      <c r="E701" t="str">
        <f>HYPERLINK("https://www.ncbi.nlm.nih.gov/Traces/study/?acc=SRX091888","SRX091888")</f>
        <v>SRX091888</v>
      </c>
    </row>
    <row r="702" spans="1:5" x14ac:dyDescent="0.25">
      <c r="A702" t="str">
        <f>HYPERLINK("https://www.ncbi.nlm.nih.gov/geo/query/acc.cgi?acc=GSM1464536","GSM1464536")</f>
        <v>GSM1464536</v>
      </c>
      <c r="B702" s="2" t="s">
        <v>7390</v>
      </c>
      <c r="C702" t="str">
        <f>HYPERLINK("https://www.ncbi.nlm.nih.gov/geo/query/acc.cgi?acc=GSE60066","GSE60066")</f>
        <v>GSE60066</v>
      </c>
      <c r="D702" t="str">
        <f>HYPERLINK("https://www.ncbi.nlm.nih.gov/Traces/study/?acc=SRP045235","SRP045235")</f>
        <v>SRP045235</v>
      </c>
      <c r="E702" t="str">
        <f>HYPERLINK("https://www.ncbi.nlm.nih.gov/Traces/study/?acc=SRX669207","SRX669207")</f>
        <v>SRX669207</v>
      </c>
    </row>
    <row r="703" spans="1:5" x14ac:dyDescent="0.25">
      <c r="A703" t="str">
        <f>HYPERLINK("https://www.ncbi.nlm.nih.gov/geo/query/acc.cgi?acc=GSM1464537","GSM1464537")</f>
        <v>GSM1464537</v>
      </c>
      <c r="B703" s="2" t="s">
        <v>7391</v>
      </c>
      <c r="C703" t="str">
        <f>HYPERLINK("https://www.ncbi.nlm.nih.gov/geo/query/acc.cgi?acc=GSE60066","GSE60066")</f>
        <v>GSE60066</v>
      </c>
      <c r="D703" t="str">
        <f>HYPERLINK("https://www.ncbi.nlm.nih.gov/Traces/study/?acc=SRP045235","SRP045235")</f>
        <v>SRP045235</v>
      </c>
      <c r="E703" t="str">
        <f>HYPERLINK("https://www.ncbi.nlm.nih.gov/Traces/study/?acc=SRX669208","SRX669208")</f>
        <v>SRX669208</v>
      </c>
    </row>
    <row r="704" spans="1:5" x14ac:dyDescent="0.25">
      <c r="A704" t="str">
        <f>HYPERLINK("https://www.ncbi.nlm.nih.gov/geo/query/acc.cgi?acc=GSM1399490","GSM1399490")</f>
        <v>GSM1399490</v>
      </c>
      <c r="B704" s="2" t="s">
        <v>7392</v>
      </c>
      <c r="C704" t="str">
        <f>HYPERLINK("https://www.ncbi.nlm.nih.gov/geo/query/acc.cgi?acc=GSE58018","GSE58018")</f>
        <v>GSE58018</v>
      </c>
      <c r="D704" t="str">
        <f>HYPERLINK("https://www.ncbi.nlm.nih.gov/Traces/study/?acc=SRP042334","SRP042334")</f>
        <v>SRP042334</v>
      </c>
      <c r="E704" t="str">
        <f>HYPERLINK("https://www.ncbi.nlm.nih.gov/Traces/study/?acc=SRX554678","SRX554678")</f>
        <v>SRX554678</v>
      </c>
    </row>
    <row r="705" spans="1:5" x14ac:dyDescent="0.25">
      <c r="A705" t="str">
        <f>HYPERLINK("https://www.ncbi.nlm.nih.gov/geo/query/acc.cgi?acc=GSM1387014","GSM1387014")</f>
        <v>GSM1387014</v>
      </c>
      <c r="B705" s="2" t="s">
        <v>7393</v>
      </c>
      <c r="C705" t="str">
        <f>HYPERLINK("https://www.ncbi.nlm.nih.gov/geo/query/acc.cgi?acc=GSE57700","GSE57700")</f>
        <v>GSE57700</v>
      </c>
      <c r="D705" t="str">
        <f>HYPERLINK("https://www.ncbi.nlm.nih.gov/Traces/study/?acc=SRP030776","SRP030776")</f>
        <v>SRP030776</v>
      </c>
      <c r="E705" t="str">
        <f>HYPERLINK("https://www.ncbi.nlm.nih.gov/Traces/study/?acc=SRX532337","SRX532337")</f>
        <v>SRX532337</v>
      </c>
    </row>
    <row r="706" spans="1:5" x14ac:dyDescent="0.25">
      <c r="A706" t="str">
        <f>HYPERLINK("https://www.ncbi.nlm.nih.gov/geo/query/acc.cgi?acc=GSM1387013","GSM1387013")</f>
        <v>GSM1387013</v>
      </c>
      <c r="B706" s="2" t="s">
        <v>7394</v>
      </c>
      <c r="C706" t="str">
        <f>HYPERLINK("https://www.ncbi.nlm.nih.gov/geo/query/acc.cgi?acc=GSE57700","GSE57700")</f>
        <v>GSE57700</v>
      </c>
      <c r="D706" t="str">
        <f>HYPERLINK("https://www.ncbi.nlm.nih.gov/Traces/study/?acc=SRP030776","SRP030776")</f>
        <v>SRP030776</v>
      </c>
      <c r="E706" t="str">
        <f>HYPERLINK("https://www.ncbi.nlm.nih.gov/Traces/study/?acc=SRX532336","SRX532336")</f>
        <v>SRX532336</v>
      </c>
    </row>
    <row r="707" spans="1:5" x14ac:dyDescent="0.25">
      <c r="A707" t="str">
        <f>HYPERLINK("https://www.ncbi.nlm.nih.gov/geo/query/acc.cgi?acc=GSM2279983","GSM2279983")</f>
        <v>GSM2279983</v>
      </c>
      <c r="B707" s="2" t="s">
        <v>7395</v>
      </c>
      <c r="C707" t="str">
        <f>HYPERLINK("https://www.ncbi.nlm.nih.gov/geo/query/acc.cgi?acc=GSE85627","GSE85627")</f>
        <v>GSE85627</v>
      </c>
      <c r="D707" t="str">
        <f>HYPERLINK("https://www.ncbi.nlm.nih.gov/Traces/study/?acc=SRP082167","SRP082167")</f>
        <v>SRP082167</v>
      </c>
      <c r="E707" t="str">
        <f>HYPERLINK("https://www.ncbi.nlm.nih.gov/Traces/study/?acc=SRX2023803","SRX2023803")</f>
        <v>SRX2023803</v>
      </c>
    </row>
    <row r="708" spans="1:5" x14ac:dyDescent="0.25">
      <c r="A708" t="str">
        <f>HYPERLINK("https://www.ncbi.nlm.nih.gov/geo/query/acc.cgi?acc=GSM1399455","GSM1399455")</f>
        <v>GSM1399455</v>
      </c>
      <c r="B708" s="2" t="s">
        <v>7397</v>
      </c>
      <c r="C708" t="str">
        <f>HYPERLINK("https://www.ncbi.nlm.nih.gov/geo/query/acc.cgi?acc=GSE58016","GSE58016")</f>
        <v>GSE58016</v>
      </c>
      <c r="D708" t="str">
        <f>HYPERLINK("https://www.ncbi.nlm.nih.gov/Traces/study/?acc=SRP042332","SRP042332")</f>
        <v>SRP042332</v>
      </c>
      <c r="E708" t="str">
        <f>HYPERLINK("https://www.ncbi.nlm.nih.gov/Traces/study/?acc=SRX554642","SRX554642")</f>
        <v>SRX554642</v>
      </c>
    </row>
    <row r="709" spans="1:5" x14ac:dyDescent="0.25">
      <c r="A709" t="str">
        <f>HYPERLINK("https://www.ncbi.nlm.nih.gov/geo/query/acc.cgi?acc=GSM2237792","GSM2237792")</f>
        <v>GSM2237792</v>
      </c>
      <c r="B709" s="2" t="s">
        <v>7398</v>
      </c>
      <c r="C709" t="str">
        <f>HYPERLINK("https://www.ncbi.nlm.nih.gov/geo/query/acc.cgi?acc=GSE84480","GSE84480")</f>
        <v>GSE84480</v>
      </c>
      <c r="D709" t="str">
        <f>HYPERLINK("https://www.ncbi.nlm.nih.gov/Traces/study/?acc=SRP078684","SRP078684")</f>
        <v>SRP078684</v>
      </c>
      <c r="E709" t="str">
        <f>HYPERLINK("https://www.ncbi.nlm.nih.gov/Traces/study/?acc=SRX1954150","SRX1954150")</f>
        <v>SRX1954150</v>
      </c>
    </row>
    <row r="710" spans="1:5" x14ac:dyDescent="0.25">
      <c r="A710" t="str">
        <f>HYPERLINK("https://www.ncbi.nlm.nih.gov/geo/query/acc.cgi?acc=GSM2237791","GSM2237791")</f>
        <v>GSM2237791</v>
      </c>
      <c r="B710" s="2" t="s">
        <v>7399</v>
      </c>
      <c r="C710" t="str">
        <f>HYPERLINK("https://www.ncbi.nlm.nih.gov/geo/query/acc.cgi?acc=GSE84480","GSE84480")</f>
        <v>GSE84480</v>
      </c>
      <c r="D710" t="str">
        <f>HYPERLINK("https://www.ncbi.nlm.nih.gov/Traces/study/?acc=SRP078684","SRP078684")</f>
        <v>SRP078684</v>
      </c>
      <c r="E710" t="str">
        <f>HYPERLINK("https://www.ncbi.nlm.nih.gov/Traces/study/?acc=SRX1954149","SRX1954149")</f>
        <v>SRX1954149</v>
      </c>
    </row>
    <row r="711" spans="1:5" x14ac:dyDescent="0.25">
      <c r="A711" t="str">
        <f>HYPERLINK("https://www.ncbi.nlm.nih.gov/geo/query/acc.cgi?acc=GSM2237790","GSM2237790")</f>
        <v>GSM2237790</v>
      </c>
      <c r="B711" s="2" t="s">
        <v>7400</v>
      </c>
      <c r="C711" t="str">
        <f>HYPERLINK("https://www.ncbi.nlm.nih.gov/geo/query/acc.cgi?acc=GSE84480","GSE84480")</f>
        <v>GSE84480</v>
      </c>
      <c r="D711" t="str">
        <f>HYPERLINK("https://www.ncbi.nlm.nih.gov/Traces/study/?acc=SRP078684","SRP078684")</f>
        <v>SRP078684</v>
      </c>
      <c r="E711" t="str">
        <f>HYPERLINK("https://www.ncbi.nlm.nih.gov/Traces/study/?acc=SRX1954148","SRX1954148")</f>
        <v>SRX1954148</v>
      </c>
    </row>
    <row r="712" spans="1:5" x14ac:dyDescent="0.25">
      <c r="A712" t="str">
        <f>HYPERLINK("https://www.ncbi.nlm.nih.gov/geo/query/acc.cgi?acc=GSM1277686","GSM1277686")</f>
        <v>GSM1277686</v>
      </c>
      <c r="B712" s="2" t="s">
        <v>7401</v>
      </c>
      <c r="C712" t="str">
        <f>HYPERLINK("https://www.ncbi.nlm.nih.gov/geo/query/acc.cgi?acc=GSE52899","GSE52899")</f>
        <v>GSE52899</v>
      </c>
      <c r="D712" t="str">
        <f>HYPERLINK("https://www.ncbi.nlm.nih.gov/Traces/study/?acc=SRP033426","SRP033426")</f>
        <v>SRP033426</v>
      </c>
      <c r="E712" t="str">
        <f>HYPERLINK("https://www.ncbi.nlm.nih.gov/Traces/study/?acc=SRX385959","SRX385959")</f>
        <v>SRX385959</v>
      </c>
    </row>
    <row r="713" spans="1:5" x14ac:dyDescent="0.25">
      <c r="A713" t="str">
        <f>HYPERLINK("https://www.ncbi.nlm.nih.gov/geo/query/acc.cgi?acc=GSM1376653","GSM1376653")</f>
        <v>GSM1376653</v>
      </c>
      <c r="B713" s="2" t="s">
        <v>7402</v>
      </c>
      <c r="C713" t="str">
        <f>HYPERLINK("https://www.ncbi.nlm.nih.gov/geo/query/acc.cgi?acc=GSE57170","GSE57170")</f>
        <v>GSE57170</v>
      </c>
      <c r="D713" t="str">
        <f>HYPERLINK("https://www.ncbi.nlm.nih.gov/Traces/study/?acc=SRP041548","SRP041548")</f>
        <v>SRP041548</v>
      </c>
      <c r="E713" t="str">
        <f>HYPERLINK("https://www.ncbi.nlm.nih.gov/Traces/study/?acc=SRX529181","SRX529181")</f>
        <v>SRX529181</v>
      </c>
    </row>
    <row r="714" spans="1:5" x14ac:dyDescent="0.25">
      <c r="A714" t="str">
        <f>HYPERLINK("https://www.ncbi.nlm.nih.gov/geo/query/acc.cgi?acc=GSM1904059","GSM1904059")</f>
        <v>GSM1904059</v>
      </c>
      <c r="B714" s="2" t="s">
        <v>7403</v>
      </c>
      <c r="C714" t="str">
        <f>HYPERLINK("https://www.ncbi.nlm.nih.gov/geo/query/acc.cgi?acc=GSE73823","GSE73823")</f>
        <v>GSE73823</v>
      </c>
      <c r="D714" t="str">
        <f>HYPERLINK("https://www.ncbi.nlm.nih.gov/Traces/study/?acc=SRP064574","SRP064574")</f>
        <v>SRP064574</v>
      </c>
      <c r="E714" t="str">
        <f>HYPERLINK("https://www.ncbi.nlm.nih.gov/Traces/study/?acc=SRX1310953","SRX1310953")</f>
        <v>SRX1310953</v>
      </c>
    </row>
    <row r="715" spans="1:5" x14ac:dyDescent="0.25">
      <c r="A715" t="str">
        <f>HYPERLINK("https://www.ncbi.nlm.nih.gov/geo/query/acc.cgi?acc=GSM1904055","GSM1904055")</f>
        <v>GSM1904055</v>
      </c>
      <c r="B715" s="2" t="s">
        <v>7404</v>
      </c>
      <c r="C715" t="str">
        <f>HYPERLINK("https://www.ncbi.nlm.nih.gov/geo/query/acc.cgi?acc=GSE73823","GSE73823")</f>
        <v>GSE73823</v>
      </c>
      <c r="D715" t="str">
        <f>HYPERLINK("https://www.ncbi.nlm.nih.gov/Traces/study/?acc=SRP064574","SRP064574")</f>
        <v>SRP064574</v>
      </c>
      <c r="E715" t="str">
        <f>HYPERLINK("https://www.ncbi.nlm.nih.gov/Traces/study/?acc=SRX1310949","SRX1310949")</f>
        <v>SRX1310949</v>
      </c>
    </row>
    <row r="716" spans="1:5" x14ac:dyDescent="0.25">
      <c r="A716" t="str">
        <f>HYPERLINK("https://www.ncbi.nlm.nih.gov/geo/query/acc.cgi?acc=GSM1904053","GSM1904053")</f>
        <v>GSM1904053</v>
      </c>
      <c r="B716" s="2" t="s">
        <v>7405</v>
      </c>
      <c r="C716" t="str">
        <f>HYPERLINK("https://www.ncbi.nlm.nih.gov/geo/query/acc.cgi?acc=GSE73823","GSE73823")</f>
        <v>GSE73823</v>
      </c>
      <c r="D716" t="str">
        <f>HYPERLINK("https://www.ncbi.nlm.nih.gov/Traces/study/?acc=SRP064574","SRP064574")</f>
        <v>SRP064574</v>
      </c>
      <c r="E716" t="str">
        <f>HYPERLINK("https://www.ncbi.nlm.nih.gov/Traces/study/?acc=SRX1310947","SRX1310947")</f>
        <v>SRX1310947</v>
      </c>
    </row>
    <row r="717" spans="1:5" x14ac:dyDescent="0.25">
      <c r="A717" t="str">
        <f>HYPERLINK("https://www.ncbi.nlm.nih.gov/geo/query/acc.cgi?acc=GSM1904057","GSM1904057")</f>
        <v>GSM1904057</v>
      </c>
      <c r="B717" s="2" t="s">
        <v>7406</v>
      </c>
      <c r="C717" t="str">
        <f>HYPERLINK("https://www.ncbi.nlm.nih.gov/geo/query/acc.cgi?acc=GSE73823","GSE73823")</f>
        <v>GSE73823</v>
      </c>
      <c r="D717" t="str">
        <f>HYPERLINK("https://www.ncbi.nlm.nih.gov/Traces/study/?acc=SRP064574","SRP064574")</f>
        <v>SRP064574</v>
      </c>
      <c r="E717" t="str">
        <f>HYPERLINK("https://www.ncbi.nlm.nih.gov/Traces/study/?acc=SRX1310951","SRX1310951")</f>
        <v>SRX1310951</v>
      </c>
    </row>
    <row r="718" spans="1:5" x14ac:dyDescent="0.25">
      <c r="A718" t="str">
        <f>HYPERLINK("https://www.ncbi.nlm.nih.gov/geo/query/acc.cgi?acc=GSM1123726","GSM1123726")</f>
        <v>GSM1123726</v>
      </c>
      <c r="B718" s="2" t="s">
        <v>7407</v>
      </c>
      <c r="C718" t="str">
        <f>HYPERLINK("https://www.ncbi.nlm.nih.gov/geo/query/acc.cgi?acc=GSE46104","GSE46104")</f>
        <v>GSE46104</v>
      </c>
      <c r="D718" t="str">
        <f>HYPERLINK("https://www.ncbi.nlm.nih.gov/Traces/study/?acc=SRP021101","SRP021101")</f>
        <v>SRP021101</v>
      </c>
      <c r="E718" t="str">
        <f>HYPERLINK("https://www.ncbi.nlm.nih.gov/Traces/study/?acc=SRX265572","SRX265572")</f>
        <v>SRX265572</v>
      </c>
    </row>
    <row r="719" spans="1:5" x14ac:dyDescent="0.25">
      <c r="A719" t="str">
        <f>HYPERLINK("https://www.ncbi.nlm.nih.gov/geo/query/acc.cgi?acc=GSM1277687","GSM1277687")</f>
        <v>GSM1277687</v>
      </c>
      <c r="B719" s="2" t="s">
        <v>7412</v>
      </c>
      <c r="C719" t="str">
        <f>HYPERLINK("https://www.ncbi.nlm.nih.gov/geo/query/acc.cgi?acc=GSE52899","GSE52899")</f>
        <v>GSE52899</v>
      </c>
      <c r="D719" t="str">
        <f>HYPERLINK("https://www.ncbi.nlm.nih.gov/Traces/study/?acc=SRP033426","SRP033426")</f>
        <v>SRP033426</v>
      </c>
      <c r="E719" t="str">
        <f>HYPERLINK("https://www.ncbi.nlm.nih.gov/Traces/study/?acc=SRX385960","SRX385960")</f>
        <v>SRX385960</v>
      </c>
    </row>
    <row r="720" spans="1:5" x14ac:dyDescent="0.25">
      <c r="A720" t="str">
        <f>HYPERLINK("https://www.ncbi.nlm.nih.gov/geo/query/acc.cgi?acc=GSM590125","GSM590125")</f>
        <v>GSM590125</v>
      </c>
      <c r="B720" s="2" t="s">
        <v>7413</v>
      </c>
      <c r="C720" t="str">
        <f>HYPERLINK("https://www.ncbi.nlm.nih.gov/geo/query/acc.cgi?acc=GSE23943","GSE23943")</f>
        <v>GSE23943</v>
      </c>
      <c r="D720" t="str">
        <f>HYPERLINK("https://www.ncbi.nlm.nih.gov/Traces/study/?acc=SRP003412","SRP003412")</f>
        <v>SRP003412</v>
      </c>
      <c r="E720" t="str">
        <f>HYPERLINK("https://www.ncbi.nlm.nih.gov/Traces/study/?acc=SRX026286","SRX026286")</f>
        <v>SRX026286</v>
      </c>
    </row>
    <row r="721" spans="1:5" x14ac:dyDescent="0.25">
      <c r="A721" t="str">
        <f>HYPERLINK("https://www.ncbi.nlm.nih.gov/geo/query/acc.cgi?acc=GSM1464533","GSM1464533")</f>
        <v>GSM1464533</v>
      </c>
      <c r="B721" s="2" t="s">
        <v>7424</v>
      </c>
      <c r="C721" t="str">
        <f>HYPERLINK("https://www.ncbi.nlm.nih.gov/geo/query/acc.cgi?acc=GSE60066","GSE60066")</f>
        <v>GSE60066</v>
      </c>
      <c r="D721" t="str">
        <f>HYPERLINK("https://www.ncbi.nlm.nih.gov/Traces/study/?acc=SRP045235","SRP045235")</f>
        <v>SRP045235</v>
      </c>
      <c r="E721" t="str">
        <f>HYPERLINK("https://www.ncbi.nlm.nih.gov/Traces/study/?acc=SRX669204","SRX669204")</f>
        <v>SRX669204</v>
      </c>
    </row>
    <row r="722" spans="1:5" x14ac:dyDescent="0.25">
      <c r="A722" t="str">
        <f>HYPERLINK("https://www.ncbi.nlm.nih.gov/geo/query/acc.cgi?acc=GSM2279979","GSM2279979")</f>
        <v>GSM2279979</v>
      </c>
      <c r="B722" s="2" t="s">
        <v>7460</v>
      </c>
      <c r="C722" t="str">
        <f>HYPERLINK("https://www.ncbi.nlm.nih.gov/geo/query/acc.cgi?acc=GSE85627","GSE85627")</f>
        <v>GSE85627</v>
      </c>
      <c r="D722" t="str">
        <f>HYPERLINK("https://www.ncbi.nlm.nih.gov/Traces/study/?acc=SRP082167","SRP082167")</f>
        <v>SRP082167</v>
      </c>
      <c r="E722" t="str">
        <f>HYPERLINK("https://www.ncbi.nlm.nih.gov/Traces/study/?acc=SRX2023801","SRX2023801")</f>
        <v>SRX2023801</v>
      </c>
    </row>
    <row r="723" spans="1:5" x14ac:dyDescent="0.25">
      <c r="A723" t="str">
        <f>HYPERLINK("https://www.ncbi.nlm.nih.gov/geo/query/acc.cgi?acc=GSM2279974","GSM2279974")</f>
        <v>GSM2279974</v>
      </c>
      <c r="B723" s="2" t="s">
        <v>7461</v>
      </c>
      <c r="C723" t="str">
        <f>HYPERLINK("https://www.ncbi.nlm.nih.gov/geo/query/acc.cgi?acc=GSE85627","GSE85627")</f>
        <v>GSE85627</v>
      </c>
      <c r="D723" t="str">
        <f>HYPERLINK("https://www.ncbi.nlm.nih.gov/Traces/study/?acc=SRP082167","SRP082167")</f>
        <v>SRP082167</v>
      </c>
      <c r="E723" t="str">
        <f>HYPERLINK("https://www.ncbi.nlm.nih.gov/Traces/study/?acc=SRX2023799","SRX2023799")</f>
        <v>SRX2023799</v>
      </c>
    </row>
    <row r="724" spans="1:5" x14ac:dyDescent="0.25">
      <c r="A724" t="str">
        <f>HYPERLINK("https://www.ncbi.nlm.nih.gov/geo/query/acc.cgi?acc=GSM1820696","GSM1820696")</f>
        <v>GSM1820696</v>
      </c>
      <c r="B724" s="2" t="s">
        <v>7462</v>
      </c>
      <c r="C724" t="str">
        <f>HYPERLINK("https://www.ncbi.nlm.nih.gov/geo/query/acc.cgi?acc=GSE70863","GSE70863")</f>
        <v>GSE70863</v>
      </c>
      <c r="D724" t="str">
        <f>HYPERLINK("https://www.ncbi.nlm.nih.gov/Traces/study/?acc=SRP060878","SRP060878")</f>
        <v>SRP060878</v>
      </c>
      <c r="E724" t="str">
        <f>HYPERLINK("https://www.ncbi.nlm.nih.gov/Traces/study/?acc=SRX1093899","SRX1093899")</f>
        <v>SRX1093899</v>
      </c>
    </row>
    <row r="725" spans="1:5" x14ac:dyDescent="0.25">
      <c r="A725" t="str">
        <f>HYPERLINK("https://www.ncbi.nlm.nih.gov/geo/query/acc.cgi?acc=GSM1583042","GSM1583042")</f>
        <v>GSM1583042</v>
      </c>
      <c r="B725" s="2" t="s">
        <v>7463</v>
      </c>
      <c r="C725" t="str">
        <f>HYPERLINK("https://www.ncbi.nlm.nih.gov/geo/query/acc.cgi?acc=GSE64910","GSE64910")</f>
        <v>GSE64910</v>
      </c>
      <c r="D725" t="str">
        <f>HYPERLINK("https://www.ncbi.nlm.nih.gov/Traces/study/?acc=SRP052235","SRP052235")</f>
        <v>SRP052235</v>
      </c>
      <c r="E725" t="str">
        <f>HYPERLINK("https://www.ncbi.nlm.nih.gov/Traces/study/?acc=SRX843297","SRX843297")</f>
        <v>SRX843297</v>
      </c>
    </row>
    <row r="726" spans="1:5" x14ac:dyDescent="0.25">
      <c r="A726" t="str">
        <f>HYPERLINK("https://www.ncbi.nlm.nih.gov/geo/query/acc.cgi?acc=GSM1583052","GSM1583052")</f>
        <v>GSM1583052</v>
      </c>
      <c r="B726" s="2" t="s">
        <v>7464</v>
      </c>
      <c r="C726" t="str">
        <f>HYPERLINK("https://www.ncbi.nlm.nih.gov/geo/query/acc.cgi?acc=GSE64910","GSE64910")</f>
        <v>GSE64910</v>
      </c>
      <c r="D726" t="str">
        <f>HYPERLINK("https://www.ncbi.nlm.nih.gov/Traces/study/?acc=SRP052235","SRP052235")</f>
        <v>SRP052235</v>
      </c>
      <c r="E726" t="str">
        <f>HYPERLINK("https://www.ncbi.nlm.nih.gov/Traces/study/?acc=SRX843307","SRX843307")</f>
        <v>SRX843307</v>
      </c>
    </row>
    <row r="727" spans="1:5" x14ac:dyDescent="0.25">
      <c r="A727" t="str">
        <f>HYPERLINK("https://www.ncbi.nlm.nih.gov/geo/query/acc.cgi?acc=GSM1520409","GSM1520409")</f>
        <v>GSM1520409</v>
      </c>
      <c r="B727" s="2" t="s">
        <v>7465</v>
      </c>
      <c r="C727" t="str">
        <f>HYPERLINK("https://www.ncbi.nlm.nih.gov/geo/query/acc.cgi?acc=GSE62149","GSE62149")</f>
        <v>GSE62149</v>
      </c>
      <c r="D727" t="str">
        <f>HYPERLINK("https://www.ncbi.nlm.nih.gov/Traces/study/?acc=SRP048718","SRP048718")</f>
        <v>SRP048718</v>
      </c>
      <c r="E727" t="str">
        <f>HYPERLINK("https://www.ncbi.nlm.nih.gov/Traces/study/?acc=SRX727180","SRX727180")</f>
        <v>SRX727180</v>
      </c>
    </row>
    <row r="728" spans="1:5" x14ac:dyDescent="0.25">
      <c r="A728" t="str">
        <f>HYPERLINK("https://www.ncbi.nlm.nih.gov/geo/query/acc.cgi?acc=GSM1520408","GSM1520408")</f>
        <v>GSM1520408</v>
      </c>
      <c r="B728" s="2" t="s">
        <v>5281</v>
      </c>
      <c r="C728" t="str">
        <f>HYPERLINK("https://www.ncbi.nlm.nih.gov/geo/query/acc.cgi?acc=GSE62149","GSE62149")</f>
        <v>GSE62149</v>
      </c>
      <c r="D728" t="str">
        <f>HYPERLINK("https://www.ncbi.nlm.nih.gov/Traces/study/?acc=SRP048718","SRP048718")</f>
        <v>SRP048718</v>
      </c>
      <c r="E728" t="str">
        <f>HYPERLINK("https://www.ncbi.nlm.nih.gov/Traces/study/?acc=SRX727179","SRX727179")</f>
        <v>SRX727179</v>
      </c>
    </row>
    <row r="729" spans="1:5" x14ac:dyDescent="0.25">
      <c r="A729" t="str">
        <f>HYPERLINK("https://www.ncbi.nlm.nih.gov/geo/query/acc.cgi?acc=GSM1287736","GSM1287736")</f>
        <v>GSM1287736</v>
      </c>
      <c r="B729" s="2" t="s">
        <v>7466</v>
      </c>
      <c r="C729" t="str">
        <f>HYPERLINK("https://www.ncbi.nlm.nih.gov/geo/query/acc.cgi?acc=GSE53212","GSE53212")</f>
        <v>GSE53212</v>
      </c>
      <c r="D729" t="str">
        <f>HYPERLINK("https://www.ncbi.nlm.nih.gov/Traces/study/?acc=SRP033700","SRP033700")</f>
        <v>SRP033700</v>
      </c>
      <c r="E729" t="str">
        <f>HYPERLINK("https://www.ncbi.nlm.nih.gov/Traces/study/?acc=SRX390141","SRX390141")</f>
        <v>SRX390141</v>
      </c>
    </row>
    <row r="730" spans="1:5" x14ac:dyDescent="0.25">
      <c r="A730" t="str">
        <f>HYPERLINK("https://www.ncbi.nlm.nih.gov/geo/query/acc.cgi?acc=GSM590129","GSM590129")</f>
        <v>GSM590129</v>
      </c>
      <c r="B730" s="2" t="s">
        <v>7467</v>
      </c>
      <c r="C730" t="str">
        <f>HYPERLINK("https://www.ncbi.nlm.nih.gov/geo/query/acc.cgi?acc=GSE23943","GSE23943")</f>
        <v>GSE23943</v>
      </c>
      <c r="D730" t="str">
        <f>HYPERLINK("https://www.ncbi.nlm.nih.gov/Traces/study/?acc=SRP003412","SRP003412")</f>
        <v>SRP003412</v>
      </c>
      <c r="E730" t="str">
        <f>HYPERLINK("https://www.ncbi.nlm.nih.gov/Traces/study/?acc=SRX026290","SRX026290")</f>
        <v>SRX026290</v>
      </c>
    </row>
    <row r="731" spans="1:5" x14ac:dyDescent="0.25">
      <c r="A731" t="str">
        <f>HYPERLINK("https://www.ncbi.nlm.nih.gov/geo/query/acc.cgi?acc=GSM590128","GSM590128")</f>
        <v>GSM590128</v>
      </c>
      <c r="B731" s="2" t="s">
        <v>7468</v>
      </c>
      <c r="C731" t="str">
        <f>HYPERLINK("https://www.ncbi.nlm.nih.gov/geo/query/acc.cgi?acc=GSE23943","GSE23943")</f>
        <v>GSE23943</v>
      </c>
      <c r="D731" t="str">
        <f>HYPERLINK("https://www.ncbi.nlm.nih.gov/Traces/study/?acc=SRP003412","SRP003412")</f>
        <v>SRP003412</v>
      </c>
      <c r="E731" t="str">
        <f>HYPERLINK("https://www.ncbi.nlm.nih.gov/Traces/study/?acc=SRX026289","SRX026289")</f>
        <v>SRX026289</v>
      </c>
    </row>
    <row r="732" spans="1:5" x14ac:dyDescent="0.25">
      <c r="A732" t="str">
        <f>HYPERLINK("https://www.ncbi.nlm.nih.gov/geo/query/acc.cgi?acc=GSM590124","GSM590124")</f>
        <v>GSM590124</v>
      </c>
      <c r="B732" s="2" t="s">
        <v>7469</v>
      </c>
      <c r="C732" t="str">
        <f>HYPERLINK("https://www.ncbi.nlm.nih.gov/geo/query/acc.cgi?acc=GSE23943","GSE23943")</f>
        <v>GSE23943</v>
      </c>
      <c r="D732" t="str">
        <f>HYPERLINK("https://www.ncbi.nlm.nih.gov/Traces/study/?acc=SRP003412","SRP003412")</f>
        <v>SRP003412</v>
      </c>
      <c r="E732" t="str">
        <f>HYPERLINK("https://www.ncbi.nlm.nih.gov/Traces/study/?acc=SRX026285","SRX026285")</f>
        <v>SRX026285</v>
      </c>
    </row>
    <row r="733" spans="1:5" x14ac:dyDescent="0.25">
      <c r="A733" t="str">
        <f>HYPERLINK("https://www.ncbi.nlm.nih.gov/geo/query/acc.cgi?acc=GSM590127","GSM590127")</f>
        <v>GSM590127</v>
      </c>
      <c r="B733" s="2" t="s">
        <v>7470</v>
      </c>
      <c r="C733" t="str">
        <f>HYPERLINK("https://www.ncbi.nlm.nih.gov/geo/query/acc.cgi?acc=GSE23943","GSE23943")</f>
        <v>GSE23943</v>
      </c>
      <c r="D733" t="str">
        <f>HYPERLINK("https://www.ncbi.nlm.nih.gov/Traces/study/?acc=SRP003412","SRP003412")</f>
        <v>SRP003412</v>
      </c>
      <c r="E733" t="str">
        <f>HYPERLINK("https://www.ncbi.nlm.nih.gov/Traces/study/?acc=SRX026288","SRX026288")</f>
        <v>SRX026288</v>
      </c>
    </row>
    <row r="734" spans="1:5" x14ac:dyDescent="0.25">
      <c r="A734" t="str">
        <f>HYPERLINK("https://www.ncbi.nlm.nih.gov/geo/query/acc.cgi?acc=GSM1486513","GSM1486513")</f>
        <v>GSM1486513</v>
      </c>
      <c r="B734" s="2" t="s">
        <v>7471</v>
      </c>
      <c r="C734" t="str">
        <f>HYPERLINK("https://www.ncbi.nlm.nih.gov/geo/query/acc.cgi?acc=GSE60738","GSE60738")</f>
        <v>GSE60738</v>
      </c>
      <c r="D734" t="str">
        <f>HYPERLINK("https://www.ncbi.nlm.nih.gov/Traces/study/?acc=SRP045763","SRP045763")</f>
        <v>SRP045763</v>
      </c>
      <c r="E734" t="str">
        <f>HYPERLINK("https://www.ncbi.nlm.nih.gov/Traces/study/?acc=SRX685958","SRX685958")</f>
        <v>SRX685958</v>
      </c>
    </row>
    <row r="735" spans="1:5" x14ac:dyDescent="0.25">
      <c r="A735" t="str">
        <f>HYPERLINK("https://www.ncbi.nlm.nih.gov/geo/query/acc.cgi?acc=GSM758168","GSM758168")</f>
        <v>GSM758168</v>
      </c>
      <c r="B735" s="2" t="s">
        <v>7473</v>
      </c>
      <c r="C735" t="str">
        <f>HYPERLINK("https://www.ncbi.nlm.nih.gov/geo/query/acc.cgi?acc=GSE23943","GSE23943")</f>
        <v>GSE23943</v>
      </c>
      <c r="D735" t="str">
        <f>HYPERLINK("https://www.ncbi.nlm.nih.gov/Traces/study/?acc=SRP003412","SRP003412")</f>
        <v>SRP003412</v>
      </c>
      <c r="E735" t="str">
        <f>HYPERLINK("https://www.ncbi.nlm.nih.gov/Traces/study/?acc=SRX084510","SRX084510")</f>
        <v>SRX084510</v>
      </c>
    </row>
    <row r="736" spans="1:5" x14ac:dyDescent="0.25">
      <c r="A736" t="str">
        <f>HYPERLINK("https://www.ncbi.nlm.nih.gov/geo/query/acc.cgi?acc=GSM850398","GSM850398")</f>
        <v>GSM850398</v>
      </c>
      <c r="B736" s="2" t="s">
        <v>7474</v>
      </c>
      <c r="C736" t="str">
        <f>HYPERLINK("https://www.ncbi.nlm.nih.gov/geo/query/acc.cgi?acc=GSE23943","GSE23943")</f>
        <v>GSE23943</v>
      </c>
      <c r="D736" t="str">
        <f>HYPERLINK("https://www.ncbi.nlm.nih.gov/Traces/study/?acc=SRP003412","SRP003412")</f>
        <v>SRP003412</v>
      </c>
      <c r="E736" t="str">
        <f>HYPERLINK("https://www.ncbi.nlm.nih.gov/Traces/study/?acc=SRX112908","SRX112908")</f>
        <v>SRX112908</v>
      </c>
    </row>
    <row r="737" spans="1:5" x14ac:dyDescent="0.25">
      <c r="A737" t="str">
        <f>HYPERLINK("https://www.ncbi.nlm.nih.gov/geo/query/acc.cgi?acc=GSM590126","GSM590126")</f>
        <v>GSM590126</v>
      </c>
      <c r="B737" s="2" t="s">
        <v>7475</v>
      </c>
      <c r="C737" t="str">
        <f>HYPERLINK("https://www.ncbi.nlm.nih.gov/geo/query/acc.cgi?acc=GSE23943","GSE23943")</f>
        <v>GSE23943</v>
      </c>
      <c r="D737" t="str">
        <f>HYPERLINK("https://www.ncbi.nlm.nih.gov/Traces/study/?acc=SRP003412","SRP003412")</f>
        <v>SRP003412</v>
      </c>
      <c r="E737" t="str">
        <f>HYPERLINK("https://www.ncbi.nlm.nih.gov/Traces/study/?acc=SRX026287","SRX026287")</f>
        <v>SRX026287</v>
      </c>
    </row>
    <row r="738" spans="1:5" x14ac:dyDescent="0.25">
      <c r="A738" t="str">
        <f>HYPERLINK("https://www.ncbi.nlm.nih.gov/geo/query/acc.cgi?acc=GSM850399","GSM850399")</f>
        <v>GSM850399</v>
      </c>
      <c r="B738" s="2" t="s">
        <v>7476</v>
      </c>
      <c r="C738" t="str">
        <f>HYPERLINK("https://www.ncbi.nlm.nih.gov/geo/query/acc.cgi?acc=GSE23943","GSE23943")</f>
        <v>GSE23943</v>
      </c>
      <c r="D738" t="str">
        <f>HYPERLINK("https://www.ncbi.nlm.nih.gov/Traces/study/?acc=SRP003412","SRP003412")</f>
        <v>SRP003412</v>
      </c>
      <c r="E738" t="str">
        <f>HYPERLINK("https://www.ncbi.nlm.nih.gov/Traces/study/?acc=SRX112909","SRX112909")</f>
        <v>SRX112909</v>
      </c>
    </row>
    <row r="739" spans="1:5" x14ac:dyDescent="0.25">
      <c r="A739" t="str">
        <f>HYPERLINK("https://www.ncbi.nlm.nih.gov/geo/query/acc.cgi?acc=GSM2422508","GSM2422508")</f>
        <v>GSM2422508</v>
      </c>
      <c r="B739" s="2" t="s">
        <v>7477</v>
      </c>
      <c r="C739" t="str">
        <f t="shared" ref="C739:C744" si="12">HYPERLINK("https://www.ncbi.nlm.nih.gov/geo/query/acc.cgi?acc=GSE72855","GSE72855")</f>
        <v>GSE72855</v>
      </c>
      <c r="D739" t="str">
        <f t="shared" ref="D739:D744" si="13">HYPERLINK("https://www.ncbi.nlm.nih.gov/Traces/study/?acc=SRP063529","SRP063529")</f>
        <v>SRP063529</v>
      </c>
      <c r="E739" t="str">
        <f>HYPERLINK("https://www.ncbi.nlm.nih.gov/Traces/study/?acc=SRX2410343","SRX2410343")</f>
        <v>SRX2410343</v>
      </c>
    </row>
    <row r="740" spans="1:5" x14ac:dyDescent="0.25">
      <c r="A740" t="str">
        <f>HYPERLINK("https://www.ncbi.nlm.nih.gov/geo/query/acc.cgi?acc=GSM2422509","GSM2422509")</f>
        <v>GSM2422509</v>
      </c>
      <c r="B740" s="2" t="s">
        <v>7478</v>
      </c>
      <c r="C740" t="str">
        <f t="shared" si="12"/>
        <v>GSE72855</v>
      </c>
      <c r="D740" t="str">
        <f t="shared" si="13"/>
        <v>SRP063529</v>
      </c>
      <c r="E740" t="str">
        <f>HYPERLINK("https://www.ncbi.nlm.nih.gov/Traces/study/?acc=SRX2410344","SRX2410344")</f>
        <v>SRX2410344</v>
      </c>
    </row>
    <row r="741" spans="1:5" x14ac:dyDescent="0.25">
      <c r="A741" t="str">
        <f>HYPERLINK("https://www.ncbi.nlm.nih.gov/geo/query/acc.cgi?acc=GSM2422512","GSM2422512")</f>
        <v>GSM2422512</v>
      </c>
      <c r="B741" s="2" t="s">
        <v>7479</v>
      </c>
      <c r="C741" t="str">
        <f t="shared" si="12"/>
        <v>GSE72855</v>
      </c>
      <c r="D741" t="str">
        <f t="shared" si="13"/>
        <v>SRP063529</v>
      </c>
      <c r="E741" t="str">
        <f>HYPERLINK("https://www.ncbi.nlm.nih.gov/Traces/study/?acc=SRX2410347","SRX2410347")</f>
        <v>SRX2410347</v>
      </c>
    </row>
    <row r="742" spans="1:5" x14ac:dyDescent="0.25">
      <c r="A742" t="str">
        <f>HYPERLINK("https://www.ncbi.nlm.nih.gov/geo/query/acc.cgi?acc=GSM2422513","GSM2422513")</f>
        <v>GSM2422513</v>
      </c>
      <c r="B742" s="2" t="s">
        <v>7480</v>
      </c>
      <c r="C742" t="str">
        <f t="shared" si="12"/>
        <v>GSE72855</v>
      </c>
      <c r="D742" t="str">
        <f t="shared" si="13"/>
        <v>SRP063529</v>
      </c>
      <c r="E742" t="str">
        <f>HYPERLINK("https://www.ncbi.nlm.nih.gov/Traces/study/?acc=SRX2410348","SRX2410348")</f>
        <v>SRX2410348</v>
      </c>
    </row>
    <row r="743" spans="1:5" x14ac:dyDescent="0.25">
      <c r="A743" t="str">
        <f>HYPERLINK("https://www.ncbi.nlm.nih.gov/geo/query/acc.cgi?acc=GSM2422514","GSM2422514")</f>
        <v>GSM2422514</v>
      </c>
      <c r="B743" s="2" t="s">
        <v>7481</v>
      </c>
      <c r="C743" t="str">
        <f t="shared" si="12"/>
        <v>GSE72855</v>
      </c>
      <c r="D743" t="str">
        <f t="shared" si="13"/>
        <v>SRP063529</v>
      </c>
      <c r="E743" t="str">
        <f>HYPERLINK("https://www.ncbi.nlm.nih.gov/Traces/study/?acc=SRX2410349","SRX2410349")</f>
        <v>SRX2410349</v>
      </c>
    </row>
    <row r="744" spans="1:5" x14ac:dyDescent="0.25">
      <c r="A744" t="str">
        <f>HYPERLINK("https://www.ncbi.nlm.nih.gov/geo/query/acc.cgi?acc=GSM2422510","GSM2422510")</f>
        <v>GSM2422510</v>
      </c>
      <c r="B744" s="2" t="s">
        <v>7482</v>
      </c>
      <c r="C744" t="str">
        <f t="shared" si="12"/>
        <v>GSE72855</v>
      </c>
      <c r="D744" t="str">
        <f t="shared" si="13"/>
        <v>SRP063529</v>
      </c>
      <c r="E744" t="str">
        <f>HYPERLINK("https://www.ncbi.nlm.nih.gov/Traces/study/?acc=SRX2410345","SRX2410345")</f>
        <v>SRX2410345</v>
      </c>
    </row>
    <row r="745" spans="1:5" x14ac:dyDescent="0.25">
      <c r="A745" t="str">
        <f>HYPERLINK("https://www.ncbi.nlm.nih.gov/geo/query/acc.cgi?acc=GSM2227609","GSM2227609")</f>
        <v>GSM2227609</v>
      </c>
      <c r="B745" s="2" t="s">
        <v>7483</v>
      </c>
      <c r="C745" t="str">
        <f>HYPERLINK("https://www.ncbi.nlm.nih.gov/geo/query/acc.cgi?acc=GSE84137","GSE84137")</f>
        <v>GSE84137</v>
      </c>
      <c r="D745" t="str">
        <f>HYPERLINK("https://www.ncbi.nlm.nih.gov/Traces/study/?acc=SRP078054","SRP078054")</f>
        <v>SRP078054</v>
      </c>
      <c r="E745" t="str">
        <f>HYPERLINK("https://www.ncbi.nlm.nih.gov/Traces/study/?acc=SRX1901665","SRX1901665")</f>
        <v>SRX1901665</v>
      </c>
    </row>
    <row r="746" spans="1:5" x14ac:dyDescent="0.25">
      <c r="A746" t="str">
        <f>HYPERLINK("https://www.ncbi.nlm.nih.gov/geo/query/acc.cgi?acc=GSM1180298","GSM1180298")</f>
        <v>GSM1180298</v>
      </c>
      <c r="B746" s="2" t="s">
        <v>7484</v>
      </c>
      <c r="C746" t="str">
        <f>HYPERLINK("https://www.ncbi.nlm.nih.gov/geo/query/acc.cgi?acc=GSE48519","GSE48519")</f>
        <v>GSE48519</v>
      </c>
      <c r="D746" t="str">
        <f>HYPERLINK("https://www.ncbi.nlm.nih.gov/Traces/study/?acc=SRP026536","SRP026536")</f>
        <v>SRP026536</v>
      </c>
      <c r="E746" t="str">
        <f>HYPERLINK("https://www.ncbi.nlm.nih.gov/Traces/study/?acc=SRX317866","SRX317866")</f>
        <v>SRX317866</v>
      </c>
    </row>
    <row r="747" spans="1:5" x14ac:dyDescent="0.25">
      <c r="A747" t="str">
        <f>HYPERLINK("https://www.ncbi.nlm.nih.gov/geo/query/acc.cgi?acc=GSM1180296","GSM1180296")</f>
        <v>GSM1180296</v>
      </c>
      <c r="B747" s="2" t="s">
        <v>7485</v>
      </c>
      <c r="C747" t="str">
        <f>HYPERLINK("https://www.ncbi.nlm.nih.gov/geo/query/acc.cgi?acc=GSE48519","GSE48519")</f>
        <v>GSE48519</v>
      </c>
      <c r="D747" t="str">
        <f>HYPERLINK("https://www.ncbi.nlm.nih.gov/Traces/study/?acc=SRP026536","SRP026536")</f>
        <v>SRP026536</v>
      </c>
      <c r="E747" t="str">
        <f>HYPERLINK("https://www.ncbi.nlm.nih.gov/Traces/study/?acc=SRX317864","SRX317864")</f>
        <v>SRX317864</v>
      </c>
    </row>
    <row r="748" spans="1:5" x14ac:dyDescent="0.25">
      <c r="A748" t="str">
        <f>HYPERLINK("https://www.ncbi.nlm.nih.gov/geo/query/acc.cgi?acc=GSM1180294","GSM1180294")</f>
        <v>GSM1180294</v>
      </c>
      <c r="B748" s="2" t="s">
        <v>7486</v>
      </c>
      <c r="C748" t="str">
        <f>HYPERLINK("https://www.ncbi.nlm.nih.gov/geo/query/acc.cgi?acc=GSE48519","GSE48519")</f>
        <v>GSE48519</v>
      </c>
      <c r="D748" t="str">
        <f>HYPERLINK("https://www.ncbi.nlm.nih.gov/Traces/study/?acc=SRP026536","SRP026536")</f>
        <v>SRP026536</v>
      </c>
      <c r="E748" t="str">
        <f>HYPERLINK("https://www.ncbi.nlm.nih.gov/Traces/study/?acc=SRX317862","SRX317862")</f>
        <v>SRX317862</v>
      </c>
    </row>
    <row r="749" spans="1:5" x14ac:dyDescent="0.25">
      <c r="A749" t="str">
        <f>HYPERLINK("https://www.ncbi.nlm.nih.gov/geo/query/acc.cgi?acc=GSM1409211","GSM1409211")</f>
        <v>GSM1409211</v>
      </c>
      <c r="B749" s="2" t="s">
        <v>7487</v>
      </c>
      <c r="C749" t="str">
        <f>HYPERLINK("https://www.ncbi.nlm.nih.gov/geo/query/acc.cgi?acc=GSE58363","GSE58363")</f>
        <v>GSE58363</v>
      </c>
      <c r="D749" t="str">
        <f>HYPERLINK("https://www.ncbi.nlm.nih.gov/Traces/study/?acc=SRP043076","SRP043076")</f>
        <v>SRP043076</v>
      </c>
      <c r="E749" t="str">
        <f>HYPERLINK("https://www.ncbi.nlm.nih.gov/Traces/study/?acc=SRX587741","SRX587741")</f>
        <v>SRX587741</v>
      </c>
    </row>
    <row r="750" spans="1:5" x14ac:dyDescent="0.25">
      <c r="A750" t="str">
        <f>HYPERLINK("https://www.ncbi.nlm.nih.gov/geo/query/acc.cgi?acc=GSM1295046","GSM1295046")</f>
        <v>GSM1295046</v>
      </c>
      <c r="B750" s="2" t="s">
        <v>7488</v>
      </c>
      <c r="C750" t="str">
        <f>HYPERLINK("https://www.ncbi.nlm.nih.gov/geo/query/acc.cgi?acc=GSE53506","GSE53506")</f>
        <v>GSE53506</v>
      </c>
      <c r="D750" t="str">
        <f>HYPERLINK("https://www.ncbi.nlm.nih.gov/Traces/study/?acc=SRP034629","SRP034629")</f>
        <v>SRP034629</v>
      </c>
      <c r="E750" t="str">
        <f>HYPERLINK("https://www.ncbi.nlm.nih.gov/Traces/study/?acc=SRX396322","SRX396322")</f>
        <v>SRX396322</v>
      </c>
    </row>
    <row r="751" spans="1:5" x14ac:dyDescent="0.25">
      <c r="A751" t="str">
        <f>HYPERLINK("https://www.ncbi.nlm.nih.gov/geo/query/acc.cgi?acc=GSM1295051","GSM1295051")</f>
        <v>GSM1295051</v>
      </c>
      <c r="B751" s="2" t="s">
        <v>7492</v>
      </c>
      <c r="C751" t="str">
        <f>HYPERLINK("https://www.ncbi.nlm.nih.gov/geo/query/acc.cgi?acc=GSE53506","GSE53506")</f>
        <v>GSE53506</v>
      </c>
      <c r="D751" t="str">
        <f>HYPERLINK("https://www.ncbi.nlm.nih.gov/Traces/study/?acc=SRP034629","SRP034629")</f>
        <v>SRP034629</v>
      </c>
      <c r="E751" t="str">
        <f>HYPERLINK("https://www.ncbi.nlm.nih.gov/Traces/study/?acc=SRX396327","SRX396327")</f>
        <v>SRX396327</v>
      </c>
    </row>
    <row r="752" spans="1:5" x14ac:dyDescent="0.25">
      <c r="A752" t="str">
        <f>HYPERLINK("https://www.ncbi.nlm.nih.gov/geo/query/acc.cgi?acc=GSM1295053","GSM1295053")</f>
        <v>GSM1295053</v>
      </c>
      <c r="B752" s="2" t="s">
        <v>7493</v>
      </c>
      <c r="C752" t="str">
        <f>HYPERLINK("https://www.ncbi.nlm.nih.gov/geo/query/acc.cgi?acc=GSE53506","GSE53506")</f>
        <v>GSE53506</v>
      </c>
      <c r="D752" t="str">
        <f>HYPERLINK("https://www.ncbi.nlm.nih.gov/Traces/study/?acc=SRP034629","SRP034629")</f>
        <v>SRP034629</v>
      </c>
      <c r="E752" t="str">
        <f>HYPERLINK("https://www.ncbi.nlm.nih.gov/Traces/study/?acc=SRX396329","SRX396329")</f>
        <v>SRX396329</v>
      </c>
    </row>
    <row r="753" spans="1:5" x14ac:dyDescent="0.25">
      <c r="A753" t="str">
        <f>HYPERLINK("https://www.ncbi.nlm.nih.gov/geo/query/acc.cgi?acc=GSM1032182","GSM1032182")</f>
        <v>GSM1032182</v>
      </c>
      <c r="B753" s="2" t="s">
        <v>7500</v>
      </c>
      <c r="C753" t="str">
        <f>HYPERLINK("https://www.ncbi.nlm.nih.gov/geo/query/acc.cgi?acc=GSE41903","GSE41903")</f>
        <v>GSE41903</v>
      </c>
      <c r="D753" t="str">
        <f>HYPERLINK("https://www.ncbi.nlm.nih.gov/Traces/study/?acc=SRP017085","SRP017085")</f>
        <v>SRP017085</v>
      </c>
      <c r="E753" t="str">
        <f>HYPERLINK("https://www.ncbi.nlm.nih.gov/Traces/study/?acc=SRX202981","SRX202981")</f>
        <v>SRX202981</v>
      </c>
    </row>
    <row r="754" spans="1:5" x14ac:dyDescent="0.25">
      <c r="A754" t="str">
        <f>HYPERLINK("https://www.ncbi.nlm.nih.gov/geo/query/acc.cgi?acc=GSM1145404","GSM1145404")</f>
        <v>GSM1145404</v>
      </c>
      <c r="B754" s="2" t="s">
        <v>6755</v>
      </c>
      <c r="C754" t="str">
        <f>HYPERLINK("https://www.ncbi.nlm.nih.gov/geo/query/acc.cgi?acc=GSE46893","GSE46893")</f>
        <v>GSE46893</v>
      </c>
      <c r="D754" t="str">
        <f>HYPERLINK("https://www.ncbi.nlm.nih.gov/Traces/study/?acc=SRP022933","SRP022933")</f>
        <v>SRP022933</v>
      </c>
      <c r="E754" t="str">
        <f>HYPERLINK("https://www.ncbi.nlm.nih.gov/Traces/study/?acc=SRX283854","SRX283854")</f>
        <v>SRX283854</v>
      </c>
    </row>
    <row r="755" spans="1:5" x14ac:dyDescent="0.25">
      <c r="A755" t="str">
        <f>HYPERLINK("https://www.ncbi.nlm.nih.gov/geo/query/acc.cgi?acc=GSM1145403","GSM1145403")</f>
        <v>GSM1145403</v>
      </c>
      <c r="B755" s="2" t="s">
        <v>7121</v>
      </c>
      <c r="C755" t="str">
        <f>HYPERLINK("https://www.ncbi.nlm.nih.gov/geo/query/acc.cgi?acc=GSE46893","GSE46893")</f>
        <v>GSE46893</v>
      </c>
      <c r="D755" t="str">
        <f>HYPERLINK("https://www.ncbi.nlm.nih.gov/Traces/study/?acc=SRP022933","SRP022933")</f>
        <v>SRP022933</v>
      </c>
      <c r="E755" t="str">
        <f>HYPERLINK("https://www.ncbi.nlm.nih.gov/Traces/study/?acc=SRX283853","SRX283853")</f>
        <v>SRX283853</v>
      </c>
    </row>
    <row r="756" spans="1:5" x14ac:dyDescent="0.25">
      <c r="A756" t="str">
        <f>HYPERLINK("https://www.ncbi.nlm.nih.gov/geo/query/acc.cgi?acc=GSM1000594","GSM1000594")</f>
        <v>GSM1000594</v>
      </c>
      <c r="B756" s="2" t="s">
        <v>7501</v>
      </c>
      <c r="C756" t="str">
        <f>HYPERLINK("https://www.ncbi.nlm.nih.gov/geo/query/acc.cgi?acc=GSE39656","GSE39656")</f>
        <v>GSE39656</v>
      </c>
      <c r="D756" t="str">
        <f>HYPERLINK("https://www.ncbi.nlm.nih.gov/Traces/study/?acc=SRP014579","SRP014579")</f>
        <v>SRP014579</v>
      </c>
      <c r="E756" t="str">
        <f>HYPERLINK("https://www.ncbi.nlm.nih.gov/Traces/study/?acc=SRX185769","SRX185769")</f>
        <v>SRX185769</v>
      </c>
    </row>
    <row r="757" spans="1:5" x14ac:dyDescent="0.25">
      <c r="A757" t="str">
        <f>HYPERLINK("https://www.ncbi.nlm.nih.gov/geo/query/acc.cgi?acc=GSM1000596","GSM1000596")</f>
        <v>GSM1000596</v>
      </c>
      <c r="B757" s="2" t="s">
        <v>7502</v>
      </c>
      <c r="C757" t="str">
        <f>HYPERLINK("https://www.ncbi.nlm.nih.gov/geo/query/acc.cgi?acc=GSE39656","GSE39656")</f>
        <v>GSE39656</v>
      </c>
      <c r="D757" t="str">
        <f>HYPERLINK("https://www.ncbi.nlm.nih.gov/Traces/study/?acc=SRP014579","SRP014579")</f>
        <v>SRP014579</v>
      </c>
      <c r="E757" t="str">
        <f>HYPERLINK("https://www.ncbi.nlm.nih.gov/Traces/study/?acc=SRX185771","SRX185771")</f>
        <v>SRX185771</v>
      </c>
    </row>
    <row r="758" spans="1:5" x14ac:dyDescent="0.25">
      <c r="A758" t="str">
        <f>HYPERLINK("https://www.ncbi.nlm.nih.gov/geo/query/acc.cgi?acc=GSM1486511","GSM1486511")</f>
        <v>GSM1486511</v>
      </c>
      <c r="B758" s="2" t="s">
        <v>7503</v>
      </c>
      <c r="C758" t="str">
        <f>HYPERLINK("https://www.ncbi.nlm.nih.gov/geo/query/acc.cgi?acc=GSE60738","GSE60738")</f>
        <v>GSE60738</v>
      </c>
      <c r="D758" t="str">
        <f>HYPERLINK("https://www.ncbi.nlm.nih.gov/Traces/study/?acc=SRP045763","SRP045763")</f>
        <v>SRP045763</v>
      </c>
      <c r="E758" t="str">
        <f>HYPERLINK("https://www.ncbi.nlm.nih.gov/Traces/study/?acc=SRX685956","SRX685956")</f>
        <v>SRX685956</v>
      </c>
    </row>
    <row r="759" spans="1:5" x14ac:dyDescent="0.25">
      <c r="A759" t="str">
        <f>HYPERLINK("https://www.ncbi.nlm.nih.gov/geo/query/acc.cgi?acc=GSM758167","GSM758167")</f>
        <v>GSM758167</v>
      </c>
      <c r="B759" s="2" t="s">
        <v>7504</v>
      </c>
      <c r="C759" t="str">
        <f>HYPERLINK("https://www.ncbi.nlm.nih.gov/geo/query/acc.cgi?acc=GSE23943","GSE23943")</f>
        <v>GSE23943</v>
      </c>
      <c r="D759" t="str">
        <f>HYPERLINK("https://www.ncbi.nlm.nih.gov/Traces/study/?acc=SRP003412","SRP003412")</f>
        <v>SRP003412</v>
      </c>
      <c r="E759" t="str">
        <f>HYPERLINK("https://www.ncbi.nlm.nih.gov/Traces/study/?acc=SRX084509","SRX084509")</f>
        <v>SRX084509</v>
      </c>
    </row>
    <row r="760" spans="1:5" x14ac:dyDescent="0.25">
      <c r="A760" t="str">
        <f>HYPERLINK("https://www.ncbi.nlm.nih.gov/geo/query/acc.cgi?acc=GSM1295049","GSM1295049")</f>
        <v>GSM1295049</v>
      </c>
      <c r="B760" s="2" t="s">
        <v>7505</v>
      </c>
      <c r="C760" t="str">
        <f>HYPERLINK("https://www.ncbi.nlm.nih.gov/geo/query/acc.cgi?acc=GSE53506","GSE53506")</f>
        <v>GSE53506</v>
      </c>
      <c r="D760" t="str">
        <f>HYPERLINK("https://www.ncbi.nlm.nih.gov/Traces/study/?acc=SRP034629","SRP034629")</f>
        <v>SRP034629</v>
      </c>
      <c r="E760" t="str">
        <f>HYPERLINK("https://www.ncbi.nlm.nih.gov/Traces/study/?acc=SRX396325","SRX396325")</f>
        <v>SRX396325</v>
      </c>
    </row>
    <row r="761" spans="1:5" x14ac:dyDescent="0.25">
      <c r="A761" t="str">
        <f>HYPERLINK("https://www.ncbi.nlm.nih.gov/geo/query/acc.cgi?acc=GSM1000598","GSM1000598")</f>
        <v>GSM1000598</v>
      </c>
      <c r="B761" s="2" t="s">
        <v>7506</v>
      </c>
      <c r="C761" t="str">
        <f>HYPERLINK("https://www.ncbi.nlm.nih.gov/geo/query/acc.cgi?acc=GSE39656","GSE39656")</f>
        <v>GSE39656</v>
      </c>
      <c r="D761" t="str">
        <f>HYPERLINK("https://www.ncbi.nlm.nih.gov/Traces/study/?acc=SRP014579","SRP014579")</f>
        <v>SRP014579</v>
      </c>
      <c r="E761" t="str">
        <f>HYPERLINK("https://www.ncbi.nlm.nih.gov/Traces/study/?acc=SRX185773","SRX185773")</f>
        <v>SRX185773</v>
      </c>
    </row>
    <row r="762" spans="1:5" x14ac:dyDescent="0.25">
      <c r="A762" t="str">
        <f>HYPERLINK("https://www.ncbi.nlm.nih.gov/geo/query/acc.cgi?acc=GSM1229023","GSM1229023")</f>
        <v>GSM1229023</v>
      </c>
      <c r="B762" s="2" t="s">
        <v>7507</v>
      </c>
      <c r="C762" t="str">
        <f>HYPERLINK("https://www.ncbi.nlm.nih.gov/geo/query/acc.cgi?acc=GSE50776","GSE50776")</f>
        <v>GSE50776</v>
      </c>
      <c r="D762" t="str">
        <f>HYPERLINK("https://www.ncbi.nlm.nih.gov/Traces/study/?acc=SRP029892","SRP029892")</f>
        <v>SRP029892</v>
      </c>
      <c r="E762" t="str">
        <f>HYPERLINK("https://www.ncbi.nlm.nih.gov/Traces/study/?acc=SRX348623","SRX348623")</f>
        <v>SRX348623</v>
      </c>
    </row>
    <row r="763" spans="1:5" x14ac:dyDescent="0.25">
      <c r="A763" t="str">
        <f>HYPERLINK("https://www.ncbi.nlm.nih.gov/geo/query/acc.cgi?acc=GSM2417217","GSM2417217")</f>
        <v>GSM2417217</v>
      </c>
      <c r="B763" s="2" t="s">
        <v>7508</v>
      </c>
      <c r="C763" t="str">
        <f>HYPERLINK("https://www.ncbi.nlm.nih.gov/geo/query/acc.cgi?acc=GSE90894","GSE90894")</f>
        <v>GSE90894</v>
      </c>
      <c r="D763" t="str">
        <f>HYPERLINK("https://www.ncbi.nlm.nih.gov/Traces/study/?acc=SRP094578","SRP094578")</f>
        <v>SRP094578</v>
      </c>
      <c r="E763" t="str">
        <f>HYPERLINK("https://www.ncbi.nlm.nih.gov/Traces/study/?acc=SRX2396365","SRX2396365")</f>
        <v>SRX2396365</v>
      </c>
    </row>
    <row r="764" spans="1:5" x14ac:dyDescent="0.25">
      <c r="A764" t="str">
        <f>HYPERLINK("https://www.ncbi.nlm.nih.gov/geo/query/acc.cgi?acc=GSM2417205","GSM2417205")</f>
        <v>GSM2417205</v>
      </c>
      <c r="B764" s="2" t="s">
        <v>7509</v>
      </c>
      <c r="C764" t="str">
        <f>HYPERLINK("https://www.ncbi.nlm.nih.gov/geo/query/acc.cgi?acc=GSE90894","GSE90894")</f>
        <v>GSE90894</v>
      </c>
      <c r="D764" t="str">
        <f>HYPERLINK("https://www.ncbi.nlm.nih.gov/Traces/study/?acc=SRP094578","SRP094578")</f>
        <v>SRP094578</v>
      </c>
      <c r="E764" t="str">
        <f>HYPERLINK("https://www.ncbi.nlm.nih.gov/Traces/study/?acc=SRX2396353","SRX2396353")</f>
        <v>SRX2396353</v>
      </c>
    </row>
    <row r="765" spans="1:5" x14ac:dyDescent="0.25">
      <c r="A765" t="str">
        <f>HYPERLINK("https://www.ncbi.nlm.nih.gov/geo/query/acc.cgi?acc=GSM1229025","GSM1229025")</f>
        <v>GSM1229025</v>
      </c>
      <c r="B765" s="2" t="s">
        <v>7510</v>
      </c>
      <c r="C765" t="str">
        <f>HYPERLINK("https://www.ncbi.nlm.nih.gov/geo/query/acc.cgi?acc=GSE50776","GSE50776")</f>
        <v>GSE50776</v>
      </c>
      <c r="D765" t="str">
        <f>HYPERLINK("https://www.ncbi.nlm.nih.gov/Traces/study/?acc=SRP029892","SRP029892")</f>
        <v>SRP029892</v>
      </c>
      <c r="E765" t="str">
        <f>HYPERLINK("https://www.ncbi.nlm.nih.gov/Traces/study/?acc=SRX348625","SRX348625")</f>
        <v>SRX348625</v>
      </c>
    </row>
    <row r="766" spans="1:5" x14ac:dyDescent="0.25">
      <c r="A766" t="str">
        <f>HYPERLINK("https://www.ncbi.nlm.nih.gov/geo/query/acc.cgi?acc=GSM2361191","GSM2361191")</f>
        <v>GSM2361191</v>
      </c>
      <c r="B766" s="2" t="s">
        <v>7515</v>
      </c>
      <c r="C766" t="str">
        <f>HYPERLINK("https://www.ncbi.nlm.nih.gov/geo/query/acc.cgi?acc=GSE89219","GSE89219")</f>
        <v>GSE89219</v>
      </c>
      <c r="D766" t="str">
        <f>HYPERLINK("https://www.ncbi.nlm.nih.gov/Traces/study/?acc=SRP092125","SRP092125")</f>
        <v>SRP092125</v>
      </c>
      <c r="E766" t="str">
        <f>HYPERLINK("https://www.ncbi.nlm.nih.gov/Traces/study/?acc=SRX2270584","SRX2270584")</f>
        <v>SRX2270584</v>
      </c>
    </row>
    <row r="767" spans="1:5" x14ac:dyDescent="0.25">
      <c r="A767" t="str">
        <f>HYPERLINK("https://www.ncbi.nlm.nih.gov/geo/query/acc.cgi?acc=GSM1370918","GSM1370918")</f>
        <v>GSM1370918</v>
      </c>
      <c r="B767" s="2" t="s">
        <v>7516</v>
      </c>
      <c r="C767" t="str">
        <f>HYPERLINK("https://www.ncbi.nlm.nih.gov/geo/query/acc.cgi?acc=GSE45157","GSE45157")</f>
        <v>GSE45157</v>
      </c>
      <c r="D767" t="str">
        <f>HYPERLINK("https://www.ncbi.nlm.nih.gov/Traces/study/?acc=SRP019270","SRP019270")</f>
        <v>SRP019270</v>
      </c>
      <c r="E767" t="str">
        <f>HYPERLINK("https://www.ncbi.nlm.nih.gov/Traces/study/?acc=SRX520743","SRX520743")</f>
        <v>SRX520743</v>
      </c>
    </row>
    <row r="768" spans="1:5" x14ac:dyDescent="0.25">
      <c r="A768" t="str">
        <f>HYPERLINK("https://www.ncbi.nlm.nih.gov/geo/query/acc.cgi?acc=GSM1370916","GSM1370916")</f>
        <v>GSM1370916</v>
      </c>
      <c r="B768" s="2" t="s">
        <v>7517</v>
      </c>
      <c r="C768" t="str">
        <f>HYPERLINK("https://www.ncbi.nlm.nih.gov/geo/query/acc.cgi?acc=GSE45157","GSE45157")</f>
        <v>GSE45157</v>
      </c>
      <c r="D768" t="str">
        <f>HYPERLINK("https://www.ncbi.nlm.nih.gov/Traces/study/?acc=SRP019270","SRP019270")</f>
        <v>SRP019270</v>
      </c>
      <c r="E768" t="str">
        <f>HYPERLINK("https://www.ncbi.nlm.nih.gov/Traces/study/?acc=SRX520741","SRX520741")</f>
        <v>SRX520741</v>
      </c>
    </row>
    <row r="769" spans="1:5" x14ac:dyDescent="0.25">
      <c r="A769" t="str">
        <f>HYPERLINK("https://www.ncbi.nlm.nih.gov/geo/query/acc.cgi?acc=GSM1412827","GSM1412827")</f>
        <v>GSM1412827</v>
      </c>
      <c r="B769" s="2" t="s">
        <v>7518</v>
      </c>
      <c r="C769" t="str">
        <f>HYPERLINK("https://www.ncbi.nlm.nih.gov/geo/query/acc.cgi?acc=GSE58514","GSE58514")</f>
        <v>GSE58514</v>
      </c>
      <c r="D769" t="str">
        <f>HYPERLINK("https://www.ncbi.nlm.nih.gov/Traces/study/?acc=SRP044012","SRP044012")</f>
        <v>SRP044012</v>
      </c>
      <c r="E769" t="str">
        <f>HYPERLINK("https://www.ncbi.nlm.nih.gov/Traces/study/?acc=SRX644370","SRX644370")</f>
        <v>SRX644370</v>
      </c>
    </row>
    <row r="770" spans="1:5" x14ac:dyDescent="0.25">
      <c r="A770" t="str">
        <f>HYPERLINK("https://www.ncbi.nlm.nih.gov/geo/query/acc.cgi?acc=GSM1412826","GSM1412826")</f>
        <v>GSM1412826</v>
      </c>
      <c r="B770" s="2" t="s">
        <v>7519</v>
      </c>
      <c r="C770" t="str">
        <f>HYPERLINK("https://www.ncbi.nlm.nih.gov/geo/query/acc.cgi?acc=GSE58514","GSE58514")</f>
        <v>GSE58514</v>
      </c>
      <c r="D770" t="str">
        <f>HYPERLINK("https://www.ncbi.nlm.nih.gov/Traces/study/?acc=SRP044012","SRP044012")</f>
        <v>SRP044012</v>
      </c>
      <c r="E770" t="str">
        <f>HYPERLINK("https://www.ncbi.nlm.nih.gov/Traces/study/?acc=SRX644369","SRX644369")</f>
        <v>SRX644369</v>
      </c>
    </row>
    <row r="771" spans="1:5" x14ac:dyDescent="0.25">
      <c r="A771" t="str">
        <f>HYPERLINK("https://www.ncbi.nlm.nih.gov/geo/query/acc.cgi?acc=GSM2123563","GSM2123563")</f>
        <v>GSM2123563</v>
      </c>
      <c r="B771" s="2" t="s">
        <v>7526</v>
      </c>
      <c r="C771" t="str">
        <f>HYPERLINK("https://www.ncbi.nlm.nih.gov/geo/query/acc.cgi?acc=GSE80280","GSE80280")</f>
        <v>GSE80280</v>
      </c>
      <c r="D771" t="str">
        <f>HYPERLINK("https://www.ncbi.nlm.nih.gov/Traces/study/?acc=SRP073306","SRP073306")</f>
        <v>SRP073306</v>
      </c>
      <c r="E771" t="str">
        <f>HYPERLINK("https://www.ncbi.nlm.nih.gov/Traces/study/?acc=SRX1704900","SRX1704900")</f>
        <v>SRX1704900</v>
      </c>
    </row>
    <row r="772" spans="1:5" x14ac:dyDescent="0.25">
      <c r="A772" t="str">
        <f>HYPERLINK("https://www.ncbi.nlm.nih.gov/geo/query/acc.cgi?acc=GSM1820694","GSM1820694")</f>
        <v>GSM1820694</v>
      </c>
      <c r="B772" s="2" t="s">
        <v>7527</v>
      </c>
      <c r="C772" t="str">
        <f>HYPERLINK("https://www.ncbi.nlm.nih.gov/geo/query/acc.cgi?acc=GSE70863","GSE70863")</f>
        <v>GSE70863</v>
      </c>
      <c r="D772" t="str">
        <f>HYPERLINK("https://www.ncbi.nlm.nih.gov/Traces/study/?acc=SRP060878","SRP060878")</f>
        <v>SRP060878</v>
      </c>
      <c r="E772" t="str">
        <f>HYPERLINK("https://www.ncbi.nlm.nih.gov/Traces/study/?acc=SRX1093897","SRX1093897")</f>
        <v>SRX1093897</v>
      </c>
    </row>
    <row r="773" spans="1:5" x14ac:dyDescent="0.25">
      <c r="A773" t="str">
        <f>HYPERLINK("https://www.ncbi.nlm.nih.gov/geo/query/acc.cgi?acc=GSM1820693","GSM1820693")</f>
        <v>GSM1820693</v>
      </c>
      <c r="B773" s="2" t="s">
        <v>7528</v>
      </c>
      <c r="C773" t="str">
        <f>HYPERLINK("https://www.ncbi.nlm.nih.gov/geo/query/acc.cgi?acc=GSE70863","GSE70863")</f>
        <v>GSE70863</v>
      </c>
      <c r="D773" t="str">
        <f>HYPERLINK("https://www.ncbi.nlm.nih.gov/Traces/study/?acc=SRP060878","SRP060878")</f>
        <v>SRP060878</v>
      </c>
      <c r="E773" t="str">
        <f>HYPERLINK("https://www.ncbi.nlm.nih.gov/Traces/study/?acc=SRX1093896","SRX1093896")</f>
        <v>SRX1093896</v>
      </c>
    </row>
    <row r="774" spans="1:5" x14ac:dyDescent="0.25">
      <c r="A774" t="str">
        <f>HYPERLINK("https://www.ncbi.nlm.nih.gov/geo/query/acc.cgi?acc=GSM2065687","GSM2065687")</f>
        <v>GSM2065687</v>
      </c>
      <c r="B774" s="2" t="s">
        <v>7530</v>
      </c>
      <c r="C774" t="str">
        <f>HYPERLINK("https://www.ncbi.nlm.nih.gov/geo/query/acc.cgi?acc=GSE57700","GSE57700")</f>
        <v>GSE57700</v>
      </c>
      <c r="D774" t="str">
        <f>HYPERLINK("https://www.ncbi.nlm.nih.gov/Traces/study/?acc=SRP030776","SRP030776")</f>
        <v>SRP030776</v>
      </c>
      <c r="E774" t="str">
        <f>HYPERLINK("https://www.ncbi.nlm.nih.gov/Traces/study/?acc=SRX1590975","SRX1590975")</f>
        <v>SRX1590975</v>
      </c>
    </row>
    <row r="775" spans="1:5" x14ac:dyDescent="0.25">
      <c r="A775" t="str">
        <f>HYPERLINK("https://www.ncbi.nlm.nih.gov/geo/query/acc.cgi?acc=GSM2463124","GSM2463124")</f>
        <v>GSM2463124</v>
      </c>
      <c r="B775" s="2" t="s">
        <v>7531</v>
      </c>
      <c r="C775" t="str">
        <f>HYPERLINK("https://www.ncbi.nlm.nih.gov/geo/query/acc.cgi?acc=GSE69823","GSE69823")</f>
        <v>GSE69823</v>
      </c>
      <c r="D775" t="str">
        <f>HYPERLINK("https://www.ncbi.nlm.nih.gov/Traces/study/?acc=SRP059433","SRP059433")</f>
        <v>SRP059433</v>
      </c>
      <c r="E775" t="str">
        <f>HYPERLINK("https://www.ncbi.nlm.nih.gov/Traces/study/?acc=SRX2504207","SRX2504207")</f>
        <v>SRX2504207</v>
      </c>
    </row>
    <row r="776" spans="1:5" x14ac:dyDescent="0.25">
      <c r="A776" t="str">
        <f>HYPERLINK("https://www.ncbi.nlm.nih.gov/geo/query/acc.cgi?acc=GSM850402","GSM850402")</f>
        <v>GSM850402</v>
      </c>
      <c r="B776" s="2" t="s">
        <v>7532</v>
      </c>
      <c r="C776" t="str">
        <f>HYPERLINK("https://www.ncbi.nlm.nih.gov/geo/query/acc.cgi?acc=GSE23943","GSE23943")</f>
        <v>GSE23943</v>
      </c>
      <c r="D776" t="str">
        <f>HYPERLINK("https://www.ncbi.nlm.nih.gov/Traces/study/?acc=SRP003412","SRP003412")</f>
        <v>SRP003412</v>
      </c>
      <c r="E776" t="str">
        <f>HYPERLINK("https://www.ncbi.nlm.nih.gov/Traces/study/?acc=SRX112912","SRX112912")</f>
        <v>SRX112912</v>
      </c>
    </row>
    <row r="777" spans="1:5" x14ac:dyDescent="0.25">
      <c r="A777" t="str">
        <f>HYPERLINK("https://www.ncbi.nlm.nih.gov/geo/query/acc.cgi?acc=GSM850401","GSM850401")</f>
        <v>GSM850401</v>
      </c>
      <c r="B777" s="2" t="s">
        <v>7533</v>
      </c>
      <c r="C777" t="str">
        <f>HYPERLINK("https://www.ncbi.nlm.nih.gov/geo/query/acc.cgi?acc=GSE23943","GSE23943")</f>
        <v>GSE23943</v>
      </c>
      <c r="D777" t="str">
        <f>HYPERLINK("https://www.ncbi.nlm.nih.gov/Traces/study/?acc=SRP003412","SRP003412")</f>
        <v>SRP003412</v>
      </c>
      <c r="E777" t="str">
        <f>HYPERLINK("https://www.ncbi.nlm.nih.gov/Traces/study/?acc=SRX112911","SRX112911")</f>
        <v>SRX112911</v>
      </c>
    </row>
    <row r="778" spans="1:5" x14ac:dyDescent="0.25">
      <c r="A778" t="str">
        <f>HYPERLINK("https://www.ncbi.nlm.nih.gov/geo/query/acc.cgi?acc=GSM850400","GSM850400")</f>
        <v>GSM850400</v>
      </c>
      <c r="B778" s="2" t="s">
        <v>7534</v>
      </c>
      <c r="C778" t="str">
        <f>HYPERLINK("https://www.ncbi.nlm.nih.gov/geo/query/acc.cgi?acc=GSE23943","GSE23943")</f>
        <v>GSE23943</v>
      </c>
      <c r="D778" t="str">
        <f>HYPERLINK("https://www.ncbi.nlm.nih.gov/Traces/study/?acc=SRP003412","SRP003412")</f>
        <v>SRP003412</v>
      </c>
      <c r="E778" t="str">
        <f>HYPERLINK("https://www.ncbi.nlm.nih.gov/Traces/study/?acc=SRX112910","SRX112910")</f>
        <v>SRX112910</v>
      </c>
    </row>
    <row r="779" spans="1:5" x14ac:dyDescent="0.25">
      <c r="A779" t="str">
        <f>HYPERLINK("https://www.ncbi.nlm.nih.gov/geo/query/acc.cgi?acc=GSM850403","GSM850403")</f>
        <v>GSM850403</v>
      </c>
      <c r="B779" s="2" t="s">
        <v>7535</v>
      </c>
      <c r="C779" t="str">
        <f>HYPERLINK("https://www.ncbi.nlm.nih.gov/geo/query/acc.cgi?acc=GSE23943","GSE23943")</f>
        <v>GSE23943</v>
      </c>
      <c r="D779" t="str">
        <f>HYPERLINK("https://www.ncbi.nlm.nih.gov/Traces/study/?acc=SRP003412","SRP003412")</f>
        <v>SRP003412</v>
      </c>
      <c r="E779" t="str">
        <f>HYPERLINK("https://www.ncbi.nlm.nih.gov/Traces/study/?acc=SRX112913","SRX112913")</f>
        <v>SRX112913</v>
      </c>
    </row>
    <row r="780" spans="1:5" x14ac:dyDescent="0.25">
      <c r="A780" t="str">
        <f>HYPERLINK("https://www.ncbi.nlm.nih.gov/geo/query/acc.cgi?acc=GSM2098393","GSM2098393")</f>
        <v>GSM2098393</v>
      </c>
      <c r="B780" s="2" t="s">
        <v>7536</v>
      </c>
      <c r="C780" t="str">
        <f>HYPERLINK("https://www.ncbi.nlm.nih.gov/geo/query/acc.cgi?acc=GSE79561","GSE79561")</f>
        <v>GSE79561</v>
      </c>
      <c r="D780" t="str">
        <f>HYPERLINK("https://www.ncbi.nlm.nih.gov/Traces/study/?acc=SRP072261","SRP072261")</f>
        <v>SRP072261</v>
      </c>
      <c r="E780" t="str">
        <f>HYPERLINK("https://www.ncbi.nlm.nih.gov/Traces/study/?acc=SRX1659056","SRX1659056")</f>
        <v>SRX1659056</v>
      </c>
    </row>
  </sheetData>
  <autoFilter ref="A1:I780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mESC Array GSEs</vt:lpstr>
      <vt:lpstr>mESC Array GSMs</vt:lpstr>
      <vt:lpstr>Filtered mESC Array GSMs</vt:lpstr>
      <vt:lpstr>mESC RNASeq GSEs</vt:lpstr>
      <vt:lpstr>mESC RNASeq GSMs</vt:lpstr>
      <vt:lpstr>Filtered mESC RNASeq GSMs</vt:lpstr>
      <vt:lpstr>'Filtered mESC Array GSMs'!_FilterDatabase</vt:lpstr>
      <vt:lpstr>'mESC Array GSEs'!_FilterDatabase</vt:lpstr>
      <vt:lpstr>'mESC Array GSMs'!_FilterDatabase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alireza fotuhi</cp:lastModifiedBy>
  <cp:revision>1</cp:revision>
  <dcterms:created xsi:type="dcterms:W3CDTF">2018-10-04T22:17:54Z</dcterms:created>
  <dcterms:modified xsi:type="dcterms:W3CDTF">2019-02-11T00:03:24Z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